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8" sheetId="2" state="visible" r:id="rId4"/>
    <sheet name="Sheet9" sheetId="3" state="visible" r:id="rId5"/>
    <sheet name="Sheet10" sheetId="4" state="visible" r:id="rId6"/>
    <sheet name="Sheet11" sheetId="5" state="visible" r:id="rId7"/>
    <sheet name="Sheet12" sheetId="6" state="visible" r:id="rId8"/>
    <sheet name="Sheet13" sheetId="7" state="visible" r:id="rId9"/>
    <sheet name="Sheet14" sheetId="8" state="visible" r:id="rId10"/>
    <sheet name="Sheet15" sheetId="9" state="visible" r:id="rId11"/>
    <sheet name="Sheet16" sheetId="10" state="visible" r:id="rId12"/>
  </sheets>
  <externalReferences>
    <externalReference r:id="rId13"/>
    <externalReference r:id="rId14"/>
    <externalReference r:id="rId15"/>
    <externalReference r:id="rId16"/>
  </externalReferences>
  <definedNames>
    <definedName function="false" hidden="false" localSheetId="0" name="_xlnm.Print_Area" vbProcedure="false">Position!$A$5:$AK$18</definedName>
    <definedName function="false" hidden="true" localSheetId="1" name="_xlnm._FilterDatabase" vbProcedure="false">Sheet8!$A$1:$AF$1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1" name="CANADA" vbProcedure="false">Sheet8!$A$1:$J$2804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<sst xmlns="http://schemas.openxmlformats.org/spreadsheetml/2006/main" count="14097" uniqueCount="96">
  <si>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</si>
  <si>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</si>
  <si>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</si>
  <si>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</si>
  <si>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</si>
  <si>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</si>
  <si>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</si>
  <si>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</si>
  <si>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</si>
  <si>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</si>
  <si>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</si>
  <si>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</si>
  <si>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</si>
  <si>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</si>
  <si>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</si>
  <si>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</si>
  <si>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</si>
  <si>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</si>
  <si>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</si>
  <si>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</si>
  <si>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</si>
  <si>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</si>
  <si>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</si>
  <si>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</si>
  <si>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</si>
  <si>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</si>
  <si>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</si>
  <si>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</si>
  <si>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</si>
  <si>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</si>
  <si>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</si>
  <si>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</si>
  <si>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</si>
  <si>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</si>
  <si>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</si>
  <si>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</si>
  <si>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</si>
  <si>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</si>
  <si>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</si>
  <si>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</si>
  <si>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</si>
  <si>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</si>
  <si>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</si>
  <si>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</si>
  <si>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</si>
  <si>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</si>
  <si>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</si>
  <si>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</si>
  <si>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</si>
  <si>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</si>
  <si>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</si>
  <si>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</si>
  <si>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</si>
  <si>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Checkout key</t>
  </si>
  <si>
    <t xml:space="preserve">STN2-AECO</t>
  </si>
  <si>
    <t xml:space="preserve">FT-CANADA</t>
  </si>
  <si>
    <t xml:space="preserve">NG-NYMEX</t>
  </si>
  <si>
    <t xml:space="preserve">FT-CAND-EGSC-C-BAS</t>
  </si>
  <si>
    <t xml:space="preserve">CGPR-AECO/BASIS</t>
  </si>
  <si>
    <t xml:space="preserve">TOLL:EMP/WADD</t>
  </si>
  <si>
    <t xml:space="preserve">TOLL:ABC/KING</t>
  </si>
  <si>
    <t xml:space="preserve">TOLL:AECO/EXP</t>
  </si>
  <si>
    <t xml:space="preserve">TOLL:EMER/ST.CL</t>
  </si>
  <si>
    <t xml:space="preserve">TOLL:EMP/EAST.Z</t>
  </si>
  <si>
    <t xml:space="preserve">IF-NTHWST/CANBR</t>
  </si>
  <si>
    <t xml:space="preserve">TOLL:EMP/EMER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</si>
  <si>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</si>
  <si>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</si>
  <si>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</si>
  <si>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</si>
  <si>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TOLL:AECO/MCNL</t>
  </si>
  <si>
    <t xml:space="preserve">TOLL:AECO/ABC</t>
  </si>
  <si>
    <t xml:space="preserve">TOLL:WADD/BOS</t>
  </si>
  <si>
    <t xml:space="preserve">FT-CAND-EGSC-C-PRC</t>
  </si>
  <si>
    <t xml:space="preserve">IF-NTHWST/CANB</t>
  </si>
  <si>
    <t xml:space="preserve">NG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</si>
  <si>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</si>
  <si>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</si>
  <si>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</si>
  <si>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</si>
  <si>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</si>
  <si>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TOLL:AECO/EMP</t>
  </si>
  <si>
    <t xml:space="preserve">TOLL:SUMAS/STN2</t>
  </si>
  <si>
    <t xml:space="preserve">TRANS:AECO/EMP</t>
  </si>
  <si>
    <t xml:space="preserve">FT-CAND-ERMS-BAS</t>
  </si>
  <si>
    <t xml:space="preserve">IF-ELPO/SJ</t>
  </si>
  <si>
    <t xml:space="preserve">IF-NNG/VENT</t>
  </si>
  <si>
    <t xml:space="preserve">IF-NWPL_ROCKY_M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</si>
  <si>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</si>
  <si>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</si>
  <si>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</si>
  <si>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</si>
  <si>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</si>
  <si>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</si>
  <si>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FT-CAND-ERMS-PRC</t>
  </si>
  <si>
    <t xml:space="preserve">FT-CENTRAL-CAN-PRC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</si>
</sst>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-476.8971</v>
      </c>
      <c r="F13" s="38"/>
      <c r="G13" s="44" t="n">
        <v>0</v>
      </c>
      <c r="H13" s="23"/>
      <c r="I13" s="43" t="n">
        <v>-1808.4309</v>
      </c>
      <c r="J13" s="23"/>
      <c r="K13" s="43" t="n">
        <v>0</v>
      </c>
      <c r="L13" s="23"/>
      <c r="M13" s="43" t="n">
        <v>0</v>
      </c>
      <c r="N13" s="23"/>
      <c r="O13" s="43" t="n">
        <v>0</v>
      </c>
      <c r="P13" s="23"/>
      <c r="Q13" s="43" t="n">
        <v>0</v>
      </c>
      <c r="R13" s="23"/>
      <c r="S13" s="43" t="n">
        <v>0</v>
      </c>
      <c r="T13" s="23"/>
      <c r="U13" s="43" t="n">
        <v>0</v>
      </c>
      <c r="V13" s="23"/>
      <c r="W13" s="43" t="n">
        <v>0</v>
      </c>
      <c r="X13" s="23"/>
      <c r="Y13" s="43" t="n">
        <v>0</v>
      </c>
      <c r="Z13" s="23"/>
      <c r="AA13" s="43" t="n">
        <v>-137.5658</v>
      </c>
      <c r="AB13" s="23"/>
      <c r="AC13" s="43" t="n">
        <v>-3984.6747</v>
      </c>
      <c r="AD13" s="27"/>
      <c r="AE13" s="43" t="n">
        <v>-1844.9925</v>
      </c>
      <c r="AF13" s="27"/>
      <c r="AG13" s="43" t="n">
        <v>0</v>
      </c>
      <c r="AH13" s="45"/>
      <c r="AI13" s="44" t="n">
        <v>-8252.561</v>
      </c>
      <c r="AJ13" s="46"/>
      <c r="AK13" s="47" t="n">
        <v>-4423.8264</v>
      </c>
      <c r="AL13" s="0"/>
      <c r="AM13" s="47" t="n">
        <v>-3828.7346</v>
      </c>
      <c r="AN13" s="39"/>
      <c r="AO13" s="46" t="n">
        <v>-4423.8264</v>
      </c>
      <c r="AQ13" s="48" t="n">
        <v>317.3043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187.7262</v>
      </c>
      <c r="J14" s="23"/>
      <c r="K14" s="47" t="n">
        <v>215.7282</v>
      </c>
      <c r="L14" s="23"/>
      <c r="M14" s="47" t="n">
        <v>183.0773</v>
      </c>
      <c r="N14" s="23"/>
      <c r="O14" s="47" t="n">
        <v>85.7378</v>
      </c>
      <c r="P14" s="23"/>
      <c r="Q14" s="47" t="n">
        <v>-347.6495</v>
      </c>
      <c r="R14" s="23"/>
      <c r="S14" s="47" t="n">
        <v>-340.9631</v>
      </c>
      <c r="T14" s="23"/>
      <c r="U14" s="47" t="n">
        <v>-1105.6329</v>
      </c>
      <c r="V14" s="23"/>
      <c r="W14" s="47" t="n">
        <v>-337.6395</v>
      </c>
      <c r="X14" s="23"/>
      <c r="Y14" s="47" t="n">
        <v>0</v>
      </c>
      <c r="Z14" s="23"/>
      <c r="AA14" s="47" t="n">
        <v>0</v>
      </c>
      <c r="AB14" s="23"/>
      <c r="AC14" s="47" t="n">
        <v>0</v>
      </c>
      <c r="AD14" s="23"/>
      <c r="AE14" s="47" t="n">
        <v>0</v>
      </c>
      <c r="AF14" s="23"/>
      <c r="AG14" s="47" t="n">
        <v>0</v>
      </c>
      <c r="AH14" s="45"/>
      <c r="AI14" s="44" t="n">
        <v>-1459.6155</v>
      </c>
      <c r="AJ14" s="46"/>
      <c r="AK14" s="47" t="n">
        <v>-362.5387</v>
      </c>
      <c r="AL14" s="0"/>
      <c r="AM14" s="47" t="n">
        <v>-1097.0768</v>
      </c>
      <c r="AN14" s="39"/>
      <c r="AO14" s="46" t="n">
        <v>-362.5387</v>
      </c>
      <c r="AP14" s="50"/>
      <c r="AQ14" s="48" t="n">
        <v>85.6974999999997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-40.8664</v>
      </c>
      <c r="J15" s="23"/>
      <c r="K15" s="47" t="n">
        <v>-50.8807</v>
      </c>
      <c r="L15" s="23"/>
      <c r="M15" s="47" t="n">
        <v>-39.8715</v>
      </c>
      <c r="N15" s="23"/>
      <c r="O15" s="47" t="n">
        <v>-20.4117</v>
      </c>
      <c r="P15" s="23"/>
      <c r="Q15" s="47" t="n">
        <v>67.3421</v>
      </c>
      <c r="R15" s="23"/>
      <c r="S15" s="47" t="n">
        <v>65.945</v>
      </c>
      <c r="T15" s="23"/>
      <c r="U15" s="47" t="n">
        <v>214.6786</v>
      </c>
      <c r="V15" s="23"/>
      <c r="W15" s="47" t="n">
        <v>0</v>
      </c>
      <c r="X15" s="23"/>
      <c r="Y15" s="47" t="n">
        <v>0</v>
      </c>
      <c r="Z15" s="23"/>
      <c r="AA15" s="47" t="n">
        <v>0</v>
      </c>
      <c r="AB15" s="23"/>
      <c r="AC15" s="47" t="n">
        <v>0</v>
      </c>
      <c r="AD15" s="23"/>
      <c r="AE15" s="47" t="n">
        <v>0</v>
      </c>
      <c r="AF15" s="23"/>
      <c r="AG15" s="47" t="n">
        <v>0</v>
      </c>
      <c r="AH15" s="45"/>
      <c r="AI15" s="44" t="n">
        <v>195.9354</v>
      </c>
      <c r="AJ15" s="46"/>
      <c r="AK15" s="47" t="n">
        <v>-251.2382</v>
      </c>
      <c r="AL15" s="0"/>
      <c r="AM15" s="47" t="n">
        <v>447.1736</v>
      </c>
      <c r="AN15" s="39"/>
      <c r="AO15" s="46" t="n">
        <v>-251.2382</v>
      </c>
      <c r="AP15" s="50"/>
      <c r="AQ15" s="48" t="n">
        <v>78.1929999999999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60.4314</v>
      </c>
      <c r="J16" s="23"/>
      <c r="K16" s="47" t="n">
        <v>43.349</v>
      </c>
      <c r="L16" s="23"/>
      <c r="M16" s="47" t="n">
        <v>-92.667</v>
      </c>
      <c r="N16" s="23"/>
      <c r="O16" s="47" t="n">
        <v>669.4148</v>
      </c>
      <c r="P16" s="23"/>
      <c r="Q16" s="47" t="n">
        <v>141.941</v>
      </c>
      <c r="R16" s="23"/>
      <c r="S16" s="47" t="n">
        <v>155.5817</v>
      </c>
      <c r="T16" s="23"/>
      <c r="U16" s="47" t="n">
        <v>762.2966</v>
      </c>
      <c r="V16" s="23"/>
      <c r="W16" s="47" t="n">
        <v>-492.1881</v>
      </c>
      <c r="X16" s="23"/>
      <c r="Y16" s="47" t="n">
        <v>-401.186</v>
      </c>
      <c r="Z16" s="23"/>
      <c r="AA16" s="47" t="n">
        <v>-105.6932</v>
      </c>
      <c r="AB16" s="23"/>
      <c r="AC16" s="47" t="n">
        <v>203.7929</v>
      </c>
      <c r="AD16" s="23"/>
      <c r="AE16" s="47" t="n">
        <v>-0.3784</v>
      </c>
      <c r="AF16" s="23"/>
      <c r="AG16" s="47" t="n">
        <v>0</v>
      </c>
      <c r="AH16" s="45"/>
      <c r="AI16" s="44" t="n">
        <v>944.6947</v>
      </c>
      <c r="AJ16" s="46"/>
      <c r="AK16" s="47" t="n">
        <v>383.8309</v>
      </c>
      <c r="AL16" s="0"/>
      <c r="AM16" s="47" t="n">
        <v>560.8638</v>
      </c>
      <c r="AN16" s="39"/>
      <c r="AO16" s="46" t="n">
        <v>383.8309</v>
      </c>
      <c r="AP16" s="50"/>
      <c r="AQ16" s="48" t="n">
        <v>983.6441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19.565</v>
      </c>
      <c r="J18" s="23"/>
      <c r="K18" s="53" t="n">
        <v>-7.53170000000004</v>
      </c>
      <c r="L18" s="23"/>
      <c r="M18" s="53" t="n">
        <v>-132.5385</v>
      </c>
      <c r="N18" s="23"/>
      <c r="O18" s="53" t="n">
        <v>649.0031</v>
      </c>
      <c r="P18" s="23"/>
      <c r="Q18" s="53" t="n">
        <v>209.2831</v>
      </c>
      <c r="R18" s="23"/>
      <c r="S18" s="53" t="n">
        <v>221.5267</v>
      </c>
      <c r="T18" s="23"/>
      <c r="U18" s="53" t="n">
        <v>976.9752</v>
      </c>
      <c r="V18" s="23"/>
      <c r="W18" s="53" t="n">
        <v>-492.1881</v>
      </c>
      <c r="X18" s="23"/>
      <c r="Y18" s="53" t="n">
        <v>-401.186</v>
      </c>
      <c r="Z18" s="23"/>
      <c r="AA18" s="53" t="n">
        <v>-105.6932</v>
      </c>
      <c r="AB18" s="23"/>
      <c r="AC18" s="53" t="n">
        <v>203.7929</v>
      </c>
      <c r="AD18" s="23"/>
      <c r="AE18" s="53" t="n">
        <v>-0.3784</v>
      </c>
      <c r="AF18" s="23"/>
      <c r="AG18" s="53" t="n">
        <v>0</v>
      </c>
      <c r="AH18" s="23"/>
      <c r="AI18" s="53" t="n">
        <v>1140.6301</v>
      </c>
      <c r="AJ18" s="46"/>
      <c r="AK18" s="53" t="n">
        <v>132.5927</v>
      </c>
      <c r="AL18" s="0"/>
      <c r="AM18" s="53" t="n">
        <v>1008.0374</v>
      </c>
      <c r="AN18" s="39"/>
      <c r="AO18" s="55" t="n">
        <v>132.5927</v>
      </c>
      <c r="AP18" s="35"/>
      <c r="AQ18" s="53" t="n">
        <v>1061.8371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1"/>
      <c r="I19" s="58" t="n">
        <v>-75.9156</v>
      </c>
      <c r="J19" s="1"/>
      <c r="K19" s="58" t="n">
        <v>-54.2039</v>
      </c>
      <c r="L19" s="1"/>
      <c r="M19" s="58" t="n">
        <v>-82.6401</v>
      </c>
      <c r="N19" s="1"/>
      <c r="O19" s="58" t="n">
        <v>-32.523</v>
      </c>
      <c r="P19" s="1"/>
      <c r="Q19" s="58" t="n">
        <v>185.206</v>
      </c>
      <c r="R19" s="1"/>
      <c r="S19" s="58" t="n">
        <v>185.3626</v>
      </c>
      <c r="T19" s="1"/>
      <c r="U19" s="58" t="n">
        <v>760.208300000001</v>
      </c>
      <c r="V19" s="59"/>
      <c r="W19" s="58" t="n">
        <v>92.6682999999999</v>
      </c>
      <c r="X19" s="59"/>
      <c r="Y19" s="58" t="n">
        <v>7.91780000000011</v>
      </c>
      <c r="Z19" s="59"/>
      <c r="AA19" s="58" t="n">
        <v>-0.497</v>
      </c>
      <c r="AB19" s="58"/>
      <c r="AC19" s="58" t="n">
        <v>22.4571999999999</v>
      </c>
      <c r="AD19" s="58"/>
      <c r="AE19" s="58" t="n">
        <v>-0.00319999999999993</v>
      </c>
      <c r="AF19" s="58"/>
      <c r="AG19" s="58" t="n">
        <v>0</v>
      </c>
      <c r="AH19" s="59"/>
      <c r="AI19" s="32" t="n">
        <v>1008.0374</v>
      </c>
      <c r="AJ19" s="33"/>
      <c r="AK19" s="34"/>
      <c r="AL19" s="0"/>
      <c r="AM19" s="34"/>
      <c r="AO19" s="40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0" t="s">
        <v>28</v>
      </c>
      <c r="F66" s="60"/>
      <c r="G66" s="60"/>
      <c r="I66" s="60" t="s">
        <v>29</v>
      </c>
      <c r="J66" s="60"/>
      <c r="K66" s="60"/>
      <c r="M66" s="60" t="s">
        <v>30</v>
      </c>
      <c r="N66" s="60"/>
      <c r="O66" s="60"/>
      <c r="P66" s="60"/>
      <c r="Q66" s="60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1"/>
      <c r="E67" s="61" t="n">
        <v>1594.71489574644</v>
      </c>
      <c r="G67" s="61" t="n">
        <v>7324.90695681252</v>
      </c>
      <c r="I67" s="61" t="n">
        <v>38383</v>
      </c>
      <c r="K67" s="61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1"/>
      <c r="E68" s="61" t="n">
        <v>-7439.73543625803</v>
      </c>
      <c r="G68" s="61" t="n">
        <v>-2953.49873575439</v>
      </c>
      <c r="I68" s="61" t="n">
        <v>36601.6367945938</v>
      </c>
      <c r="K68" s="61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2" t="s">
        <v>31</v>
      </c>
      <c r="G69" s="62" t="s">
        <v>32</v>
      </c>
      <c r="I69" s="62" t="s">
        <v>31</v>
      </c>
      <c r="K69" s="62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3"/>
      <c r="O70" s="63" t="n">
        <v>13000</v>
      </c>
      <c r="P70" s="63"/>
      <c r="Q70" s="63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3"/>
      <c r="O71" s="63" t="n">
        <v>13000</v>
      </c>
      <c r="P71" s="63"/>
      <c r="Q71" s="63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3"/>
      <c r="O72" s="63" t="n">
        <v>13000</v>
      </c>
      <c r="P72" s="63"/>
      <c r="Q72" s="63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3"/>
      <c r="O73" s="63" t="n">
        <v>13000</v>
      </c>
      <c r="P73" s="63"/>
      <c r="Q73" s="63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3"/>
      <c r="O74" s="63" t="n">
        <v>13000</v>
      </c>
      <c r="P74" s="63"/>
      <c r="Q74" s="63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3"/>
      <c r="O75" s="63" t="n">
        <v>13000</v>
      </c>
      <c r="P75" s="63"/>
      <c r="Q75" s="63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3"/>
      <c r="O76" s="63" t="n">
        <v>13000</v>
      </c>
      <c r="P76" s="63"/>
      <c r="Q76" s="63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3"/>
      <c r="O77" s="63" t="n">
        <v>13000</v>
      </c>
      <c r="P77" s="63"/>
      <c r="Q77" s="63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3"/>
      <c r="O78" s="63" t="n">
        <v>13000</v>
      </c>
      <c r="P78" s="63"/>
      <c r="Q78" s="63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3"/>
      <c r="O79" s="63" t="n">
        <v>13000</v>
      </c>
      <c r="P79" s="63"/>
      <c r="Q79" s="63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3"/>
      <c r="O80" s="63" t="n">
        <v>13000</v>
      </c>
      <c r="P80" s="63"/>
      <c r="Q80" s="63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3"/>
      <c r="O81" s="63" t="n">
        <v>13000</v>
      </c>
      <c r="P81" s="63"/>
      <c r="Q81" s="63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3"/>
      <c r="O82" s="63" t="n">
        <v>13000</v>
      </c>
      <c r="P82" s="63"/>
      <c r="Q82" s="63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3"/>
      <c r="O83" s="63" t="n">
        <v>13000</v>
      </c>
      <c r="P83" s="63"/>
      <c r="Q83" s="63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3"/>
      <c r="O84" s="63" t="n">
        <v>13000</v>
      </c>
      <c r="P84" s="63"/>
      <c r="Q84" s="63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3"/>
      <c r="O85" s="63" t="n">
        <v>13000</v>
      </c>
      <c r="P85" s="63"/>
      <c r="Q85" s="63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3"/>
      <c r="O86" s="63" t="n">
        <v>13000</v>
      </c>
      <c r="P86" s="63"/>
      <c r="Q86" s="63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3"/>
      <c r="O87" s="63" t="n">
        <v>13000</v>
      </c>
      <c r="P87" s="63"/>
      <c r="Q87" s="63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3"/>
      <c r="O88" s="63" t="n">
        <v>13000</v>
      </c>
      <c r="P88" s="63"/>
      <c r="Q88" s="63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3"/>
      <c r="O89" s="63" t="n">
        <v>13000</v>
      </c>
      <c r="P89" s="63"/>
      <c r="Q89" s="63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3"/>
      <c r="O90" s="63" t="n">
        <v>13000</v>
      </c>
      <c r="P90" s="63"/>
      <c r="Q90" s="63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3"/>
      <c r="O91" s="63" t="n">
        <v>13000</v>
      </c>
      <c r="P91" s="63"/>
      <c r="Q91" s="63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3"/>
      <c r="O92" s="63" t="n">
        <v>13000</v>
      </c>
      <c r="P92" s="63"/>
      <c r="Q92" s="63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3"/>
      <c r="O93" s="63" t="n">
        <v>13000</v>
      </c>
      <c r="P93" s="63"/>
      <c r="Q93" s="63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3"/>
      <c r="O94" s="63" t="n">
        <v>13000</v>
      </c>
      <c r="P94" s="63"/>
      <c r="Q94" s="63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3"/>
      <c r="O95" s="63" t="n">
        <v>13000</v>
      </c>
      <c r="P95" s="63"/>
      <c r="Q95" s="63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3"/>
      <c r="O96" s="63" t="n">
        <v>13000</v>
      </c>
      <c r="P96" s="63"/>
      <c r="Q96" s="63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3"/>
      <c r="O97" s="63" t="n">
        <v>13000</v>
      </c>
      <c r="P97" s="63"/>
      <c r="Q97" s="63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3"/>
      <c r="O98" s="63" t="n">
        <v>13000</v>
      </c>
      <c r="P98" s="63"/>
      <c r="Q98" s="63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3"/>
      <c r="O99" s="63" t="n">
        <v>13000</v>
      </c>
      <c r="P99" s="63"/>
      <c r="Q99" s="63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3"/>
      <c r="O100" s="63" t="n">
        <v>13000</v>
      </c>
      <c r="P100" s="63"/>
      <c r="Q100" s="63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3"/>
      <c r="O101" s="63" t="n">
        <v>13000</v>
      </c>
      <c r="P101" s="63"/>
      <c r="Q101" s="63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3"/>
      <c r="O102" s="63" t="n">
        <v>13000</v>
      </c>
      <c r="P102" s="63"/>
      <c r="Q102" s="63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3"/>
      <c r="O103" s="63" t="n">
        <v>13000</v>
      </c>
      <c r="P103" s="63"/>
      <c r="Q103" s="63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3"/>
      <c r="O104" s="63" t="n">
        <v>13000</v>
      </c>
      <c r="P104" s="63"/>
      <c r="Q104" s="63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3"/>
      <c r="O105" s="63" t="n">
        <v>13000</v>
      </c>
      <c r="P105" s="63"/>
      <c r="Q105" s="63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3"/>
      <c r="O106" s="63" t="n">
        <v>13000</v>
      </c>
      <c r="P106" s="63"/>
      <c r="Q106" s="63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3"/>
      <c r="O107" s="63" t="n">
        <v>13000</v>
      </c>
      <c r="P107" s="63"/>
      <c r="Q107" s="63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3"/>
      <c r="O108" s="63" t="n">
        <v>13000</v>
      </c>
      <c r="P108" s="63"/>
      <c r="Q108" s="63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3"/>
      <c r="O109" s="63" t="n">
        <v>13000</v>
      </c>
      <c r="P109" s="63"/>
      <c r="Q109" s="63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3"/>
      <c r="O110" s="63" t="n">
        <v>13000</v>
      </c>
      <c r="P110" s="63"/>
      <c r="Q110" s="63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3"/>
      <c r="O111" s="63" t="n">
        <v>13000</v>
      </c>
      <c r="P111" s="63"/>
      <c r="Q111" s="63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3"/>
      <c r="O112" s="63" t="n">
        <v>13000</v>
      </c>
      <c r="P112" s="63"/>
      <c r="Q112" s="63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3"/>
      <c r="O113" s="63" t="n">
        <v>13000</v>
      </c>
      <c r="P113" s="63"/>
      <c r="Q113" s="63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3"/>
      <c r="O114" s="63" t="n">
        <v>13000</v>
      </c>
      <c r="P114" s="63"/>
      <c r="Q114" s="63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3"/>
      <c r="O115" s="63" t="n">
        <v>13000</v>
      </c>
      <c r="P115" s="63"/>
      <c r="Q115" s="63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3"/>
      <c r="O116" s="63" t="n">
        <v>13000</v>
      </c>
      <c r="P116" s="63"/>
      <c r="Q116" s="63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3"/>
      <c r="O117" s="63" t="n">
        <v>13000</v>
      </c>
      <c r="P117" s="63"/>
      <c r="Q117" s="63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3"/>
      <c r="O118" s="63" t="n">
        <v>13000</v>
      </c>
      <c r="P118" s="63"/>
      <c r="Q118" s="63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3"/>
      <c r="O119" s="63" t="n">
        <v>13000</v>
      </c>
      <c r="P119" s="63"/>
      <c r="Q119" s="63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3"/>
      <c r="O120" s="63" t="n">
        <v>13000</v>
      </c>
      <c r="P120" s="63"/>
      <c r="Q120" s="63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3"/>
      <c r="O121" s="63" t="n">
        <v>13000</v>
      </c>
      <c r="P121" s="63"/>
      <c r="Q121" s="63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3"/>
      <c r="O122" s="63" t="n">
        <v>13000</v>
      </c>
      <c r="P122" s="63"/>
      <c r="Q122" s="63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3"/>
      <c r="O123" s="63" t="n">
        <v>13000</v>
      </c>
      <c r="P123" s="63"/>
      <c r="Q123" s="63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3"/>
      <c r="O124" s="63" t="n">
        <v>13000</v>
      </c>
      <c r="P124" s="63"/>
      <c r="Q124" s="63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3"/>
      <c r="O125" s="63" t="n">
        <v>13000</v>
      </c>
      <c r="P125" s="63"/>
      <c r="Q125" s="63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3"/>
      <c r="O126" s="63" t="n">
        <v>13000</v>
      </c>
      <c r="P126" s="63"/>
      <c r="Q126" s="63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3"/>
      <c r="O127" s="63" t="n">
        <v>13000</v>
      </c>
      <c r="P127" s="63"/>
      <c r="Q127" s="63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3"/>
      <c r="O128" s="63" t="n">
        <v>13000</v>
      </c>
      <c r="P128" s="63"/>
      <c r="Q128" s="63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3"/>
      <c r="O129" s="63" t="n">
        <v>13000</v>
      </c>
      <c r="P129" s="63"/>
      <c r="Q129" s="63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4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5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5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5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5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6"/>
      <c r="AG150" s="47"/>
      <c r="AH150" s="35"/>
      <c r="AI150" s="47"/>
    </row>
    <row r="151" customFormat="false" ht="12.75" hidden="false" customHeight="true" outlineLevel="0" collapsed="false">
      <c r="A151" s="67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6"/>
      <c r="AG151" s="47"/>
      <c r="AH151" s="51"/>
      <c r="AI151" s="47"/>
    </row>
    <row r="152" customFormat="false" ht="12.75" hidden="false" customHeight="true" outlineLevel="0" collapsed="false">
      <c r="A152" s="52"/>
      <c r="B152" s="68"/>
      <c r="C152" s="64"/>
      <c r="D152" s="64"/>
      <c r="E152" s="69"/>
      <c r="F152" s="70"/>
      <c r="G152" s="69"/>
      <c r="H152" s="70"/>
      <c r="I152" s="69"/>
      <c r="J152" s="70"/>
      <c r="K152" s="69"/>
      <c r="L152" s="70"/>
      <c r="M152" s="69"/>
      <c r="N152" s="70"/>
      <c r="O152" s="69"/>
      <c r="P152" s="70"/>
      <c r="Q152" s="69"/>
      <c r="R152" s="70"/>
      <c r="S152" s="69"/>
      <c r="T152" s="70"/>
      <c r="U152" s="69"/>
      <c r="V152" s="70"/>
      <c r="W152" s="69"/>
      <c r="X152" s="70"/>
      <c r="Y152" s="69"/>
      <c r="Z152" s="70"/>
      <c r="AA152" s="69"/>
      <c r="AB152" s="70"/>
      <c r="AC152" s="69"/>
      <c r="AD152" s="70"/>
      <c r="AE152" s="69"/>
      <c r="AF152" s="33"/>
      <c r="AG152" s="69"/>
      <c r="AH152" s="70"/>
      <c r="AI152" s="69"/>
    </row>
    <row r="153" customFormat="false" ht="12.75" hidden="false" customHeight="true" outlineLevel="0" collapsed="false">
      <c r="A153" s="71"/>
      <c r="B153" s="12"/>
      <c r="C153" s="72"/>
      <c r="D153" s="72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3"/>
      <c r="AC153" s="30"/>
      <c r="AD153" s="31"/>
      <c r="AE153" s="74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5"/>
      <c r="J154" s="27"/>
      <c r="K154" s="75"/>
      <c r="L154" s="27"/>
      <c r="M154" s="75"/>
      <c r="N154" s="27"/>
      <c r="O154" s="75"/>
      <c r="P154" s="73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2939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U12" activeCellId="0" sqref="U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7" min="7" style="0" width="18.7"/>
    <col collapsed="false" customWidth="true" hidden="false" outlineLevel="0" max="8" min="8" style="0" width="31.42"/>
  </cols>
  <sheetData>
    <row r="1" customFormat="false" ht="12" hidden="false" customHeight="true" outlineLevel="0" collapsed="false">
      <c r="A1" s="76" t="s">
        <v>34</v>
      </c>
      <c r="B1" s="77" t="s">
        <v>35</v>
      </c>
      <c r="C1" s="77" t="s">
        <v>36</v>
      </c>
      <c r="D1" s="77" t="s">
        <v>37</v>
      </c>
      <c r="E1" s="77" t="s">
        <v>38</v>
      </c>
      <c r="F1" s="77" t="s">
        <v>39</v>
      </c>
      <c r="G1" s="77" t="s">
        <v>40</v>
      </c>
      <c r="H1" s="77" t="s">
        <v>41</v>
      </c>
      <c r="I1" s="77" t="s">
        <v>42</v>
      </c>
      <c r="J1" s="77" t="s">
        <v>43</v>
      </c>
      <c r="K1" s="78" t="s">
        <v>44</v>
      </c>
      <c r="L1" s="77" t="s">
        <v>45</v>
      </c>
      <c r="M1" s="77" t="s">
        <v>46</v>
      </c>
      <c r="N1" s="78" t="s">
        <v>47</v>
      </c>
      <c r="O1" s="77" t="s">
        <v>48</v>
      </c>
      <c r="P1" s="77" t="s">
        <v>49</v>
      </c>
      <c r="Q1" s="77" t="s">
        <v>49</v>
      </c>
      <c r="R1" s="77" t="s">
        <v>49</v>
      </c>
      <c r="S1" s="77" t="s">
        <v>49</v>
      </c>
      <c r="T1" s="77" t="s">
        <v>49</v>
      </c>
      <c r="U1" s="77" t="s">
        <v>50</v>
      </c>
      <c r="V1" s="77" t="s">
        <v>51</v>
      </c>
      <c r="W1" s="77" t="s">
        <v>52</v>
      </c>
      <c r="X1" s="77" t="s">
        <v>53</v>
      </c>
      <c r="Y1" s="79" t="s">
        <v>54</v>
      </c>
      <c r="Z1" s="77"/>
      <c r="AF1" s="0" t="str">
        <f aca="false">D1&amp;V1</f>
        <v>BOOK_ID12 Month Key</v>
      </c>
    </row>
    <row r="2" customFormat="false" ht="12.75" hidden="false" customHeight="false" outlineLevel="0" collapsed="false">
      <c r="A2" s="80" t="n">
        <v>36682</v>
      </c>
      <c r="B2" s="81" t="s">
        <v>55</v>
      </c>
      <c r="C2" s="81" t="s">
        <v>56</v>
      </c>
      <c r="D2" s="81" t="s">
        <v>57</v>
      </c>
      <c r="E2" s="81" t="s">
        <v>21</v>
      </c>
      <c r="F2" s="81"/>
      <c r="G2" s="81" t="s">
        <v>58</v>
      </c>
      <c r="H2" s="80" t="n">
        <v>36831</v>
      </c>
      <c r="I2" s="81" t="n">
        <v>437567</v>
      </c>
      <c r="J2" s="81" t="n">
        <v>-87513</v>
      </c>
      <c r="K2" s="82" t="n">
        <f aca="false">IF(J2=0,0,J2/I2)</f>
        <v>-0.199999085854281</v>
      </c>
      <c r="L2" s="82" t="n">
        <f aca="false">I2/UOM</f>
        <v>43.7567</v>
      </c>
      <c r="M2" s="82" t="n">
        <f aca="false">J2/UOM</f>
        <v>-8.7513</v>
      </c>
      <c r="N2" s="83" t="str">
        <f aca="false">IF(F2="P","PHY",IF(F2="G","G",E2))</f>
        <v>D</v>
      </c>
      <c r="O2" s="83" t="str">
        <f aca="false">IF(ISNA(VLOOKUP(G2,BadCanCurves,1,FALSE())),VLOOKUP(D2,FOLIOS,6,FALSE()),"not used")</f>
        <v>not used</v>
      </c>
      <c r="P2" s="83" t="n">
        <f aca="false">IF($N2="P",VLOOKUP(H2,PrcBuckets,2,FALSE()),0)</f>
        <v>0</v>
      </c>
      <c r="Q2" s="83" t="n">
        <f aca="false">IF($N2="D",VLOOKUP(H2,BasisBuckets,2,FALSE()),0)</f>
        <v>8</v>
      </c>
      <c r="R2" s="83" t="n">
        <f aca="false">IF($N2="PHY",VLOOKUP(H2,PGDBuckets,2,FALSE()),0)</f>
        <v>0</v>
      </c>
      <c r="S2" s="83" t="n">
        <f aca="false">IF($N2="G",VLOOKUP(H2,PGDBuckets,2,FALSE()),0)</f>
        <v>0</v>
      </c>
      <c r="T2" s="83" t="n">
        <f aca="false">SUM(P2:S2)</f>
        <v>8</v>
      </c>
      <c r="U2" s="83" t="str">
        <f aca="false">IF(O2="not used","-",O2&amp;N2&amp;T2)</f>
        <v>-</v>
      </c>
      <c r="V2" s="83" t="str">
        <f aca="false">IF(O2="Not Used","-",VLOOKUP(D2,FOLIOS,7,FALSE())&amp;H2)</f>
        <v>-</v>
      </c>
      <c r="W2" s="83" t="str">
        <f aca="false">IF(U2="-","-",O2&amp;E2&amp;H2)</f>
        <v>-</v>
      </c>
      <c r="X2" s="84" t="str">
        <f aca="false">D2&amp;G2</f>
        <v>FT-CAND-EGSC-C-BASCGPR-AECO/BASIS</v>
      </c>
      <c r="Y2" s="85" t="s">
        <v>59</v>
      </c>
      <c r="AF2" s="0" t="str">
        <f aca="false">D2&amp;V2</f>
        <v>FT-CAND-EGSC-C-BAS-</v>
      </c>
    </row>
    <row r="3" customFormat="false" ht="12.75" hidden="false" customHeight="false" outlineLevel="0" collapsed="false">
      <c r="A3" s="80" t="n">
        <v>36682</v>
      </c>
      <c r="B3" s="81" t="s">
        <v>55</v>
      </c>
      <c r="C3" s="81" t="s">
        <v>56</v>
      </c>
      <c r="D3" s="81" t="s">
        <v>57</v>
      </c>
      <c r="E3" s="81" t="s">
        <v>21</v>
      </c>
      <c r="F3" s="81"/>
      <c r="G3" s="81" t="s">
        <v>58</v>
      </c>
      <c r="H3" s="80" t="n">
        <v>36861</v>
      </c>
      <c r="I3" s="81" t="n">
        <v>449530</v>
      </c>
      <c r="J3" s="81" t="n">
        <v>-89906</v>
      </c>
      <c r="K3" s="82" t="n">
        <f aca="false">IF(J3=0,0,J3/I3)</f>
        <v>-0.2</v>
      </c>
      <c r="L3" s="82" t="n">
        <f aca="false">I3/UOM</f>
        <v>44.953</v>
      </c>
      <c r="M3" s="82" t="n">
        <f aca="false">J3/UOM</f>
        <v>-8.9906</v>
      </c>
      <c r="N3" s="83" t="str">
        <f aca="false">IF(F3="P","PHY",IF(F3="G","G",E3))</f>
        <v>D</v>
      </c>
      <c r="O3" s="83" t="str">
        <f aca="false">IF(ISNA(VLOOKUP(G3,BadCanCurves,1,FALSE())),VLOOKUP(D3,FOLIOS,6,FALSE()),"not used")</f>
        <v>not used</v>
      </c>
      <c r="P3" s="83" t="n">
        <f aca="false">IF($N3="P",VLOOKUP(H3,PrcBuckets,2,FALSE()),0)</f>
        <v>0</v>
      </c>
      <c r="Q3" s="83" t="n">
        <f aca="false">IF($N3="D",VLOOKUP(H3,BasisBuckets,2,FALSE()),0)</f>
        <v>8</v>
      </c>
      <c r="R3" s="83" t="n">
        <f aca="false">IF($N3="PHY",VLOOKUP(H3,PGDBuckets,2,FALSE()),0)</f>
        <v>0</v>
      </c>
      <c r="S3" s="83" t="n">
        <f aca="false">IF($N3="G",VLOOKUP(H3,PGDBuckets,2,FALSE()),0)</f>
        <v>0</v>
      </c>
      <c r="T3" s="83" t="n">
        <f aca="false">SUM(P3:S3)</f>
        <v>8</v>
      </c>
      <c r="U3" s="83" t="str">
        <f aca="false">IF(O3="not used","-",O3&amp;N3&amp;T3)</f>
        <v>-</v>
      </c>
      <c r="V3" s="83" t="str">
        <f aca="false">IF(O3="Not Used","-",VLOOKUP(D3,FOLIOS,7,FALSE())&amp;H3)</f>
        <v>-</v>
      </c>
      <c r="W3" s="83" t="str">
        <f aca="false">IF(U3="-","-",O3&amp;E3&amp;H3)</f>
        <v>-</v>
      </c>
      <c r="X3" s="84" t="str">
        <f aca="false">D3&amp;G3</f>
        <v>FT-CAND-EGSC-C-BASCGPR-AECO/BASIS</v>
      </c>
      <c r="Y3" s="83" t="s">
        <v>60</v>
      </c>
      <c r="AF3" s="0" t="str">
        <f aca="false">D3&amp;V3</f>
        <v>FT-CAND-EGSC-C-BAS-</v>
      </c>
    </row>
    <row r="4" customFormat="false" ht="12.75" hidden="false" customHeight="false" outlineLevel="0" collapsed="false">
      <c r="A4" s="80" t="n">
        <v>36682</v>
      </c>
      <c r="B4" s="81" t="s">
        <v>55</v>
      </c>
      <c r="C4" s="81" t="s">
        <v>56</v>
      </c>
      <c r="D4" s="81" t="s">
        <v>57</v>
      </c>
      <c r="E4" s="81" t="s">
        <v>21</v>
      </c>
      <c r="F4" s="81"/>
      <c r="G4" s="81" t="s">
        <v>58</v>
      </c>
      <c r="H4" s="80" t="n">
        <v>36892</v>
      </c>
      <c r="I4" s="81" t="n">
        <v>446815</v>
      </c>
      <c r="J4" s="81" t="n">
        <v>-89363</v>
      </c>
      <c r="K4" s="82" t="n">
        <f aca="false">IF(J4=0,0,J4/I4)</f>
        <v>-0.2</v>
      </c>
      <c r="L4" s="82" t="n">
        <f aca="false">I4/UOM</f>
        <v>44.6815</v>
      </c>
      <c r="M4" s="82" t="n">
        <f aca="false">J4/UOM</f>
        <v>-8.9363</v>
      </c>
      <c r="N4" s="83" t="str">
        <f aca="false">IF(F4="P","PHY",IF(F4="G","G",E4))</f>
        <v>D</v>
      </c>
      <c r="O4" s="83" t="str">
        <f aca="false">IF(ISNA(VLOOKUP(G4,BadCanCurves,1,FALSE())),VLOOKUP(D4,FOLIOS,6,FALSE()),"not used")</f>
        <v>not used</v>
      </c>
      <c r="P4" s="83" t="n">
        <f aca="false">IF($N4="P",VLOOKUP(H4,PrcBuckets,2,FALSE()),0)</f>
        <v>0</v>
      </c>
      <c r="Q4" s="83" t="n">
        <f aca="false">IF($N4="D",VLOOKUP(H4,BasisBuckets,2,FALSE()),0)</f>
        <v>9</v>
      </c>
      <c r="R4" s="83" t="n">
        <f aca="false">IF($N4="PHY",VLOOKUP(H4,PGDBuckets,2,FALSE()),0)</f>
        <v>0</v>
      </c>
      <c r="S4" s="83" t="n">
        <f aca="false">IF($N4="G",VLOOKUP(H4,PGDBuckets,2,FALSE()),0)</f>
        <v>0</v>
      </c>
      <c r="T4" s="83" t="n">
        <f aca="false">SUM(P4:S4)</f>
        <v>9</v>
      </c>
      <c r="U4" s="83" t="str">
        <f aca="false">IF(O4="not used","-",O4&amp;N4&amp;T4)</f>
        <v>-</v>
      </c>
      <c r="V4" s="83" t="str">
        <f aca="false">IF(O4="Not Used","-",VLOOKUP(D4,FOLIOS,7,FALSE())&amp;H4)</f>
        <v>-</v>
      </c>
      <c r="W4" s="83" t="str">
        <f aca="false">IF(U4="-","-",O4&amp;E4&amp;H4)</f>
        <v>-</v>
      </c>
      <c r="X4" s="84" t="str">
        <f aca="false">D4&amp;G4</f>
        <v>FT-CAND-EGSC-C-BASCGPR-AECO/BASIS</v>
      </c>
      <c r="Y4" s="83" t="s">
        <v>61</v>
      </c>
      <c r="AF4" s="0" t="str">
        <f aca="false">D4&amp;V4</f>
        <v>FT-CAND-EGSC-C-BAS-</v>
      </c>
    </row>
    <row r="5" customFormat="false" ht="12.75" hidden="false" customHeight="false" outlineLevel="0" collapsed="false">
      <c r="A5" s="80" t="n">
        <v>36682</v>
      </c>
      <c r="B5" s="81" t="s">
        <v>55</v>
      </c>
      <c r="C5" s="81" t="s">
        <v>56</v>
      </c>
      <c r="D5" s="81" t="s">
        <v>57</v>
      </c>
      <c r="E5" s="81" t="s">
        <v>21</v>
      </c>
      <c r="F5" s="81"/>
      <c r="G5" s="81" t="s">
        <v>58</v>
      </c>
      <c r="H5" s="80" t="n">
        <v>36923</v>
      </c>
      <c r="I5" s="81" t="n">
        <v>401124</v>
      </c>
      <c r="J5" s="81" t="n">
        <v>-80225</v>
      </c>
      <c r="K5" s="82" t="n">
        <f aca="false">IF(J5=0,0,J5/I5)</f>
        <v>-0.200000498598937</v>
      </c>
      <c r="L5" s="82" t="n">
        <f aca="false">I5/UOM</f>
        <v>40.1124</v>
      </c>
      <c r="M5" s="82" t="n">
        <f aca="false">J5/UOM</f>
        <v>-8.0225</v>
      </c>
      <c r="N5" s="83" t="str">
        <f aca="false">IF(F5="P","PHY",IF(F5="G","G",E5))</f>
        <v>D</v>
      </c>
      <c r="O5" s="83" t="str">
        <f aca="false">IF(ISNA(VLOOKUP(G5,BadCanCurves,1,FALSE())),VLOOKUP(D5,FOLIOS,6,FALSE()),"not used")</f>
        <v>not used</v>
      </c>
      <c r="P5" s="83" t="n">
        <f aca="false">IF($N5="P",VLOOKUP(H5,PrcBuckets,2,FALSE()),0)</f>
        <v>0</v>
      </c>
      <c r="Q5" s="83" t="n">
        <f aca="false">IF($N5="D",VLOOKUP(H5,BasisBuckets,2,FALSE()),0)</f>
        <v>9</v>
      </c>
      <c r="R5" s="83" t="n">
        <f aca="false">IF($N5="PHY",VLOOKUP(H5,PGDBuckets,2,FALSE()),0)</f>
        <v>0</v>
      </c>
      <c r="S5" s="83" t="n">
        <f aca="false">IF($N5="G",VLOOKUP(H5,PGDBuckets,2,FALSE()),0)</f>
        <v>0</v>
      </c>
      <c r="T5" s="83" t="n">
        <f aca="false">SUM(P5:S5)</f>
        <v>9</v>
      </c>
      <c r="U5" s="83" t="str">
        <f aca="false">IF(O5="not used","-",O5&amp;N5&amp;T5)</f>
        <v>-</v>
      </c>
      <c r="V5" s="83" t="str">
        <f aca="false">IF(O5="Not Used","-",VLOOKUP(D5,FOLIOS,7,FALSE())&amp;H5)</f>
        <v>-</v>
      </c>
      <c r="W5" s="83" t="str">
        <f aca="false">IF(U5="-","-",O5&amp;E5&amp;H5)</f>
        <v>-</v>
      </c>
      <c r="X5" s="84" t="str">
        <f aca="false">D5&amp;G5</f>
        <v>FT-CAND-EGSC-C-BASCGPR-AECO/BASIS</v>
      </c>
      <c r="Y5" s="83" t="s">
        <v>62</v>
      </c>
      <c r="AF5" s="0" t="str">
        <f aca="false">D5&amp;V5</f>
        <v>FT-CAND-EGSC-C-BAS-</v>
      </c>
    </row>
    <row r="6" customFormat="false" ht="12.75" hidden="false" customHeight="false" outlineLevel="0" collapsed="false">
      <c r="A6" s="80" t="n">
        <v>36682</v>
      </c>
      <c r="B6" s="81" t="s">
        <v>55</v>
      </c>
      <c r="C6" s="81" t="s">
        <v>56</v>
      </c>
      <c r="D6" s="81" t="s">
        <v>57</v>
      </c>
      <c r="E6" s="81" t="s">
        <v>21</v>
      </c>
      <c r="F6" s="81"/>
      <c r="G6" s="81" t="s">
        <v>58</v>
      </c>
      <c r="H6" s="80" t="n">
        <v>36951</v>
      </c>
      <c r="I6" s="81" t="n">
        <v>441645</v>
      </c>
      <c r="J6" s="81" t="n">
        <v>-88329</v>
      </c>
      <c r="K6" s="82" t="n">
        <f aca="false">IF(J6=0,0,J6/I6)</f>
        <v>-0.2</v>
      </c>
      <c r="L6" s="82" t="n">
        <f aca="false">I6/UOM</f>
        <v>44.1645</v>
      </c>
      <c r="M6" s="82" t="n">
        <f aca="false">J6/UOM</f>
        <v>-8.8329</v>
      </c>
      <c r="N6" s="83" t="str">
        <f aca="false">IF(F6="P","PHY",IF(F6="G","G",E6))</f>
        <v>D</v>
      </c>
      <c r="O6" s="83" t="str">
        <f aca="false">IF(ISNA(VLOOKUP(G6,BadCanCurves,1,FALSE())),VLOOKUP(D6,FOLIOS,6,FALSE()),"not used")</f>
        <v>not used</v>
      </c>
      <c r="P6" s="83" t="n">
        <f aca="false">IF($N6="P",VLOOKUP(H6,PrcBuckets,2,FALSE()),0)</f>
        <v>0</v>
      </c>
      <c r="Q6" s="83" t="n">
        <f aca="false">IF($N6="D",VLOOKUP(H6,BasisBuckets,2,FALSE()),0)</f>
        <v>9</v>
      </c>
      <c r="R6" s="83" t="n">
        <f aca="false">IF($N6="PHY",VLOOKUP(H6,PGDBuckets,2,FALSE()),0)</f>
        <v>0</v>
      </c>
      <c r="S6" s="83" t="n">
        <f aca="false">IF($N6="G",VLOOKUP(H6,PGDBuckets,2,FALSE()),0)</f>
        <v>0</v>
      </c>
      <c r="T6" s="83" t="n">
        <f aca="false">SUM(P6:S6)</f>
        <v>9</v>
      </c>
      <c r="U6" s="83" t="str">
        <f aca="false">IF(O6="not used","-",O6&amp;N6&amp;T6)</f>
        <v>-</v>
      </c>
      <c r="V6" s="83" t="str">
        <f aca="false">IF(O6="Not Used","-",VLOOKUP(D6,FOLIOS,7,FALSE())&amp;H6)</f>
        <v>-</v>
      </c>
      <c r="W6" s="83" t="str">
        <f aca="false">IF(U6="-","-",O6&amp;E6&amp;H6)</f>
        <v>-</v>
      </c>
      <c r="X6" s="84" t="str">
        <f aca="false">D6&amp;G6</f>
        <v>FT-CAND-EGSC-C-BASCGPR-AECO/BASIS</v>
      </c>
      <c r="Y6" s="83" t="s">
        <v>63</v>
      </c>
      <c r="AF6" s="0" t="str">
        <f aca="false">D6&amp;V6</f>
        <v>FT-CAND-EGSC-C-BAS-</v>
      </c>
    </row>
    <row r="7" customFormat="false" ht="12.75" hidden="false" customHeight="false" outlineLevel="0" collapsed="false">
      <c r="A7" s="80" t="n">
        <v>36682</v>
      </c>
      <c r="B7" s="81" t="s">
        <v>55</v>
      </c>
      <c r="C7" s="81" t="s">
        <v>56</v>
      </c>
      <c r="D7" s="81" t="s">
        <v>57</v>
      </c>
      <c r="E7" s="81" t="s">
        <v>21</v>
      </c>
      <c r="F7" s="81"/>
      <c r="G7" s="81" t="s">
        <v>64</v>
      </c>
      <c r="H7" s="80" t="n">
        <v>36708</v>
      </c>
      <c r="I7" s="81" t="n">
        <v>-332118</v>
      </c>
      <c r="J7" s="81" t="n">
        <v>33212</v>
      </c>
      <c r="K7" s="82" t="n">
        <f aca="false">IF(J7=0,0,J7/I7)</f>
        <v>-0.100000602195605</v>
      </c>
      <c r="L7" s="82" t="n">
        <f aca="false">I7/UOM</f>
        <v>-33.2118</v>
      </c>
      <c r="M7" s="82" t="n">
        <f aca="false">J7/UOM</f>
        <v>3.3212</v>
      </c>
      <c r="N7" s="83" t="str">
        <f aca="false">IF(F7="P","PHY",IF(F7="G","G",E7))</f>
        <v>D</v>
      </c>
      <c r="O7" s="83" t="str">
        <f aca="false">IF(ISNA(VLOOKUP(G7,BadCanCurves,1,FALSE())),VLOOKUP(D7,FOLIOS,6,FALSE()),"not used")</f>
        <v>not used</v>
      </c>
      <c r="P7" s="83" t="n">
        <f aca="false">IF($N7="P",VLOOKUP(H7,PrcBuckets,2,FALSE()),0)</f>
        <v>0</v>
      </c>
      <c r="Q7" s="83" t="n">
        <f aca="false">IF($N7="D",VLOOKUP(H7,BasisBuckets,2,FALSE()),0)</f>
        <v>4</v>
      </c>
      <c r="R7" s="83" t="n">
        <f aca="false">IF($N7="PHY",VLOOKUP(H7,PGDBuckets,2,FALSE()),0)</f>
        <v>0</v>
      </c>
      <c r="S7" s="83" t="n">
        <f aca="false">IF($N7="G",VLOOKUP(H7,PGDBuckets,2,FALSE()),0)</f>
        <v>0</v>
      </c>
      <c r="T7" s="83" t="n">
        <f aca="false">SUM(P7:S7)</f>
        <v>4</v>
      </c>
      <c r="U7" s="83" t="str">
        <f aca="false">IF(O7="not used","-",O7&amp;N7&amp;T7)</f>
        <v>-</v>
      </c>
      <c r="V7" s="83" t="str">
        <f aca="false">IF(O7="Not Used","-",VLOOKUP(D7,FOLIOS,7,FALSE())&amp;H7)</f>
        <v>-</v>
      </c>
      <c r="W7" s="83" t="str">
        <f aca="false">IF(U7="-","-",O7&amp;E7&amp;H7)</f>
        <v>-</v>
      </c>
      <c r="X7" s="84" t="str">
        <f aca="false">D7&amp;G7</f>
        <v>FT-CAND-EGSC-C-BASIF-NTHWST/CANBR</v>
      </c>
      <c r="Y7" s="83" t="s">
        <v>65</v>
      </c>
      <c r="AF7" s="0" t="str">
        <f aca="false">D7&amp;V7</f>
        <v>FT-CAND-EGSC-C-BAS-</v>
      </c>
    </row>
    <row r="8" customFormat="false" ht="12.75" hidden="false" customHeight="false" outlineLevel="0" collapsed="false">
      <c r="A8" s="80" t="n">
        <v>36682</v>
      </c>
      <c r="B8" s="81" t="s">
        <v>55</v>
      </c>
      <c r="C8" s="81" t="s">
        <v>56</v>
      </c>
      <c r="D8" s="81" t="s">
        <v>57</v>
      </c>
      <c r="E8" s="81" t="s">
        <v>21</v>
      </c>
      <c r="F8" s="81"/>
      <c r="G8" s="81" t="s">
        <v>64</v>
      </c>
      <c r="H8" s="80" t="n">
        <v>36739</v>
      </c>
      <c r="I8" s="81" t="n">
        <v>-773506</v>
      </c>
      <c r="J8" s="81" t="n">
        <v>77351</v>
      </c>
      <c r="K8" s="82" t="n">
        <f aca="false">IF(J8=0,0,J8/I8)</f>
        <v>-0.100000517125918</v>
      </c>
      <c r="L8" s="82" t="n">
        <f aca="false">I8/UOM</f>
        <v>-77.3506</v>
      </c>
      <c r="M8" s="82" t="n">
        <f aca="false">J8/UOM</f>
        <v>7.7351</v>
      </c>
      <c r="N8" s="83" t="str">
        <f aca="false">IF(F8="P","PHY",IF(F8="G","G",E8))</f>
        <v>D</v>
      </c>
      <c r="O8" s="83" t="str">
        <f aca="false">IF(ISNA(VLOOKUP(G8,BadCanCurves,1,FALSE())),VLOOKUP(D8,FOLIOS,6,FALSE()),"not used")</f>
        <v>not used</v>
      </c>
      <c r="P8" s="83" t="n">
        <f aca="false">IF($N8="P",VLOOKUP(H8,PrcBuckets,2,FALSE()),0)</f>
        <v>0</v>
      </c>
      <c r="Q8" s="83" t="n">
        <f aca="false">IF($N8="D",VLOOKUP(H8,BasisBuckets,2,FALSE()),0)</f>
        <v>5</v>
      </c>
      <c r="R8" s="83" t="n">
        <f aca="false">IF($N8="PHY",VLOOKUP(H8,PGDBuckets,2,FALSE()),0)</f>
        <v>0</v>
      </c>
      <c r="S8" s="83" t="n">
        <f aca="false">IF($N8="G",VLOOKUP(H8,PGDBuckets,2,FALSE()),0)</f>
        <v>0</v>
      </c>
      <c r="T8" s="83" t="n">
        <f aca="false">SUM(P8:S8)</f>
        <v>5</v>
      </c>
      <c r="U8" s="83" t="str">
        <f aca="false">IF(O8="not used","-",O8&amp;N8&amp;T8)</f>
        <v>-</v>
      </c>
      <c r="V8" s="83" t="str">
        <f aca="false">IF(O8="Not Used","-",VLOOKUP(D8,FOLIOS,7,FALSE())&amp;H8)</f>
        <v>-</v>
      </c>
      <c r="W8" s="83" t="str">
        <f aca="false">IF(U8="-","-",O8&amp;E8&amp;H8)</f>
        <v>-</v>
      </c>
      <c r="X8" s="84" t="str">
        <f aca="false">D8&amp;G8</f>
        <v>FT-CAND-EGSC-C-BASIF-NTHWST/CANBR</v>
      </c>
      <c r="Y8" s="83" t="s">
        <v>66</v>
      </c>
      <c r="AF8" s="0" t="str">
        <f aca="false">D8&amp;V8</f>
        <v>FT-CAND-EGSC-C-BAS-</v>
      </c>
    </row>
    <row r="9" customFormat="false" ht="12.75" hidden="false" customHeight="false" outlineLevel="0" collapsed="false">
      <c r="A9" s="80" t="n">
        <v>36682</v>
      </c>
      <c r="B9" s="81" t="s">
        <v>55</v>
      </c>
      <c r="C9" s="81" t="s">
        <v>56</v>
      </c>
      <c r="D9" s="81" t="s">
        <v>57</v>
      </c>
      <c r="E9" s="81" t="s">
        <v>21</v>
      </c>
      <c r="F9" s="81"/>
      <c r="G9" s="81" t="s">
        <v>64</v>
      </c>
      <c r="H9" s="80" t="n">
        <v>36770</v>
      </c>
      <c r="I9" s="81" t="n">
        <v>-325609</v>
      </c>
      <c r="J9" s="81" t="n">
        <v>32561</v>
      </c>
      <c r="K9" s="82" t="n">
        <f aca="false">IF(J9=0,0,J9/I9)</f>
        <v>-0.100000307116818</v>
      </c>
      <c r="L9" s="82" t="n">
        <f aca="false">I9/UOM</f>
        <v>-32.5609</v>
      </c>
      <c r="M9" s="82" t="n">
        <f aca="false">J9/UOM</f>
        <v>3.2561</v>
      </c>
      <c r="N9" s="83" t="str">
        <f aca="false">IF(F9="P","PHY",IF(F9="G","G",E9))</f>
        <v>D</v>
      </c>
      <c r="O9" s="83" t="str">
        <f aca="false">IF(ISNA(VLOOKUP(G9,BadCanCurves,1,FALSE())),VLOOKUP(D9,FOLIOS,6,FALSE()),"not used")</f>
        <v>not used</v>
      </c>
      <c r="P9" s="83" t="n">
        <f aca="false">IF($N9="P",VLOOKUP(H9,PrcBuckets,2,FALSE()),0)</f>
        <v>0</v>
      </c>
      <c r="Q9" s="83" t="n">
        <f aca="false">IF($N9="D",VLOOKUP(H9,BasisBuckets,2,FALSE()),0)</f>
        <v>6</v>
      </c>
      <c r="R9" s="83" t="n">
        <f aca="false">IF($N9="PHY",VLOOKUP(H9,PGDBuckets,2,FALSE()),0)</f>
        <v>0</v>
      </c>
      <c r="S9" s="83" t="n">
        <f aca="false">IF($N9="G",VLOOKUP(H9,PGDBuckets,2,FALSE()),0)</f>
        <v>0</v>
      </c>
      <c r="T9" s="83" t="n">
        <f aca="false">SUM(P9:S9)</f>
        <v>6</v>
      </c>
      <c r="U9" s="83" t="str">
        <f aca="false">IF(O9="not used","-",O9&amp;N9&amp;T9)</f>
        <v>-</v>
      </c>
      <c r="V9" s="83" t="str">
        <f aca="false">IF(O9="Not Used","-",VLOOKUP(D9,FOLIOS,7,FALSE())&amp;H9)</f>
        <v>-</v>
      </c>
      <c r="W9" s="83" t="str">
        <f aca="false">IF(U9="-","-",O9&amp;E9&amp;H9)</f>
        <v>-</v>
      </c>
      <c r="X9" s="84" t="str">
        <f aca="false">D9&amp;G9</f>
        <v>FT-CAND-EGSC-C-BASIF-NTHWST/CANBR</v>
      </c>
      <c r="Y9" s="83" t="s">
        <v>67</v>
      </c>
      <c r="AF9" s="0" t="str">
        <f aca="false">D9&amp;V9</f>
        <v>FT-CAND-EGSC-C-BAS-</v>
      </c>
    </row>
    <row r="10" customFormat="false" ht="12.75" hidden="false" customHeight="false" outlineLevel="0" collapsed="false">
      <c r="A10" s="80" t="n">
        <v>36682</v>
      </c>
      <c r="B10" s="81" t="s">
        <v>55</v>
      </c>
      <c r="C10" s="81" t="s">
        <v>56</v>
      </c>
      <c r="D10" s="81" t="s">
        <v>57</v>
      </c>
      <c r="E10" s="81" t="s">
        <v>21</v>
      </c>
      <c r="F10" s="81"/>
      <c r="G10" s="81" t="s">
        <v>64</v>
      </c>
      <c r="H10" s="80" t="n">
        <v>36800</v>
      </c>
      <c r="I10" s="81" t="n">
        <v>-326417</v>
      </c>
      <c r="J10" s="81" t="n">
        <v>32642</v>
      </c>
      <c r="K10" s="82" t="n">
        <f aca="false">IF(J10=0,0,J10/I10)</f>
        <v>-0.100000919069779</v>
      </c>
      <c r="L10" s="82" t="n">
        <f aca="false">I10/UOM</f>
        <v>-32.6417</v>
      </c>
      <c r="M10" s="82" t="n">
        <f aca="false">J10/UOM</f>
        <v>3.2642</v>
      </c>
      <c r="N10" s="83" t="str">
        <f aca="false">IF(F10="P","PHY",IF(F10="G","G",E10))</f>
        <v>D</v>
      </c>
      <c r="O10" s="83" t="str">
        <f aca="false">IF(ISNA(VLOOKUP(G10,BadCanCurves,1,FALSE())),VLOOKUP(D10,FOLIOS,6,FALSE()),"not used")</f>
        <v>not used</v>
      </c>
      <c r="P10" s="83" t="n">
        <f aca="false">IF($N10="P",VLOOKUP(H10,PrcBuckets,2,FALSE()),0)</f>
        <v>0</v>
      </c>
      <c r="Q10" s="83" t="n">
        <f aca="false">IF($N10="D",VLOOKUP(H10,BasisBuckets,2,FALSE()),0)</f>
        <v>7</v>
      </c>
      <c r="R10" s="83" t="n">
        <f aca="false">IF($N10="PHY",VLOOKUP(H10,PGDBuckets,2,FALSE()),0)</f>
        <v>0</v>
      </c>
      <c r="S10" s="83" t="n">
        <f aca="false">IF($N10="G",VLOOKUP(H10,PGDBuckets,2,FALSE()),0)</f>
        <v>0</v>
      </c>
      <c r="T10" s="83" t="n">
        <f aca="false">SUM(P10:S10)</f>
        <v>7</v>
      </c>
      <c r="U10" s="83" t="str">
        <f aca="false">IF(O10="not used","-",O10&amp;N10&amp;T10)</f>
        <v>-</v>
      </c>
      <c r="V10" s="83" t="str">
        <f aca="false">IF(O10="Not Used","-",VLOOKUP(D10,FOLIOS,7,FALSE())&amp;H10)</f>
        <v>-</v>
      </c>
      <c r="W10" s="83" t="str">
        <f aca="false">IF(U10="-","-",O10&amp;E10&amp;H10)</f>
        <v>-</v>
      </c>
      <c r="X10" s="84" t="str">
        <f aca="false">D10&amp;G10</f>
        <v>FT-CAND-EGSC-C-BASIF-NTHWST/CANBR</v>
      </c>
      <c r="Y10" s="83" t="s">
        <v>68</v>
      </c>
      <c r="AF10" s="0" t="str">
        <f aca="false">D10&amp;V10</f>
        <v>FT-CAND-EGSC-C-BAS-</v>
      </c>
    </row>
    <row r="11" customFormat="false" ht="12.75" hidden="false" customHeight="false" outlineLevel="0" collapsed="false">
      <c r="A11" s="80" t="n">
        <v>36682</v>
      </c>
      <c r="B11" s="81" t="s">
        <v>55</v>
      </c>
      <c r="C11" s="81" t="s">
        <v>56</v>
      </c>
      <c r="D11" s="81" t="s">
        <v>57</v>
      </c>
      <c r="E11" s="81" t="s">
        <v>21</v>
      </c>
      <c r="F11" s="81"/>
      <c r="G11" s="81" t="s">
        <v>64</v>
      </c>
      <c r="H11" s="80" t="n">
        <v>36831</v>
      </c>
      <c r="I11" s="81" t="n">
        <v>-218784</v>
      </c>
      <c r="J11" s="81" t="n">
        <v>21878</v>
      </c>
      <c r="K11" s="82" t="n">
        <f aca="false">IF(J11=0,0,J11/I11)</f>
        <v>-0.0999981717127395</v>
      </c>
      <c r="L11" s="82" t="n">
        <f aca="false">I11/UOM</f>
        <v>-21.8784</v>
      </c>
      <c r="M11" s="82" t="n">
        <f aca="false">J11/UOM</f>
        <v>2.1878</v>
      </c>
      <c r="N11" s="83" t="str">
        <f aca="false">IF(F11="P","PHY",IF(F11="G","G",E11))</f>
        <v>D</v>
      </c>
      <c r="O11" s="83" t="str">
        <f aca="false">IF(ISNA(VLOOKUP(G11,BadCanCurves,1,FALSE())),VLOOKUP(D11,FOLIOS,6,FALSE()),"not used")</f>
        <v>not used</v>
      </c>
      <c r="P11" s="83" t="n">
        <f aca="false">IF($N11="P",VLOOKUP(H11,PrcBuckets,2,FALSE()),0)</f>
        <v>0</v>
      </c>
      <c r="Q11" s="83" t="n">
        <f aca="false">IF($N11="D",VLOOKUP(H11,BasisBuckets,2,FALSE()),0)</f>
        <v>8</v>
      </c>
      <c r="R11" s="83" t="n">
        <f aca="false">IF($N11="PHY",VLOOKUP(H11,PGDBuckets,2,FALSE()),0)</f>
        <v>0</v>
      </c>
      <c r="S11" s="83" t="n">
        <f aca="false">IF($N11="G",VLOOKUP(H11,PGDBuckets,2,FALSE()),0)</f>
        <v>0</v>
      </c>
      <c r="T11" s="83" t="n">
        <f aca="false">SUM(P11:S11)</f>
        <v>8</v>
      </c>
      <c r="U11" s="83" t="str">
        <f aca="false">IF(O11="not used","-",O11&amp;N11&amp;T11)</f>
        <v>-</v>
      </c>
      <c r="V11" s="83" t="str">
        <f aca="false">IF(O11="Not Used","-",VLOOKUP(D11,FOLIOS,7,FALSE())&amp;H11)</f>
        <v>-</v>
      </c>
      <c r="W11" s="83" t="str">
        <f aca="false">IF(U11="-","-",O11&amp;E11&amp;H11)</f>
        <v>-</v>
      </c>
      <c r="X11" s="84" t="str">
        <f aca="false">D11&amp;G11</f>
        <v>FT-CAND-EGSC-C-BASIF-NTHWST/CANBR</v>
      </c>
      <c r="Y11" s="83" t="s">
        <v>69</v>
      </c>
      <c r="AF11" s="0" t="str">
        <f aca="false">D11&amp;V11</f>
        <v>FT-CAND-EGSC-C-BAS-</v>
      </c>
    </row>
    <row r="12" customFormat="false" ht="12.75" hidden="false" customHeight="false" outlineLevel="0" collapsed="false">
      <c r="A12" s="80" t="n">
        <v>36682</v>
      </c>
      <c r="B12" s="81" t="s">
        <v>55</v>
      </c>
      <c r="C12" s="81" t="s">
        <v>56</v>
      </c>
      <c r="D12" s="81" t="s">
        <v>57</v>
      </c>
      <c r="E12" s="81" t="s">
        <v>21</v>
      </c>
      <c r="F12" s="81"/>
      <c r="G12" s="81" t="s">
        <v>64</v>
      </c>
      <c r="H12" s="80" t="n">
        <v>36861</v>
      </c>
      <c r="I12" s="81" t="n">
        <v>-224765</v>
      </c>
      <c r="J12" s="81" t="n">
        <v>22477</v>
      </c>
      <c r="K12" s="82" t="n">
        <f aca="false">IF(J12=0,0,J12/I12)</f>
        <v>-0.100002224545637</v>
      </c>
      <c r="L12" s="82" t="n">
        <f aca="false">I12/UOM</f>
        <v>-22.4765</v>
      </c>
      <c r="M12" s="82" t="n">
        <f aca="false">J12/UOM</f>
        <v>2.2477</v>
      </c>
      <c r="N12" s="83" t="str">
        <f aca="false">IF(F12="P","PHY",IF(F12="G","G",E12))</f>
        <v>D</v>
      </c>
      <c r="O12" s="83" t="str">
        <f aca="false">IF(ISNA(VLOOKUP(G12,BadCanCurves,1,FALSE())),VLOOKUP(D12,FOLIOS,6,FALSE()),"not used")</f>
        <v>not used</v>
      </c>
      <c r="P12" s="83" t="n">
        <f aca="false">IF($N12="P",VLOOKUP(H12,PrcBuckets,2,FALSE()),0)</f>
        <v>0</v>
      </c>
      <c r="Q12" s="83" t="n">
        <f aca="false">IF($N12="D",VLOOKUP(H12,BasisBuckets,2,FALSE()),0)</f>
        <v>8</v>
      </c>
      <c r="R12" s="83" t="n">
        <f aca="false">IF($N12="PHY",VLOOKUP(H12,PGDBuckets,2,FALSE()),0)</f>
        <v>0</v>
      </c>
      <c r="S12" s="83" t="n">
        <f aca="false">IF($N12="G",VLOOKUP(H12,PGDBuckets,2,FALSE()),0)</f>
        <v>0</v>
      </c>
      <c r="T12" s="83" t="n">
        <f aca="false">SUM(P12:S12)</f>
        <v>8</v>
      </c>
      <c r="U12" s="83" t="str">
        <f aca="false">IF(O12="not used","-",O12&amp;N12&amp;T12)</f>
        <v>-</v>
      </c>
      <c r="V12" s="83" t="str">
        <f aca="false">IF(O12="Not Used","-",VLOOKUP(D12,FOLIOS,7,FALSE())&amp;H12)</f>
        <v>-</v>
      </c>
      <c r="W12" s="83" t="str">
        <f aca="false">IF(U12="-","-",O12&amp;E12&amp;H12)</f>
        <v>-</v>
      </c>
      <c r="X12" s="84" t="str">
        <f aca="false">D12&amp;G12</f>
        <v>FT-CAND-EGSC-C-BASIF-NTHWST/CANBR</v>
      </c>
      <c r="Y12" s="83" t="s">
        <v>70</v>
      </c>
      <c r="AF12" s="0" t="str">
        <f aca="false">D12&amp;V12</f>
        <v>FT-CAND-EGSC-C-BAS-</v>
      </c>
    </row>
    <row r="13" customFormat="false" ht="12.75" hidden="false" customHeight="false" outlineLevel="0" collapsed="false">
      <c r="A13" s="80" t="n">
        <v>36682</v>
      </c>
      <c r="B13" s="81" t="s">
        <v>55</v>
      </c>
      <c r="C13" s="81" t="s">
        <v>56</v>
      </c>
      <c r="D13" s="81" t="s">
        <v>57</v>
      </c>
      <c r="E13" s="81" t="s">
        <v>21</v>
      </c>
      <c r="F13" s="81"/>
      <c r="G13" s="81" t="s">
        <v>64</v>
      </c>
      <c r="H13" s="80" t="n">
        <v>36892</v>
      </c>
      <c r="I13" s="81" t="n">
        <v>-223407</v>
      </c>
      <c r="J13" s="81" t="n">
        <v>22341</v>
      </c>
      <c r="K13" s="82" t="n">
        <f aca="false">IF(J13=0,0,J13/I13)</f>
        <v>-0.100001342840645</v>
      </c>
      <c r="L13" s="82" t="n">
        <f aca="false">I13/UOM</f>
        <v>-22.3407</v>
      </c>
      <c r="M13" s="82" t="n">
        <f aca="false">J13/UOM</f>
        <v>2.2341</v>
      </c>
      <c r="N13" s="83" t="str">
        <f aca="false">IF(F13="P","PHY",IF(F13="G","G",E13))</f>
        <v>D</v>
      </c>
      <c r="O13" s="83" t="str">
        <f aca="false">IF(ISNA(VLOOKUP(G13,BadCanCurves,1,FALSE())),VLOOKUP(D13,FOLIOS,6,FALSE()),"not used")</f>
        <v>not used</v>
      </c>
      <c r="P13" s="83" t="n">
        <f aca="false">IF($N13="P",VLOOKUP(H13,PrcBuckets,2,FALSE()),0)</f>
        <v>0</v>
      </c>
      <c r="Q13" s="83" t="n">
        <f aca="false">IF($N13="D",VLOOKUP(H13,BasisBuckets,2,FALSE()),0)</f>
        <v>9</v>
      </c>
      <c r="R13" s="83" t="n">
        <f aca="false">IF($N13="PHY",VLOOKUP(H13,PGDBuckets,2,FALSE()),0)</f>
        <v>0</v>
      </c>
      <c r="S13" s="83" t="n">
        <f aca="false">IF($N13="G",VLOOKUP(H13,PGDBuckets,2,FALSE()),0)</f>
        <v>0</v>
      </c>
      <c r="T13" s="83" t="n">
        <f aca="false">SUM(P13:S13)</f>
        <v>9</v>
      </c>
      <c r="U13" s="83" t="str">
        <f aca="false">IF(O13="not used","-",O13&amp;N13&amp;T13)</f>
        <v>-</v>
      </c>
      <c r="V13" s="83" t="str">
        <f aca="false">IF(O13="Not Used","-",VLOOKUP(D13,FOLIOS,7,FALSE())&amp;H13)</f>
        <v>-</v>
      </c>
      <c r="W13" s="83" t="str">
        <f aca="false">IF(U13="-","-",O13&amp;E13&amp;H13)</f>
        <v>-</v>
      </c>
      <c r="X13" s="84" t="str">
        <f aca="false">D13&amp;G13</f>
        <v>FT-CAND-EGSC-C-BASIF-NTHWST/CANBR</v>
      </c>
      <c r="Y13" s="83" t="s">
        <v>71</v>
      </c>
      <c r="AF13" s="0" t="str">
        <f aca="false">D13&amp;V13</f>
        <v>FT-CAND-EGSC-C-BAS-</v>
      </c>
    </row>
    <row r="14" customFormat="false" ht="12.75" hidden="false" customHeight="false" outlineLevel="0" collapsed="false">
      <c r="A14" s="80" t="n">
        <v>36682</v>
      </c>
      <c r="B14" s="81" t="s">
        <v>55</v>
      </c>
      <c r="C14" s="81" t="s">
        <v>56</v>
      </c>
      <c r="D14" s="81" t="s">
        <v>57</v>
      </c>
      <c r="E14" s="81" t="s">
        <v>21</v>
      </c>
      <c r="F14" s="81"/>
      <c r="G14" s="81" t="s">
        <v>64</v>
      </c>
      <c r="H14" s="80" t="n">
        <v>36923</v>
      </c>
      <c r="I14" s="81" t="n">
        <v>-200562</v>
      </c>
      <c r="J14" s="81" t="n">
        <v>20056</v>
      </c>
      <c r="K14" s="82" t="n">
        <f aca="false">IF(J14=0,0,J14/I14)</f>
        <v>-0.099999002802126</v>
      </c>
      <c r="L14" s="82" t="n">
        <f aca="false">I14/UOM</f>
        <v>-20.0562</v>
      </c>
      <c r="M14" s="82" t="n">
        <f aca="false">J14/UOM</f>
        <v>2.0056</v>
      </c>
      <c r="N14" s="83" t="str">
        <f aca="false">IF(F14="P","PHY",IF(F14="G","G",E14))</f>
        <v>D</v>
      </c>
      <c r="O14" s="83" t="str">
        <f aca="false">IF(ISNA(VLOOKUP(G14,BadCanCurves,1,FALSE())),VLOOKUP(D14,FOLIOS,6,FALSE()),"not used")</f>
        <v>not used</v>
      </c>
      <c r="P14" s="83" t="n">
        <f aca="false">IF($N14="P",VLOOKUP(H14,PrcBuckets,2,FALSE()),0)</f>
        <v>0</v>
      </c>
      <c r="Q14" s="83" t="n">
        <f aca="false">IF($N14="D",VLOOKUP(H14,BasisBuckets,2,FALSE()),0)</f>
        <v>9</v>
      </c>
      <c r="R14" s="83" t="n">
        <f aca="false">IF($N14="PHY",VLOOKUP(H14,PGDBuckets,2,FALSE()),0)</f>
        <v>0</v>
      </c>
      <c r="S14" s="83" t="n">
        <f aca="false">IF($N14="G",VLOOKUP(H14,PGDBuckets,2,FALSE()),0)</f>
        <v>0</v>
      </c>
      <c r="T14" s="83" t="n">
        <f aca="false">SUM(P14:S14)</f>
        <v>9</v>
      </c>
      <c r="U14" s="83" t="str">
        <f aca="false">IF(O14="not used","-",O14&amp;N14&amp;T14)</f>
        <v>-</v>
      </c>
      <c r="V14" s="83" t="str">
        <f aca="false">IF(O14="Not Used","-",VLOOKUP(D14,FOLIOS,7,FALSE())&amp;H14)</f>
        <v>-</v>
      </c>
      <c r="W14" s="83" t="str">
        <f aca="false">IF(U14="-","-",O14&amp;E14&amp;H14)</f>
        <v>-</v>
      </c>
      <c r="X14" s="84" t="str">
        <f aca="false">D14&amp;G14</f>
        <v>FT-CAND-EGSC-C-BASIF-NTHWST/CANBR</v>
      </c>
      <c r="Y14" s="83" t="s">
        <v>72</v>
      </c>
      <c r="AF14" s="0" t="str">
        <f aca="false">D14&amp;V14</f>
        <v>FT-CAND-EGSC-C-BAS-</v>
      </c>
    </row>
    <row r="15" customFormat="false" ht="12.75" hidden="false" customHeight="false" outlineLevel="0" collapsed="false">
      <c r="A15" s="80" t="n">
        <v>36682</v>
      </c>
      <c r="B15" s="81" t="s">
        <v>55</v>
      </c>
      <c r="C15" s="81" t="s">
        <v>56</v>
      </c>
      <c r="D15" s="81" t="s">
        <v>57</v>
      </c>
      <c r="E15" s="81" t="s">
        <v>21</v>
      </c>
      <c r="F15" s="81"/>
      <c r="G15" s="81" t="s">
        <v>64</v>
      </c>
      <c r="H15" s="80" t="n">
        <v>36951</v>
      </c>
      <c r="I15" s="81" t="n">
        <v>-220823</v>
      </c>
      <c r="J15" s="81" t="n">
        <v>22082</v>
      </c>
      <c r="K15" s="82" t="n">
        <f aca="false">IF(J15=0,0,J15/I15)</f>
        <v>-0.0999986414458639</v>
      </c>
      <c r="L15" s="82" t="n">
        <f aca="false">I15/UOM</f>
        <v>-22.0823</v>
      </c>
      <c r="M15" s="82" t="n">
        <f aca="false">J15/UOM</f>
        <v>2.2082</v>
      </c>
      <c r="N15" s="83" t="str">
        <f aca="false">IF(F15="P","PHY",IF(F15="G","G",E15))</f>
        <v>D</v>
      </c>
      <c r="O15" s="83" t="str">
        <f aca="false">IF(ISNA(VLOOKUP(G15,BadCanCurves,1,FALSE())),VLOOKUP(D15,FOLIOS,6,FALSE()),"not used")</f>
        <v>not used</v>
      </c>
      <c r="P15" s="83" t="n">
        <f aca="false">IF($N15="P",VLOOKUP(H15,PrcBuckets,2,FALSE()),0)</f>
        <v>0</v>
      </c>
      <c r="Q15" s="83" t="n">
        <f aca="false">IF($N15="D",VLOOKUP(H15,BasisBuckets,2,FALSE()),0)</f>
        <v>9</v>
      </c>
      <c r="R15" s="83" t="n">
        <f aca="false">IF($N15="PHY",VLOOKUP(H15,PGDBuckets,2,FALSE()),0)</f>
        <v>0</v>
      </c>
      <c r="S15" s="83" t="n">
        <f aca="false">IF($N15="G",VLOOKUP(H15,PGDBuckets,2,FALSE()),0)</f>
        <v>0</v>
      </c>
      <c r="T15" s="83" t="n">
        <f aca="false">SUM(P15:S15)</f>
        <v>9</v>
      </c>
      <c r="U15" s="83" t="str">
        <f aca="false">IF(O15="not used","-",O15&amp;N15&amp;T15)</f>
        <v>-</v>
      </c>
      <c r="V15" s="83" t="str">
        <f aca="false">IF(O15="Not Used","-",VLOOKUP(D15,FOLIOS,7,FALSE())&amp;H15)</f>
        <v>-</v>
      </c>
      <c r="W15" s="83" t="str">
        <f aca="false">IF(U15="-","-",O15&amp;E15&amp;H15)</f>
        <v>-</v>
      </c>
      <c r="X15" s="84" t="str">
        <f aca="false">D15&amp;G15</f>
        <v>FT-CAND-EGSC-C-BASIF-NTHWST/CANBR</v>
      </c>
      <c r="Y15" s="83"/>
      <c r="AF15" s="0" t="str">
        <f aca="false">D15&amp;V15</f>
        <v>FT-CAND-EGSC-C-BAS-</v>
      </c>
    </row>
    <row r="16" customFormat="false" ht="12.75" hidden="false" customHeight="false" outlineLevel="0" collapsed="false">
      <c r="A16" s="80" t="n">
        <v>36682</v>
      </c>
      <c r="B16" s="81" t="s">
        <v>55</v>
      </c>
      <c r="C16" s="81" t="s">
        <v>56</v>
      </c>
      <c r="D16" s="81" t="s">
        <v>73</v>
      </c>
      <c r="E16" s="81" t="s">
        <v>24</v>
      </c>
      <c r="F16" s="81"/>
      <c r="G16" s="81" t="s">
        <v>74</v>
      </c>
      <c r="H16" s="80" t="n">
        <v>36678</v>
      </c>
      <c r="I16" s="81" t="n">
        <v>0</v>
      </c>
      <c r="J16" s="81" t="n">
        <v>0</v>
      </c>
      <c r="K16" s="82" t="n">
        <f aca="false">IF(J16=0,0,J16/I16)</f>
        <v>0</v>
      </c>
      <c r="L16" s="82" t="n">
        <f aca="false">I16/UOM</f>
        <v>0</v>
      </c>
      <c r="M16" s="82" t="n">
        <f aca="false">J16/UOM</f>
        <v>0</v>
      </c>
      <c r="N16" s="83" t="str">
        <f aca="false">IF(F16="P","PHY",IF(F16="G","G",E16))</f>
        <v>P</v>
      </c>
      <c r="O16" s="83" t="str">
        <f aca="false">IF(ISNA(VLOOKUP(G16,BadCanCurves,1,FALSE())),VLOOKUP(D16,FOLIOS,6,FALSE()),"not used")</f>
        <v>not used</v>
      </c>
      <c r="P16" s="83" t="n">
        <f aca="false">IF($N16="P",VLOOKUP(H16,PrcBuckets,2,FALSE()),0)</f>
        <v>3</v>
      </c>
      <c r="Q16" s="83" t="n">
        <f aca="false">IF($N16="D",VLOOKUP(H16,BasisBuckets,2,FALSE()),0)</f>
        <v>0</v>
      </c>
      <c r="R16" s="83" t="n">
        <f aca="false">IF($N16="PHY",VLOOKUP(H16,PGDBuckets,2,FALSE()),0)</f>
        <v>0</v>
      </c>
      <c r="S16" s="83" t="n">
        <f aca="false">IF($N16="G",VLOOKUP(H16,PGDBuckets,2,FALSE()),0)</f>
        <v>0</v>
      </c>
      <c r="T16" s="83" t="n">
        <f aca="false">SUM(P16:S16)</f>
        <v>3</v>
      </c>
      <c r="U16" s="83" t="str">
        <f aca="false">IF(O16="not used","-",O16&amp;N16&amp;T16)</f>
        <v>-</v>
      </c>
      <c r="V16" s="83" t="str">
        <f aca="false">IF(O16="Not Used","-",VLOOKUP(D16,FOLIOS,7,FALSE())&amp;H16)</f>
        <v>-</v>
      </c>
      <c r="W16" s="83" t="str">
        <f aca="false">IF(U16="-","-",O16&amp;E16&amp;H16)</f>
        <v>-</v>
      </c>
      <c r="X16" s="84" t="str">
        <f aca="false">D16&amp;G16</f>
        <v>FT-CAND-EGSC-C-PRCIF-NTHWST/CANB</v>
      </c>
      <c r="Y16" s="83"/>
      <c r="AF16" s="0" t="str">
        <f aca="false">D16&amp;V16</f>
        <v>FT-CAND-EGSC-C-PRC-</v>
      </c>
    </row>
    <row r="17" customFormat="false" ht="12.75" hidden="false" customHeight="false" outlineLevel="0" collapsed="false">
      <c r="A17" s="80" t="n">
        <v>36682</v>
      </c>
      <c r="B17" s="81" t="s">
        <v>55</v>
      </c>
      <c r="C17" s="81" t="s">
        <v>56</v>
      </c>
      <c r="D17" s="81" t="s">
        <v>73</v>
      </c>
      <c r="E17" s="81" t="s">
        <v>24</v>
      </c>
      <c r="F17" s="81"/>
      <c r="G17" s="81" t="s">
        <v>74</v>
      </c>
      <c r="H17" s="80" t="n">
        <v>36708</v>
      </c>
      <c r="I17" s="81" t="n">
        <v>343013</v>
      </c>
      <c r="J17" s="81" t="n">
        <v>308712</v>
      </c>
      <c r="K17" s="82" t="n">
        <f aca="false">IF(J17=0,0,J17/I17)</f>
        <v>0.90000087460242</v>
      </c>
      <c r="L17" s="82" t="n">
        <f aca="false">I17/UOM</f>
        <v>34.3013</v>
      </c>
      <c r="M17" s="82" t="n">
        <f aca="false">J17/UOM</f>
        <v>30.8712</v>
      </c>
      <c r="N17" s="83" t="str">
        <f aca="false">IF(F17="P","PHY",IF(F17="G","G",E17))</f>
        <v>P</v>
      </c>
      <c r="O17" s="83" t="str">
        <f aca="false">IF(ISNA(VLOOKUP(G17,BadCanCurves,1,FALSE())),VLOOKUP(D17,FOLIOS,6,FALSE()),"not used")</f>
        <v>not used</v>
      </c>
      <c r="P17" s="83" t="n">
        <f aca="false">IF($N17="P",VLOOKUP(H17,PrcBuckets,2,FALSE()),0)</f>
        <v>4</v>
      </c>
      <c r="Q17" s="83" t="n">
        <f aca="false">IF($N17="D",VLOOKUP(H17,BasisBuckets,2,FALSE()),0)</f>
        <v>0</v>
      </c>
      <c r="R17" s="83" t="n">
        <f aca="false">IF($N17="PHY",VLOOKUP(H17,PGDBuckets,2,FALSE()),0)</f>
        <v>0</v>
      </c>
      <c r="S17" s="83" t="n">
        <f aca="false">IF($N17="G",VLOOKUP(H17,PGDBuckets,2,FALSE()),0)</f>
        <v>0</v>
      </c>
      <c r="T17" s="83" t="n">
        <f aca="false">SUM(P17:S17)</f>
        <v>4</v>
      </c>
      <c r="U17" s="83" t="str">
        <f aca="false">IF(O17="not used","-",O17&amp;N17&amp;T17)</f>
        <v>-</v>
      </c>
      <c r="V17" s="83" t="str">
        <f aca="false">IF(O17="Not Used","-",VLOOKUP(D17,FOLIOS,7,FALSE())&amp;H17)</f>
        <v>-</v>
      </c>
      <c r="W17" s="83" t="str">
        <f aca="false">IF(U17="-","-",O17&amp;E17&amp;H17)</f>
        <v>-</v>
      </c>
      <c r="X17" s="84" t="str">
        <f aca="false">D17&amp;G17</f>
        <v>FT-CAND-EGSC-C-PRCIF-NTHWST/CANB</v>
      </c>
      <c r="Y17" s="83"/>
      <c r="AF17" s="0" t="str">
        <f aca="false">D17&amp;V17</f>
        <v>FT-CAND-EGSC-C-PRC-</v>
      </c>
    </row>
    <row r="18" customFormat="false" ht="12.75" hidden="false" customHeight="false" outlineLevel="0" collapsed="false">
      <c r="A18" s="80" t="n">
        <v>36682</v>
      </c>
      <c r="B18" s="81" t="s">
        <v>55</v>
      </c>
      <c r="C18" s="81" t="s">
        <v>56</v>
      </c>
      <c r="D18" s="81" t="s">
        <v>73</v>
      </c>
      <c r="E18" s="81" t="s">
        <v>24</v>
      </c>
      <c r="F18" s="81"/>
      <c r="G18" s="81" t="s">
        <v>74</v>
      </c>
      <c r="H18" s="80" t="n">
        <v>36739</v>
      </c>
      <c r="I18" s="81" t="n">
        <v>793870</v>
      </c>
      <c r="J18" s="81" t="n">
        <v>714483</v>
      </c>
      <c r="K18" s="82" t="n">
        <f aca="false">IF(J18=0,0,J18/I18)</f>
        <v>0.9</v>
      </c>
      <c r="L18" s="82" t="n">
        <f aca="false">I18/UOM</f>
        <v>79.387</v>
      </c>
      <c r="M18" s="82" t="n">
        <f aca="false">J18/UOM</f>
        <v>71.4483</v>
      </c>
      <c r="N18" s="83" t="str">
        <f aca="false">IF(F18="P","PHY",IF(F18="G","G",E18))</f>
        <v>P</v>
      </c>
      <c r="O18" s="83" t="str">
        <f aca="false">IF(ISNA(VLOOKUP(G18,BadCanCurves,1,FALSE())),VLOOKUP(D18,FOLIOS,6,FALSE()),"not used")</f>
        <v>not used</v>
      </c>
      <c r="P18" s="83" t="n">
        <f aca="false">IF($N18="P",VLOOKUP(H18,PrcBuckets,2,FALSE()),0)</f>
        <v>5</v>
      </c>
      <c r="Q18" s="83" t="n">
        <f aca="false">IF($N18="D",VLOOKUP(H18,BasisBuckets,2,FALSE()),0)</f>
        <v>0</v>
      </c>
      <c r="R18" s="83" t="n">
        <f aca="false">IF($N18="PHY",VLOOKUP(H18,PGDBuckets,2,FALSE()),0)</f>
        <v>0</v>
      </c>
      <c r="S18" s="83" t="n">
        <f aca="false">IF($N18="G",VLOOKUP(H18,PGDBuckets,2,FALSE()),0)</f>
        <v>0</v>
      </c>
      <c r="T18" s="83" t="n">
        <f aca="false">SUM(P18:S18)</f>
        <v>5</v>
      </c>
      <c r="U18" s="83" t="str">
        <f aca="false">IF(O18="not used","-",O18&amp;N18&amp;T18)</f>
        <v>-</v>
      </c>
      <c r="V18" s="83" t="str">
        <f aca="false">IF(O18="Not Used","-",VLOOKUP(D18,FOLIOS,7,FALSE())&amp;H18)</f>
        <v>-</v>
      </c>
      <c r="W18" s="83" t="str">
        <f aca="false">IF(U18="-","-",O18&amp;E18&amp;H18)</f>
        <v>-</v>
      </c>
      <c r="X18" s="84" t="str">
        <f aca="false">D18&amp;G18</f>
        <v>FT-CAND-EGSC-C-PRCIF-NTHWST/CANB</v>
      </c>
      <c r="Y18" s="83"/>
      <c r="AF18" s="0" t="str">
        <f aca="false">D18&amp;V18</f>
        <v>FT-CAND-EGSC-C-PRC-</v>
      </c>
    </row>
    <row r="19" customFormat="false" ht="12.75" hidden="false" customHeight="false" outlineLevel="0" collapsed="false">
      <c r="A19" s="80" t="n">
        <v>36682</v>
      </c>
      <c r="B19" s="81" t="s">
        <v>55</v>
      </c>
      <c r="C19" s="81" t="s">
        <v>56</v>
      </c>
      <c r="D19" s="81" t="s">
        <v>73</v>
      </c>
      <c r="E19" s="81" t="s">
        <v>24</v>
      </c>
      <c r="F19" s="81"/>
      <c r="G19" s="81" t="s">
        <v>74</v>
      </c>
      <c r="H19" s="80" t="n">
        <v>36770</v>
      </c>
      <c r="I19" s="81" t="n">
        <v>340904</v>
      </c>
      <c r="J19" s="81" t="n">
        <v>306813</v>
      </c>
      <c r="K19" s="82" t="n">
        <f aca="false">IF(J19=0,0,J19/I19)</f>
        <v>0.899998239973717</v>
      </c>
      <c r="L19" s="82" t="n">
        <f aca="false">I19/UOM</f>
        <v>34.0904</v>
      </c>
      <c r="M19" s="82" t="n">
        <f aca="false">J19/UOM</f>
        <v>30.6813</v>
      </c>
      <c r="N19" s="83" t="str">
        <f aca="false">IF(F19="P","PHY",IF(F19="G","G",E19))</f>
        <v>P</v>
      </c>
      <c r="O19" s="83" t="str">
        <f aca="false">IF(ISNA(VLOOKUP(G19,BadCanCurves,1,FALSE())),VLOOKUP(D19,FOLIOS,6,FALSE()),"not used")</f>
        <v>not used</v>
      </c>
      <c r="P19" s="83" t="n">
        <f aca="false">IF($N19="P",VLOOKUP(H19,PrcBuckets,2,FALSE()),0)</f>
        <v>6</v>
      </c>
      <c r="Q19" s="83" t="n">
        <f aca="false">IF($N19="D",VLOOKUP(H19,BasisBuckets,2,FALSE()),0)</f>
        <v>0</v>
      </c>
      <c r="R19" s="83" t="n">
        <f aca="false">IF($N19="PHY",VLOOKUP(H19,PGDBuckets,2,FALSE()),0)</f>
        <v>0</v>
      </c>
      <c r="S19" s="83" t="n">
        <f aca="false">IF($N19="G",VLOOKUP(H19,PGDBuckets,2,FALSE()),0)</f>
        <v>0</v>
      </c>
      <c r="T19" s="83" t="n">
        <f aca="false">SUM(P19:S19)</f>
        <v>6</v>
      </c>
      <c r="U19" s="83" t="str">
        <f aca="false">IF(O19="not used","-",O19&amp;N19&amp;T19)</f>
        <v>-</v>
      </c>
      <c r="V19" s="83" t="str">
        <f aca="false">IF(O19="Not Used","-",VLOOKUP(D19,FOLIOS,7,FALSE())&amp;H19)</f>
        <v>-</v>
      </c>
      <c r="W19" s="83" t="str">
        <f aca="false">IF(U19="-","-",O19&amp;E19&amp;H19)</f>
        <v>-</v>
      </c>
      <c r="X19" s="84" t="str">
        <f aca="false">D19&amp;G19</f>
        <v>FT-CAND-EGSC-C-PRCIF-NTHWST/CANB</v>
      </c>
      <c r="AF19" s="0" t="str">
        <f aca="false">D19&amp;V19</f>
        <v>FT-CAND-EGSC-C-PRC-</v>
      </c>
    </row>
    <row r="20" customFormat="false" ht="12.75" hidden="false" customHeight="false" outlineLevel="0" collapsed="false">
      <c r="A20" s="80" t="n">
        <v>36682</v>
      </c>
      <c r="B20" s="81" t="s">
        <v>55</v>
      </c>
      <c r="C20" s="81" t="s">
        <v>56</v>
      </c>
      <c r="D20" s="81" t="s">
        <v>73</v>
      </c>
      <c r="E20" s="81" t="s">
        <v>24</v>
      </c>
      <c r="F20" s="81"/>
      <c r="G20" s="81" t="s">
        <v>74</v>
      </c>
      <c r="H20" s="80" t="n">
        <v>36800</v>
      </c>
      <c r="I20" s="81" t="n">
        <v>333591</v>
      </c>
      <c r="J20" s="81" t="n">
        <v>300232</v>
      </c>
      <c r="K20" s="82" t="n">
        <f aca="false">IF(J20=0,0,J20/I20)</f>
        <v>0.900000299768279</v>
      </c>
      <c r="L20" s="82" t="n">
        <f aca="false">I20/UOM</f>
        <v>33.3591</v>
      </c>
      <c r="M20" s="82" t="n">
        <f aca="false">J20/UOM</f>
        <v>30.0232</v>
      </c>
      <c r="N20" s="83" t="str">
        <f aca="false">IF(F20="P","PHY",IF(F20="G","G",E20))</f>
        <v>P</v>
      </c>
      <c r="O20" s="83" t="str">
        <f aca="false">IF(ISNA(VLOOKUP(G20,BadCanCurves,1,FALSE())),VLOOKUP(D20,FOLIOS,6,FALSE()),"not used")</f>
        <v>not used</v>
      </c>
      <c r="P20" s="83" t="n">
        <f aca="false">IF($N20="P",VLOOKUP(H20,PrcBuckets,2,FALSE()),0)</f>
        <v>7</v>
      </c>
      <c r="Q20" s="83" t="n">
        <f aca="false">IF($N20="D",VLOOKUP(H20,BasisBuckets,2,FALSE()),0)</f>
        <v>0</v>
      </c>
      <c r="R20" s="83" t="n">
        <f aca="false">IF($N20="PHY",VLOOKUP(H20,PGDBuckets,2,FALSE()),0)</f>
        <v>0</v>
      </c>
      <c r="S20" s="83" t="n">
        <f aca="false">IF($N20="G",VLOOKUP(H20,PGDBuckets,2,FALSE()),0)</f>
        <v>0</v>
      </c>
      <c r="T20" s="83" t="n">
        <f aca="false">SUM(P20:S20)</f>
        <v>7</v>
      </c>
      <c r="U20" s="83" t="str">
        <f aca="false">IF(O20="not used","-",O20&amp;N20&amp;T20)</f>
        <v>-</v>
      </c>
      <c r="V20" s="83" t="str">
        <f aca="false">IF(O20="Not Used","-",VLOOKUP(D20,FOLIOS,7,FALSE())&amp;H20)</f>
        <v>-</v>
      </c>
      <c r="W20" s="83" t="str">
        <f aca="false">IF(U20="-","-",O20&amp;E20&amp;H20)</f>
        <v>-</v>
      </c>
      <c r="X20" s="84" t="str">
        <f aca="false">D20&amp;G20</f>
        <v>FT-CAND-EGSC-C-PRCIF-NTHWST/CANB</v>
      </c>
      <c r="AF20" s="0" t="str">
        <f aca="false">D20&amp;V20</f>
        <v>FT-CAND-EGSC-C-PRC-</v>
      </c>
    </row>
    <row r="21" customFormat="false" ht="12.75" hidden="false" customHeight="false" outlineLevel="0" collapsed="false">
      <c r="A21" s="80" t="n">
        <v>36682</v>
      </c>
      <c r="B21" s="81" t="s">
        <v>55</v>
      </c>
      <c r="C21" s="81" t="s">
        <v>56</v>
      </c>
      <c r="D21" s="81" t="s">
        <v>73</v>
      </c>
      <c r="E21" s="81" t="s">
        <v>24</v>
      </c>
      <c r="F21" s="81"/>
      <c r="G21" s="81" t="s">
        <v>74</v>
      </c>
      <c r="H21" s="80" t="n">
        <v>36831</v>
      </c>
      <c r="I21" s="81" t="n">
        <v>239243</v>
      </c>
      <c r="J21" s="81" t="n">
        <v>215319</v>
      </c>
      <c r="K21" s="82" t="n">
        <f aca="false">IF(J21=0,0,J21/I21)</f>
        <v>0.900001253955184</v>
      </c>
      <c r="L21" s="82" t="n">
        <f aca="false">I21/UOM</f>
        <v>23.9243</v>
      </c>
      <c r="M21" s="82" t="n">
        <f aca="false">J21/UOM</f>
        <v>21.5319</v>
      </c>
      <c r="N21" s="83" t="str">
        <f aca="false">IF(F21="P","PHY",IF(F21="G","G",E21))</f>
        <v>P</v>
      </c>
      <c r="O21" s="83" t="str">
        <f aca="false">IF(ISNA(VLOOKUP(G21,BadCanCurves,1,FALSE())),VLOOKUP(D21,FOLIOS,6,FALSE()),"not used")</f>
        <v>not used</v>
      </c>
      <c r="P21" s="83" t="n">
        <f aca="false">IF($N21="P",VLOOKUP(H21,PrcBuckets,2,FALSE()),0)</f>
        <v>8</v>
      </c>
      <c r="Q21" s="83" t="n">
        <f aca="false">IF($N21="D",VLOOKUP(H21,BasisBuckets,2,FALSE()),0)</f>
        <v>0</v>
      </c>
      <c r="R21" s="83" t="n">
        <f aca="false">IF($N21="PHY",VLOOKUP(H21,PGDBuckets,2,FALSE()),0)</f>
        <v>0</v>
      </c>
      <c r="S21" s="83" t="n">
        <f aca="false">IF($N21="G",VLOOKUP(H21,PGDBuckets,2,FALSE()),0)</f>
        <v>0</v>
      </c>
      <c r="T21" s="83" t="n">
        <f aca="false">SUM(P21:S21)</f>
        <v>8</v>
      </c>
      <c r="U21" s="83" t="str">
        <f aca="false">IF(O21="not used","-",O21&amp;N21&amp;T21)</f>
        <v>-</v>
      </c>
      <c r="V21" s="83" t="str">
        <f aca="false">IF(O21="Not Used","-",VLOOKUP(D21,FOLIOS,7,FALSE())&amp;H21)</f>
        <v>-</v>
      </c>
      <c r="W21" s="83" t="str">
        <f aca="false">IF(U21="-","-",O21&amp;E21&amp;H21)</f>
        <v>-</v>
      </c>
      <c r="X21" s="84" t="str">
        <f aca="false">D21&amp;G21</f>
        <v>FT-CAND-EGSC-C-PRCIF-NTHWST/CANB</v>
      </c>
      <c r="AF21" s="0" t="str">
        <f aca="false">D21&amp;V21</f>
        <v>FT-CAND-EGSC-C-PRC-</v>
      </c>
    </row>
    <row r="22" customFormat="false" ht="12.75" hidden="false" customHeight="false" outlineLevel="0" collapsed="false">
      <c r="A22" s="80" t="n">
        <v>36682</v>
      </c>
      <c r="B22" s="81" t="s">
        <v>55</v>
      </c>
      <c r="C22" s="81" t="s">
        <v>56</v>
      </c>
      <c r="D22" s="81" t="s">
        <v>73</v>
      </c>
      <c r="E22" s="81" t="s">
        <v>24</v>
      </c>
      <c r="F22" s="81"/>
      <c r="G22" s="81" t="s">
        <v>74</v>
      </c>
      <c r="H22" s="80" t="n">
        <v>36861</v>
      </c>
      <c r="I22" s="81" t="n">
        <v>252801</v>
      </c>
      <c r="J22" s="81" t="n">
        <v>227521</v>
      </c>
      <c r="K22" s="82" t="n">
        <f aca="false">IF(J22=0,0,J22/I22)</f>
        <v>0.900000395568056</v>
      </c>
      <c r="L22" s="82" t="n">
        <f aca="false">I22/UOM</f>
        <v>25.2801</v>
      </c>
      <c r="M22" s="82" t="n">
        <f aca="false">J22/UOM</f>
        <v>22.7521</v>
      </c>
      <c r="N22" s="83" t="str">
        <f aca="false">IF(F22="P","PHY",IF(F22="G","G",E22))</f>
        <v>P</v>
      </c>
      <c r="O22" s="83" t="str">
        <f aca="false">IF(ISNA(VLOOKUP(G22,BadCanCurves,1,FALSE())),VLOOKUP(D22,FOLIOS,6,FALSE()),"not used")</f>
        <v>not used</v>
      </c>
      <c r="P22" s="83" t="n">
        <f aca="false">IF($N22="P",VLOOKUP(H22,PrcBuckets,2,FALSE()),0)</f>
        <v>8</v>
      </c>
      <c r="Q22" s="83" t="n">
        <f aca="false">IF($N22="D",VLOOKUP(H22,BasisBuckets,2,FALSE()),0)</f>
        <v>0</v>
      </c>
      <c r="R22" s="83" t="n">
        <f aca="false">IF($N22="PHY",VLOOKUP(H22,PGDBuckets,2,FALSE()),0)</f>
        <v>0</v>
      </c>
      <c r="S22" s="83" t="n">
        <f aca="false">IF($N22="G",VLOOKUP(H22,PGDBuckets,2,FALSE()),0)</f>
        <v>0</v>
      </c>
      <c r="T22" s="83" t="n">
        <f aca="false">SUM(P22:S22)</f>
        <v>8</v>
      </c>
      <c r="U22" s="83" t="str">
        <f aca="false">IF(O22="not used","-",O22&amp;N22&amp;T22)</f>
        <v>-</v>
      </c>
      <c r="V22" s="83" t="str">
        <f aca="false">IF(O22="Not Used","-",VLOOKUP(D22,FOLIOS,7,FALSE())&amp;H22)</f>
        <v>-</v>
      </c>
      <c r="W22" s="83" t="str">
        <f aca="false">IF(U22="-","-",O22&amp;E22&amp;H22)</f>
        <v>-</v>
      </c>
      <c r="X22" s="84" t="str">
        <f aca="false">D22&amp;G22</f>
        <v>FT-CAND-EGSC-C-PRCIF-NTHWST/CANB</v>
      </c>
      <c r="AF22" s="0" t="str">
        <f aca="false">D22&amp;V22</f>
        <v>FT-CAND-EGSC-C-PRC-</v>
      </c>
    </row>
    <row r="23" customFormat="false" ht="12.75" hidden="false" customHeight="false" outlineLevel="0" collapsed="false">
      <c r="A23" s="80" t="n">
        <v>36682</v>
      </c>
      <c r="B23" s="81" t="s">
        <v>55</v>
      </c>
      <c r="C23" s="81" t="s">
        <v>56</v>
      </c>
      <c r="D23" s="81" t="s">
        <v>73</v>
      </c>
      <c r="E23" s="81" t="s">
        <v>24</v>
      </c>
      <c r="F23" s="81"/>
      <c r="G23" s="81" t="s">
        <v>74</v>
      </c>
      <c r="H23" s="80" t="n">
        <v>36892</v>
      </c>
      <c r="I23" s="81" t="n">
        <v>249192</v>
      </c>
      <c r="J23" s="81" t="n">
        <v>224273</v>
      </c>
      <c r="K23" s="82" t="n">
        <f aca="false">IF(J23=0,0,J23/I23)</f>
        <v>0.900000802593984</v>
      </c>
      <c r="L23" s="82" t="n">
        <f aca="false">I23/UOM</f>
        <v>24.9192</v>
      </c>
      <c r="M23" s="82" t="n">
        <f aca="false">J23/UOM</f>
        <v>22.4273</v>
      </c>
      <c r="N23" s="83" t="str">
        <f aca="false">IF(F23="P","PHY",IF(F23="G","G",E23))</f>
        <v>P</v>
      </c>
      <c r="O23" s="83" t="str">
        <f aca="false">IF(ISNA(VLOOKUP(G23,BadCanCurves,1,FALSE())),VLOOKUP(D23,FOLIOS,6,FALSE()),"not used")</f>
        <v>not used</v>
      </c>
      <c r="P23" s="83" t="n">
        <f aca="false">IF($N23="P",VLOOKUP(H23,PrcBuckets,2,FALSE()),0)</f>
        <v>9</v>
      </c>
      <c r="Q23" s="83" t="n">
        <f aca="false">IF($N23="D",VLOOKUP(H23,BasisBuckets,2,FALSE()),0)</f>
        <v>0</v>
      </c>
      <c r="R23" s="83" t="n">
        <f aca="false">IF($N23="PHY",VLOOKUP(H23,PGDBuckets,2,FALSE()),0)</f>
        <v>0</v>
      </c>
      <c r="S23" s="83" t="n">
        <f aca="false">IF($N23="G",VLOOKUP(H23,PGDBuckets,2,FALSE()),0)</f>
        <v>0</v>
      </c>
      <c r="T23" s="83" t="n">
        <f aca="false">SUM(P23:S23)</f>
        <v>9</v>
      </c>
      <c r="U23" s="83" t="str">
        <f aca="false">IF(O23="not used","-",O23&amp;N23&amp;T23)</f>
        <v>-</v>
      </c>
      <c r="V23" s="83" t="str">
        <f aca="false">IF(O23="Not Used","-",VLOOKUP(D23,FOLIOS,7,FALSE())&amp;H23)</f>
        <v>-</v>
      </c>
      <c r="W23" s="83" t="str">
        <f aca="false">IF(U23="-","-",O23&amp;E23&amp;H23)</f>
        <v>-</v>
      </c>
      <c r="X23" s="84" t="str">
        <f aca="false">D23&amp;G23</f>
        <v>FT-CAND-EGSC-C-PRCIF-NTHWST/CANB</v>
      </c>
      <c r="AF23" s="0" t="str">
        <f aca="false">D23&amp;V23</f>
        <v>FT-CAND-EGSC-C-PRC-</v>
      </c>
    </row>
    <row r="24" customFormat="false" ht="12.75" hidden="false" customHeight="false" outlineLevel="0" collapsed="false">
      <c r="A24" s="80" t="n">
        <v>36682</v>
      </c>
      <c r="B24" s="81" t="s">
        <v>55</v>
      </c>
      <c r="C24" s="81" t="s">
        <v>56</v>
      </c>
      <c r="D24" s="81" t="s">
        <v>73</v>
      </c>
      <c r="E24" s="81" t="s">
        <v>24</v>
      </c>
      <c r="F24" s="81"/>
      <c r="G24" s="81" t="s">
        <v>74</v>
      </c>
      <c r="H24" s="80" t="n">
        <v>36923</v>
      </c>
      <c r="I24" s="81" t="n">
        <v>209572</v>
      </c>
      <c r="J24" s="81" t="n">
        <v>188615</v>
      </c>
      <c r="K24" s="82" t="n">
        <f aca="false">IF(J24=0,0,J24/I24)</f>
        <v>0.90000095432596</v>
      </c>
      <c r="L24" s="82" t="n">
        <f aca="false">I24/UOM</f>
        <v>20.9572</v>
      </c>
      <c r="M24" s="82" t="n">
        <f aca="false">J24/UOM</f>
        <v>18.8615</v>
      </c>
      <c r="N24" s="83" t="str">
        <f aca="false">IF(F24="P","PHY",IF(F24="G","G",E24))</f>
        <v>P</v>
      </c>
      <c r="O24" s="83" t="str">
        <f aca="false">IF(ISNA(VLOOKUP(G24,BadCanCurves,1,FALSE())),VLOOKUP(D24,FOLIOS,6,FALSE()),"not used")</f>
        <v>not used</v>
      </c>
      <c r="P24" s="83" t="n">
        <f aca="false">IF($N24="P",VLOOKUP(H24,PrcBuckets,2,FALSE()),0)</f>
        <v>9</v>
      </c>
      <c r="Q24" s="83" t="n">
        <f aca="false">IF($N24="D",VLOOKUP(H24,BasisBuckets,2,FALSE()),0)</f>
        <v>0</v>
      </c>
      <c r="R24" s="83" t="n">
        <f aca="false">IF($N24="PHY",VLOOKUP(H24,PGDBuckets,2,FALSE()),0)</f>
        <v>0</v>
      </c>
      <c r="S24" s="83" t="n">
        <f aca="false">IF($N24="G",VLOOKUP(H24,PGDBuckets,2,FALSE()),0)</f>
        <v>0</v>
      </c>
      <c r="T24" s="83" t="n">
        <f aca="false">SUM(P24:S24)</f>
        <v>9</v>
      </c>
      <c r="U24" s="83" t="str">
        <f aca="false">IF(O24="not used","-",O24&amp;N24&amp;T24)</f>
        <v>-</v>
      </c>
      <c r="V24" s="83" t="str">
        <f aca="false">IF(O24="Not Used","-",VLOOKUP(D24,FOLIOS,7,FALSE())&amp;H24)</f>
        <v>-</v>
      </c>
      <c r="W24" s="83" t="str">
        <f aca="false">IF(U24="-","-",O24&amp;E24&amp;H24)</f>
        <v>-</v>
      </c>
      <c r="X24" s="84" t="str">
        <f aca="false">D24&amp;G24</f>
        <v>FT-CAND-EGSC-C-PRCIF-NTHWST/CANB</v>
      </c>
      <c r="AF24" s="0" t="str">
        <f aca="false">D24&amp;V24</f>
        <v>FT-CAND-EGSC-C-PRC-</v>
      </c>
    </row>
    <row r="25" customFormat="false" ht="12.75" hidden="false" customHeight="false" outlineLevel="0" collapsed="false">
      <c r="A25" s="80" t="n">
        <v>36682</v>
      </c>
      <c r="B25" s="81" t="s">
        <v>55</v>
      </c>
      <c r="C25" s="81" t="s">
        <v>56</v>
      </c>
      <c r="D25" s="81" t="s">
        <v>73</v>
      </c>
      <c r="E25" s="81" t="s">
        <v>24</v>
      </c>
      <c r="F25" s="81"/>
      <c r="G25" s="81" t="s">
        <v>74</v>
      </c>
      <c r="H25" s="80" t="n">
        <v>36951</v>
      </c>
      <c r="I25" s="81" t="n">
        <v>211848</v>
      </c>
      <c r="J25" s="81" t="n">
        <v>190663</v>
      </c>
      <c r="K25" s="82" t="n">
        <f aca="false">IF(J25=0,0,J25/I25)</f>
        <v>0.899999055926891</v>
      </c>
      <c r="L25" s="82" t="n">
        <f aca="false">I25/UOM</f>
        <v>21.1848</v>
      </c>
      <c r="M25" s="82" t="n">
        <f aca="false">J25/UOM</f>
        <v>19.0663</v>
      </c>
      <c r="N25" s="83" t="str">
        <f aca="false">IF(F25="P","PHY",IF(F25="G","G",E25))</f>
        <v>P</v>
      </c>
      <c r="O25" s="83" t="str">
        <f aca="false">IF(ISNA(VLOOKUP(G25,BadCanCurves,1,FALSE())),VLOOKUP(D25,FOLIOS,6,FALSE()),"not used")</f>
        <v>not used</v>
      </c>
      <c r="P25" s="83" t="n">
        <f aca="false">IF($N25="P",VLOOKUP(H25,PrcBuckets,2,FALSE()),0)</f>
        <v>9</v>
      </c>
      <c r="Q25" s="83" t="n">
        <f aca="false">IF($N25="D",VLOOKUP(H25,BasisBuckets,2,FALSE()),0)</f>
        <v>0</v>
      </c>
      <c r="R25" s="83" t="n">
        <f aca="false">IF($N25="PHY",VLOOKUP(H25,PGDBuckets,2,FALSE()),0)</f>
        <v>0</v>
      </c>
      <c r="S25" s="83" t="n">
        <f aca="false">IF($N25="G",VLOOKUP(H25,PGDBuckets,2,FALSE()),0)</f>
        <v>0</v>
      </c>
      <c r="T25" s="83" t="n">
        <f aca="false">SUM(P25:S25)</f>
        <v>9</v>
      </c>
      <c r="U25" s="83" t="str">
        <f aca="false">IF(O25="not used","-",O25&amp;N25&amp;T25)</f>
        <v>-</v>
      </c>
      <c r="V25" s="83" t="str">
        <f aca="false">IF(O25="Not Used","-",VLOOKUP(D25,FOLIOS,7,FALSE())&amp;H25)</f>
        <v>-</v>
      </c>
      <c r="W25" s="83" t="str">
        <f aca="false">IF(U25="-","-",O25&amp;E25&amp;H25)</f>
        <v>-</v>
      </c>
      <c r="X25" s="84" t="str">
        <f aca="false">D25&amp;G25</f>
        <v>FT-CAND-EGSC-C-PRCIF-NTHWST/CANB</v>
      </c>
      <c r="AF25" s="0" t="str">
        <f aca="false">D25&amp;V25</f>
        <v>FT-CAND-EGSC-C-PRC-</v>
      </c>
    </row>
    <row r="26" customFormat="false" ht="12.75" hidden="false" customHeight="false" outlineLevel="0" collapsed="false">
      <c r="A26" s="80" t="n">
        <v>36682</v>
      </c>
      <c r="B26" s="81" t="s">
        <v>55</v>
      </c>
      <c r="C26" s="81" t="s">
        <v>56</v>
      </c>
      <c r="D26" s="81" t="s">
        <v>73</v>
      </c>
      <c r="E26" s="81" t="s">
        <v>24</v>
      </c>
      <c r="F26" s="81"/>
      <c r="G26" s="81" t="s">
        <v>75</v>
      </c>
      <c r="H26" s="80" t="n">
        <v>36678</v>
      </c>
      <c r="I26" s="81" t="n">
        <v>0</v>
      </c>
      <c r="J26" s="81" t="n">
        <v>0</v>
      </c>
      <c r="K26" s="82" t="n">
        <f aca="false">IF(J26=0,0,J26/I26)</f>
        <v>0</v>
      </c>
      <c r="L26" s="82" t="n">
        <f aca="false">I26/UOM</f>
        <v>0</v>
      </c>
      <c r="M26" s="82" t="n">
        <f aca="false">J26/UOM</f>
        <v>0</v>
      </c>
      <c r="N26" s="83" t="str">
        <f aca="false">IF(F26="P","PHY",IF(F26="G","G",E26))</f>
        <v>P</v>
      </c>
      <c r="O26" s="83" t="str">
        <f aca="false">IF(ISNA(VLOOKUP(G26,BadCanCurves,1,FALSE())),VLOOKUP(D26,FOLIOS,6,FALSE()),"not used")</f>
        <v>not used</v>
      </c>
      <c r="P26" s="83" t="n">
        <f aca="false">IF($N26="P",VLOOKUP(H26,PrcBuckets,2,FALSE()),0)</f>
        <v>3</v>
      </c>
      <c r="Q26" s="83" t="n">
        <f aca="false">IF($N26="D",VLOOKUP(H26,BasisBuckets,2,FALSE()),0)</f>
        <v>0</v>
      </c>
      <c r="R26" s="83" t="n">
        <f aca="false">IF($N26="PHY",VLOOKUP(H26,PGDBuckets,2,FALSE()),0)</f>
        <v>0</v>
      </c>
      <c r="S26" s="83" t="n">
        <f aca="false">IF($N26="G",VLOOKUP(H26,PGDBuckets,2,FALSE()),0)</f>
        <v>0</v>
      </c>
      <c r="T26" s="83" t="n">
        <f aca="false">SUM(P26:S26)</f>
        <v>3</v>
      </c>
      <c r="U26" s="83" t="str">
        <f aca="false">IF(O26="not used","-",O26&amp;N26&amp;T26)</f>
        <v>-</v>
      </c>
      <c r="V26" s="83" t="str">
        <f aca="false">IF(O26="Not Used","-",VLOOKUP(D26,FOLIOS,7,FALSE())&amp;H26)</f>
        <v>-</v>
      </c>
      <c r="W26" s="83" t="str">
        <f aca="false">IF(U26="-","-",O26&amp;E26&amp;H26)</f>
        <v>-</v>
      </c>
      <c r="X26" s="84" t="str">
        <f aca="false">D26&amp;G26</f>
        <v>FT-CAND-EGSC-C-PRCNG</v>
      </c>
      <c r="AF26" s="0" t="str">
        <f aca="false">D26&amp;V26</f>
        <v>FT-CAND-EGSC-C-PRC-</v>
      </c>
    </row>
    <row r="27" customFormat="false" ht="12.75" hidden="false" customHeight="false" outlineLevel="0" collapsed="false">
      <c r="A27" s="80" t="n">
        <v>36682</v>
      </c>
      <c r="B27" s="81" t="s">
        <v>55</v>
      </c>
      <c r="C27" s="81" t="s">
        <v>56</v>
      </c>
      <c r="D27" s="81" t="s">
        <v>73</v>
      </c>
      <c r="E27" s="81" t="s">
        <v>24</v>
      </c>
      <c r="F27" s="81"/>
      <c r="G27" s="81" t="s">
        <v>75</v>
      </c>
      <c r="H27" s="80" t="n">
        <v>36708</v>
      </c>
      <c r="I27" s="81" t="n">
        <v>-230854</v>
      </c>
      <c r="J27" s="81" t="n">
        <v>-230854</v>
      </c>
      <c r="K27" s="82" t="n">
        <f aca="false">IF(J27=0,0,J27/I27)</f>
        <v>1</v>
      </c>
      <c r="L27" s="82" t="n">
        <f aca="false">I27/UOM</f>
        <v>-23.0854</v>
      </c>
      <c r="M27" s="82" t="n">
        <f aca="false">J27/UOM</f>
        <v>-23.0854</v>
      </c>
      <c r="N27" s="83" t="str">
        <f aca="false">IF(F27="P","PHY",IF(F27="G","G",E27))</f>
        <v>P</v>
      </c>
      <c r="O27" s="83" t="str">
        <f aca="false">IF(ISNA(VLOOKUP(G27,BadCanCurves,1,FALSE())),VLOOKUP(D27,FOLIOS,6,FALSE()),"not used")</f>
        <v>not used</v>
      </c>
      <c r="P27" s="83" t="n">
        <f aca="false">IF($N27="P",VLOOKUP(H27,PrcBuckets,2,FALSE()),0)</f>
        <v>4</v>
      </c>
      <c r="Q27" s="83" t="n">
        <f aca="false">IF($N27="D",VLOOKUP(H27,BasisBuckets,2,FALSE()),0)</f>
        <v>0</v>
      </c>
      <c r="R27" s="83" t="n">
        <f aca="false">IF($N27="PHY",VLOOKUP(H27,PGDBuckets,2,FALSE()),0)</f>
        <v>0</v>
      </c>
      <c r="S27" s="83" t="n">
        <f aca="false">IF($N27="G",VLOOKUP(H27,PGDBuckets,2,FALSE()),0)</f>
        <v>0</v>
      </c>
      <c r="T27" s="83" t="n">
        <f aca="false">SUM(P27:S27)</f>
        <v>4</v>
      </c>
      <c r="U27" s="83" t="str">
        <f aca="false">IF(O27="not used","-",O27&amp;N27&amp;T27)</f>
        <v>-</v>
      </c>
      <c r="V27" s="83" t="str">
        <f aca="false">IF(O27="Not Used","-",VLOOKUP(D27,FOLIOS,7,FALSE())&amp;H27)</f>
        <v>-</v>
      </c>
      <c r="W27" s="83" t="str">
        <f aca="false">IF(U27="-","-",O27&amp;E27&amp;H27)</f>
        <v>-</v>
      </c>
      <c r="X27" s="84" t="str">
        <f aca="false">D27&amp;G27</f>
        <v>FT-CAND-EGSC-C-PRCNG</v>
      </c>
      <c r="AF27" s="0" t="str">
        <f aca="false">D27&amp;V27</f>
        <v>FT-CAND-EGSC-C-PRC-</v>
      </c>
    </row>
    <row r="28" customFormat="false" ht="12.75" hidden="false" customHeight="false" outlineLevel="0" collapsed="false">
      <c r="A28" s="80" t="n">
        <v>36682</v>
      </c>
      <c r="B28" s="81" t="s">
        <v>55</v>
      </c>
      <c r="C28" s="81" t="s">
        <v>56</v>
      </c>
      <c r="D28" s="81" t="s">
        <v>73</v>
      </c>
      <c r="E28" s="81" t="s">
        <v>24</v>
      </c>
      <c r="F28" s="81"/>
      <c r="G28" s="81" t="s">
        <v>75</v>
      </c>
      <c r="H28" s="80" t="n">
        <v>36739</v>
      </c>
      <c r="I28" s="81" t="n">
        <v>-743098</v>
      </c>
      <c r="J28" s="81" t="n">
        <v>-743098</v>
      </c>
      <c r="K28" s="82" t="n">
        <f aca="false">IF(J28=0,0,J28/I28)</f>
        <v>1</v>
      </c>
      <c r="L28" s="82" t="n">
        <f aca="false">I28/UOM</f>
        <v>-74.3098</v>
      </c>
      <c r="M28" s="82" t="n">
        <f aca="false">J28/UOM</f>
        <v>-74.3098</v>
      </c>
      <c r="N28" s="83" t="str">
        <f aca="false">IF(F28="P","PHY",IF(F28="G","G",E28))</f>
        <v>P</v>
      </c>
      <c r="O28" s="83" t="str">
        <f aca="false">IF(ISNA(VLOOKUP(G28,BadCanCurves,1,FALSE())),VLOOKUP(D28,FOLIOS,6,FALSE()),"not used")</f>
        <v>not used</v>
      </c>
      <c r="P28" s="83" t="n">
        <f aca="false">IF($N28="P",VLOOKUP(H28,PrcBuckets,2,FALSE()),0)</f>
        <v>5</v>
      </c>
      <c r="Q28" s="83" t="n">
        <f aca="false">IF($N28="D",VLOOKUP(H28,BasisBuckets,2,FALSE()),0)</f>
        <v>0</v>
      </c>
      <c r="R28" s="83" t="n">
        <f aca="false">IF($N28="PHY",VLOOKUP(H28,PGDBuckets,2,FALSE()),0)</f>
        <v>0</v>
      </c>
      <c r="S28" s="83" t="n">
        <f aca="false">IF($N28="G",VLOOKUP(H28,PGDBuckets,2,FALSE()),0)</f>
        <v>0</v>
      </c>
      <c r="T28" s="83" t="n">
        <f aca="false">SUM(P28:S28)</f>
        <v>5</v>
      </c>
      <c r="U28" s="83" t="str">
        <f aca="false">IF(O28="not used","-",O28&amp;N28&amp;T28)</f>
        <v>-</v>
      </c>
      <c r="V28" s="83" t="str">
        <f aca="false">IF(O28="Not Used","-",VLOOKUP(D28,FOLIOS,7,FALSE())&amp;H28)</f>
        <v>-</v>
      </c>
      <c r="W28" s="83" t="str">
        <f aca="false">IF(U28="-","-",O28&amp;E28&amp;H28)</f>
        <v>-</v>
      </c>
      <c r="X28" s="84" t="str">
        <f aca="false">D28&amp;G28</f>
        <v>FT-CAND-EGSC-C-PRCNG</v>
      </c>
      <c r="AF28" s="0" t="str">
        <f aca="false">D28&amp;V28</f>
        <v>FT-CAND-EGSC-C-PRC-</v>
      </c>
    </row>
    <row r="29" customFormat="false" ht="12.75" hidden="false" customHeight="false" outlineLevel="0" collapsed="false">
      <c r="A29" s="80" t="n">
        <v>36682</v>
      </c>
      <c r="B29" s="81" t="s">
        <v>55</v>
      </c>
      <c r="C29" s="81" t="s">
        <v>56</v>
      </c>
      <c r="D29" s="81" t="s">
        <v>73</v>
      </c>
      <c r="E29" s="81" t="s">
        <v>24</v>
      </c>
      <c r="F29" s="81"/>
      <c r="G29" s="81" t="s">
        <v>75</v>
      </c>
      <c r="H29" s="80" t="n">
        <v>36770</v>
      </c>
      <c r="I29" s="81" t="n">
        <v>-173549</v>
      </c>
      <c r="J29" s="81" t="n">
        <v>-173549</v>
      </c>
      <c r="K29" s="82" t="n">
        <f aca="false">IF(J29=0,0,J29/I29)</f>
        <v>1</v>
      </c>
      <c r="L29" s="82" t="n">
        <f aca="false">I29/UOM</f>
        <v>-17.3549</v>
      </c>
      <c r="M29" s="82" t="n">
        <f aca="false">J29/UOM</f>
        <v>-17.3549</v>
      </c>
      <c r="N29" s="83" t="str">
        <f aca="false">IF(F29="P","PHY",IF(F29="G","G",E29))</f>
        <v>P</v>
      </c>
      <c r="O29" s="83" t="str">
        <f aca="false">IF(ISNA(VLOOKUP(G29,BadCanCurves,1,FALSE())),VLOOKUP(D29,FOLIOS,6,FALSE()),"not used")</f>
        <v>not used</v>
      </c>
      <c r="P29" s="83" t="n">
        <f aca="false">IF($N29="P",VLOOKUP(H29,PrcBuckets,2,FALSE()),0)</f>
        <v>6</v>
      </c>
      <c r="Q29" s="83" t="n">
        <f aca="false">IF($N29="D",VLOOKUP(H29,BasisBuckets,2,FALSE()),0)</f>
        <v>0</v>
      </c>
      <c r="R29" s="83" t="n">
        <f aca="false">IF($N29="PHY",VLOOKUP(H29,PGDBuckets,2,FALSE()),0)</f>
        <v>0</v>
      </c>
      <c r="S29" s="83" t="n">
        <f aca="false">IF($N29="G",VLOOKUP(H29,PGDBuckets,2,FALSE()),0)</f>
        <v>0</v>
      </c>
      <c r="T29" s="83" t="n">
        <f aca="false">SUM(P29:S29)</f>
        <v>6</v>
      </c>
      <c r="U29" s="83" t="str">
        <f aca="false">IF(O29="not used","-",O29&amp;N29&amp;T29)</f>
        <v>-</v>
      </c>
      <c r="V29" s="83" t="str">
        <f aca="false">IF(O29="Not Used","-",VLOOKUP(D29,FOLIOS,7,FALSE())&amp;H29)</f>
        <v>-</v>
      </c>
      <c r="W29" s="83" t="str">
        <f aca="false">IF(U29="-","-",O29&amp;E29&amp;H29)</f>
        <v>-</v>
      </c>
      <c r="X29" s="84" t="str">
        <f aca="false">D29&amp;G29</f>
        <v>FT-CAND-EGSC-C-PRCNG</v>
      </c>
      <c r="AF29" s="0" t="str">
        <f aca="false">D29&amp;V29</f>
        <v>FT-CAND-EGSC-C-PRC-</v>
      </c>
    </row>
    <row r="30" customFormat="false" ht="12.75" hidden="false" customHeight="false" outlineLevel="0" collapsed="false">
      <c r="A30" s="80" t="n">
        <v>36682</v>
      </c>
      <c r="B30" s="81" t="s">
        <v>55</v>
      </c>
      <c r="C30" s="81" t="s">
        <v>56</v>
      </c>
      <c r="D30" s="81" t="s">
        <v>73</v>
      </c>
      <c r="E30" s="81" t="s">
        <v>24</v>
      </c>
      <c r="F30" s="81"/>
      <c r="G30" s="81" t="s">
        <v>75</v>
      </c>
      <c r="H30" s="80" t="n">
        <v>36800</v>
      </c>
      <c r="I30" s="81" t="n">
        <v>-455465</v>
      </c>
      <c r="J30" s="81" t="n">
        <v>-455465</v>
      </c>
      <c r="K30" s="82" t="n">
        <f aca="false">IF(J30=0,0,J30/I30)</f>
        <v>1</v>
      </c>
      <c r="L30" s="82" t="n">
        <f aca="false">I30/UOM</f>
        <v>-45.5465</v>
      </c>
      <c r="M30" s="82" t="n">
        <f aca="false">J30/UOM</f>
        <v>-45.5465</v>
      </c>
      <c r="N30" s="83" t="str">
        <f aca="false">IF(F30="P","PHY",IF(F30="G","G",E30))</f>
        <v>P</v>
      </c>
      <c r="O30" s="83" t="str">
        <f aca="false">IF(ISNA(VLOOKUP(G30,BadCanCurves,1,FALSE())),VLOOKUP(D30,FOLIOS,6,FALSE()),"not used")</f>
        <v>not used</v>
      </c>
      <c r="P30" s="83" t="n">
        <f aca="false">IF($N30="P",VLOOKUP(H30,PrcBuckets,2,FALSE()),0)</f>
        <v>7</v>
      </c>
      <c r="Q30" s="83" t="n">
        <f aca="false">IF($N30="D",VLOOKUP(H30,BasisBuckets,2,FALSE()),0)</f>
        <v>0</v>
      </c>
      <c r="R30" s="83" t="n">
        <f aca="false">IF($N30="PHY",VLOOKUP(H30,PGDBuckets,2,FALSE()),0)</f>
        <v>0</v>
      </c>
      <c r="S30" s="83" t="n">
        <f aca="false">IF($N30="G",VLOOKUP(H30,PGDBuckets,2,FALSE()),0)</f>
        <v>0</v>
      </c>
      <c r="T30" s="83" t="n">
        <f aca="false">SUM(P30:S30)</f>
        <v>7</v>
      </c>
      <c r="U30" s="83" t="str">
        <f aca="false">IF(O30="not used","-",O30&amp;N30&amp;T30)</f>
        <v>-</v>
      </c>
      <c r="V30" s="83" t="str">
        <f aca="false">IF(O30="Not Used","-",VLOOKUP(D30,FOLIOS,7,FALSE())&amp;H30)</f>
        <v>-</v>
      </c>
      <c r="W30" s="83" t="str">
        <f aca="false">IF(U30="-","-",O30&amp;E30&amp;H30)</f>
        <v>-</v>
      </c>
      <c r="X30" s="84" t="str">
        <f aca="false">D30&amp;G30</f>
        <v>FT-CAND-EGSC-C-PRCNG</v>
      </c>
      <c r="AF30" s="0" t="str">
        <f aca="false">D30&amp;V30</f>
        <v>FT-CAND-EGSC-C-PRC-</v>
      </c>
    </row>
    <row r="31" customFormat="false" ht="12.75" hidden="false" customHeight="false" outlineLevel="0" collapsed="false">
      <c r="A31" s="80" t="n">
        <v>36682</v>
      </c>
      <c r="B31" s="81" t="s">
        <v>55</v>
      </c>
      <c r="C31" s="81" t="s">
        <v>56</v>
      </c>
      <c r="D31" s="81" t="s">
        <v>73</v>
      </c>
      <c r="E31" s="81" t="s">
        <v>24</v>
      </c>
      <c r="F31" s="81"/>
      <c r="G31" s="81" t="s">
        <v>75</v>
      </c>
      <c r="H31" s="80" t="n">
        <v>36831</v>
      </c>
      <c r="I31" s="81" t="n">
        <v>-181234</v>
      </c>
      <c r="J31" s="81" t="n">
        <v>-181234</v>
      </c>
      <c r="K31" s="82" t="n">
        <f aca="false">IF(J31=0,0,J31/I31)</f>
        <v>1</v>
      </c>
      <c r="L31" s="82" t="n">
        <f aca="false">I31/UOM</f>
        <v>-18.1234</v>
      </c>
      <c r="M31" s="82" t="n">
        <f aca="false">J31/UOM</f>
        <v>-18.1234</v>
      </c>
      <c r="N31" s="83" t="str">
        <f aca="false">IF(F31="P","PHY",IF(F31="G","G",E31))</f>
        <v>P</v>
      </c>
      <c r="O31" s="83" t="str">
        <f aca="false">IF(ISNA(VLOOKUP(G31,BadCanCurves,1,FALSE())),VLOOKUP(D31,FOLIOS,6,FALSE()),"not used")</f>
        <v>not used</v>
      </c>
      <c r="P31" s="83" t="n">
        <f aca="false">IF($N31="P",VLOOKUP(H31,PrcBuckets,2,FALSE()),0)</f>
        <v>8</v>
      </c>
      <c r="Q31" s="83" t="n">
        <f aca="false">IF($N31="D",VLOOKUP(H31,BasisBuckets,2,FALSE()),0)</f>
        <v>0</v>
      </c>
      <c r="R31" s="83" t="n">
        <f aca="false">IF($N31="PHY",VLOOKUP(H31,PGDBuckets,2,FALSE()),0)</f>
        <v>0</v>
      </c>
      <c r="S31" s="83" t="n">
        <f aca="false">IF($N31="G",VLOOKUP(H31,PGDBuckets,2,FALSE()),0)</f>
        <v>0</v>
      </c>
      <c r="T31" s="83" t="n">
        <f aca="false">SUM(P31:S31)</f>
        <v>8</v>
      </c>
      <c r="U31" s="83" t="str">
        <f aca="false">IF(O31="not used","-",O31&amp;N31&amp;T31)</f>
        <v>-</v>
      </c>
      <c r="V31" s="83" t="str">
        <f aca="false">IF(O31="Not Used","-",VLOOKUP(D31,FOLIOS,7,FALSE())&amp;H31)</f>
        <v>-</v>
      </c>
      <c r="W31" s="83" t="str">
        <f aca="false">IF(U31="-","-",O31&amp;E31&amp;H31)</f>
        <v>-</v>
      </c>
      <c r="X31" s="84" t="str">
        <f aca="false">D31&amp;G31</f>
        <v>FT-CAND-EGSC-C-PRCNG</v>
      </c>
      <c r="AF31" s="0" t="str">
        <f aca="false">D31&amp;V31</f>
        <v>FT-CAND-EGSC-C-PRC-</v>
      </c>
    </row>
    <row r="32" customFormat="false" ht="12.75" hidden="false" customHeight="false" outlineLevel="0" collapsed="false">
      <c r="A32" s="80" t="n">
        <v>36682</v>
      </c>
      <c r="B32" s="81" t="s">
        <v>55</v>
      </c>
      <c r="C32" s="81" t="s">
        <v>56</v>
      </c>
      <c r="D32" s="81" t="s">
        <v>73</v>
      </c>
      <c r="E32" s="81" t="s">
        <v>24</v>
      </c>
      <c r="F32" s="81"/>
      <c r="G32" s="81" t="s">
        <v>75</v>
      </c>
      <c r="H32" s="80" t="n">
        <v>36861</v>
      </c>
      <c r="I32" s="81" t="n">
        <v>-184994</v>
      </c>
      <c r="J32" s="81" t="n">
        <v>-184994</v>
      </c>
      <c r="K32" s="82" t="n">
        <f aca="false">IF(J32=0,0,J32/I32)</f>
        <v>1</v>
      </c>
      <c r="L32" s="82" t="n">
        <f aca="false">I32/UOM</f>
        <v>-18.4994</v>
      </c>
      <c r="M32" s="82" t="n">
        <f aca="false">J32/UOM</f>
        <v>-18.4994</v>
      </c>
      <c r="N32" s="83" t="str">
        <f aca="false">IF(F32="P","PHY",IF(F32="G","G",E32))</f>
        <v>P</v>
      </c>
      <c r="O32" s="83" t="str">
        <f aca="false">IF(ISNA(VLOOKUP(G32,BadCanCurves,1,FALSE())),VLOOKUP(D32,FOLIOS,6,FALSE()),"not used")</f>
        <v>not used</v>
      </c>
      <c r="P32" s="83" t="n">
        <f aca="false">IF($N32="P",VLOOKUP(H32,PrcBuckets,2,FALSE()),0)</f>
        <v>8</v>
      </c>
      <c r="Q32" s="83" t="n">
        <f aca="false">IF($N32="D",VLOOKUP(H32,BasisBuckets,2,FALSE()),0)</f>
        <v>0</v>
      </c>
      <c r="R32" s="83" t="n">
        <f aca="false">IF($N32="PHY",VLOOKUP(H32,PGDBuckets,2,FALSE()),0)</f>
        <v>0</v>
      </c>
      <c r="S32" s="83" t="n">
        <f aca="false">IF($N32="G",VLOOKUP(H32,PGDBuckets,2,FALSE()),0)</f>
        <v>0</v>
      </c>
      <c r="T32" s="83" t="n">
        <f aca="false">SUM(P32:S32)</f>
        <v>8</v>
      </c>
      <c r="U32" s="83" t="str">
        <f aca="false">IF(O32="not used","-",O32&amp;N32&amp;T32)</f>
        <v>-</v>
      </c>
      <c r="V32" s="83" t="str">
        <f aca="false">IF(O32="Not Used","-",VLOOKUP(D32,FOLIOS,7,FALSE())&amp;H32)</f>
        <v>-</v>
      </c>
      <c r="W32" s="83" t="str">
        <f aca="false">IF(U32="-","-",O32&amp;E32&amp;H32)</f>
        <v>-</v>
      </c>
      <c r="X32" s="84" t="str">
        <f aca="false">D32&amp;G32</f>
        <v>FT-CAND-EGSC-C-PRCNG</v>
      </c>
      <c r="AF32" s="0" t="str">
        <f aca="false">D32&amp;V32</f>
        <v>FT-CAND-EGSC-C-PRC-</v>
      </c>
    </row>
    <row r="33" customFormat="false" ht="12.75" hidden="false" customHeight="false" outlineLevel="0" collapsed="false">
      <c r="A33" s="80" t="n">
        <v>36682</v>
      </c>
      <c r="B33" s="81" t="s">
        <v>55</v>
      </c>
      <c r="C33" s="81" t="s">
        <v>56</v>
      </c>
      <c r="D33" s="81" t="s">
        <v>73</v>
      </c>
      <c r="E33" s="81" t="s">
        <v>24</v>
      </c>
      <c r="F33" s="81"/>
      <c r="G33" s="81" t="s">
        <v>75</v>
      </c>
      <c r="H33" s="80" t="n">
        <v>36892</v>
      </c>
      <c r="I33" s="81" t="n">
        <v>-184166</v>
      </c>
      <c r="J33" s="81" t="n">
        <v>-184166</v>
      </c>
      <c r="K33" s="82" t="n">
        <f aca="false">IF(J33=0,0,J33/I33)</f>
        <v>1</v>
      </c>
      <c r="L33" s="82" t="n">
        <f aca="false">I33/UOM</f>
        <v>-18.4166</v>
      </c>
      <c r="M33" s="82" t="n">
        <f aca="false">J33/UOM</f>
        <v>-18.4166</v>
      </c>
      <c r="N33" s="83" t="str">
        <f aca="false">IF(F33="P","PHY",IF(F33="G","G",E33))</f>
        <v>P</v>
      </c>
      <c r="O33" s="83" t="str">
        <f aca="false">IF(ISNA(VLOOKUP(G33,BadCanCurves,1,FALSE())),VLOOKUP(D33,FOLIOS,6,FALSE()),"not used")</f>
        <v>not used</v>
      </c>
      <c r="P33" s="83" t="n">
        <f aca="false">IF($N33="P",VLOOKUP(H33,PrcBuckets,2,FALSE()),0)</f>
        <v>9</v>
      </c>
      <c r="Q33" s="83" t="n">
        <f aca="false">IF($N33="D",VLOOKUP(H33,BasisBuckets,2,FALSE()),0)</f>
        <v>0</v>
      </c>
      <c r="R33" s="83" t="n">
        <f aca="false">IF($N33="PHY",VLOOKUP(H33,PGDBuckets,2,FALSE()),0)</f>
        <v>0</v>
      </c>
      <c r="S33" s="83" t="n">
        <f aca="false">IF($N33="G",VLOOKUP(H33,PGDBuckets,2,FALSE()),0)</f>
        <v>0</v>
      </c>
      <c r="T33" s="83" t="n">
        <f aca="false">SUM(P33:S33)</f>
        <v>9</v>
      </c>
      <c r="U33" s="83" t="str">
        <f aca="false">IF(O33="not used","-",O33&amp;N33&amp;T33)</f>
        <v>-</v>
      </c>
      <c r="V33" s="83" t="str">
        <f aca="false">IF(O33="Not Used","-",VLOOKUP(D33,FOLIOS,7,FALSE())&amp;H33)</f>
        <v>-</v>
      </c>
      <c r="W33" s="83" t="str">
        <f aca="false">IF(U33="-","-",O33&amp;E33&amp;H33)</f>
        <v>-</v>
      </c>
      <c r="X33" s="84" t="str">
        <f aca="false">D33&amp;G33</f>
        <v>FT-CAND-EGSC-C-PRCNG</v>
      </c>
      <c r="AF33" s="0" t="str">
        <f aca="false">D33&amp;V33</f>
        <v>FT-CAND-EGSC-C-PRC-</v>
      </c>
    </row>
    <row r="34" customFormat="false" ht="12.75" hidden="false" customHeight="false" outlineLevel="0" collapsed="false">
      <c r="A34" s="80" t="n">
        <v>36682</v>
      </c>
      <c r="B34" s="81" t="s">
        <v>55</v>
      </c>
      <c r="C34" s="81" t="s">
        <v>56</v>
      </c>
      <c r="D34" s="81" t="s">
        <v>73</v>
      </c>
      <c r="E34" s="81" t="s">
        <v>24</v>
      </c>
      <c r="F34" s="81"/>
      <c r="G34" s="81" t="s">
        <v>75</v>
      </c>
      <c r="H34" s="80" t="n">
        <v>36923</v>
      </c>
      <c r="I34" s="81" t="n">
        <v>-395857</v>
      </c>
      <c r="J34" s="81" t="n">
        <v>-395857</v>
      </c>
      <c r="K34" s="82" t="n">
        <f aca="false">IF(J34=0,0,J34/I34)</f>
        <v>1</v>
      </c>
      <c r="L34" s="82" t="n">
        <f aca="false">I34/UOM</f>
        <v>-39.5857</v>
      </c>
      <c r="M34" s="82" t="n">
        <f aca="false">J34/UOM</f>
        <v>-39.5857</v>
      </c>
      <c r="N34" s="83" t="str">
        <f aca="false">IF(F34="P","PHY",IF(F34="G","G",E34))</f>
        <v>P</v>
      </c>
      <c r="O34" s="83" t="str">
        <f aca="false">IF(ISNA(VLOOKUP(G34,BadCanCurves,1,FALSE())),VLOOKUP(D34,FOLIOS,6,FALSE()),"not used")</f>
        <v>not used</v>
      </c>
      <c r="P34" s="83" t="n">
        <f aca="false">IF($N34="P",VLOOKUP(H34,PrcBuckets,2,FALSE()),0)</f>
        <v>9</v>
      </c>
      <c r="Q34" s="83" t="n">
        <f aca="false">IF($N34="D",VLOOKUP(H34,BasisBuckets,2,FALSE()),0)</f>
        <v>0</v>
      </c>
      <c r="R34" s="83" t="n">
        <f aca="false">IF($N34="PHY",VLOOKUP(H34,PGDBuckets,2,FALSE()),0)</f>
        <v>0</v>
      </c>
      <c r="S34" s="83" t="n">
        <f aca="false">IF($N34="G",VLOOKUP(H34,PGDBuckets,2,FALSE()),0)</f>
        <v>0</v>
      </c>
      <c r="T34" s="83" t="n">
        <f aca="false">SUM(P34:S34)</f>
        <v>9</v>
      </c>
      <c r="U34" s="83" t="str">
        <f aca="false">IF(O34="not used","-",O34&amp;N34&amp;T34)</f>
        <v>-</v>
      </c>
      <c r="V34" s="83" t="str">
        <f aca="false">IF(O34="Not Used","-",VLOOKUP(D34,FOLIOS,7,FALSE())&amp;H34)</f>
        <v>-</v>
      </c>
      <c r="W34" s="83" t="str">
        <f aca="false">IF(U34="-","-",O34&amp;E34&amp;H34)</f>
        <v>-</v>
      </c>
      <c r="X34" s="84" t="str">
        <f aca="false">D34&amp;G34</f>
        <v>FT-CAND-EGSC-C-PRCNG</v>
      </c>
      <c r="AF34" s="0" t="str">
        <f aca="false">D34&amp;V34</f>
        <v>FT-CAND-EGSC-C-PRC-</v>
      </c>
    </row>
    <row r="35" customFormat="false" ht="12.75" hidden="false" customHeight="false" outlineLevel="0" collapsed="false">
      <c r="A35" s="80" t="n">
        <v>36682</v>
      </c>
      <c r="B35" s="81" t="s">
        <v>55</v>
      </c>
      <c r="C35" s="81" t="s">
        <v>56</v>
      </c>
      <c r="D35" s="81" t="s">
        <v>73</v>
      </c>
      <c r="E35" s="81" t="s">
        <v>24</v>
      </c>
      <c r="F35" s="81"/>
      <c r="G35" s="81" t="s">
        <v>75</v>
      </c>
      <c r="H35" s="80" t="n">
        <v>36951</v>
      </c>
      <c r="I35" s="81" t="n">
        <v>-183791</v>
      </c>
      <c r="J35" s="81" t="n">
        <v>-183791</v>
      </c>
      <c r="K35" s="82" t="n">
        <f aca="false">IF(J35=0,0,J35/I35)</f>
        <v>1</v>
      </c>
      <c r="L35" s="82" t="n">
        <f aca="false">I35/UOM</f>
        <v>-18.3791</v>
      </c>
      <c r="M35" s="82" t="n">
        <f aca="false">J35/UOM</f>
        <v>-18.3791</v>
      </c>
      <c r="N35" s="83" t="str">
        <f aca="false">IF(F35="P","PHY",IF(F35="G","G",E35))</f>
        <v>P</v>
      </c>
      <c r="O35" s="83" t="str">
        <f aca="false">IF(ISNA(VLOOKUP(G35,BadCanCurves,1,FALSE())),VLOOKUP(D35,FOLIOS,6,FALSE()),"not used")</f>
        <v>not used</v>
      </c>
      <c r="P35" s="83" t="n">
        <f aca="false">IF($N35="P",VLOOKUP(H35,PrcBuckets,2,FALSE()),0)</f>
        <v>9</v>
      </c>
      <c r="Q35" s="83" t="n">
        <f aca="false">IF($N35="D",VLOOKUP(H35,BasisBuckets,2,FALSE()),0)</f>
        <v>0</v>
      </c>
      <c r="R35" s="83" t="n">
        <f aca="false">IF($N35="PHY",VLOOKUP(H35,PGDBuckets,2,FALSE()),0)</f>
        <v>0</v>
      </c>
      <c r="S35" s="83" t="n">
        <f aca="false">IF($N35="G",VLOOKUP(H35,PGDBuckets,2,FALSE()),0)</f>
        <v>0</v>
      </c>
      <c r="T35" s="83" t="n">
        <f aca="false">SUM(P35:S35)</f>
        <v>9</v>
      </c>
      <c r="U35" s="83" t="str">
        <f aca="false">IF(O35="not used","-",O35&amp;N35&amp;T35)</f>
        <v>-</v>
      </c>
      <c r="V35" s="83" t="str">
        <f aca="false">IF(O35="Not Used","-",VLOOKUP(D35,FOLIOS,7,FALSE())&amp;H35)</f>
        <v>-</v>
      </c>
      <c r="W35" s="83" t="str">
        <f aca="false">IF(U35="-","-",O35&amp;E35&amp;H35)</f>
        <v>-</v>
      </c>
      <c r="X35" s="84" t="str">
        <f aca="false">D35&amp;G35</f>
        <v>FT-CAND-EGSC-C-PRCNG</v>
      </c>
      <c r="AF35" s="0" t="str">
        <f aca="false">D35&amp;V35</f>
        <v>FT-CAND-EGSC-C-PRC-</v>
      </c>
    </row>
    <row r="36" customFormat="false" ht="12.75" hidden="false" customHeight="false" outlineLevel="0" collapsed="false">
      <c r="A36" s="80" t="n">
        <v>36682</v>
      </c>
      <c r="B36" s="81" t="s">
        <v>55</v>
      </c>
      <c r="C36" s="81" t="s">
        <v>56</v>
      </c>
      <c r="D36" s="81" t="s">
        <v>73</v>
      </c>
      <c r="E36" s="81" t="s">
        <v>24</v>
      </c>
      <c r="F36" s="81"/>
      <c r="G36" s="81" t="s">
        <v>75</v>
      </c>
      <c r="H36" s="80" t="n">
        <v>36982</v>
      </c>
      <c r="I36" s="81" t="n">
        <v>14804</v>
      </c>
      <c r="J36" s="81" t="n">
        <v>14804</v>
      </c>
      <c r="K36" s="82" t="n">
        <f aca="false">IF(J36=0,0,J36/I36)</f>
        <v>1</v>
      </c>
      <c r="L36" s="82" t="n">
        <f aca="false">I36/UOM</f>
        <v>1.4804</v>
      </c>
      <c r="M36" s="82" t="n">
        <f aca="false">J36/UOM</f>
        <v>1.4804</v>
      </c>
      <c r="N36" s="83" t="str">
        <f aca="false">IF(F36="P","PHY",IF(F36="G","G",E36))</f>
        <v>P</v>
      </c>
      <c r="O36" s="83" t="str">
        <f aca="false">IF(ISNA(VLOOKUP(G36,BadCanCurves,1,FALSE())),VLOOKUP(D36,FOLIOS,6,FALSE()),"not used")</f>
        <v>not used</v>
      </c>
      <c r="P36" s="83" t="n">
        <f aca="false">IF($N36="P",VLOOKUP(H36,PrcBuckets,2,FALSE()),0)</f>
        <v>9</v>
      </c>
      <c r="Q36" s="83" t="n">
        <f aca="false">IF($N36="D",VLOOKUP(H36,BasisBuckets,2,FALSE()),0)</f>
        <v>0</v>
      </c>
      <c r="R36" s="83" t="n">
        <f aca="false">IF($N36="PHY",VLOOKUP(H36,PGDBuckets,2,FALSE()),0)</f>
        <v>0</v>
      </c>
      <c r="S36" s="83" t="n">
        <f aca="false">IF($N36="G",VLOOKUP(H36,PGDBuckets,2,FALSE()),0)</f>
        <v>0</v>
      </c>
      <c r="T36" s="83" t="n">
        <f aca="false">SUM(P36:S36)</f>
        <v>9</v>
      </c>
      <c r="U36" s="83" t="str">
        <f aca="false">IF(O36="not used","-",O36&amp;N36&amp;T36)</f>
        <v>-</v>
      </c>
      <c r="V36" s="83" t="str">
        <f aca="false">IF(O36="Not Used","-",VLOOKUP(D36,FOLIOS,7,FALSE())&amp;H36)</f>
        <v>-</v>
      </c>
      <c r="W36" s="83" t="str">
        <f aca="false">IF(U36="-","-",O36&amp;E36&amp;H36)</f>
        <v>-</v>
      </c>
      <c r="X36" s="84" t="str">
        <f aca="false">D36&amp;G36</f>
        <v>FT-CAND-EGSC-C-PRCNG</v>
      </c>
      <c r="AF36" s="0" t="str">
        <f aca="false">D36&amp;V36</f>
        <v>FT-CAND-EGSC-C-PRC-</v>
      </c>
    </row>
    <row r="37" customFormat="false" ht="12.75" hidden="false" customHeight="false" outlineLevel="0" collapsed="false">
      <c r="A37" s="80" t="n">
        <v>36682</v>
      </c>
      <c r="B37" s="81" t="s">
        <v>55</v>
      </c>
      <c r="C37" s="81" t="s">
        <v>56</v>
      </c>
      <c r="D37" s="81" t="s">
        <v>73</v>
      </c>
      <c r="E37" s="81" t="s">
        <v>24</v>
      </c>
      <c r="F37" s="81"/>
      <c r="G37" s="81" t="s">
        <v>75</v>
      </c>
      <c r="H37" s="80" t="n">
        <v>37012</v>
      </c>
      <c r="I37" s="81" t="n">
        <v>16377</v>
      </c>
      <c r="J37" s="81" t="n">
        <v>16377</v>
      </c>
      <c r="K37" s="82" t="n">
        <f aca="false">IF(J37=0,0,J37/I37)</f>
        <v>1</v>
      </c>
      <c r="L37" s="82" t="n">
        <f aca="false">I37/UOM</f>
        <v>1.6377</v>
      </c>
      <c r="M37" s="82" t="n">
        <f aca="false">J37/UOM</f>
        <v>1.6377</v>
      </c>
      <c r="N37" s="83" t="str">
        <f aca="false">IF(F37="P","PHY",IF(F37="G","G",E37))</f>
        <v>P</v>
      </c>
      <c r="O37" s="83" t="str">
        <f aca="false">IF(ISNA(VLOOKUP(G37,BadCanCurves,1,FALSE())),VLOOKUP(D37,FOLIOS,6,FALSE()),"not used")</f>
        <v>not used</v>
      </c>
      <c r="P37" s="83" t="n">
        <f aca="false">IF($N37="P",VLOOKUP(H37,PrcBuckets,2,FALSE()),0)</f>
        <v>9</v>
      </c>
      <c r="Q37" s="83" t="n">
        <f aca="false">IF($N37="D",VLOOKUP(H37,BasisBuckets,2,FALSE()),0)</f>
        <v>0</v>
      </c>
      <c r="R37" s="83" t="n">
        <f aca="false">IF($N37="PHY",VLOOKUP(H37,PGDBuckets,2,FALSE()),0)</f>
        <v>0</v>
      </c>
      <c r="S37" s="83" t="n">
        <f aca="false">IF($N37="G",VLOOKUP(H37,PGDBuckets,2,FALSE()),0)</f>
        <v>0</v>
      </c>
      <c r="T37" s="83" t="n">
        <f aca="false">SUM(P37:S37)</f>
        <v>9</v>
      </c>
      <c r="U37" s="83" t="str">
        <f aca="false">IF(O37="not used","-",O37&amp;N37&amp;T37)</f>
        <v>-</v>
      </c>
      <c r="V37" s="83" t="str">
        <f aca="false">IF(O37="Not Used","-",VLOOKUP(D37,FOLIOS,7,FALSE())&amp;H37)</f>
        <v>-</v>
      </c>
      <c r="W37" s="83" t="str">
        <f aca="false">IF(U37="-","-",O37&amp;E37&amp;H37)</f>
        <v>-</v>
      </c>
      <c r="X37" s="84" t="str">
        <f aca="false">D37&amp;G37</f>
        <v>FT-CAND-EGSC-C-PRCNG</v>
      </c>
      <c r="AF37" s="0" t="str">
        <f aca="false">D37&amp;V37</f>
        <v>FT-CAND-EGSC-C-PRC-</v>
      </c>
    </row>
    <row r="38" customFormat="false" ht="12.75" hidden="false" customHeight="false" outlineLevel="0" collapsed="false">
      <c r="A38" s="80" t="n">
        <v>36682</v>
      </c>
      <c r="B38" s="81" t="s">
        <v>55</v>
      </c>
      <c r="C38" s="81" t="s">
        <v>56</v>
      </c>
      <c r="D38" s="81" t="s">
        <v>73</v>
      </c>
      <c r="E38" s="81" t="s">
        <v>24</v>
      </c>
      <c r="F38" s="81"/>
      <c r="G38" s="81" t="s">
        <v>75</v>
      </c>
      <c r="H38" s="80" t="n">
        <v>37043</v>
      </c>
      <c r="I38" s="81" t="n">
        <v>15810</v>
      </c>
      <c r="J38" s="81" t="n">
        <v>15810</v>
      </c>
      <c r="K38" s="82" t="n">
        <f aca="false">IF(J38=0,0,J38/I38)</f>
        <v>1</v>
      </c>
      <c r="L38" s="82" t="n">
        <f aca="false">I38/UOM</f>
        <v>1.581</v>
      </c>
      <c r="M38" s="82" t="n">
        <f aca="false">J38/UOM</f>
        <v>1.581</v>
      </c>
      <c r="N38" s="83" t="str">
        <f aca="false">IF(F38="P","PHY",IF(F38="G","G",E38))</f>
        <v>P</v>
      </c>
      <c r="O38" s="83" t="str">
        <f aca="false">IF(ISNA(VLOOKUP(G38,BadCanCurves,1,FALSE())),VLOOKUP(D38,FOLIOS,6,FALSE()),"not used")</f>
        <v>not used</v>
      </c>
      <c r="P38" s="83" t="n">
        <f aca="false">IF($N38="P",VLOOKUP(H38,PrcBuckets,2,FALSE()),0)</f>
        <v>9</v>
      </c>
      <c r="Q38" s="83" t="n">
        <f aca="false">IF($N38="D",VLOOKUP(H38,BasisBuckets,2,FALSE()),0)</f>
        <v>0</v>
      </c>
      <c r="R38" s="83" t="n">
        <f aca="false">IF($N38="PHY",VLOOKUP(H38,PGDBuckets,2,FALSE()),0)</f>
        <v>0</v>
      </c>
      <c r="S38" s="83" t="n">
        <f aca="false">IF($N38="G",VLOOKUP(H38,PGDBuckets,2,FALSE()),0)</f>
        <v>0</v>
      </c>
      <c r="T38" s="83" t="n">
        <f aca="false">SUM(P38:S38)</f>
        <v>9</v>
      </c>
      <c r="U38" s="83" t="str">
        <f aca="false">IF(O38="not used","-",O38&amp;N38&amp;T38)</f>
        <v>-</v>
      </c>
      <c r="V38" s="83" t="str">
        <f aca="false">IF(O38="Not Used","-",VLOOKUP(D38,FOLIOS,7,FALSE())&amp;H38)</f>
        <v>-</v>
      </c>
      <c r="W38" s="83" t="str">
        <f aca="false">IF(U38="-","-",O38&amp;E38&amp;H38)</f>
        <v>-</v>
      </c>
      <c r="X38" s="84" t="str">
        <f aca="false">D38&amp;G38</f>
        <v>FT-CAND-EGSC-C-PRCNG</v>
      </c>
      <c r="AF38" s="0" t="str">
        <f aca="false">D38&amp;V38</f>
        <v>FT-CAND-EGSC-C-PRC-</v>
      </c>
    </row>
    <row r="39" customFormat="false" ht="12.75" hidden="false" customHeight="false" outlineLevel="0" collapsed="false">
      <c r="A39" s="80" t="n">
        <v>36682</v>
      </c>
      <c r="B39" s="81" t="s">
        <v>55</v>
      </c>
      <c r="C39" s="81" t="s">
        <v>56</v>
      </c>
      <c r="D39" s="81" t="s">
        <v>73</v>
      </c>
      <c r="E39" s="81" t="s">
        <v>24</v>
      </c>
      <c r="F39" s="81"/>
      <c r="G39" s="81" t="s">
        <v>75</v>
      </c>
      <c r="H39" s="80" t="n">
        <v>37073</v>
      </c>
      <c r="I39" s="81" t="n">
        <v>15640</v>
      </c>
      <c r="J39" s="81" t="n">
        <v>15640</v>
      </c>
      <c r="K39" s="82" t="n">
        <f aca="false">IF(J39=0,0,J39/I39)</f>
        <v>1</v>
      </c>
      <c r="L39" s="82" t="n">
        <f aca="false">I39/UOM</f>
        <v>1.564</v>
      </c>
      <c r="M39" s="82" t="n">
        <f aca="false">J39/UOM</f>
        <v>1.564</v>
      </c>
      <c r="N39" s="83" t="str">
        <f aca="false">IF(F39="P","PHY",IF(F39="G","G",E39))</f>
        <v>P</v>
      </c>
      <c r="O39" s="83" t="str">
        <f aca="false">IF(ISNA(VLOOKUP(G39,BadCanCurves,1,FALSE())),VLOOKUP(D39,FOLIOS,6,FALSE()),"not used")</f>
        <v>not used</v>
      </c>
      <c r="P39" s="83" t="n">
        <f aca="false">IF($N39="P",VLOOKUP(H39,PrcBuckets,2,FALSE()),0)</f>
        <v>9</v>
      </c>
      <c r="Q39" s="83" t="n">
        <f aca="false">IF($N39="D",VLOOKUP(H39,BasisBuckets,2,FALSE()),0)</f>
        <v>0</v>
      </c>
      <c r="R39" s="83" t="n">
        <f aca="false">IF($N39="PHY",VLOOKUP(H39,PGDBuckets,2,FALSE()),0)</f>
        <v>0</v>
      </c>
      <c r="S39" s="83" t="n">
        <f aca="false">IF($N39="G",VLOOKUP(H39,PGDBuckets,2,FALSE()),0)</f>
        <v>0</v>
      </c>
      <c r="T39" s="83" t="n">
        <f aca="false">SUM(P39:S39)</f>
        <v>9</v>
      </c>
      <c r="U39" s="83" t="str">
        <f aca="false">IF(O39="not used","-",O39&amp;N39&amp;T39)</f>
        <v>-</v>
      </c>
      <c r="V39" s="83" t="str">
        <f aca="false">IF(O39="Not Used","-",VLOOKUP(D39,FOLIOS,7,FALSE())&amp;H39)</f>
        <v>-</v>
      </c>
      <c r="W39" s="83" t="str">
        <f aca="false">IF(U39="-","-",O39&amp;E39&amp;H39)</f>
        <v>-</v>
      </c>
      <c r="X39" s="84" t="str">
        <f aca="false">D39&amp;G39</f>
        <v>FT-CAND-EGSC-C-PRCNG</v>
      </c>
      <c r="AF39" s="0" t="str">
        <f aca="false">D39&amp;V39</f>
        <v>FT-CAND-EGSC-C-PRC-</v>
      </c>
    </row>
    <row r="40" customFormat="false" ht="12.75" hidden="false" customHeight="false" outlineLevel="0" collapsed="false">
      <c r="A40" s="80" t="n">
        <v>36682</v>
      </c>
      <c r="B40" s="81" t="s">
        <v>55</v>
      </c>
      <c r="C40" s="81" t="s">
        <v>56</v>
      </c>
      <c r="D40" s="81" t="s">
        <v>73</v>
      </c>
      <c r="E40" s="81" t="s">
        <v>24</v>
      </c>
      <c r="F40" s="81"/>
      <c r="G40" s="81" t="s">
        <v>75</v>
      </c>
      <c r="H40" s="80" t="n">
        <v>37104</v>
      </c>
      <c r="I40" s="81" t="n">
        <v>14802</v>
      </c>
      <c r="J40" s="81" t="n">
        <v>14802</v>
      </c>
      <c r="K40" s="82" t="n">
        <f aca="false">IF(J40=0,0,J40/I40)</f>
        <v>1</v>
      </c>
      <c r="L40" s="82" t="n">
        <f aca="false">I40/UOM</f>
        <v>1.4802</v>
      </c>
      <c r="M40" s="82" t="n">
        <f aca="false">J40/UOM</f>
        <v>1.4802</v>
      </c>
      <c r="N40" s="83" t="str">
        <f aca="false">IF(F40="P","PHY",IF(F40="G","G",E40))</f>
        <v>P</v>
      </c>
      <c r="O40" s="83" t="str">
        <f aca="false">IF(ISNA(VLOOKUP(G40,BadCanCurves,1,FALSE())),VLOOKUP(D40,FOLIOS,6,FALSE()),"not used")</f>
        <v>not used</v>
      </c>
      <c r="P40" s="83" t="n">
        <f aca="false">IF($N40="P",VLOOKUP(H40,PrcBuckets,2,FALSE()),0)</f>
        <v>9</v>
      </c>
      <c r="Q40" s="83" t="n">
        <f aca="false">IF($N40="D",VLOOKUP(H40,BasisBuckets,2,FALSE()),0)</f>
        <v>0</v>
      </c>
      <c r="R40" s="83" t="n">
        <f aca="false">IF($N40="PHY",VLOOKUP(H40,PGDBuckets,2,FALSE()),0)</f>
        <v>0</v>
      </c>
      <c r="S40" s="83" t="n">
        <f aca="false">IF($N40="G",VLOOKUP(H40,PGDBuckets,2,FALSE()),0)</f>
        <v>0</v>
      </c>
      <c r="T40" s="83" t="n">
        <f aca="false">SUM(P40:S40)</f>
        <v>9</v>
      </c>
      <c r="U40" s="83" t="str">
        <f aca="false">IF(O40="not used","-",O40&amp;N40&amp;T40)</f>
        <v>-</v>
      </c>
      <c r="V40" s="83" t="str">
        <f aca="false">IF(O40="Not Used","-",VLOOKUP(D40,FOLIOS,7,FALSE())&amp;H40)</f>
        <v>-</v>
      </c>
      <c r="W40" s="83" t="str">
        <f aca="false">IF(U40="-","-",O40&amp;E40&amp;H40)</f>
        <v>-</v>
      </c>
      <c r="X40" s="84" t="str">
        <f aca="false">D40&amp;G40</f>
        <v>FT-CAND-EGSC-C-PRCNG</v>
      </c>
      <c r="AF40" s="0" t="str">
        <f aca="false">D40&amp;V40</f>
        <v>FT-CAND-EGSC-C-PRC-</v>
      </c>
    </row>
    <row r="41" customFormat="false" ht="12.75" hidden="false" customHeight="false" outlineLevel="0" collapsed="false">
      <c r="A41" s="80" t="n">
        <v>36682</v>
      </c>
      <c r="B41" s="81" t="s">
        <v>55</v>
      </c>
      <c r="C41" s="81" t="s">
        <v>56</v>
      </c>
      <c r="D41" s="81" t="s">
        <v>73</v>
      </c>
      <c r="E41" s="81" t="s">
        <v>24</v>
      </c>
      <c r="F41" s="81"/>
      <c r="G41" s="81" t="s">
        <v>75</v>
      </c>
      <c r="H41" s="80" t="n">
        <v>37135</v>
      </c>
      <c r="I41" s="81" t="n">
        <v>13178</v>
      </c>
      <c r="J41" s="81" t="n">
        <v>13178</v>
      </c>
      <c r="K41" s="82" t="n">
        <f aca="false">IF(J41=0,0,J41/I41)</f>
        <v>1</v>
      </c>
      <c r="L41" s="82" t="n">
        <f aca="false">I41/UOM</f>
        <v>1.3178</v>
      </c>
      <c r="M41" s="82" t="n">
        <f aca="false">J41/UOM</f>
        <v>1.3178</v>
      </c>
      <c r="N41" s="83" t="str">
        <f aca="false">IF(F41="P","PHY",IF(F41="G","G",E41))</f>
        <v>P</v>
      </c>
      <c r="O41" s="83" t="str">
        <f aca="false">IF(ISNA(VLOOKUP(G41,BadCanCurves,1,FALSE())),VLOOKUP(D41,FOLIOS,6,FALSE()),"not used")</f>
        <v>not used</v>
      </c>
      <c r="P41" s="83" t="n">
        <f aca="false">IF($N41="P",VLOOKUP(H41,PrcBuckets,2,FALSE()),0)</f>
        <v>9</v>
      </c>
      <c r="Q41" s="83" t="n">
        <f aca="false">IF($N41="D",VLOOKUP(H41,BasisBuckets,2,FALSE()),0)</f>
        <v>0</v>
      </c>
      <c r="R41" s="83" t="n">
        <f aca="false">IF($N41="PHY",VLOOKUP(H41,PGDBuckets,2,FALSE()),0)</f>
        <v>0</v>
      </c>
      <c r="S41" s="83" t="n">
        <f aca="false">IF($N41="G",VLOOKUP(H41,PGDBuckets,2,FALSE()),0)</f>
        <v>0</v>
      </c>
      <c r="T41" s="83" t="n">
        <f aca="false">SUM(P41:S41)</f>
        <v>9</v>
      </c>
      <c r="U41" s="83" t="str">
        <f aca="false">IF(O41="not used","-",O41&amp;N41&amp;T41)</f>
        <v>-</v>
      </c>
      <c r="V41" s="83" t="str">
        <f aca="false">IF(O41="Not Used","-",VLOOKUP(D41,FOLIOS,7,FALSE())&amp;H41)</f>
        <v>-</v>
      </c>
      <c r="W41" s="83" t="str">
        <f aca="false">IF(U41="-","-",O41&amp;E41&amp;H41)</f>
        <v>-</v>
      </c>
      <c r="X41" s="84" t="str">
        <f aca="false">D41&amp;G41</f>
        <v>FT-CAND-EGSC-C-PRCNG</v>
      </c>
      <c r="AF41" s="0" t="str">
        <f aca="false">D41&amp;V41</f>
        <v>FT-CAND-EGSC-C-PRC-</v>
      </c>
    </row>
    <row r="42" customFormat="false" ht="12.75" hidden="false" customHeight="false" outlineLevel="0" collapsed="false">
      <c r="A42" s="80" t="n">
        <v>36682</v>
      </c>
      <c r="B42" s="81" t="s">
        <v>55</v>
      </c>
      <c r="C42" s="81" t="s">
        <v>56</v>
      </c>
      <c r="D42" s="81" t="s">
        <v>73</v>
      </c>
      <c r="E42" s="81" t="s">
        <v>24</v>
      </c>
      <c r="F42" s="81"/>
      <c r="G42" s="81" t="s">
        <v>75</v>
      </c>
      <c r="H42" s="80" t="n">
        <v>37165</v>
      </c>
      <c r="I42" s="81" t="n">
        <v>12768</v>
      </c>
      <c r="J42" s="81" t="n">
        <v>12768</v>
      </c>
      <c r="K42" s="82" t="n">
        <f aca="false">IF(J42=0,0,J42/I42)</f>
        <v>1</v>
      </c>
      <c r="L42" s="82" t="n">
        <f aca="false">I42/UOM</f>
        <v>1.2768</v>
      </c>
      <c r="M42" s="82" t="n">
        <f aca="false">J42/UOM</f>
        <v>1.2768</v>
      </c>
      <c r="N42" s="83" t="str">
        <f aca="false">IF(F42="P","PHY",IF(F42="G","G",E42))</f>
        <v>P</v>
      </c>
      <c r="O42" s="83" t="str">
        <f aca="false">IF(ISNA(VLOOKUP(G42,BadCanCurves,1,FALSE())),VLOOKUP(D42,FOLIOS,6,FALSE()),"not used")</f>
        <v>not used</v>
      </c>
      <c r="P42" s="83" t="n">
        <f aca="false">IF($N42="P",VLOOKUP(H42,PrcBuckets,2,FALSE()),0)</f>
        <v>9</v>
      </c>
      <c r="Q42" s="83" t="n">
        <f aca="false">IF($N42="D",VLOOKUP(H42,BasisBuckets,2,FALSE()),0)</f>
        <v>0</v>
      </c>
      <c r="R42" s="83" t="n">
        <f aca="false">IF($N42="PHY",VLOOKUP(H42,PGDBuckets,2,FALSE()),0)</f>
        <v>0</v>
      </c>
      <c r="S42" s="83" t="n">
        <f aca="false">IF($N42="G",VLOOKUP(H42,PGDBuckets,2,FALSE()),0)</f>
        <v>0</v>
      </c>
      <c r="T42" s="83" t="n">
        <f aca="false">SUM(P42:S42)</f>
        <v>9</v>
      </c>
      <c r="U42" s="83" t="str">
        <f aca="false">IF(O42="not used","-",O42&amp;N42&amp;T42)</f>
        <v>-</v>
      </c>
      <c r="V42" s="83" t="str">
        <f aca="false">IF(O42="Not Used","-",VLOOKUP(D42,FOLIOS,7,FALSE())&amp;H42)</f>
        <v>-</v>
      </c>
      <c r="W42" s="83" t="str">
        <f aca="false">IF(U42="-","-",O42&amp;E42&amp;H42)</f>
        <v>-</v>
      </c>
      <c r="X42" s="84" t="str">
        <f aca="false">D42&amp;G42</f>
        <v>FT-CAND-EGSC-C-PRCNG</v>
      </c>
      <c r="AF42" s="0" t="str">
        <f aca="false">D42&amp;V42</f>
        <v>FT-CAND-EGSC-C-PRC-</v>
      </c>
    </row>
    <row r="43" customFormat="false" ht="12.75" hidden="false" customHeight="false" outlineLevel="0" collapsed="false">
      <c r="A43" s="80" t="n">
        <v>36682</v>
      </c>
      <c r="B43" s="81" t="s">
        <v>55</v>
      </c>
      <c r="C43" s="81" t="s">
        <v>56</v>
      </c>
      <c r="D43" s="81" t="s">
        <v>73</v>
      </c>
      <c r="E43" s="81" t="s">
        <v>24</v>
      </c>
      <c r="F43" s="81"/>
      <c r="G43" s="81" t="s">
        <v>75</v>
      </c>
      <c r="H43" s="80" t="n">
        <v>37347</v>
      </c>
      <c r="I43" s="81" t="n">
        <v>-191</v>
      </c>
      <c r="J43" s="81" t="n">
        <v>-191</v>
      </c>
      <c r="K43" s="82" t="n">
        <f aca="false">IF(J43=0,0,J43/I43)</f>
        <v>1</v>
      </c>
      <c r="L43" s="82" t="n">
        <f aca="false">I43/UOM</f>
        <v>-0.0191</v>
      </c>
      <c r="M43" s="82" t="n">
        <f aca="false">J43/UOM</f>
        <v>-0.0191</v>
      </c>
      <c r="N43" s="83" t="str">
        <f aca="false">IF(F43="P","PHY",IF(F43="G","G",E43))</f>
        <v>P</v>
      </c>
      <c r="O43" s="83" t="str">
        <f aca="false">IF(ISNA(VLOOKUP(G43,BadCanCurves,1,FALSE())),VLOOKUP(D43,FOLIOS,6,FALSE()),"not used")</f>
        <v>not used</v>
      </c>
      <c r="P43" s="83" t="n">
        <f aca="false">IF($N43="P",VLOOKUP(H43,PrcBuckets,2,FALSE()),0)</f>
        <v>10</v>
      </c>
      <c r="Q43" s="83" t="n">
        <f aca="false">IF($N43="D",VLOOKUP(H43,BasisBuckets,2,FALSE()),0)</f>
        <v>0</v>
      </c>
      <c r="R43" s="83" t="n">
        <f aca="false">IF($N43="PHY",VLOOKUP(H43,PGDBuckets,2,FALSE()),0)</f>
        <v>0</v>
      </c>
      <c r="S43" s="83" t="n">
        <f aca="false">IF($N43="G",VLOOKUP(H43,PGDBuckets,2,FALSE()),0)</f>
        <v>0</v>
      </c>
      <c r="T43" s="83" t="n">
        <f aca="false">SUM(P43:S43)</f>
        <v>10</v>
      </c>
      <c r="U43" s="83" t="str">
        <f aca="false">IF(O43="not used","-",O43&amp;N43&amp;T43)</f>
        <v>-</v>
      </c>
      <c r="V43" s="83" t="str">
        <f aca="false">IF(O43="Not Used","-",VLOOKUP(D43,FOLIOS,7,FALSE())&amp;H43)</f>
        <v>-</v>
      </c>
      <c r="W43" s="83" t="str">
        <f aca="false">IF(U43="-","-",O43&amp;E43&amp;H43)</f>
        <v>-</v>
      </c>
      <c r="X43" s="84" t="str">
        <f aca="false">D43&amp;G43</f>
        <v>FT-CAND-EGSC-C-PRCNG</v>
      </c>
      <c r="AF43" s="0" t="str">
        <f aca="false">D43&amp;V43</f>
        <v>FT-CAND-EGSC-C-PRC-</v>
      </c>
    </row>
    <row r="44" customFormat="false" ht="12.75" hidden="false" customHeight="false" outlineLevel="0" collapsed="false">
      <c r="A44" s="80" t="n">
        <v>36682</v>
      </c>
      <c r="B44" s="81" t="s">
        <v>55</v>
      </c>
      <c r="C44" s="81" t="s">
        <v>56</v>
      </c>
      <c r="D44" s="81" t="s">
        <v>73</v>
      </c>
      <c r="E44" s="81" t="s">
        <v>24</v>
      </c>
      <c r="F44" s="81"/>
      <c r="G44" s="81" t="s">
        <v>75</v>
      </c>
      <c r="H44" s="80" t="n">
        <v>37377</v>
      </c>
      <c r="I44" s="81" t="n">
        <v>-4755</v>
      </c>
      <c r="J44" s="81" t="n">
        <v>-4755</v>
      </c>
      <c r="K44" s="82" t="n">
        <f aca="false">IF(J44=0,0,J44/I44)</f>
        <v>1</v>
      </c>
      <c r="L44" s="82" t="n">
        <f aca="false">I44/UOM</f>
        <v>-0.4755</v>
      </c>
      <c r="M44" s="82" t="n">
        <f aca="false">J44/UOM</f>
        <v>-0.4755</v>
      </c>
      <c r="N44" s="83" t="str">
        <f aca="false">IF(F44="P","PHY",IF(F44="G","G",E44))</f>
        <v>P</v>
      </c>
      <c r="O44" s="83" t="str">
        <f aca="false">IF(ISNA(VLOOKUP(G44,BadCanCurves,1,FALSE())),VLOOKUP(D44,FOLIOS,6,FALSE()),"not used")</f>
        <v>not used</v>
      </c>
      <c r="P44" s="83" t="n">
        <f aca="false">IF($N44="P",VLOOKUP(H44,PrcBuckets,2,FALSE()),0)</f>
        <v>10</v>
      </c>
      <c r="Q44" s="83" t="n">
        <f aca="false">IF($N44="D",VLOOKUP(H44,BasisBuckets,2,FALSE()),0)</f>
        <v>0</v>
      </c>
      <c r="R44" s="83" t="n">
        <f aca="false">IF($N44="PHY",VLOOKUP(H44,PGDBuckets,2,FALSE()),0)</f>
        <v>0</v>
      </c>
      <c r="S44" s="83" t="n">
        <f aca="false">IF($N44="G",VLOOKUP(H44,PGDBuckets,2,FALSE()),0)</f>
        <v>0</v>
      </c>
      <c r="T44" s="83" t="n">
        <f aca="false">SUM(P44:S44)</f>
        <v>10</v>
      </c>
      <c r="U44" s="83" t="str">
        <f aca="false">IF(O44="not used","-",O44&amp;N44&amp;T44)</f>
        <v>-</v>
      </c>
      <c r="V44" s="83" t="str">
        <f aca="false">IF(O44="Not Used","-",VLOOKUP(D44,FOLIOS,7,FALSE())&amp;H44)</f>
        <v>-</v>
      </c>
      <c r="W44" s="83" t="str">
        <f aca="false">IF(U44="-","-",O44&amp;E44&amp;H44)</f>
        <v>-</v>
      </c>
      <c r="X44" s="84" t="str">
        <f aca="false">D44&amp;G44</f>
        <v>FT-CAND-EGSC-C-PRCNG</v>
      </c>
      <c r="AF44" s="0" t="str">
        <f aca="false">D44&amp;V44</f>
        <v>FT-CAND-EGSC-C-PRC-</v>
      </c>
    </row>
    <row r="45" customFormat="false" ht="12.75" hidden="false" customHeight="false" outlineLevel="0" collapsed="false">
      <c r="A45" s="80" t="n">
        <v>36682</v>
      </c>
      <c r="B45" s="81" t="s">
        <v>55</v>
      </c>
      <c r="C45" s="81" t="s">
        <v>56</v>
      </c>
      <c r="D45" s="81" t="s">
        <v>73</v>
      </c>
      <c r="E45" s="81" t="s">
        <v>24</v>
      </c>
      <c r="F45" s="81"/>
      <c r="G45" s="81" t="s">
        <v>75</v>
      </c>
      <c r="H45" s="80" t="n">
        <v>37408</v>
      </c>
      <c r="I45" s="81" t="n">
        <v>-6883</v>
      </c>
      <c r="J45" s="81" t="n">
        <v>-6883</v>
      </c>
      <c r="K45" s="82" t="n">
        <f aca="false">IF(J45=0,0,J45/I45)</f>
        <v>1</v>
      </c>
      <c r="L45" s="82" t="n">
        <f aca="false">I45/UOM</f>
        <v>-0.6883</v>
      </c>
      <c r="M45" s="82" t="n">
        <f aca="false">J45/UOM</f>
        <v>-0.6883</v>
      </c>
      <c r="N45" s="83" t="str">
        <f aca="false">IF(F45="P","PHY",IF(F45="G","G",E45))</f>
        <v>P</v>
      </c>
      <c r="O45" s="83" t="str">
        <f aca="false">IF(ISNA(VLOOKUP(G45,BadCanCurves,1,FALSE())),VLOOKUP(D45,FOLIOS,6,FALSE()),"not used")</f>
        <v>not used</v>
      </c>
      <c r="P45" s="83" t="n">
        <f aca="false">IF($N45="P",VLOOKUP(H45,PrcBuckets,2,FALSE()),0)</f>
        <v>10</v>
      </c>
      <c r="Q45" s="83" t="n">
        <f aca="false">IF($N45="D",VLOOKUP(H45,BasisBuckets,2,FALSE()),0)</f>
        <v>0</v>
      </c>
      <c r="R45" s="83" t="n">
        <f aca="false">IF($N45="PHY",VLOOKUP(H45,PGDBuckets,2,FALSE()),0)</f>
        <v>0</v>
      </c>
      <c r="S45" s="83" t="n">
        <f aca="false">IF($N45="G",VLOOKUP(H45,PGDBuckets,2,FALSE()),0)</f>
        <v>0</v>
      </c>
      <c r="T45" s="83" t="n">
        <f aca="false">SUM(P45:S45)</f>
        <v>10</v>
      </c>
      <c r="U45" s="83" t="str">
        <f aca="false">IF(O45="not used","-",O45&amp;N45&amp;T45)</f>
        <v>-</v>
      </c>
      <c r="V45" s="83" t="str">
        <f aca="false">IF(O45="Not Used","-",VLOOKUP(D45,FOLIOS,7,FALSE())&amp;H45)</f>
        <v>-</v>
      </c>
      <c r="W45" s="83" t="str">
        <f aca="false">IF(U45="-","-",O45&amp;E45&amp;H45)</f>
        <v>-</v>
      </c>
      <c r="X45" s="84" t="str">
        <f aca="false">D45&amp;G45</f>
        <v>FT-CAND-EGSC-C-PRCNG</v>
      </c>
      <c r="AF45" s="0" t="str">
        <f aca="false">D45&amp;V45</f>
        <v>FT-CAND-EGSC-C-PRC-</v>
      </c>
    </row>
    <row r="46" customFormat="false" ht="12.75" hidden="false" customHeight="false" outlineLevel="0" collapsed="false">
      <c r="A46" s="80" t="n">
        <v>36682</v>
      </c>
      <c r="B46" s="81" t="s">
        <v>55</v>
      </c>
      <c r="C46" s="81" t="s">
        <v>56</v>
      </c>
      <c r="D46" s="81" t="s">
        <v>73</v>
      </c>
      <c r="E46" s="81" t="s">
        <v>24</v>
      </c>
      <c r="F46" s="81"/>
      <c r="G46" s="81" t="s">
        <v>75</v>
      </c>
      <c r="H46" s="80" t="n">
        <v>37438</v>
      </c>
      <c r="I46" s="81" t="n">
        <v>-7974</v>
      </c>
      <c r="J46" s="81" t="n">
        <v>-7974</v>
      </c>
      <c r="K46" s="82" t="n">
        <f aca="false">IF(J46=0,0,J46/I46)</f>
        <v>1</v>
      </c>
      <c r="L46" s="82" t="n">
        <f aca="false">I46/UOM</f>
        <v>-0.7974</v>
      </c>
      <c r="M46" s="82" t="n">
        <f aca="false">J46/UOM</f>
        <v>-0.7974</v>
      </c>
      <c r="N46" s="83" t="str">
        <f aca="false">IF(F46="P","PHY",IF(F46="G","G",E46))</f>
        <v>P</v>
      </c>
      <c r="O46" s="83" t="str">
        <f aca="false">IF(ISNA(VLOOKUP(G46,BadCanCurves,1,FALSE())),VLOOKUP(D46,FOLIOS,6,FALSE()),"not used")</f>
        <v>not used</v>
      </c>
      <c r="P46" s="83" t="n">
        <f aca="false">IF($N46="P",VLOOKUP(H46,PrcBuckets,2,FALSE()),0)</f>
        <v>10</v>
      </c>
      <c r="Q46" s="83" t="n">
        <f aca="false">IF($N46="D",VLOOKUP(H46,BasisBuckets,2,FALSE()),0)</f>
        <v>0</v>
      </c>
      <c r="R46" s="83" t="n">
        <f aca="false">IF($N46="PHY",VLOOKUP(H46,PGDBuckets,2,FALSE()),0)</f>
        <v>0</v>
      </c>
      <c r="S46" s="83" t="n">
        <f aca="false">IF($N46="G",VLOOKUP(H46,PGDBuckets,2,FALSE()),0)</f>
        <v>0</v>
      </c>
      <c r="T46" s="83" t="n">
        <f aca="false">SUM(P46:S46)</f>
        <v>10</v>
      </c>
      <c r="U46" s="83" t="str">
        <f aca="false">IF(O46="not used","-",O46&amp;N46&amp;T46)</f>
        <v>-</v>
      </c>
      <c r="V46" s="83" t="str">
        <f aca="false">IF(O46="Not Used","-",VLOOKUP(D46,FOLIOS,7,FALSE())&amp;H46)</f>
        <v>-</v>
      </c>
      <c r="W46" s="83" t="str">
        <f aca="false">IF(U46="-","-",O46&amp;E46&amp;H46)</f>
        <v>-</v>
      </c>
      <c r="X46" s="84" t="str">
        <f aca="false">D46&amp;G46</f>
        <v>FT-CAND-EGSC-C-PRCNG</v>
      </c>
      <c r="AF46" s="0" t="str">
        <f aca="false">D46&amp;V46</f>
        <v>FT-CAND-EGSC-C-PRC-</v>
      </c>
    </row>
    <row r="47" customFormat="false" ht="12.75" hidden="false" customHeight="false" outlineLevel="0" collapsed="false">
      <c r="A47" s="80" t="n">
        <v>36682</v>
      </c>
      <c r="B47" s="81" t="s">
        <v>55</v>
      </c>
      <c r="C47" s="81" t="s">
        <v>56</v>
      </c>
      <c r="D47" s="81" t="s">
        <v>73</v>
      </c>
      <c r="E47" s="81" t="s">
        <v>24</v>
      </c>
      <c r="F47" s="81"/>
      <c r="G47" s="81" t="s">
        <v>75</v>
      </c>
      <c r="H47" s="80" t="n">
        <v>37469</v>
      </c>
      <c r="I47" s="81" t="n">
        <v>-8813</v>
      </c>
      <c r="J47" s="81" t="n">
        <v>-8813</v>
      </c>
      <c r="K47" s="82" t="n">
        <f aca="false">IF(J47=0,0,J47/I47)</f>
        <v>1</v>
      </c>
      <c r="L47" s="82" t="n">
        <f aca="false">I47/UOM</f>
        <v>-0.8813</v>
      </c>
      <c r="M47" s="82" t="n">
        <f aca="false">J47/UOM</f>
        <v>-0.8813</v>
      </c>
      <c r="N47" s="83" t="str">
        <f aca="false">IF(F47="P","PHY",IF(F47="G","G",E47))</f>
        <v>P</v>
      </c>
      <c r="O47" s="83" t="str">
        <f aca="false">IF(ISNA(VLOOKUP(G47,BadCanCurves,1,FALSE())),VLOOKUP(D47,FOLIOS,6,FALSE()),"not used")</f>
        <v>not used</v>
      </c>
      <c r="P47" s="83" t="n">
        <f aca="false">IF($N47="P",VLOOKUP(H47,PrcBuckets,2,FALSE()),0)</f>
        <v>10</v>
      </c>
      <c r="Q47" s="83" t="n">
        <f aca="false">IF($N47="D",VLOOKUP(H47,BasisBuckets,2,FALSE()),0)</f>
        <v>0</v>
      </c>
      <c r="R47" s="83" t="n">
        <f aca="false">IF($N47="PHY",VLOOKUP(H47,PGDBuckets,2,FALSE()),0)</f>
        <v>0</v>
      </c>
      <c r="S47" s="83" t="n">
        <f aca="false">IF($N47="G",VLOOKUP(H47,PGDBuckets,2,FALSE()),0)</f>
        <v>0</v>
      </c>
      <c r="T47" s="83" t="n">
        <f aca="false">SUM(P47:S47)</f>
        <v>10</v>
      </c>
      <c r="U47" s="83" t="str">
        <f aca="false">IF(O47="not used","-",O47&amp;N47&amp;T47)</f>
        <v>-</v>
      </c>
      <c r="V47" s="83" t="str">
        <f aca="false">IF(O47="Not Used","-",VLOOKUP(D47,FOLIOS,7,FALSE())&amp;H47)</f>
        <v>-</v>
      </c>
      <c r="W47" s="83" t="str">
        <f aca="false">IF(U47="-","-",O47&amp;E47&amp;H47)</f>
        <v>-</v>
      </c>
      <c r="X47" s="84" t="str">
        <f aca="false">D47&amp;G47</f>
        <v>FT-CAND-EGSC-C-PRCNG</v>
      </c>
      <c r="AF47" s="0" t="str">
        <f aca="false">D47&amp;V47</f>
        <v>FT-CAND-EGSC-C-PRC-</v>
      </c>
    </row>
    <row r="48" customFormat="false" ht="12.75" hidden="false" customHeight="false" outlineLevel="0" collapsed="false">
      <c r="A48" s="80" t="n">
        <v>36682</v>
      </c>
      <c r="B48" s="81" t="s">
        <v>55</v>
      </c>
      <c r="C48" s="81" t="s">
        <v>56</v>
      </c>
      <c r="D48" s="81" t="s">
        <v>73</v>
      </c>
      <c r="E48" s="81" t="s">
        <v>24</v>
      </c>
      <c r="F48" s="81"/>
      <c r="G48" s="81" t="s">
        <v>75</v>
      </c>
      <c r="H48" s="80" t="n">
        <v>37500</v>
      </c>
      <c r="I48" s="81" t="n">
        <v>-9610</v>
      </c>
      <c r="J48" s="81" t="n">
        <v>-9610</v>
      </c>
      <c r="K48" s="82" t="n">
        <f aca="false">IF(J48=0,0,J48/I48)</f>
        <v>1</v>
      </c>
      <c r="L48" s="82" t="n">
        <f aca="false">I48/UOM</f>
        <v>-0.961</v>
      </c>
      <c r="M48" s="82" t="n">
        <f aca="false">J48/UOM</f>
        <v>-0.961</v>
      </c>
      <c r="N48" s="83" t="str">
        <f aca="false">IF(F48="P","PHY",IF(F48="G","G",E48))</f>
        <v>P</v>
      </c>
      <c r="O48" s="83" t="str">
        <f aca="false">IF(ISNA(VLOOKUP(G48,BadCanCurves,1,FALSE())),VLOOKUP(D48,FOLIOS,6,FALSE()),"not used")</f>
        <v>not used</v>
      </c>
      <c r="P48" s="83" t="n">
        <f aca="false">IF($N48="P",VLOOKUP(H48,PrcBuckets,2,FALSE()),0)</f>
        <v>10</v>
      </c>
      <c r="Q48" s="83" t="n">
        <f aca="false">IF($N48="D",VLOOKUP(H48,BasisBuckets,2,FALSE()),0)</f>
        <v>0</v>
      </c>
      <c r="R48" s="83" t="n">
        <f aca="false">IF($N48="PHY",VLOOKUP(H48,PGDBuckets,2,FALSE()),0)</f>
        <v>0</v>
      </c>
      <c r="S48" s="83" t="n">
        <f aca="false">IF($N48="G",VLOOKUP(H48,PGDBuckets,2,FALSE()),0)</f>
        <v>0</v>
      </c>
      <c r="T48" s="83" t="n">
        <f aca="false">SUM(P48:S48)</f>
        <v>10</v>
      </c>
      <c r="U48" s="83" t="str">
        <f aca="false">IF(O48="not used","-",O48&amp;N48&amp;T48)</f>
        <v>-</v>
      </c>
      <c r="V48" s="83" t="str">
        <f aca="false">IF(O48="Not Used","-",VLOOKUP(D48,FOLIOS,7,FALSE())&amp;H48)</f>
        <v>-</v>
      </c>
      <c r="W48" s="83" t="str">
        <f aca="false">IF(U48="-","-",O48&amp;E48&amp;H48)</f>
        <v>-</v>
      </c>
      <c r="X48" s="84" t="str">
        <f aca="false">D48&amp;G48</f>
        <v>FT-CAND-EGSC-C-PRCNG</v>
      </c>
      <c r="AF48" s="0" t="str">
        <f aca="false">D48&amp;V48</f>
        <v>FT-CAND-EGSC-C-PRC-</v>
      </c>
    </row>
    <row r="49" customFormat="false" ht="12.75" hidden="false" customHeight="false" outlineLevel="0" collapsed="false">
      <c r="A49" s="80" t="n">
        <v>36682</v>
      </c>
      <c r="B49" s="81" t="s">
        <v>55</v>
      </c>
      <c r="C49" s="81" t="s">
        <v>56</v>
      </c>
      <c r="D49" s="81" t="s">
        <v>73</v>
      </c>
      <c r="E49" s="81" t="s">
        <v>24</v>
      </c>
      <c r="F49" s="81"/>
      <c r="G49" s="81" t="s">
        <v>75</v>
      </c>
      <c r="H49" s="80" t="n">
        <v>37530</v>
      </c>
      <c r="I49" s="81" t="n">
        <v>-9446</v>
      </c>
      <c r="J49" s="81" t="n">
        <v>-9446</v>
      </c>
      <c r="K49" s="82" t="n">
        <f aca="false">IF(J49=0,0,J49/I49)</f>
        <v>1</v>
      </c>
      <c r="L49" s="82" t="n">
        <f aca="false">I49/UOM</f>
        <v>-0.9446</v>
      </c>
      <c r="M49" s="82" t="n">
        <f aca="false">J49/UOM</f>
        <v>-0.9446</v>
      </c>
      <c r="N49" s="83" t="str">
        <f aca="false">IF(F49="P","PHY",IF(F49="G","G",E49))</f>
        <v>P</v>
      </c>
      <c r="O49" s="83" t="str">
        <f aca="false">IF(ISNA(VLOOKUP(G49,BadCanCurves,1,FALSE())),VLOOKUP(D49,FOLIOS,6,FALSE()),"not used")</f>
        <v>not used</v>
      </c>
      <c r="P49" s="83" t="n">
        <f aca="false">IF($N49="P",VLOOKUP(H49,PrcBuckets,2,FALSE()),0)</f>
        <v>10</v>
      </c>
      <c r="Q49" s="83" t="n">
        <f aca="false">IF($N49="D",VLOOKUP(H49,BasisBuckets,2,FALSE()),0)</f>
        <v>0</v>
      </c>
      <c r="R49" s="83" t="n">
        <f aca="false">IF($N49="PHY",VLOOKUP(H49,PGDBuckets,2,FALSE()),0)</f>
        <v>0</v>
      </c>
      <c r="S49" s="83" t="n">
        <f aca="false">IF($N49="G",VLOOKUP(H49,PGDBuckets,2,FALSE()),0)</f>
        <v>0</v>
      </c>
      <c r="T49" s="83" t="n">
        <f aca="false">SUM(P49:S49)</f>
        <v>10</v>
      </c>
      <c r="U49" s="83" t="str">
        <f aca="false">IF(O49="not used","-",O49&amp;N49&amp;T49)</f>
        <v>-</v>
      </c>
      <c r="V49" s="83" t="str">
        <f aca="false">IF(O49="Not Used","-",VLOOKUP(D49,FOLIOS,7,FALSE())&amp;H49)</f>
        <v>-</v>
      </c>
      <c r="W49" s="83" t="str">
        <f aca="false">IF(U49="-","-",O49&amp;E49&amp;H49)</f>
        <v>-</v>
      </c>
      <c r="X49" s="84" t="str">
        <f aca="false">D49&amp;G49</f>
        <v>FT-CAND-EGSC-C-PRCNG</v>
      </c>
      <c r="AF49" s="0" t="str">
        <f aca="false">D49&amp;V49</f>
        <v>FT-CAND-EGSC-C-PRC-</v>
      </c>
    </row>
    <row r="50" customFormat="false" ht="12.75" hidden="false" customHeight="false" outlineLevel="0" collapsed="false">
      <c r="A50" s="80" t="n">
        <v>36682</v>
      </c>
      <c r="B50" s="81" t="s">
        <v>55</v>
      </c>
      <c r="C50" s="81" t="s">
        <v>56</v>
      </c>
      <c r="D50" s="81" t="s">
        <v>76</v>
      </c>
      <c r="E50" s="81" t="s">
        <v>21</v>
      </c>
      <c r="F50" s="81"/>
      <c r="G50" s="81" t="s">
        <v>58</v>
      </c>
      <c r="H50" s="80" t="n">
        <v>36708</v>
      </c>
      <c r="I50" s="81" t="n">
        <v>2209380</v>
      </c>
      <c r="J50" s="81" t="n">
        <v>-441876</v>
      </c>
      <c r="K50" s="82" t="n">
        <f aca="false">IF(J50=0,0,J50/I50)</f>
        <v>-0.2</v>
      </c>
      <c r="L50" s="82" t="n">
        <f aca="false">I50/UOM</f>
        <v>220.938</v>
      </c>
      <c r="M50" s="82" t="n">
        <f aca="false">J50/UOM</f>
        <v>-44.1876</v>
      </c>
      <c r="N50" s="83" t="str">
        <f aca="false">IF(F50="P","PHY",IF(F50="G","G",E50))</f>
        <v>D</v>
      </c>
      <c r="O50" s="83" t="str">
        <f aca="false">IF(ISNA(VLOOKUP(G50,BadCanCurves,1,FALSE())),VLOOKUP(D50,FOLIOS,6,FALSE()),"not used")</f>
        <v>not used</v>
      </c>
      <c r="P50" s="83" t="n">
        <f aca="false">IF($N50="P",VLOOKUP(H50,PrcBuckets,2,FALSE()),0)</f>
        <v>0</v>
      </c>
      <c r="Q50" s="83" t="n">
        <f aca="false">IF($N50="D",VLOOKUP(H50,BasisBuckets,2,FALSE()),0)</f>
        <v>4</v>
      </c>
      <c r="R50" s="83" t="n">
        <f aca="false">IF($N50="PHY",VLOOKUP(H50,PGDBuckets,2,FALSE()),0)</f>
        <v>0</v>
      </c>
      <c r="S50" s="83" t="n">
        <f aca="false">IF($N50="G",VLOOKUP(H50,PGDBuckets,2,FALSE()),0)</f>
        <v>0</v>
      </c>
      <c r="T50" s="83" t="n">
        <f aca="false">SUM(P50:S50)</f>
        <v>4</v>
      </c>
      <c r="U50" s="83" t="str">
        <f aca="false">IF(O50="not used","-",O50&amp;N50&amp;T50)</f>
        <v>-</v>
      </c>
      <c r="V50" s="83" t="str">
        <f aca="false">IF(O50="Not Used","-",VLOOKUP(D50,FOLIOS,7,FALSE())&amp;H50)</f>
        <v>-</v>
      </c>
      <c r="W50" s="83" t="str">
        <f aca="false">IF(U50="-","-",O50&amp;E50&amp;H50)</f>
        <v>-</v>
      </c>
      <c r="X50" s="84" t="str">
        <f aca="false">D50&amp;G50</f>
        <v>FT-CAND-EGSC-OPT-BASCGPR-AECO/BASIS</v>
      </c>
      <c r="AF50" s="0" t="str">
        <f aca="false">D50&amp;V50</f>
        <v>FT-CAND-EGSC-OPT-BAS-</v>
      </c>
    </row>
    <row r="51" customFormat="false" ht="12.75" hidden="false" customHeight="false" outlineLevel="0" collapsed="false">
      <c r="A51" s="80" t="n">
        <v>36682</v>
      </c>
      <c r="B51" s="81" t="s">
        <v>55</v>
      </c>
      <c r="C51" s="81" t="s">
        <v>56</v>
      </c>
      <c r="D51" s="81" t="s">
        <v>76</v>
      </c>
      <c r="E51" s="81" t="s">
        <v>21</v>
      </c>
      <c r="F51" s="81"/>
      <c r="G51" s="81" t="s">
        <v>58</v>
      </c>
      <c r="H51" s="80" t="n">
        <v>36739</v>
      </c>
      <c r="I51" s="81" t="n">
        <v>2930788</v>
      </c>
      <c r="J51" s="81" t="n">
        <v>-586158</v>
      </c>
      <c r="K51" s="82" t="n">
        <f aca="false">IF(J51=0,0,J51/I51)</f>
        <v>-0.200000136482066</v>
      </c>
      <c r="L51" s="82" t="n">
        <f aca="false">I51/UOM</f>
        <v>293.0788</v>
      </c>
      <c r="M51" s="82" t="n">
        <f aca="false">J51/UOM</f>
        <v>-58.6158</v>
      </c>
      <c r="N51" s="83" t="str">
        <f aca="false">IF(F51="P","PHY",IF(F51="G","G",E51))</f>
        <v>D</v>
      </c>
      <c r="O51" s="83" t="str">
        <f aca="false">IF(ISNA(VLOOKUP(G51,BadCanCurves,1,FALSE())),VLOOKUP(D51,FOLIOS,6,FALSE()),"not used")</f>
        <v>not used</v>
      </c>
      <c r="P51" s="83" t="n">
        <f aca="false">IF($N51="P",VLOOKUP(H51,PrcBuckets,2,FALSE()),0)</f>
        <v>0</v>
      </c>
      <c r="Q51" s="83" t="n">
        <f aca="false">IF($N51="D",VLOOKUP(H51,BasisBuckets,2,FALSE()),0)</f>
        <v>5</v>
      </c>
      <c r="R51" s="83" t="n">
        <f aca="false">IF($N51="PHY",VLOOKUP(H51,PGDBuckets,2,FALSE()),0)</f>
        <v>0</v>
      </c>
      <c r="S51" s="83" t="n">
        <f aca="false">IF($N51="G",VLOOKUP(H51,PGDBuckets,2,FALSE()),0)</f>
        <v>0</v>
      </c>
      <c r="T51" s="83" t="n">
        <f aca="false">SUM(P51:S51)</f>
        <v>5</v>
      </c>
      <c r="U51" s="83" t="str">
        <f aca="false">IF(O51="not used","-",O51&amp;N51&amp;T51)</f>
        <v>-</v>
      </c>
      <c r="V51" s="83" t="str">
        <f aca="false">IF(O51="Not Used","-",VLOOKUP(D51,FOLIOS,7,FALSE())&amp;H51)</f>
        <v>-</v>
      </c>
      <c r="W51" s="83" t="str">
        <f aca="false">IF(U51="-","-",O51&amp;E51&amp;H51)</f>
        <v>-</v>
      </c>
      <c r="X51" s="84" t="str">
        <f aca="false">D51&amp;G51</f>
        <v>FT-CAND-EGSC-OPT-BASCGPR-AECO/BASIS</v>
      </c>
      <c r="AF51" s="0" t="str">
        <f aca="false">D51&amp;V51</f>
        <v>FT-CAND-EGSC-OPT-BAS-</v>
      </c>
    </row>
    <row r="52" customFormat="false" ht="12.75" hidden="false" customHeight="false" outlineLevel="0" collapsed="false">
      <c r="A52" s="80" t="n">
        <v>36682</v>
      </c>
      <c r="B52" s="81" t="s">
        <v>55</v>
      </c>
      <c r="C52" s="81" t="s">
        <v>56</v>
      </c>
      <c r="D52" s="81" t="s">
        <v>76</v>
      </c>
      <c r="E52" s="81" t="s">
        <v>21</v>
      </c>
      <c r="F52" s="81"/>
      <c r="G52" s="81" t="s">
        <v>58</v>
      </c>
      <c r="H52" s="80" t="n">
        <v>36770</v>
      </c>
      <c r="I52" s="81" t="n">
        <v>2156382</v>
      </c>
      <c r="J52" s="81" t="n">
        <v>-431276</v>
      </c>
      <c r="K52" s="82" t="n">
        <f aca="false">IF(J52=0,0,J52/I52)</f>
        <v>-0.199999814504109</v>
      </c>
      <c r="L52" s="82" t="n">
        <f aca="false">I52/UOM</f>
        <v>215.6382</v>
      </c>
      <c r="M52" s="82" t="n">
        <f aca="false">J52/UOM</f>
        <v>-43.1276</v>
      </c>
      <c r="N52" s="83" t="str">
        <f aca="false">IF(F52="P","PHY",IF(F52="G","G",E52))</f>
        <v>D</v>
      </c>
      <c r="O52" s="83" t="str">
        <f aca="false">IF(ISNA(VLOOKUP(G52,BadCanCurves,1,FALSE())),VLOOKUP(D52,FOLIOS,6,FALSE()),"not used")</f>
        <v>not used</v>
      </c>
      <c r="P52" s="83" t="n">
        <f aca="false">IF($N52="P",VLOOKUP(H52,PrcBuckets,2,FALSE()),0)</f>
        <v>0</v>
      </c>
      <c r="Q52" s="83" t="n">
        <f aca="false">IF($N52="D",VLOOKUP(H52,BasisBuckets,2,FALSE()),0)</f>
        <v>6</v>
      </c>
      <c r="R52" s="83" t="n">
        <f aca="false">IF($N52="PHY",VLOOKUP(H52,PGDBuckets,2,FALSE()),0)</f>
        <v>0</v>
      </c>
      <c r="S52" s="83" t="n">
        <f aca="false">IF($N52="G",VLOOKUP(H52,PGDBuckets,2,FALSE()),0)</f>
        <v>0</v>
      </c>
      <c r="T52" s="83" t="n">
        <f aca="false">SUM(P52:S52)</f>
        <v>6</v>
      </c>
      <c r="U52" s="83" t="str">
        <f aca="false">IF(O52="not used","-",O52&amp;N52&amp;T52)</f>
        <v>-</v>
      </c>
      <c r="V52" s="83" t="str">
        <f aca="false">IF(O52="Not Used","-",VLOOKUP(D52,FOLIOS,7,FALSE())&amp;H52)</f>
        <v>-</v>
      </c>
      <c r="W52" s="83" t="str">
        <f aca="false">IF(U52="-","-",O52&amp;E52&amp;H52)</f>
        <v>-</v>
      </c>
      <c r="X52" s="84" t="str">
        <f aca="false">D52&amp;G52</f>
        <v>FT-CAND-EGSC-OPT-BASCGPR-AECO/BASIS</v>
      </c>
      <c r="AF52" s="0" t="str">
        <f aca="false">D52&amp;V52</f>
        <v>FT-CAND-EGSC-OPT-BAS-</v>
      </c>
    </row>
    <row r="53" customFormat="false" ht="12.75" hidden="false" customHeight="false" outlineLevel="0" collapsed="false">
      <c r="A53" s="80" t="n">
        <v>36682</v>
      </c>
      <c r="B53" s="81" t="s">
        <v>55</v>
      </c>
      <c r="C53" s="81" t="s">
        <v>56</v>
      </c>
      <c r="D53" s="81" t="s">
        <v>76</v>
      </c>
      <c r="E53" s="81" t="s">
        <v>21</v>
      </c>
      <c r="F53" s="81"/>
      <c r="G53" s="81" t="s">
        <v>58</v>
      </c>
      <c r="H53" s="80" t="n">
        <v>36800</v>
      </c>
      <c r="I53" s="81" t="n">
        <v>1183795</v>
      </c>
      <c r="J53" s="81" t="n">
        <v>-236759</v>
      </c>
      <c r="K53" s="82" t="n">
        <f aca="false">IF(J53=0,0,J53/I53)</f>
        <v>-0.2</v>
      </c>
      <c r="L53" s="82" t="n">
        <f aca="false">I53/UOM</f>
        <v>118.3795</v>
      </c>
      <c r="M53" s="82" t="n">
        <f aca="false">J53/UOM</f>
        <v>-23.6759</v>
      </c>
      <c r="N53" s="83" t="str">
        <f aca="false">IF(F53="P","PHY",IF(F53="G","G",E53))</f>
        <v>D</v>
      </c>
      <c r="O53" s="83" t="str">
        <f aca="false">IF(ISNA(VLOOKUP(G53,BadCanCurves,1,FALSE())),VLOOKUP(D53,FOLIOS,6,FALSE()),"not used")</f>
        <v>not used</v>
      </c>
      <c r="P53" s="83" t="n">
        <f aca="false">IF($N53="P",VLOOKUP(H53,PrcBuckets,2,FALSE()),0)</f>
        <v>0</v>
      </c>
      <c r="Q53" s="83" t="n">
        <f aca="false">IF($N53="D",VLOOKUP(H53,BasisBuckets,2,FALSE()),0)</f>
        <v>7</v>
      </c>
      <c r="R53" s="83" t="n">
        <f aca="false">IF($N53="PHY",VLOOKUP(H53,PGDBuckets,2,FALSE()),0)</f>
        <v>0</v>
      </c>
      <c r="S53" s="83" t="n">
        <f aca="false">IF($N53="G",VLOOKUP(H53,PGDBuckets,2,FALSE()),0)</f>
        <v>0</v>
      </c>
      <c r="T53" s="83" t="n">
        <f aca="false">SUM(P53:S53)</f>
        <v>7</v>
      </c>
      <c r="U53" s="83" t="str">
        <f aca="false">IF(O53="not used","-",O53&amp;N53&amp;T53)</f>
        <v>-</v>
      </c>
      <c r="V53" s="83" t="str">
        <f aca="false">IF(O53="Not Used","-",VLOOKUP(D53,FOLIOS,7,FALSE())&amp;H53)</f>
        <v>-</v>
      </c>
      <c r="W53" s="83" t="str">
        <f aca="false">IF(U53="-","-",O53&amp;E53&amp;H53)</f>
        <v>-</v>
      </c>
      <c r="X53" s="84" t="str">
        <f aca="false">D53&amp;G53</f>
        <v>FT-CAND-EGSC-OPT-BASCGPR-AECO/BASIS</v>
      </c>
      <c r="AF53" s="0" t="str">
        <f aca="false">D53&amp;V53</f>
        <v>FT-CAND-EGSC-OPT-BAS-</v>
      </c>
    </row>
    <row r="54" customFormat="false" ht="12.75" hidden="false" customHeight="false" outlineLevel="0" collapsed="false">
      <c r="A54" s="80" t="n">
        <v>36682</v>
      </c>
      <c r="B54" s="81" t="s">
        <v>55</v>
      </c>
      <c r="C54" s="81" t="s">
        <v>56</v>
      </c>
      <c r="D54" s="81" t="s">
        <v>76</v>
      </c>
      <c r="E54" s="81" t="s">
        <v>21</v>
      </c>
      <c r="F54" s="81"/>
      <c r="G54" s="81" t="s">
        <v>58</v>
      </c>
      <c r="H54" s="80" t="n">
        <v>36831</v>
      </c>
      <c r="I54" s="81" t="n">
        <v>-3695278</v>
      </c>
      <c r="J54" s="81" t="n">
        <v>739056</v>
      </c>
      <c r="K54" s="82" t="n">
        <f aca="false">IF(J54=0,0,J54/I54)</f>
        <v>-0.200000108246254</v>
      </c>
      <c r="L54" s="82" t="n">
        <f aca="false">I54/UOM</f>
        <v>-369.5278</v>
      </c>
      <c r="M54" s="82" t="n">
        <f aca="false">J54/UOM</f>
        <v>73.9056</v>
      </c>
      <c r="N54" s="83" t="str">
        <f aca="false">IF(F54="P","PHY",IF(F54="G","G",E54))</f>
        <v>D</v>
      </c>
      <c r="O54" s="83" t="str">
        <f aca="false">IF(ISNA(VLOOKUP(G54,BadCanCurves,1,FALSE())),VLOOKUP(D54,FOLIOS,6,FALSE()),"not used")</f>
        <v>not used</v>
      </c>
      <c r="P54" s="83" t="n">
        <f aca="false">IF($N54="P",VLOOKUP(H54,PrcBuckets,2,FALSE()),0)</f>
        <v>0</v>
      </c>
      <c r="Q54" s="83" t="n">
        <f aca="false">IF($N54="D",VLOOKUP(H54,BasisBuckets,2,FALSE()),0)</f>
        <v>8</v>
      </c>
      <c r="R54" s="83" t="n">
        <f aca="false">IF($N54="PHY",VLOOKUP(H54,PGDBuckets,2,FALSE()),0)</f>
        <v>0</v>
      </c>
      <c r="S54" s="83" t="n">
        <f aca="false">IF($N54="G",VLOOKUP(H54,PGDBuckets,2,FALSE()),0)</f>
        <v>0</v>
      </c>
      <c r="T54" s="83" t="n">
        <f aca="false">SUM(P54:S54)</f>
        <v>8</v>
      </c>
      <c r="U54" s="83" t="str">
        <f aca="false">IF(O54="not used","-",O54&amp;N54&amp;T54)</f>
        <v>-</v>
      </c>
      <c r="V54" s="83" t="str">
        <f aca="false">IF(O54="Not Used","-",VLOOKUP(D54,FOLIOS,7,FALSE())&amp;H54)</f>
        <v>-</v>
      </c>
      <c r="W54" s="83" t="str">
        <f aca="false">IF(U54="-","-",O54&amp;E54&amp;H54)</f>
        <v>-</v>
      </c>
      <c r="X54" s="84" t="str">
        <f aca="false">D54&amp;G54</f>
        <v>FT-CAND-EGSC-OPT-BASCGPR-AECO/BASIS</v>
      </c>
      <c r="AF54" s="0" t="str">
        <f aca="false">D54&amp;V54</f>
        <v>FT-CAND-EGSC-OPT-BAS-</v>
      </c>
    </row>
    <row r="55" customFormat="false" ht="12.75" hidden="false" customHeight="false" outlineLevel="0" collapsed="false">
      <c r="A55" s="80" t="n">
        <v>36682</v>
      </c>
      <c r="B55" s="81" t="s">
        <v>55</v>
      </c>
      <c r="C55" s="81" t="s">
        <v>56</v>
      </c>
      <c r="D55" s="81" t="s">
        <v>76</v>
      </c>
      <c r="E55" s="81" t="s">
        <v>21</v>
      </c>
      <c r="F55" s="81"/>
      <c r="G55" s="81" t="s">
        <v>58</v>
      </c>
      <c r="H55" s="80" t="n">
        <v>36861</v>
      </c>
      <c r="I55" s="81" t="n">
        <v>-3634396</v>
      </c>
      <c r="J55" s="81" t="n">
        <v>726879</v>
      </c>
      <c r="K55" s="82" t="n">
        <f aca="false">IF(J55=0,0,J55/I55)</f>
        <v>-0.199999944970223</v>
      </c>
      <c r="L55" s="82" t="n">
        <f aca="false">I55/UOM</f>
        <v>-363.4396</v>
      </c>
      <c r="M55" s="82" t="n">
        <f aca="false">J55/UOM</f>
        <v>72.6879</v>
      </c>
      <c r="N55" s="83" t="str">
        <f aca="false">IF(F55="P","PHY",IF(F55="G","G",E55))</f>
        <v>D</v>
      </c>
      <c r="O55" s="83" t="str">
        <f aca="false">IF(ISNA(VLOOKUP(G55,BadCanCurves,1,FALSE())),VLOOKUP(D55,FOLIOS,6,FALSE()),"not used")</f>
        <v>not used</v>
      </c>
      <c r="P55" s="83" t="n">
        <f aca="false">IF($N55="P",VLOOKUP(H55,PrcBuckets,2,FALSE()),0)</f>
        <v>0</v>
      </c>
      <c r="Q55" s="83" t="n">
        <f aca="false">IF($N55="D",VLOOKUP(H55,BasisBuckets,2,FALSE()),0)</f>
        <v>8</v>
      </c>
      <c r="R55" s="83" t="n">
        <f aca="false">IF($N55="PHY",VLOOKUP(H55,PGDBuckets,2,FALSE()),0)</f>
        <v>0</v>
      </c>
      <c r="S55" s="83" t="n">
        <f aca="false">IF($N55="G",VLOOKUP(H55,PGDBuckets,2,FALSE()),0)</f>
        <v>0</v>
      </c>
      <c r="T55" s="83" t="n">
        <f aca="false">SUM(P55:S55)</f>
        <v>8</v>
      </c>
      <c r="U55" s="83" t="str">
        <f aca="false">IF(O55="not used","-",O55&amp;N55&amp;T55)</f>
        <v>-</v>
      </c>
      <c r="V55" s="83" t="str">
        <f aca="false">IF(O55="Not Used","-",VLOOKUP(D55,FOLIOS,7,FALSE())&amp;H55)</f>
        <v>-</v>
      </c>
      <c r="W55" s="83" t="str">
        <f aca="false">IF(U55="-","-",O55&amp;E55&amp;H55)</f>
        <v>-</v>
      </c>
      <c r="X55" s="84" t="str">
        <f aca="false">D55&amp;G55</f>
        <v>FT-CAND-EGSC-OPT-BASCGPR-AECO/BASIS</v>
      </c>
      <c r="AF55" s="0" t="str">
        <f aca="false">D55&amp;V55</f>
        <v>FT-CAND-EGSC-OPT-BAS-</v>
      </c>
    </row>
    <row r="56" customFormat="false" ht="12.75" hidden="false" customHeight="false" outlineLevel="0" collapsed="false">
      <c r="A56" s="80" t="n">
        <v>36682</v>
      </c>
      <c r="B56" s="81" t="s">
        <v>55</v>
      </c>
      <c r="C56" s="81" t="s">
        <v>56</v>
      </c>
      <c r="D56" s="81" t="s">
        <v>76</v>
      </c>
      <c r="E56" s="81" t="s">
        <v>21</v>
      </c>
      <c r="F56" s="81"/>
      <c r="G56" s="81" t="s">
        <v>58</v>
      </c>
      <c r="H56" s="80" t="n">
        <v>36892</v>
      </c>
      <c r="I56" s="81" t="n">
        <v>-3555976</v>
      </c>
      <c r="J56" s="81" t="n">
        <v>711195</v>
      </c>
      <c r="K56" s="82" t="n">
        <f aca="false">IF(J56=0,0,J56/I56)</f>
        <v>-0.199999943756651</v>
      </c>
      <c r="L56" s="82" t="n">
        <f aca="false">I56/UOM</f>
        <v>-355.5976</v>
      </c>
      <c r="M56" s="82" t="n">
        <f aca="false">J56/UOM</f>
        <v>71.1195</v>
      </c>
      <c r="N56" s="83" t="str">
        <f aca="false">IF(F56="P","PHY",IF(F56="G","G",E56))</f>
        <v>D</v>
      </c>
      <c r="O56" s="83" t="str">
        <f aca="false">IF(ISNA(VLOOKUP(G56,BadCanCurves,1,FALSE())),VLOOKUP(D56,FOLIOS,6,FALSE()),"not used")</f>
        <v>not used</v>
      </c>
      <c r="P56" s="83" t="n">
        <f aca="false">IF($N56="P",VLOOKUP(H56,PrcBuckets,2,FALSE()),0)</f>
        <v>0</v>
      </c>
      <c r="Q56" s="83" t="n">
        <f aca="false">IF($N56="D",VLOOKUP(H56,BasisBuckets,2,FALSE()),0)</f>
        <v>9</v>
      </c>
      <c r="R56" s="83" t="n">
        <f aca="false">IF($N56="PHY",VLOOKUP(H56,PGDBuckets,2,FALSE()),0)</f>
        <v>0</v>
      </c>
      <c r="S56" s="83" t="n">
        <f aca="false">IF($N56="G",VLOOKUP(H56,PGDBuckets,2,FALSE()),0)</f>
        <v>0</v>
      </c>
      <c r="T56" s="83" t="n">
        <f aca="false">SUM(P56:S56)</f>
        <v>9</v>
      </c>
      <c r="U56" s="83" t="str">
        <f aca="false">IF(O56="not used","-",O56&amp;N56&amp;T56)</f>
        <v>-</v>
      </c>
      <c r="V56" s="83" t="str">
        <f aca="false">IF(O56="Not Used","-",VLOOKUP(D56,FOLIOS,7,FALSE())&amp;H56)</f>
        <v>-</v>
      </c>
      <c r="W56" s="83" t="str">
        <f aca="false">IF(U56="-","-",O56&amp;E56&amp;H56)</f>
        <v>-</v>
      </c>
      <c r="X56" s="84" t="str">
        <f aca="false">D56&amp;G56</f>
        <v>FT-CAND-EGSC-OPT-BASCGPR-AECO/BASIS</v>
      </c>
      <c r="AF56" s="0" t="str">
        <f aca="false">D56&amp;V56</f>
        <v>FT-CAND-EGSC-OPT-BAS-</v>
      </c>
    </row>
    <row r="57" customFormat="false" ht="12.75" hidden="false" customHeight="false" outlineLevel="0" collapsed="false">
      <c r="A57" s="80" t="n">
        <v>36682</v>
      </c>
      <c r="B57" s="81" t="s">
        <v>55</v>
      </c>
      <c r="C57" s="81" t="s">
        <v>56</v>
      </c>
      <c r="D57" s="81" t="s">
        <v>76</v>
      </c>
      <c r="E57" s="81" t="s">
        <v>21</v>
      </c>
      <c r="F57" s="81"/>
      <c r="G57" s="81" t="s">
        <v>58</v>
      </c>
      <c r="H57" s="80" t="n">
        <v>36923</v>
      </c>
      <c r="I57" s="81" t="n">
        <v>-3243037</v>
      </c>
      <c r="J57" s="81" t="n">
        <v>648607</v>
      </c>
      <c r="K57" s="82" t="n">
        <f aca="false">IF(J57=0,0,J57/I57)</f>
        <v>-0.199999876658823</v>
      </c>
      <c r="L57" s="82" t="n">
        <f aca="false">I57/UOM</f>
        <v>-324.3037</v>
      </c>
      <c r="M57" s="82" t="n">
        <f aca="false">J57/UOM</f>
        <v>64.8607</v>
      </c>
      <c r="N57" s="83" t="str">
        <f aca="false">IF(F57="P","PHY",IF(F57="G","G",E57))</f>
        <v>D</v>
      </c>
      <c r="O57" s="83" t="str">
        <f aca="false">IF(ISNA(VLOOKUP(G57,BadCanCurves,1,FALSE())),VLOOKUP(D57,FOLIOS,6,FALSE()),"not used")</f>
        <v>not used</v>
      </c>
      <c r="P57" s="83" t="n">
        <f aca="false">IF($N57="P",VLOOKUP(H57,PrcBuckets,2,FALSE()),0)</f>
        <v>0</v>
      </c>
      <c r="Q57" s="83" t="n">
        <f aca="false">IF($N57="D",VLOOKUP(H57,BasisBuckets,2,FALSE()),0)</f>
        <v>9</v>
      </c>
      <c r="R57" s="83" t="n">
        <f aca="false">IF($N57="PHY",VLOOKUP(H57,PGDBuckets,2,FALSE()),0)</f>
        <v>0</v>
      </c>
      <c r="S57" s="83" t="n">
        <f aca="false">IF($N57="G",VLOOKUP(H57,PGDBuckets,2,FALSE()),0)</f>
        <v>0</v>
      </c>
      <c r="T57" s="83" t="n">
        <f aca="false">SUM(P57:S57)</f>
        <v>9</v>
      </c>
      <c r="U57" s="83" t="str">
        <f aca="false">IF(O57="not used","-",O57&amp;N57&amp;T57)</f>
        <v>-</v>
      </c>
      <c r="V57" s="83" t="str">
        <f aca="false">IF(O57="Not Used","-",VLOOKUP(D57,FOLIOS,7,FALSE())&amp;H57)</f>
        <v>-</v>
      </c>
      <c r="W57" s="83" t="str">
        <f aca="false">IF(U57="-","-",O57&amp;E57&amp;H57)</f>
        <v>-</v>
      </c>
      <c r="X57" s="84" t="str">
        <f aca="false">D57&amp;G57</f>
        <v>FT-CAND-EGSC-OPT-BASCGPR-AECO/BASIS</v>
      </c>
      <c r="AF57" s="0" t="str">
        <f aca="false">D57&amp;V57</f>
        <v>FT-CAND-EGSC-OPT-BAS-</v>
      </c>
    </row>
    <row r="58" customFormat="false" ht="12.75" hidden="false" customHeight="false" outlineLevel="0" collapsed="false">
      <c r="A58" s="80" t="n">
        <v>36682</v>
      </c>
      <c r="B58" s="81" t="s">
        <v>55</v>
      </c>
      <c r="C58" s="81" t="s">
        <v>56</v>
      </c>
      <c r="D58" s="81" t="s">
        <v>76</v>
      </c>
      <c r="E58" s="81" t="s">
        <v>21</v>
      </c>
      <c r="F58" s="81"/>
      <c r="G58" s="81" t="s">
        <v>58</v>
      </c>
      <c r="H58" s="80" t="n">
        <v>36951</v>
      </c>
      <c r="I58" s="81" t="n">
        <v>-3696227</v>
      </c>
      <c r="J58" s="81" t="n">
        <v>739245</v>
      </c>
      <c r="K58" s="82" t="n">
        <f aca="false">IF(J58=0,0,J58/I58)</f>
        <v>-0.199999891781538</v>
      </c>
      <c r="L58" s="82" t="n">
        <f aca="false">I58/UOM</f>
        <v>-369.6227</v>
      </c>
      <c r="M58" s="82" t="n">
        <f aca="false">J58/UOM</f>
        <v>73.9245</v>
      </c>
      <c r="N58" s="83" t="str">
        <f aca="false">IF(F58="P","PHY",IF(F58="G","G",E58))</f>
        <v>D</v>
      </c>
      <c r="O58" s="83" t="str">
        <f aca="false">IF(ISNA(VLOOKUP(G58,BadCanCurves,1,FALSE())),VLOOKUP(D58,FOLIOS,6,FALSE()),"not used")</f>
        <v>not used</v>
      </c>
      <c r="P58" s="83" t="n">
        <f aca="false">IF($N58="P",VLOOKUP(H58,PrcBuckets,2,FALSE()),0)</f>
        <v>0</v>
      </c>
      <c r="Q58" s="83" t="n">
        <f aca="false">IF($N58="D",VLOOKUP(H58,BasisBuckets,2,FALSE()),0)</f>
        <v>9</v>
      </c>
      <c r="R58" s="83" t="n">
        <f aca="false">IF($N58="PHY",VLOOKUP(H58,PGDBuckets,2,FALSE()),0)</f>
        <v>0</v>
      </c>
      <c r="S58" s="83" t="n">
        <f aca="false">IF($N58="G",VLOOKUP(H58,PGDBuckets,2,FALSE()),0)</f>
        <v>0</v>
      </c>
      <c r="T58" s="83" t="n">
        <f aca="false">SUM(P58:S58)</f>
        <v>9</v>
      </c>
      <c r="U58" s="83" t="str">
        <f aca="false">IF(O58="not used","-",O58&amp;N58&amp;T58)</f>
        <v>-</v>
      </c>
      <c r="V58" s="83" t="str">
        <f aca="false">IF(O58="Not Used","-",VLOOKUP(D58,FOLIOS,7,FALSE())&amp;H58)</f>
        <v>-</v>
      </c>
      <c r="W58" s="83" t="str">
        <f aca="false">IF(U58="-","-",O58&amp;E58&amp;H58)</f>
        <v>-</v>
      </c>
      <c r="X58" s="84" t="str">
        <f aca="false">D58&amp;G58</f>
        <v>FT-CAND-EGSC-OPT-BASCGPR-AECO/BASIS</v>
      </c>
      <c r="AF58" s="0" t="str">
        <f aca="false">D58&amp;V58</f>
        <v>FT-CAND-EGSC-OPT-BAS-</v>
      </c>
    </row>
    <row r="59" customFormat="false" ht="12.75" hidden="false" customHeight="false" outlineLevel="0" collapsed="false">
      <c r="A59" s="80" t="n">
        <v>36682</v>
      </c>
      <c r="B59" s="81" t="s">
        <v>55</v>
      </c>
      <c r="C59" s="81" t="s">
        <v>56</v>
      </c>
      <c r="D59" s="81" t="s">
        <v>76</v>
      </c>
      <c r="E59" s="81" t="s">
        <v>21</v>
      </c>
      <c r="F59" s="81"/>
      <c r="G59" s="81" t="s">
        <v>58</v>
      </c>
      <c r="H59" s="80" t="n">
        <v>36982</v>
      </c>
      <c r="I59" s="81" t="n">
        <v>-172130</v>
      </c>
      <c r="J59" s="81" t="n">
        <v>34426</v>
      </c>
      <c r="K59" s="82" t="n">
        <f aca="false">IF(J59=0,0,J59/I59)</f>
        <v>-0.2</v>
      </c>
      <c r="L59" s="82" t="n">
        <f aca="false">I59/UOM</f>
        <v>-17.213</v>
      </c>
      <c r="M59" s="82" t="n">
        <f aca="false">J59/UOM</f>
        <v>3.4426</v>
      </c>
      <c r="N59" s="83" t="str">
        <f aca="false">IF(F59="P","PHY",IF(F59="G","G",E59))</f>
        <v>D</v>
      </c>
      <c r="O59" s="83" t="str">
        <f aca="false">IF(ISNA(VLOOKUP(G59,BadCanCurves,1,FALSE())),VLOOKUP(D59,FOLIOS,6,FALSE()),"not used")</f>
        <v>not used</v>
      </c>
      <c r="P59" s="83" t="n">
        <f aca="false">IF($N59="P",VLOOKUP(H59,PrcBuckets,2,FALSE()),0)</f>
        <v>0</v>
      </c>
      <c r="Q59" s="83" t="n">
        <f aca="false">IF($N59="D",VLOOKUP(H59,BasisBuckets,2,FALSE()),0)</f>
        <v>9</v>
      </c>
      <c r="R59" s="83" t="n">
        <f aca="false">IF($N59="PHY",VLOOKUP(H59,PGDBuckets,2,FALSE()),0)</f>
        <v>0</v>
      </c>
      <c r="S59" s="83" t="n">
        <f aca="false">IF($N59="G",VLOOKUP(H59,PGDBuckets,2,FALSE()),0)</f>
        <v>0</v>
      </c>
      <c r="T59" s="83" t="n">
        <f aca="false">SUM(P59:S59)</f>
        <v>9</v>
      </c>
      <c r="U59" s="83" t="str">
        <f aca="false">IF(O59="not used","-",O59&amp;N59&amp;T59)</f>
        <v>-</v>
      </c>
      <c r="V59" s="83" t="str">
        <f aca="false">IF(O59="Not Used","-",VLOOKUP(D59,FOLIOS,7,FALSE())&amp;H59)</f>
        <v>-</v>
      </c>
      <c r="W59" s="83" t="str">
        <f aca="false">IF(U59="-","-",O59&amp;E59&amp;H59)</f>
        <v>-</v>
      </c>
      <c r="X59" s="84" t="str">
        <f aca="false">D59&amp;G59</f>
        <v>FT-CAND-EGSC-OPT-BASCGPR-AECO/BASIS</v>
      </c>
      <c r="AF59" s="0" t="str">
        <f aca="false">D59&amp;V59</f>
        <v>FT-CAND-EGSC-OPT-BAS-</v>
      </c>
    </row>
    <row r="60" customFormat="false" ht="12.75" hidden="false" customHeight="false" outlineLevel="0" collapsed="false">
      <c r="A60" s="80" t="n">
        <v>36682</v>
      </c>
      <c r="B60" s="81" t="s">
        <v>55</v>
      </c>
      <c r="C60" s="81" t="s">
        <v>56</v>
      </c>
      <c r="D60" s="81" t="s">
        <v>76</v>
      </c>
      <c r="E60" s="81" t="s">
        <v>21</v>
      </c>
      <c r="F60" s="81"/>
      <c r="G60" s="81" t="s">
        <v>58</v>
      </c>
      <c r="H60" s="80" t="n">
        <v>37012</v>
      </c>
      <c r="I60" s="81" t="n">
        <v>-176819</v>
      </c>
      <c r="J60" s="81" t="n">
        <v>35364</v>
      </c>
      <c r="K60" s="82" t="n">
        <f aca="false">IF(J60=0,0,J60/I60)</f>
        <v>-0.200001131100165</v>
      </c>
      <c r="L60" s="82" t="n">
        <f aca="false">I60/UOM</f>
        <v>-17.6819</v>
      </c>
      <c r="M60" s="82" t="n">
        <f aca="false">J60/UOM</f>
        <v>3.5364</v>
      </c>
      <c r="N60" s="83" t="str">
        <f aca="false">IF(F60="P","PHY",IF(F60="G","G",E60))</f>
        <v>D</v>
      </c>
      <c r="O60" s="83" t="str">
        <f aca="false">IF(ISNA(VLOOKUP(G60,BadCanCurves,1,FALSE())),VLOOKUP(D60,FOLIOS,6,FALSE()),"not used")</f>
        <v>not used</v>
      </c>
      <c r="P60" s="83" t="n">
        <f aca="false">IF($N60="P",VLOOKUP(H60,PrcBuckets,2,FALSE()),0)</f>
        <v>0</v>
      </c>
      <c r="Q60" s="83" t="n">
        <f aca="false">IF($N60="D",VLOOKUP(H60,BasisBuckets,2,FALSE()),0)</f>
        <v>9</v>
      </c>
      <c r="R60" s="83" t="n">
        <f aca="false">IF($N60="PHY",VLOOKUP(H60,PGDBuckets,2,FALSE()),0)</f>
        <v>0</v>
      </c>
      <c r="S60" s="83" t="n">
        <f aca="false">IF($N60="G",VLOOKUP(H60,PGDBuckets,2,FALSE()),0)</f>
        <v>0</v>
      </c>
      <c r="T60" s="83" t="n">
        <f aca="false">SUM(P60:S60)</f>
        <v>9</v>
      </c>
      <c r="U60" s="83" t="str">
        <f aca="false">IF(O60="not used","-",O60&amp;N60&amp;T60)</f>
        <v>-</v>
      </c>
      <c r="V60" s="83" t="str">
        <f aca="false">IF(O60="Not Used","-",VLOOKUP(D60,FOLIOS,7,FALSE())&amp;H60)</f>
        <v>-</v>
      </c>
      <c r="W60" s="83" t="str">
        <f aca="false">IF(U60="-","-",O60&amp;E60&amp;H60)</f>
        <v>-</v>
      </c>
      <c r="X60" s="84" t="str">
        <f aca="false">D60&amp;G60</f>
        <v>FT-CAND-EGSC-OPT-BASCGPR-AECO/BASIS</v>
      </c>
      <c r="AF60" s="0" t="str">
        <f aca="false">D60&amp;V60</f>
        <v>FT-CAND-EGSC-OPT-BAS-</v>
      </c>
    </row>
    <row r="61" customFormat="false" ht="12.75" hidden="false" customHeight="false" outlineLevel="0" collapsed="false">
      <c r="A61" s="80" t="n">
        <v>36682</v>
      </c>
      <c r="B61" s="81" t="s">
        <v>55</v>
      </c>
      <c r="C61" s="81" t="s">
        <v>56</v>
      </c>
      <c r="D61" s="81" t="s">
        <v>76</v>
      </c>
      <c r="E61" s="81" t="s">
        <v>21</v>
      </c>
      <c r="F61" s="81"/>
      <c r="G61" s="81" t="s">
        <v>58</v>
      </c>
      <c r="H61" s="80" t="n">
        <v>37043</v>
      </c>
      <c r="I61" s="81" t="n">
        <v>-170068</v>
      </c>
      <c r="J61" s="81" t="n">
        <v>34014</v>
      </c>
      <c r="K61" s="82" t="n">
        <f aca="false">IF(J61=0,0,J61/I61)</f>
        <v>-0.200002352000376</v>
      </c>
      <c r="L61" s="82" t="n">
        <f aca="false">I61/UOM</f>
        <v>-17.0068</v>
      </c>
      <c r="M61" s="82" t="n">
        <f aca="false">J61/UOM</f>
        <v>3.4014</v>
      </c>
      <c r="N61" s="83" t="str">
        <f aca="false">IF(F61="P","PHY",IF(F61="G","G",E61))</f>
        <v>D</v>
      </c>
      <c r="O61" s="83" t="str">
        <f aca="false">IF(ISNA(VLOOKUP(G61,BadCanCurves,1,FALSE())),VLOOKUP(D61,FOLIOS,6,FALSE()),"not used")</f>
        <v>not used</v>
      </c>
      <c r="P61" s="83" t="n">
        <f aca="false">IF($N61="P",VLOOKUP(H61,PrcBuckets,2,FALSE()),0)</f>
        <v>0</v>
      </c>
      <c r="Q61" s="83" t="n">
        <f aca="false">IF($N61="D",VLOOKUP(H61,BasisBuckets,2,FALSE()),0)</f>
        <v>9</v>
      </c>
      <c r="R61" s="83" t="n">
        <f aca="false">IF($N61="PHY",VLOOKUP(H61,PGDBuckets,2,FALSE()),0)</f>
        <v>0</v>
      </c>
      <c r="S61" s="83" t="n">
        <f aca="false">IF($N61="G",VLOOKUP(H61,PGDBuckets,2,FALSE()),0)</f>
        <v>0</v>
      </c>
      <c r="T61" s="83" t="n">
        <f aca="false">SUM(P61:S61)</f>
        <v>9</v>
      </c>
      <c r="U61" s="83" t="str">
        <f aca="false">IF(O61="not used","-",O61&amp;N61&amp;T61)</f>
        <v>-</v>
      </c>
      <c r="V61" s="83" t="str">
        <f aca="false">IF(O61="Not Used","-",VLOOKUP(D61,FOLIOS,7,FALSE())&amp;H61)</f>
        <v>-</v>
      </c>
      <c r="W61" s="83" t="str">
        <f aca="false">IF(U61="-","-",O61&amp;E61&amp;H61)</f>
        <v>-</v>
      </c>
      <c r="X61" s="84" t="str">
        <f aca="false">D61&amp;G61</f>
        <v>FT-CAND-EGSC-OPT-BASCGPR-AECO/BASIS</v>
      </c>
      <c r="AF61" s="0" t="str">
        <f aca="false">D61&amp;V61</f>
        <v>FT-CAND-EGSC-OPT-BAS-</v>
      </c>
    </row>
    <row r="62" customFormat="false" ht="12.75" hidden="false" customHeight="false" outlineLevel="0" collapsed="false">
      <c r="A62" s="80" t="n">
        <v>36682</v>
      </c>
      <c r="B62" s="81" t="s">
        <v>55</v>
      </c>
      <c r="C62" s="81" t="s">
        <v>56</v>
      </c>
      <c r="D62" s="81" t="s">
        <v>76</v>
      </c>
      <c r="E62" s="81" t="s">
        <v>21</v>
      </c>
      <c r="F62" s="81"/>
      <c r="G62" s="81" t="s">
        <v>58</v>
      </c>
      <c r="H62" s="80" t="n">
        <v>37073</v>
      </c>
      <c r="I62" s="81" t="n">
        <v>-174696</v>
      </c>
      <c r="J62" s="81" t="n">
        <v>34939</v>
      </c>
      <c r="K62" s="82" t="n">
        <f aca="false">IF(J62=0,0,J62/I62)</f>
        <v>-0.199998855154096</v>
      </c>
      <c r="L62" s="82" t="n">
        <f aca="false">I62/UOM</f>
        <v>-17.4696</v>
      </c>
      <c r="M62" s="82" t="n">
        <f aca="false">J62/UOM</f>
        <v>3.4939</v>
      </c>
      <c r="N62" s="83" t="str">
        <f aca="false">IF(F62="P","PHY",IF(F62="G","G",E62))</f>
        <v>D</v>
      </c>
      <c r="O62" s="83" t="str">
        <f aca="false">IF(ISNA(VLOOKUP(G62,BadCanCurves,1,FALSE())),VLOOKUP(D62,FOLIOS,6,FALSE()),"not used")</f>
        <v>not used</v>
      </c>
      <c r="P62" s="83" t="n">
        <f aca="false">IF($N62="P",VLOOKUP(H62,PrcBuckets,2,FALSE()),0)</f>
        <v>0</v>
      </c>
      <c r="Q62" s="83" t="n">
        <f aca="false">IF($N62="D",VLOOKUP(H62,BasisBuckets,2,FALSE()),0)</f>
        <v>9</v>
      </c>
      <c r="R62" s="83" t="n">
        <f aca="false">IF($N62="PHY",VLOOKUP(H62,PGDBuckets,2,FALSE()),0)</f>
        <v>0</v>
      </c>
      <c r="S62" s="83" t="n">
        <f aca="false">IF($N62="G",VLOOKUP(H62,PGDBuckets,2,FALSE()),0)</f>
        <v>0</v>
      </c>
      <c r="T62" s="83" t="n">
        <f aca="false">SUM(P62:S62)</f>
        <v>9</v>
      </c>
      <c r="U62" s="83" t="str">
        <f aca="false">IF(O62="not used","-",O62&amp;N62&amp;T62)</f>
        <v>-</v>
      </c>
      <c r="V62" s="83" t="str">
        <f aca="false">IF(O62="Not Used","-",VLOOKUP(D62,FOLIOS,7,FALSE())&amp;H62)</f>
        <v>-</v>
      </c>
      <c r="W62" s="83" t="str">
        <f aca="false">IF(U62="-","-",O62&amp;E62&amp;H62)</f>
        <v>-</v>
      </c>
      <c r="X62" s="84" t="str">
        <f aca="false">D62&amp;G62</f>
        <v>FT-CAND-EGSC-OPT-BASCGPR-AECO/BASIS</v>
      </c>
      <c r="AF62" s="0" t="str">
        <f aca="false">D62&amp;V62</f>
        <v>FT-CAND-EGSC-OPT-BAS-</v>
      </c>
    </row>
    <row r="63" customFormat="false" ht="12.75" hidden="false" customHeight="false" outlineLevel="0" collapsed="false">
      <c r="A63" s="80" t="n">
        <v>36682</v>
      </c>
      <c r="B63" s="81" t="s">
        <v>55</v>
      </c>
      <c r="C63" s="81" t="s">
        <v>56</v>
      </c>
      <c r="D63" s="81" t="s">
        <v>76</v>
      </c>
      <c r="E63" s="81" t="s">
        <v>21</v>
      </c>
      <c r="F63" s="81"/>
      <c r="G63" s="81" t="s">
        <v>58</v>
      </c>
      <c r="H63" s="80" t="n">
        <v>37104</v>
      </c>
      <c r="I63" s="81" t="n">
        <v>-173628</v>
      </c>
      <c r="J63" s="81" t="n">
        <v>34726</v>
      </c>
      <c r="K63" s="82" t="n">
        <f aca="false">IF(J63=0,0,J63/I63)</f>
        <v>-0.200002303775889</v>
      </c>
      <c r="L63" s="82" t="n">
        <f aca="false">I63/UOM</f>
        <v>-17.3628</v>
      </c>
      <c r="M63" s="82" t="n">
        <f aca="false">J63/UOM</f>
        <v>3.4726</v>
      </c>
      <c r="N63" s="83" t="str">
        <f aca="false">IF(F63="P","PHY",IF(F63="G","G",E63))</f>
        <v>D</v>
      </c>
      <c r="O63" s="83" t="str">
        <f aca="false">IF(ISNA(VLOOKUP(G63,BadCanCurves,1,FALSE())),VLOOKUP(D63,FOLIOS,6,FALSE()),"not used")</f>
        <v>not used</v>
      </c>
      <c r="P63" s="83" t="n">
        <f aca="false">IF($N63="P",VLOOKUP(H63,PrcBuckets,2,FALSE()),0)</f>
        <v>0</v>
      </c>
      <c r="Q63" s="83" t="n">
        <f aca="false">IF($N63="D",VLOOKUP(H63,BasisBuckets,2,FALSE()),0)</f>
        <v>9</v>
      </c>
      <c r="R63" s="83" t="n">
        <f aca="false">IF($N63="PHY",VLOOKUP(H63,PGDBuckets,2,FALSE()),0)</f>
        <v>0</v>
      </c>
      <c r="S63" s="83" t="n">
        <f aca="false">IF($N63="G",VLOOKUP(H63,PGDBuckets,2,FALSE()),0)</f>
        <v>0</v>
      </c>
      <c r="T63" s="83" t="n">
        <f aca="false">SUM(P63:S63)</f>
        <v>9</v>
      </c>
      <c r="U63" s="83" t="str">
        <f aca="false">IF(O63="not used","-",O63&amp;N63&amp;T63)</f>
        <v>-</v>
      </c>
      <c r="V63" s="83" t="str">
        <f aca="false">IF(O63="Not Used","-",VLOOKUP(D63,FOLIOS,7,FALSE())&amp;H63)</f>
        <v>-</v>
      </c>
      <c r="W63" s="83" t="str">
        <f aca="false">IF(U63="-","-",O63&amp;E63&amp;H63)</f>
        <v>-</v>
      </c>
      <c r="X63" s="84" t="str">
        <f aca="false">D63&amp;G63</f>
        <v>FT-CAND-EGSC-OPT-BASCGPR-AECO/BASIS</v>
      </c>
      <c r="AF63" s="0" t="str">
        <f aca="false">D63&amp;V63</f>
        <v>FT-CAND-EGSC-OPT-BAS-</v>
      </c>
    </row>
    <row r="64" customFormat="false" ht="12.75" hidden="false" customHeight="false" outlineLevel="0" collapsed="false">
      <c r="A64" s="80" t="n">
        <v>36682</v>
      </c>
      <c r="B64" s="81" t="s">
        <v>55</v>
      </c>
      <c r="C64" s="81" t="s">
        <v>56</v>
      </c>
      <c r="D64" s="81" t="s">
        <v>76</v>
      </c>
      <c r="E64" s="81" t="s">
        <v>21</v>
      </c>
      <c r="F64" s="81"/>
      <c r="G64" s="81" t="s">
        <v>58</v>
      </c>
      <c r="H64" s="80" t="n">
        <v>37135</v>
      </c>
      <c r="I64" s="81" t="n">
        <v>-166998</v>
      </c>
      <c r="J64" s="81" t="n">
        <v>33400</v>
      </c>
      <c r="K64" s="82" t="n">
        <f aca="false">IF(J64=0,0,J64/I64)</f>
        <v>-0.200002395238266</v>
      </c>
      <c r="L64" s="82" t="n">
        <f aca="false">I64/UOM</f>
        <v>-16.6998</v>
      </c>
      <c r="M64" s="82" t="n">
        <f aca="false">J64/UOM</f>
        <v>3.34</v>
      </c>
      <c r="N64" s="83" t="str">
        <f aca="false">IF(F64="P","PHY",IF(F64="G","G",E64))</f>
        <v>D</v>
      </c>
      <c r="O64" s="83" t="str">
        <f aca="false">IF(ISNA(VLOOKUP(G64,BadCanCurves,1,FALSE())),VLOOKUP(D64,FOLIOS,6,FALSE()),"not used")</f>
        <v>not used</v>
      </c>
      <c r="P64" s="83" t="n">
        <f aca="false">IF($N64="P",VLOOKUP(H64,PrcBuckets,2,FALSE()),0)</f>
        <v>0</v>
      </c>
      <c r="Q64" s="83" t="n">
        <f aca="false">IF($N64="D",VLOOKUP(H64,BasisBuckets,2,FALSE()),0)</f>
        <v>9</v>
      </c>
      <c r="R64" s="83" t="n">
        <f aca="false">IF($N64="PHY",VLOOKUP(H64,PGDBuckets,2,FALSE()),0)</f>
        <v>0</v>
      </c>
      <c r="S64" s="83" t="n">
        <f aca="false">IF($N64="G",VLOOKUP(H64,PGDBuckets,2,FALSE()),0)</f>
        <v>0</v>
      </c>
      <c r="T64" s="83" t="n">
        <f aca="false">SUM(P64:S64)</f>
        <v>9</v>
      </c>
      <c r="U64" s="83" t="str">
        <f aca="false">IF(O64="not used","-",O64&amp;N64&amp;T64)</f>
        <v>-</v>
      </c>
      <c r="V64" s="83" t="str">
        <f aca="false">IF(O64="Not Used","-",VLOOKUP(D64,FOLIOS,7,FALSE())&amp;H64)</f>
        <v>-</v>
      </c>
      <c r="W64" s="83" t="str">
        <f aca="false">IF(U64="-","-",O64&amp;E64&amp;H64)</f>
        <v>-</v>
      </c>
      <c r="X64" s="84" t="str">
        <f aca="false">D64&amp;G64</f>
        <v>FT-CAND-EGSC-OPT-BASCGPR-AECO/BASIS</v>
      </c>
      <c r="AF64" s="0" t="str">
        <f aca="false">D64&amp;V64</f>
        <v>FT-CAND-EGSC-OPT-BAS-</v>
      </c>
    </row>
    <row r="65" customFormat="false" ht="12.75" hidden="false" customHeight="false" outlineLevel="0" collapsed="false">
      <c r="A65" s="80" t="n">
        <v>36682</v>
      </c>
      <c r="B65" s="81" t="s">
        <v>55</v>
      </c>
      <c r="C65" s="81" t="s">
        <v>56</v>
      </c>
      <c r="D65" s="81" t="s">
        <v>76</v>
      </c>
      <c r="E65" s="81" t="s">
        <v>21</v>
      </c>
      <c r="F65" s="81"/>
      <c r="G65" s="81" t="s">
        <v>58</v>
      </c>
      <c r="H65" s="80" t="n">
        <v>37165</v>
      </c>
      <c r="I65" s="81" t="n">
        <v>-171542</v>
      </c>
      <c r="J65" s="81" t="n">
        <v>34308</v>
      </c>
      <c r="K65" s="82" t="n">
        <f aca="false">IF(J65=0,0,J65/I65)</f>
        <v>-0.199997668209535</v>
      </c>
      <c r="L65" s="82" t="n">
        <f aca="false">I65/UOM</f>
        <v>-17.1542</v>
      </c>
      <c r="M65" s="82" t="n">
        <f aca="false">J65/UOM</f>
        <v>3.4308</v>
      </c>
      <c r="N65" s="83" t="str">
        <f aca="false">IF(F65="P","PHY",IF(F65="G","G",E65))</f>
        <v>D</v>
      </c>
      <c r="O65" s="83" t="str">
        <f aca="false">IF(ISNA(VLOOKUP(G65,BadCanCurves,1,FALSE())),VLOOKUP(D65,FOLIOS,6,FALSE()),"not used")</f>
        <v>not used</v>
      </c>
      <c r="P65" s="83" t="n">
        <f aca="false">IF($N65="P",VLOOKUP(H65,PrcBuckets,2,FALSE()),0)</f>
        <v>0</v>
      </c>
      <c r="Q65" s="83" t="n">
        <f aca="false">IF($N65="D",VLOOKUP(H65,BasisBuckets,2,FALSE()),0)</f>
        <v>9</v>
      </c>
      <c r="R65" s="83" t="n">
        <f aca="false">IF($N65="PHY",VLOOKUP(H65,PGDBuckets,2,FALSE()),0)</f>
        <v>0</v>
      </c>
      <c r="S65" s="83" t="n">
        <f aca="false">IF($N65="G",VLOOKUP(H65,PGDBuckets,2,FALSE()),0)</f>
        <v>0</v>
      </c>
      <c r="T65" s="83" t="n">
        <f aca="false">SUM(P65:S65)</f>
        <v>9</v>
      </c>
      <c r="U65" s="83" t="str">
        <f aca="false">IF(O65="not used","-",O65&amp;N65&amp;T65)</f>
        <v>-</v>
      </c>
      <c r="V65" s="83" t="str">
        <f aca="false">IF(O65="Not Used","-",VLOOKUP(D65,FOLIOS,7,FALSE())&amp;H65)</f>
        <v>-</v>
      </c>
      <c r="W65" s="83" t="str">
        <f aca="false">IF(U65="-","-",O65&amp;E65&amp;H65)</f>
        <v>-</v>
      </c>
      <c r="X65" s="84" t="str">
        <f aca="false">D65&amp;G65</f>
        <v>FT-CAND-EGSC-OPT-BASCGPR-AECO/BASIS</v>
      </c>
      <c r="AF65" s="0" t="str">
        <f aca="false">D65&amp;V65</f>
        <v>FT-CAND-EGSC-OPT-BAS-</v>
      </c>
    </row>
    <row r="66" customFormat="false" ht="12.75" hidden="false" customHeight="false" outlineLevel="0" collapsed="false">
      <c r="A66" s="80" t="n">
        <v>36682</v>
      </c>
      <c r="B66" s="81" t="s">
        <v>55</v>
      </c>
      <c r="C66" s="81" t="s">
        <v>56</v>
      </c>
      <c r="D66" s="81" t="s">
        <v>76</v>
      </c>
      <c r="E66" s="81" t="s">
        <v>21</v>
      </c>
      <c r="F66" s="81"/>
      <c r="G66" s="81" t="s">
        <v>58</v>
      </c>
      <c r="H66" s="80" t="n">
        <v>37196</v>
      </c>
      <c r="I66" s="81" t="n">
        <v>0</v>
      </c>
      <c r="J66" s="81" t="n">
        <v>0</v>
      </c>
      <c r="K66" s="82" t="n">
        <f aca="false">IF(J66=0,0,J66/I66)</f>
        <v>0</v>
      </c>
      <c r="L66" s="82" t="n">
        <f aca="false">I66/UOM</f>
        <v>0</v>
      </c>
      <c r="M66" s="82" t="n">
        <f aca="false">J66/UOM</f>
        <v>0</v>
      </c>
      <c r="N66" s="83" t="str">
        <f aca="false">IF(F66="P","PHY",IF(F66="G","G",E66))</f>
        <v>D</v>
      </c>
      <c r="O66" s="83" t="str">
        <f aca="false">IF(ISNA(VLOOKUP(G66,BadCanCurves,1,FALSE())),VLOOKUP(D66,FOLIOS,6,FALSE()),"not used")</f>
        <v>not used</v>
      </c>
      <c r="P66" s="83" t="n">
        <f aca="false">IF($N66="P",VLOOKUP(H66,PrcBuckets,2,FALSE()),0)</f>
        <v>0</v>
      </c>
      <c r="Q66" s="83" t="n">
        <f aca="false">IF($N66="D",VLOOKUP(H66,BasisBuckets,2,FALSE()),0)</f>
        <v>9</v>
      </c>
      <c r="R66" s="83" t="n">
        <f aca="false">IF($N66="PHY",VLOOKUP(H66,PGDBuckets,2,FALSE()),0)</f>
        <v>0</v>
      </c>
      <c r="S66" s="83" t="n">
        <f aca="false">IF($N66="G",VLOOKUP(H66,PGDBuckets,2,FALSE()),0)</f>
        <v>0</v>
      </c>
      <c r="T66" s="83" t="n">
        <f aca="false">SUM(P66:S66)</f>
        <v>9</v>
      </c>
      <c r="U66" s="83" t="str">
        <f aca="false">IF(O66="not used","-",O66&amp;N66&amp;T66)</f>
        <v>-</v>
      </c>
      <c r="V66" s="83" t="str">
        <f aca="false">IF(O66="Not Used","-",VLOOKUP(D66,FOLIOS,7,FALSE())&amp;H66)</f>
        <v>-</v>
      </c>
      <c r="W66" s="83" t="str">
        <f aca="false">IF(U66="-","-",O66&amp;E66&amp;H66)</f>
        <v>-</v>
      </c>
      <c r="X66" s="84" t="str">
        <f aca="false">D66&amp;G66</f>
        <v>FT-CAND-EGSC-OPT-BASCGPR-AECO/BASIS</v>
      </c>
      <c r="AF66" s="0" t="str">
        <f aca="false">D66&amp;V66</f>
        <v>FT-CAND-EGSC-OPT-BAS-</v>
      </c>
    </row>
    <row r="67" customFormat="false" ht="12.75" hidden="false" customHeight="false" outlineLevel="0" collapsed="false">
      <c r="A67" s="80" t="n">
        <v>36682</v>
      </c>
      <c r="B67" s="81" t="s">
        <v>55</v>
      </c>
      <c r="C67" s="81" t="s">
        <v>56</v>
      </c>
      <c r="D67" s="81" t="s">
        <v>76</v>
      </c>
      <c r="E67" s="81" t="s">
        <v>21</v>
      </c>
      <c r="F67" s="81"/>
      <c r="G67" s="81" t="s">
        <v>58</v>
      </c>
      <c r="H67" s="80" t="n">
        <v>37226</v>
      </c>
      <c r="I67" s="81" t="n">
        <v>0</v>
      </c>
      <c r="J67" s="81" t="n">
        <v>0</v>
      </c>
      <c r="K67" s="82" t="n">
        <f aca="false">IF(J67=0,0,J67/I67)</f>
        <v>0</v>
      </c>
      <c r="L67" s="82" t="n">
        <f aca="false">I67/UOM</f>
        <v>0</v>
      </c>
      <c r="M67" s="82" t="n">
        <f aca="false">J67/UOM</f>
        <v>0</v>
      </c>
      <c r="N67" s="83" t="str">
        <f aca="false">IF(F67="P","PHY",IF(F67="G","G",E67))</f>
        <v>D</v>
      </c>
      <c r="O67" s="83" t="str">
        <f aca="false">IF(ISNA(VLOOKUP(G67,BadCanCurves,1,FALSE())),VLOOKUP(D67,FOLIOS,6,FALSE()),"not used")</f>
        <v>not used</v>
      </c>
      <c r="P67" s="83" t="n">
        <f aca="false">IF($N67="P",VLOOKUP(H67,PrcBuckets,2,FALSE()),0)</f>
        <v>0</v>
      </c>
      <c r="Q67" s="83" t="n">
        <f aca="false">IF($N67="D",VLOOKUP(H67,BasisBuckets,2,FALSE()),0)</f>
        <v>9</v>
      </c>
      <c r="R67" s="83" t="n">
        <f aca="false">IF($N67="PHY",VLOOKUP(H67,PGDBuckets,2,FALSE()),0)</f>
        <v>0</v>
      </c>
      <c r="S67" s="83" t="n">
        <f aca="false">IF($N67="G",VLOOKUP(H67,PGDBuckets,2,FALSE()),0)</f>
        <v>0</v>
      </c>
      <c r="T67" s="83" t="n">
        <f aca="false">SUM(P67:S67)</f>
        <v>9</v>
      </c>
      <c r="U67" s="83" t="str">
        <f aca="false">IF(O67="not used","-",O67&amp;N67&amp;T67)</f>
        <v>-</v>
      </c>
      <c r="V67" s="83" t="str">
        <f aca="false">IF(O67="Not Used","-",VLOOKUP(D67,FOLIOS,7,FALSE())&amp;H67)</f>
        <v>-</v>
      </c>
      <c r="W67" s="83" t="str">
        <f aca="false">IF(U67="-","-",O67&amp;E67&amp;H67)</f>
        <v>-</v>
      </c>
      <c r="X67" s="84" t="str">
        <f aca="false">D67&amp;G67</f>
        <v>FT-CAND-EGSC-OPT-BASCGPR-AECO/BASIS</v>
      </c>
      <c r="AF67" s="0" t="str">
        <f aca="false">D67&amp;V67</f>
        <v>FT-CAND-EGSC-OPT-BAS-</v>
      </c>
    </row>
    <row r="68" customFormat="false" ht="12.75" hidden="false" customHeight="false" outlineLevel="0" collapsed="false">
      <c r="A68" s="80" t="n">
        <v>36682</v>
      </c>
      <c r="B68" s="81" t="s">
        <v>55</v>
      </c>
      <c r="C68" s="81" t="s">
        <v>56</v>
      </c>
      <c r="D68" s="81" t="s">
        <v>76</v>
      </c>
      <c r="E68" s="81" t="s">
        <v>21</v>
      </c>
      <c r="F68" s="81"/>
      <c r="G68" s="81" t="s">
        <v>58</v>
      </c>
      <c r="H68" s="80" t="n">
        <v>37257</v>
      </c>
      <c r="I68" s="81" t="n">
        <v>0</v>
      </c>
      <c r="J68" s="81" t="n">
        <v>0</v>
      </c>
      <c r="K68" s="82" t="n">
        <f aca="false">IF(J68=0,0,J68/I68)</f>
        <v>0</v>
      </c>
      <c r="L68" s="82" t="n">
        <f aca="false">I68/UOM</f>
        <v>0</v>
      </c>
      <c r="M68" s="82" t="n">
        <f aca="false">J68/UOM</f>
        <v>0</v>
      </c>
      <c r="N68" s="83" t="str">
        <f aca="false">IF(F68="P","PHY",IF(F68="G","G",E68))</f>
        <v>D</v>
      </c>
      <c r="O68" s="83" t="str">
        <f aca="false">IF(ISNA(VLOOKUP(G68,BadCanCurves,1,FALSE())),VLOOKUP(D68,FOLIOS,6,FALSE()),"not used")</f>
        <v>not used</v>
      </c>
      <c r="P68" s="83" t="n">
        <f aca="false">IF($N68="P",VLOOKUP(H68,PrcBuckets,2,FALSE()),0)</f>
        <v>0</v>
      </c>
      <c r="Q68" s="83" t="n">
        <f aca="false">IF($N68="D",VLOOKUP(H68,BasisBuckets,2,FALSE()),0)</f>
        <v>10</v>
      </c>
      <c r="R68" s="83" t="n">
        <f aca="false">IF($N68="PHY",VLOOKUP(H68,PGDBuckets,2,FALSE()),0)</f>
        <v>0</v>
      </c>
      <c r="S68" s="83" t="n">
        <f aca="false">IF($N68="G",VLOOKUP(H68,PGDBuckets,2,FALSE()),0)</f>
        <v>0</v>
      </c>
      <c r="T68" s="83" t="n">
        <f aca="false">SUM(P68:S68)</f>
        <v>10</v>
      </c>
      <c r="U68" s="83" t="str">
        <f aca="false">IF(O68="not used","-",O68&amp;N68&amp;T68)</f>
        <v>-</v>
      </c>
      <c r="V68" s="83" t="str">
        <f aca="false">IF(O68="Not Used","-",VLOOKUP(D68,FOLIOS,7,FALSE())&amp;H68)</f>
        <v>-</v>
      </c>
      <c r="W68" s="83" t="str">
        <f aca="false">IF(U68="-","-",O68&amp;E68&amp;H68)</f>
        <v>-</v>
      </c>
      <c r="X68" s="84" t="str">
        <f aca="false">D68&amp;G68</f>
        <v>FT-CAND-EGSC-OPT-BASCGPR-AECO/BASIS</v>
      </c>
      <c r="AF68" s="0" t="str">
        <f aca="false">D68&amp;V68</f>
        <v>FT-CAND-EGSC-OPT-BAS-</v>
      </c>
    </row>
    <row r="69" customFormat="false" ht="12.75" hidden="false" customHeight="false" outlineLevel="0" collapsed="false">
      <c r="A69" s="80" t="n">
        <v>36682</v>
      </c>
      <c r="B69" s="81" t="s">
        <v>55</v>
      </c>
      <c r="C69" s="81" t="s">
        <v>56</v>
      </c>
      <c r="D69" s="81" t="s">
        <v>76</v>
      </c>
      <c r="E69" s="81" t="s">
        <v>21</v>
      </c>
      <c r="F69" s="81"/>
      <c r="G69" s="81" t="s">
        <v>58</v>
      </c>
      <c r="H69" s="80" t="n">
        <v>37288</v>
      </c>
      <c r="I69" s="81" t="n">
        <v>0</v>
      </c>
      <c r="J69" s="81" t="n">
        <v>0</v>
      </c>
      <c r="K69" s="82" t="n">
        <f aca="false">IF(J69=0,0,J69/I69)</f>
        <v>0</v>
      </c>
      <c r="L69" s="82" t="n">
        <f aca="false">I69/UOM</f>
        <v>0</v>
      </c>
      <c r="M69" s="82" t="n">
        <f aca="false">J69/UOM</f>
        <v>0</v>
      </c>
      <c r="N69" s="83" t="str">
        <f aca="false">IF(F69="P","PHY",IF(F69="G","G",E69))</f>
        <v>D</v>
      </c>
      <c r="O69" s="83" t="str">
        <f aca="false">IF(ISNA(VLOOKUP(G69,BadCanCurves,1,FALSE())),VLOOKUP(D69,FOLIOS,6,FALSE()),"not used")</f>
        <v>not used</v>
      </c>
      <c r="P69" s="83" t="n">
        <f aca="false">IF($N69="P",VLOOKUP(H69,PrcBuckets,2,FALSE()),0)</f>
        <v>0</v>
      </c>
      <c r="Q69" s="83" t="n">
        <f aca="false">IF($N69="D",VLOOKUP(H69,BasisBuckets,2,FALSE()),0)</f>
        <v>10</v>
      </c>
      <c r="R69" s="83" t="n">
        <f aca="false">IF($N69="PHY",VLOOKUP(H69,PGDBuckets,2,FALSE()),0)</f>
        <v>0</v>
      </c>
      <c r="S69" s="83" t="n">
        <f aca="false">IF($N69="G",VLOOKUP(H69,PGDBuckets,2,FALSE()),0)</f>
        <v>0</v>
      </c>
      <c r="T69" s="83" t="n">
        <f aca="false">SUM(P69:S69)</f>
        <v>10</v>
      </c>
      <c r="U69" s="83" t="str">
        <f aca="false">IF(O69="not used","-",O69&amp;N69&amp;T69)</f>
        <v>-</v>
      </c>
      <c r="V69" s="83" t="str">
        <f aca="false">IF(O69="Not Used","-",VLOOKUP(D69,FOLIOS,7,FALSE())&amp;H69)</f>
        <v>-</v>
      </c>
      <c r="W69" s="83" t="str">
        <f aca="false">IF(U69="-","-",O69&amp;E69&amp;H69)</f>
        <v>-</v>
      </c>
      <c r="X69" s="84" t="str">
        <f aca="false">D69&amp;G69</f>
        <v>FT-CAND-EGSC-OPT-BASCGPR-AECO/BASIS</v>
      </c>
      <c r="AF69" s="0" t="str">
        <f aca="false">D69&amp;V69</f>
        <v>FT-CAND-EGSC-OPT-BAS-</v>
      </c>
    </row>
    <row r="70" customFormat="false" ht="12.75" hidden="false" customHeight="false" outlineLevel="0" collapsed="false">
      <c r="A70" s="80" t="n">
        <v>36682</v>
      </c>
      <c r="B70" s="81" t="s">
        <v>55</v>
      </c>
      <c r="C70" s="81" t="s">
        <v>56</v>
      </c>
      <c r="D70" s="81" t="s">
        <v>76</v>
      </c>
      <c r="E70" s="81" t="s">
        <v>21</v>
      </c>
      <c r="F70" s="81"/>
      <c r="G70" s="81" t="s">
        <v>58</v>
      </c>
      <c r="H70" s="80" t="n">
        <v>37316</v>
      </c>
      <c r="I70" s="81" t="n">
        <v>0</v>
      </c>
      <c r="J70" s="81" t="n">
        <v>0</v>
      </c>
      <c r="K70" s="82" t="n">
        <f aca="false">IF(J70=0,0,J70/I70)</f>
        <v>0</v>
      </c>
      <c r="L70" s="82" t="n">
        <f aca="false">I70/UOM</f>
        <v>0</v>
      </c>
      <c r="M70" s="82" t="n">
        <f aca="false">J70/UOM</f>
        <v>0</v>
      </c>
      <c r="N70" s="83" t="str">
        <f aca="false">IF(F70="P","PHY",IF(F70="G","G",E70))</f>
        <v>D</v>
      </c>
      <c r="O70" s="83" t="str">
        <f aca="false">IF(ISNA(VLOOKUP(G70,BadCanCurves,1,FALSE())),VLOOKUP(D70,FOLIOS,6,FALSE()),"not used")</f>
        <v>not used</v>
      </c>
      <c r="P70" s="83" t="n">
        <f aca="false">IF($N70="P",VLOOKUP(H70,PrcBuckets,2,FALSE()),0)</f>
        <v>0</v>
      </c>
      <c r="Q70" s="83" t="n">
        <f aca="false">IF($N70="D",VLOOKUP(H70,BasisBuckets,2,FALSE()),0)</f>
        <v>10</v>
      </c>
      <c r="R70" s="83" t="n">
        <f aca="false">IF($N70="PHY",VLOOKUP(H70,PGDBuckets,2,FALSE()),0)</f>
        <v>0</v>
      </c>
      <c r="S70" s="83" t="n">
        <f aca="false">IF($N70="G",VLOOKUP(H70,PGDBuckets,2,FALSE()),0)</f>
        <v>0</v>
      </c>
      <c r="T70" s="83" t="n">
        <f aca="false">SUM(P70:S70)</f>
        <v>10</v>
      </c>
      <c r="U70" s="83" t="str">
        <f aca="false">IF(O70="not used","-",O70&amp;N70&amp;T70)</f>
        <v>-</v>
      </c>
      <c r="V70" s="83" t="str">
        <f aca="false">IF(O70="Not Used","-",VLOOKUP(D70,FOLIOS,7,FALSE())&amp;H70)</f>
        <v>-</v>
      </c>
      <c r="W70" s="83" t="str">
        <f aca="false">IF(U70="-","-",O70&amp;E70&amp;H70)</f>
        <v>-</v>
      </c>
      <c r="X70" s="84" t="str">
        <f aca="false">D70&amp;G70</f>
        <v>FT-CAND-EGSC-OPT-BASCGPR-AECO/BASIS</v>
      </c>
      <c r="AF70" s="0" t="str">
        <f aca="false">D70&amp;V70</f>
        <v>FT-CAND-EGSC-OPT-BAS-</v>
      </c>
    </row>
    <row r="71" customFormat="false" ht="12.75" hidden="false" customHeight="false" outlineLevel="0" collapsed="false">
      <c r="A71" s="80" t="n">
        <v>36682</v>
      </c>
      <c r="B71" s="81" t="s">
        <v>55</v>
      </c>
      <c r="C71" s="81" t="s">
        <v>56</v>
      </c>
      <c r="D71" s="81" t="s">
        <v>76</v>
      </c>
      <c r="E71" s="81" t="s">
        <v>21</v>
      </c>
      <c r="F71" s="81"/>
      <c r="G71" s="81" t="s">
        <v>58</v>
      </c>
      <c r="H71" s="80" t="n">
        <v>37347</v>
      </c>
      <c r="I71" s="81" t="n">
        <v>-481902</v>
      </c>
      <c r="J71" s="81" t="n">
        <v>0</v>
      </c>
      <c r="K71" s="82" t="n">
        <f aca="false">IF(J71=0,0,J71/I71)</f>
        <v>0</v>
      </c>
      <c r="L71" s="82" t="n">
        <f aca="false">I71/UOM</f>
        <v>-48.1902</v>
      </c>
      <c r="M71" s="82" t="n">
        <f aca="false">J71/UOM</f>
        <v>0</v>
      </c>
      <c r="N71" s="83" t="str">
        <f aca="false">IF(F71="P","PHY",IF(F71="G","G",E71))</f>
        <v>D</v>
      </c>
      <c r="O71" s="83" t="str">
        <f aca="false">IF(ISNA(VLOOKUP(G71,BadCanCurves,1,FALSE())),VLOOKUP(D71,FOLIOS,6,FALSE()),"not used")</f>
        <v>not used</v>
      </c>
      <c r="P71" s="83" t="n">
        <f aca="false">IF($N71="P",VLOOKUP(H71,PrcBuckets,2,FALSE()),0)</f>
        <v>0</v>
      </c>
      <c r="Q71" s="83" t="n">
        <f aca="false">IF($N71="D",VLOOKUP(H71,BasisBuckets,2,FALSE()),0)</f>
        <v>10</v>
      </c>
      <c r="R71" s="83" t="n">
        <f aca="false">IF($N71="PHY",VLOOKUP(H71,PGDBuckets,2,FALSE()),0)</f>
        <v>0</v>
      </c>
      <c r="S71" s="83" t="n">
        <f aca="false">IF($N71="G",VLOOKUP(H71,PGDBuckets,2,FALSE()),0)</f>
        <v>0</v>
      </c>
      <c r="T71" s="83" t="n">
        <f aca="false">SUM(P71:S71)</f>
        <v>10</v>
      </c>
      <c r="U71" s="83" t="str">
        <f aca="false">IF(O71="not used","-",O71&amp;N71&amp;T71)</f>
        <v>-</v>
      </c>
      <c r="V71" s="83" t="str">
        <f aca="false">IF(O71="Not Used","-",VLOOKUP(D71,FOLIOS,7,FALSE())&amp;H71)</f>
        <v>-</v>
      </c>
      <c r="W71" s="83" t="str">
        <f aca="false">IF(U71="-","-",O71&amp;E71&amp;H71)</f>
        <v>-</v>
      </c>
      <c r="X71" s="84" t="str">
        <f aca="false">D71&amp;G71</f>
        <v>FT-CAND-EGSC-OPT-BASCGPR-AECO/BASIS</v>
      </c>
      <c r="AF71" s="0" t="str">
        <f aca="false">D71&amp;V71</f>
        <v>FT-CAND-EGSC-OPT-BAS-</v>
      </c>
    </row>
    <row r="72" customFormat="false" ht="12.75" hidden="false" customHeight="false" outlineLevel="0" collapsed="false">
      <c r="A72" s="80" t="n">
        <v>36682</v>
      </c>
      <c r="B72" s="81" t="s">
        <v>55</v>
      </c>
      <c r="C72" s="81" t="s">
        <v>56</v>
      </c>
      <c r="D72" s="81" t="s">
        <v>76</v>
      </c>
      <c r="E72" s="81" t="s">
        <v>21</v>
      </c>
      <c r="F72" s="81"/>
      <c r="G72" s="81" t="s">
        <v>58</v>
      </c>
      <c r="H72" s="80" t="n">
        <v>37377</v>
      </c>
      <c r="I72" s="81" t="n">
        <v>-495036</v>
      </c>
      <c r="J72" s="81" t="n">
        <v>0</v>
      </c>
      <c r="K72" s="82" t="n">
        <f aca="false">IF(J72=0,0,J72/I72)</f>
        <v>0</v>
      </c>
      <c r="L72" s="82" t="n">
        <f aca="false">I72/UOM</f>
        <v>-49.5036</v>
      </c>
      <c r="M72" s="82" t="n">
        <f aca="false">J72/UOM</f>
        <v>0</v>
      </c>
      <c r="N72" s="83" t="str">
        <f aca="false">IF(F72="P","PHY",IF(F72="G","G",E72))</f>
        <v>D</v>
      </c>
      <c r="O72" s="83" t="str">
        <f aca="false">IF(ISNA(VLOOKUP(G72,BadCanCurves,1,FALSE())),VLOOKUP(D72,FOLIOS,6,FALSE()),"not used")</f>
        <v>not used</v>
      </c>
      <c r="P72" s="83" t="n">
        <f aca="false">IF($N72="P",VLOOKUP(H72,PrcBuckets,2,FALSE()),0)</f>
        <v>0</v>
      </c>
      <c r="Q72" s="83" t="n">
        <f aca="false">IF($N72="D",VLOOKUP(H72,BasisBuckets,2,FALSE()),0)</f>
        <v>10</v>
      </c>
      <c r="R72" s="83" t="n">
        <f aca="false">IF($N72="PHY",VLOOKUP(H72,PGDBuckets,2,FALSE()),0)</f>
        <v>0</v>
      </c>
      <c r="S72" s="83" t="n">
        <f aca="false">IF($N72="G",VLOOKUP(H72,PGDBuckets,2,FALSE()),0)</f>
        <v>0</v>
      </c>
      <c r="T72" s="83" t="n">
        <f aca="false">SUM(P72:S72)</f>
        <v>10</v>
      </c>
      <c r="U72" s="83" t="str">
        <f aca="false">IF(O72="not used","-",O72&amp;N72&amp;T72)</f>
        <v>-</v>
      </c>
      <c r="V72" s="83" t="str">
        <f aca="false">IF(O72="Not Used","-",VLOOKUP(D72,FOLIOS,7,FALSE())&amp;H72)</f>
        <v>-</v>
      </c>
      <c r="W72" s="83" t="str">
        <f aca="false">IF(U72="-","-",O72&amp;E72&amp;H72)</f>
        <v>-</v>
      </c>
      <c r="X72" s="84" t="str">
        <f aca="false">D72&amp;G72</f>
        <v>FT-CAND-EGSC-OPT-BASCGPR-AECO/BASIS</v>
      </c>
      <c r="AF72" s="0" t="str">
        <f aca="false">D72&amp;V72</f>
        <v>FT-CAND-EGSC-OPT-BAS-</v>
      </c>
    </row>
    <row r="73" customFormat="false" ht="12.75" hidden="false" customHeight="false" outlineLevel="0" collapsed="false">
      <c r="A73" s="80" t="n">
        <v>36682</v>
      </c>
      <c r="B73" s="81" t="s">
        <v>55</v>
      </c>
      <c r="C73" s="81" t="s">
        <v>56</v>
      </c>
      <c r="D73" s="81" t="s">
        <v>76</v>
      </c>
      <c r="E73" s="81" t="s">
        <v>21</v>
      </c>
      <c r="F73" s="81"/>
      <c r="G73" s="81" t="s">
        <v>58</v>
      </c>
      <c r="H73" s="80" t="n">
        <v>37408</v>
      </c>
      <c r="I73" s="81" t="n">
        <v>-476154</v>
      </c>
      <c r="J73" s="81" t="n">
        <v>0</v>
      </c>
      <c r="K73" s="82" t="n">
        <f aca="false">IF(J73=0,0,J73/I73)</f>
        <v>0</v>
      </c>
      <c r="L73" s="82" t="n">
        <f aca="false">I73/UOM</f>
        <v>-47.6154</v>
      </c>
      <c r="M73" s="82" t="n">
        <f aca="false">J73/UOM</f>
        <v>0</v>
      </c>
      <c r="N73" s="83" t="str">
        <f aca="false">IF(F73="P","PHY",IF(F73="G","G",E73))</f>
        <v>D</v>
      </c>
      <c r="O73" s="83" t="str">
        <f aca="false">IF(ISNA(VLOOKUP(G73,BadCanCurves,1,FALSE())),VLOOKUP(D73,FOLIOS,6,FALSE()),"not used")</f>
        <v>not used</v>
      </c>
      <c r="P73" s="83" t="n">
        <f aca="false">IF($N73="P",VLOOKUP(H73,PrcBuckets,2,FALSE()),0)</f>
        <v>0</v>
      </c>
      <c r="Q73" s="83" t="n">
        <f aca="false">IF($N73="D",VLOOKUP(H73,BasisBuckets,2,FALSE()),0)</f>
        <v>10</v>
      </c>
      <c r="R73" s="83" t="n">
        <f aca="false">IF($N73="PHY",VLOOKUP(H73,PGDBuckets,2,FALSE()),0)</f>
        <v>0</v>
      </c>
      <c r="S73" s="83" t="n">
        <f aca="false">IF($N73="G",VLOOKUP(H73,PGDBuckets,2,FALSE()),0)</f>
        <v>0</v>
      </c>
      <c r="T73" s="83" t="n">
        <f aca="false">SUM(P73:S73)</f>
        <v>10</v>
      </c>
      <c r="U73" s="83" t="str">
        <f aca="false">IF(O73="not used","-",O73&amp;N73&amp;T73)</f>
        <v>-</v>
      </c>
      <c r="V73" s="83" t="str">
        <f aca="false">IF(O73="Not Used","-",VLOOKUP(D73,FOLIOS,7,FALSE())&amp;H73)</f>
        <v>-</v>
      </c>
      <c r="W73" s="83" t="str">
        <f aca="false">IF(U73="-","-",O73&amp;E73&amp;H73)</f>
        <v>-</v>
      </c>
      <c r="X73" s="84" t="str">
        <f aca="false">D73&amp;G73</f>
        <v>FT-CAND-EGSC-OPT-BASCGPR-AECO/BASIS</v>
      </c>
      <c r="AF73" s="0" t="str">
        <f aca="false">D73&amp;V73</f>
        <v>FT-CAND-EGSC-OPT-BAS-</v>
      </c>
    </row>
    <row r="74" customFormat="false" ht="12.75" hidden="false" customHeight="false" outlineLevel="0" collapsed="false">
      <c r="A74" s="80" t="n">
        <v>36682</v>
      </c>
      <c r="B74" s="81" t="s">
        <v>55</v>
      </c>
      <c r="C74" s="81" t="s">
        <v>56</v>
      </c>
      <c r="D74" s="81" t="s">
        <v>76</v>
      </c>
      <c r="E74" s="81" t="s">
        <v>21</v>
      </c>
      <c r="F74" s="81"/>
      <c r="G74" s="81" t="s">
        <v>58</v>
      </c>
      <c r="H74" s="80" t="n">
        <v>37438</v>
      </c>
      <c r="I74" s="81" t="n">
        <v>-489132</v>
      </c>
      <c r="J74" s="81" t="n">
        <v>0</v>
      </c>
      <c r="K74" s="82" t="n">
        <f aca="false">IF(J74=0,0,J74/I74)</f>
        <v>0</v>
      </c>
      <c r="L74" s="82" t="n">
        <f aca="false">I74/UOM</f>
        <v>-48.9132</v>
      </c>
      <c r="M74" s="82" t="n">
        <f aca="false">J74/UOM</f>
        <v>0</v>
      </c>
      <c r="N74" s="83" t="str">
        <f aca="false">IF(F74="P","PHY",IF(F74="G","G",E74))</f>
        <v>D</v>
      </c>
      <c r="O74" s="83" t="str">
        <f aca="false">IF(ISNA(VLOOKUP(G74,BadCanCurves,1,FALSE())),VLOOKUP(D74,FOLIOS,6,FALSE()),"not used")</f>
        <v>not used</v>
      </c>
      <c r="P74" s="83" t="n">
        <f aca="false">IF($N74="P",VLOOKUP(H74,PrcBuckets,2,FALSE()),0)</f>
        <v>0</v>
      </c>
      <c r="Q74" s="83" t="n">
        <f aca="false">IF($N74="D",VLOOKUP(H74,BasisBuckets,2,FALSE()),0)</f>
        <v>10</v>
      </c>
      <c r="R74" s="83" t="n">
        <f aca="false">IF($N74="PHY",VLOOKUP(H74,PGDBuckets,2,FALSE()),0)</f>
        <v>0</v>
      </c>
      <c r="S74" s="83" t="n">
        <f aca="false">IF($N74="G",VLOOKUP(H74,PGDBuckets,2,FALSE()),0)</f>
        <v>0</v>
      </c>
      <c r="T74" s="83" t="n">
        <f aca="false">SUM(P74:S74)</f>
        <v>10</v>
      </c>
      <c r="U74" s="83" t="str">
        <f aca="false">IF(O74="not used","-",O74&amp;N74&amp;T74)</f>
        <v>-</v>
      </c>
      <c r="V74" s="83" t="str">
        <f aca="false">IF(O74="Not Used","-",VLOOKUP(D74,FOLIOS,7,FALSE())&amp;H74)</f>
        <v>-</v>
      </c>
      <c r="W74" s="83" t="str">
        <f aca="false">IF(U74="-","-",O74&amp;E74&amp;H74)</f>
        <v>-</v>
      </c>
      <c r="X74" s="84" t="str">
        <f aca="false">D74&amp;G74</f>
        <v>FT-CAND-EGSC-OPT-BASCGPR-AECO/BASIS</v>
      </c>
      <c r="AF74" s="0" t="str">
        <f aca="false">D74&amp;V74</f>
        <v>FT-CAND-EGSC-OPT-BAS-</v>
      </c>
    </row>
    <row r="75" customFormat="false" ht="12.75" hidden="false" customHeight="false" outlineLevel="0" collapsed="false">
      <c r="A75" s="80" t="n">
        <v>36682</v>
      </c>
      <c r="B75" s="81" t="s">
        <v>55</v>
      </c>
      <c r="C75" s="81" t="s">
        <v>56</v>
      </c>
      <c r="D75" s="81" t="s">
        <v>76</v>
      </c>
      <c r="E75" s="81" t="s">
        <v>21</v>
      </c>
      <c r="F75" s="81"/>
      <c r="G75" s="81" t="s">
        <v>58</v>
      </c>
      <c r="H75" s="80" t="n">
        <v>37469</v>
      </c>
      <c r="I75" s="81" t="n">
        <v>-486165</v>
      </c>
      <c r="J75" s="81" t="n">
        <v>0</v>
      </c>
      <c r="K75" s="82" t="n">
        <f aca="false">IF(J75=0,0,J75/I75)</f>
        <v>0</v>
      </c>
      <c r="L75" s="82" t="n">
        <f aca="false">I75/UOM</f>
        <v>-48.6165</v>
      </c>
      <c r="M75" s="82" t="n">
        <f aca="false">J75/UOM</f>
        <v>0</v>
      </c>
      <c r="N75" s="83" t="str">
        <f aca="false">IF(F75="P","PHY",IF(F75="G","G",E75))</f>
        <v>D</v>
      </c>
      <c r="O75" s="83" t="str">
        <f aca="false">IF(ISNA(VLOOKUP(G75,BadCanCurves,1,FALSE())),VLOOKUP(D75,FOLIOS,6,FALSE()),"not used")</f>
        <v>not used</v>
      </c>
      <c r="P75" s="83" t="n">
        <f aca="false">IF($N75="P",VLOOKUP(H75,PrcBuckets,2,FALSE()),0)</f>
        <v>0</v>
      </c>
      <c r="Q75" s="83" t="n">
        <f aca="false">IF($N75="D",VLOOKUP(H75,BasisBuckets,2,FALSE()),0)</f>
        <v>10</v>
      </c>
      <c r="R75" s="83" t="n">
        <f aca="false">IF($N75="PHY",VLOOKUP(H75,PGDBuckets,2,FALSE()),0)</f>
        <v>0</v>
      </c>
      <c r="S75" s="83" t="n">
        <f aca="false">IF($N75="G",VLOOKUP(H75,PGDBuckets,2,FALSE()),0)</f>
        <v>0</v>
      </c>
      <c r="T75" s="83" t="n">
        <f aca="false">SUM(P75:S75)</f>
        <v>10</v>
      </c>
      <c r="U75" s="83" t="str">
        <f aca="false">IF(O75="not used","-",O75&amp;N75&amp;T75)</f>
        <v>-</v>
      </c>
      <c r="V75" s="83" t="str">
        <f aca="false">IF(O75="Not Used","-",VLOOKUP(D75,FOLIOS,7,FALSE())&amp;H75)</f>
        <v>-</v>
      </c>
      <c r="W75" s="83" t="str">
        <f aca="false">IF(U75="-","-",O75&amp;E75&amp;H75)</f>
        <v>-</v>
      </c>
      <c r="X75" s="84" t="str">
        <f aca="false">D75&amp;G75</f>
        <v>FT-CAND-EGSC-OPT-BASCGPR-AECO/BASIS</v>
      </c>
      <c r="AF75" s="0" t="str">
        <f aca="false">D75&amp;V75</f>
        <v>FT-CAND-EGSC-OPT-BAS-</v>
      </c>
    </row>
    <row r="76" customFormat="false" ht="12.75" hidden="false" customHeight="false" outlineLevel="0" collapsed="false">
      <c r="A76" s="80" t="n">
        <v>36682</v>
      </c>
      <c r="B76" s="81" t="s">
        <v>55</v>
      </c>
      <c r="C76" s="81" t="s">
        <v>56</v>
      </c>
      <c r="D76" s="81" t="s">
        <v>76</v>
      </c>
      <c r="E76" s="81" t="s">
        <v>21</v>
      </c>
      <c r="F76" s="81"/>
      <c r="G76" s="81" t="s">
        <v>58</v>
      </c>
      <c r="H76" s="80" t="n">
        <v>37500</v>
      </c>
      <c r="I76" s="81" t="n">
        <v>-467627</v>
      </c>
      <c r="J76" s="81" t="n">
        <v>0</v>
      </c>
      <c r="K76" s="82" t="n">
        <f aca="false">IF(J76=0,0,J76/I76)</f>
        <v>0</v>
      </c>
      <c r="L76" s="82" t="n">
        <f aca="false">I76/UOM</f>
        <v>-46.7627</v>
      </c>
      <c r="M76" s="82" t="n">
        <f aca="false">J76/UOM</f>
        <v>0</v>
      </c>
      <c r="N76" s="83" t="str">
        <f aca="false">IF(F76="P","PHY",IF(F76="G","G",E76))</f>
        <v>D</v>
      </c>
      <c r="O76" s="83" t="str">
        <f aca="false">IF(ISNA(VLOOKUP(G76,BadCanCurves,1,FALSE())),VLOOKUP(D76,FOLIOS,6,FALSE()),"not used")</f>
        <v>not used</v>
      </c>
      <c r="P76" s="83" t="n">
        <f aca="false">IF($N76="P",VLOOKUP(H76,PrcBuckets,2,FALSE()),0)</f>
        <v>0</v>
      </c>
      <c r="Q76" s="83" t="n">
        <f aca="false">IF($N76="D",VLOOKUP(H76,BasisBuckets,2,FALSE()),0)</f>
        <v>10</v>
      </c>
      <c r="R76" s="83" t="n">
        <f aca="false">IF($N76="PHY",VLOOKUP(H76,PGDBuckets,2,FALSE()),0)</f>
        <v>0</v>
      </c>
      <c r="S76" s="83" t="n">
        <f aca="false">IF($N76="G",VLOOKUP(H76,PGDBuckets,2,FALSE()),0)</f>
        <v>0</v>
      </c>
      <c r="T76" s="83" t="n">
        <f aca="false">SUM(P76:S76)</f>
        <v>10</v>
      </c>
      <c r="U76" s="83" t="str">
        <f aca="false">IF(O76="not used","-",O76&amp;N76&amp;T76)</f>
        <v>-</v>
      </c>
      <c r="V76" s="83" t="str">
        <f aca="false">IF(O76="Not Used","-",VLOOKUP(D76,FOLIOS,7,FALSE())&amp;H76)</f>
        <v>-</v>
      </c>
      <c r="W76" s="83" t="str">
        <f aca="false">IF(U76="-","-",O76&amp;E76&amp;H76)</f>
        <v>-</v>
      </c>
      <c r="X76" s="84" t="str">
        <f aca="false">D76&amp;G76</f>
        <v>FT-CAND-EGSC-OPT-BASCGPR-AECO/BASIS</v>
      </c>
      <c r="AF76" s="0" t="str">
        <f aca="false">D76&amp;V76</f>
        <v>FT-CAND-EGSC-OPT-BAS-</v>
      </c>
    </row>
    <row r="77" customFormat="false" ht="12.75" hidden="false" customHeight="false" outlineLevel="0" collapsed="false">
      <c r="A77" s="80" t="n">
        <v>36682</v>
      </c>
      <c r="B77" s="81" t="s">
        <v>55</v>
      </c>
      <c r="C77" s="81" t="s">
        <v>56</v>
      </c>
      <c r="D77" s="81" t="s">
        <v>76</v>
      </c>
      <c r="E77" s="81" t="s">
        <v>21</v>
      </c>
      <c r="F77" s="81"/>
      <c r="G77" s="81" t="s">
        <v>58</v>
      </c>
      <c r="H77" s="80" t="n">
        <v>37530</v>
      </c>
      <c r="I77" s="81" t="n">
        <v>-480379</v>
      </c>
      <c r="J77" s="81" t="n">
        <v>0</v>
      </c>
      <c r="K77" s="82" t="n">
        <f aca="false">IF(J77=0,0,J77/I77)</f>
        <v>0</v>
      </c>
      <c r="L77" s="82" t="n">
        <f aca="false">I77/UOM</f>
        <v>-48.0379</v>
      </c>
      <c r="M77" s="82" t="n">
        <f aca="false">J77/UOM</f>
        <v>0</v>
      </c>
      <c r="N77" s="83" t="str">
        <f aca="false">IF(F77="P","PHY",IF(F77="G","G",E77))</f>
        <v>D</v>
      </c>
      <c r="O77" s="83" t="str">
        <f aca="false">IF(ISNA(VLOOKUP(G77,BadCanCurves,1,FALSE())),VLOOKUP(D77,FOLIOS,6,FALSE()),"not used")</f>
        <v>not used</v>
      </c>
      <c r="P77" s="83" t="n">
        <f aca="false">IF($N77="P",VLOOKUP(H77,PrcBuckets,2,FALSE()),0)</f>
        <v>0</v>
      </c>
      <c r="Q77" s="83" t="n">
        <f aca="false">IF($N77="D",VLOOKUP(H77,BasisBuckets,2,FALSE()),0)</f>
        <v>10</v>
      </c>
      <c r="R77" s="83" t="n">
        <f aca="false">IF($N77="PHY",VLOOKUP(H77,PGDBuckets,2,FALSE()),0)</f>
        <v>0</v>
      </c>
      <c r="S77" s="83" t="n">
        <f aca="false">IF($N77="G",VLOOKUP(H77,PGDBuckets,2,FALSE()),0)</f>
        <v>0</v>
      </c>
      <c r="T77" s="83" t="n">
        <f aca="false">SUM(P77:S77)</f>
        <v>10</v>
      </c>
      <c r="U77" s="83" t="str">
        <f aca="false">IF(O77="not used","-",O77&amp;N77&amp;T77)</f>
        <v>-</v>
      </c>
      <c r="V77" s="83" t="str">
        <f aca="false">IF(O77="Not Used","-",VLOOKUP(D77,FOLIOS,7,FALSE())&amp;H77)</f>
        <v>-</v>
      </c>
      <c r="W77" s="83" t="str">
        <f aca="false">IF(U77="-","-",O77&amp;E77&amp;H77)</f>
        <v>-</v>
      </c>
      <c r="X77" s="84" t="str">
        <f aca="false">D77&amp;G77</f>
        <v>FT-CAND-EGSC-OPT-BASCGPR-AECO/BASIS</v>
      </c>
      <c r="AF77" s="0" t="str">
        <f aca="false">D77&amp;V77</f>
        <v>FT-CAND-EGSC-OPT-BAS-</v>
      </c>
    </row>
    <row r="78" customFormat="false" ht="12.75" hidden="false" customHeight="false" outlineLevel="0" collapsed="false">
      <c r="A78" s="80" t="n">
        <v>36682</v>
      </c>
      <c r="B78" s="81" t="s">
        <v>55</v>
      </c>
      <c r="C78" s="81" t="s">
        <v>56</v>
      </c>
      <c r="D78" s="81" t="s">
        <v>77</v>
      </c>
      <c r="E78" s="81" t="s">
        <v>24</v>
      </c>
      <c r="F78" s="81"/>
      <c r="G78" s="81" t="s">
        <v>78</v>
      </c>
      <c r="H78" s="80" t="n">
        <v>36678</v>
      </c>
      <c r="I78" s="81" t="n">
        <v>0</v>
      </c>
      <c r="J78" s="81" t="n">
        <v>0</v>
      </c>
      <c r="K78" s="82" t="n">
        <f aca="false">IF(J78=0,0,J78/I78)</f>
        <v>0</v>
      </c>
      <c r="L78" s="82" t="n">
        <f aca="false">I78/UOM</f>
        <v>0</v>
      </c>
      <c r="M78" s="82" t="n">
        <f aca="false">J78/UOM</f>
        <v>0</v>
      </c>
      <c r="N78" s="83" t="str">
        <f aca="false">IF(F78="P","PHY",IF(F78="G","G",E78))</f>
        <v>P</v>
      </c>
      <c r="O78" s="83" t="str">
        <f aca="false">IF(ISNA(VLOOKUP(G78,BadCanCurves,1,FALSE())),VLOOKUP(D78,FOLIOS,6,FALSE()),"not used")</f>
        <v>not used</v>
      </c>
      <c r="P78" s="83" t="n">
        <f aca="false">IF($N78="P",VLOOKUP(H78,PrcBuckets,2,FALSE()),0)</f>
        <v>3</v>
      </c>
      <c r="Q78" s="83" t="n">
        <f aca="false">IF($N78="D",VLOOKUP(H78,BasisBuckets,2,FALSE()),0)</f>
        <v>0</v>
      </c>
      <c r="R78" s="83" t="n">
        <f aca="false">IF($N78="PHY",VLOOKUP(H78,PGDBuckets,2,FALSE()),0)</f>
        <v>0</v>
      </c>
      <c r="S78" s="83" t="n">
        <f aca="false">IF($N78="G",VLOOKUP(H78,PGDBuckets,2,FALSE()),0)</f>
        <v>0</v>
      </c>
      <c r="T78" s="83" t="n">
        <f aca="false">SUM(P78:S78)</f>
        <v>3</v>
      </c>
      <c r="U78" s="83" t="str">
        <f aca="false">IF(O78="not used","-",O78&amp;N78&amp;T78)</f>
        <v>-</v>
      </c>
      <c r="V78" s="83" t="str">
        <f aca="false">IF(O78="Not Used","-",VLOOKUP(D78,FOLIOS,7,FALSE())&amp;H78)</f>
        <v>-</v>
      </c>
      <c r="W78" s="83" t="str">
        <f aca="false">IF(U78="-","-",O78&amp;E78&amp;H78)</f>
        <v>-</v>
      </c>
      <c r="X78" s="84" t="str">
        <f aca="false">D78&amp;G78</f>
        <v>FT-CAND-EGSC-OPT-PRCAECO-PHYOPT</v>
      </c>
      <c r="AF78" s="0" t="str">
        <f aca="false">D78&amp;V78</f>
        <v>FT-CAND-EGSC-OPT-PRC-</v>
      </c>
    </row>
    <row r="79" customFormat="false" ht="12.75" hidden="false" customHeight="false" outlineLevel="0" collapsed="false">
      <c r="A79" s="80" t="n">
        <v>36682</v>
      </c>
      <c r="B79" s="81" t="s">
        <v>55</v>
      </c>
      <c r="C79" s="81" t="s">
        <v>56</v>
      </c>
      <c r="D79" s="81" t="s">
        <v>77</v>
      </c>
      <c r="E79" s="81" t="s">
        <v>24</v>
      </c>
      <c r="F79" s="81"/>
      <c r="G79" s="81" t="s">
        <v>78</v>
      </c>
      <c r="H79" s="80" t="n">
        <v>36708</v>
      </c>
      <c r="I79" s="81" t="n">
        <v>438773</v>
      </c>
      <c r="J79" s="81" t="n">
        <v>351019</v>
      </c>
      <c r="K79" s="82" t="n">
        <f aca="false">IF(J79=0,0,J79/I79)</f>
        <v>0.800001367449684</v>
      </c>
      <c r="L79" s="82" t="n">
        <f aca="false">I79/UOM</f>
        <v>43.8773</v>
      </c>
      <c r="M79" s="82" t="n">
        <f aca="false">J79/UOM</f>
        <v>35.1019</v>
      </c>
      <c r="N79" s="83" t="str">
        <f aca="false">IF(F79="P","PHY",IF(F79="G","G",E79))</f>
        <v>P</v>
      </c>
      <c r="O79" s="83" t="str">
        <f aca="false">IF(ISNA(VLOOKUP(G79,BadCanCurves,1,FALSE())),VLOOKUP(D79,FOLIOS,6,FALSE()),"not used")</f>
        <v>not used</v>
      </c>
      <c r="P79" s="83" t="n">
        <f aca="false">IF($N79="P",VLOOKUP(H79,PrcBuckets,2,FALSE()),0)</f>
        <v>4</v>
      </c>
      <c r="Q79" s="83" t="n">
        <f aca="false">IF($N79="D",VLOOKUP(H79,BasisBuckets,2,FALSE()),0)</f>
        <v>0</v>
      </c>
      <c r="R79" s="83" t="n">
        <f aca="false">IF($N79="PHY",VLOOKUP(H79,PGDBuckets,2,FALSE()),0)</f>
        <v>0</v>
      </c>
      <c r="S79" s="83" t="n">
        <f aca="false">IF($N79="G",VLOOKUP(H79,PGDBuckets,2,FALSE()),0)</f>
        <v>0</v>
      </c>
      <c r="T79" s="83" t="n">
        <f aca="false">SUM(P79:S79)</f>
        <v>4</v>
      </c>
      <c r="U79" s="83" t="str">
        <f aca="false">IF(O79="not used","-",O79&amp;N79&amp;T79)</f>
        <v>-</v>
      </c>
      <c r="V79" s="83" t="str">
        <f aca="false">IF(O79="Not Used","-",VLOOKUP(D79,FOLIOS,7,FALSE())&amp;H79)</f>
        <v>-</v>
      </c>
      <c r="W79" s="83" t="str">
        <f aca="false">IF(U79="-","-",O79&amp;E79&amp;H79)</f>
        <v>-</v>
      </c>
      <c r="X79" s="84" t="str">
        <f aca="false">D79&amp;G79</f>
        <v>FT-CAND-EGSC-OPT-PRCAECO-PHYOPT</v>
      </c>
      <c r="AF79" s="0" t="str">
        <f aca="false">D79&amp;V79</f>
        <v>FT-CAND-EGSC-OPT-PRC-</v>
      </c>
    </row>
    <row r="80" customFormat="false" ht="12.75" hidden="false" customHeight="false" outlineLevel="0" collapsed="false">
      <c r="A80" s="80" t="n">
        <v>36682</v>
      </c>
      <c r="B80" s="81" t="s">
        <v>55</v>
      </c>
      <c r="C80" s="81" t="s">
        <v>56</v>
      </c>
      <c r="D80" s="81" t="s">
        <v>77</v>
      </c>
      <c r="E80" s="81" t="s">
        <v>24</v>
      </c>
      <c r="F80" s="81"/>
      <c r="G80" s="81" t="s">
        <v>78</v>
      </c>
      <c r="H80" s="80" t="n">
        <v>36739</v>
      </c>
      <c r="I80" s="81" t="n">
        <v>436364</v>
      </c>
      <c r="J80" s="81" t="n">
        <v>349091</v>
      </c>
      <c r="K80" s="82" t="n">
        <f aca="false">IF(J80=0,0,J80/I80)</f>
        <v>0.799999541667049</v>
      </c>
      <c r="L80" s="82" t="n">
        <f aca="false">I80/UOM</f>
        <v>43.6364</v>
      </c>
      <c r="M80" s="82" t="n">
        <f aca="false">J80/UOM</f>
        <v>34.9091</v>
      </c>
      <c r="N80" s="83" t="str">
        <f aca="false">IF(F80="P","PHY",IF(F80="G","G",E80))</f>
        <v>P</v>
      </c>
      <c r="O80" s="83" t="str">
        <f aca="false">IF(ISNA(VLOOKUP(G80,BadCanCurves,1,FALSE())),VLOOKUP(D80,FOLIOS,6,FALSE()),"not used")</f>
        <v>not used</v>
      </c>
      <c r="P80" s="83" t="n">
        <f aca="false">IF($N80="P",VLOOKUP(H80,PrcBuckets,2,FALSE()),0)</f>
        <v>5</v>
      </c>
      <c r="Q80" s="83" t="n">
        <f aca="false">IF($N80="D",VLOOKUP(H80,BasisBuckets,2,FALSE()),0)</f>
        <v>0</v>
      </c>
      <c r="R80" s="83" t="n">
        <f aca="false">IF($N80="PHY",VLOOKUP(H80,PGDBuckets,2,FALSE()),0)</f>
        <v>0</v>
      </c>
      <c r="S80" s="83" t="n">
        <f aca="false">IF($N80="G",VLOOKUP(H80,PGDBuckets,2,FALSE()),0)</f>
        <v>0</v>
      </c>
      <c r="T80" s="83" t="n">
        <f aca="false">SUM(P80:S80)</f>
        <v>5</v>
      </c>
      <c r="U80" s="83" t="str">
        <f aca="false">IF(O80="not used","-",O80&amp;N80&amp;T80)</f>
        <v>-</v>
      </c>
      <c r="V80" s="83" t="str">
        <f aca="false">IF(O80="Not Used","-",VLOOKUP(D80,FOLIOS,7,FALSE())&amp;H80)</f>
        <v>-</v>
      </c>
      <c r="W80" s="83" t="str">
        <f aca="false">IF(U80="-","-",O80&amp;E80&amp;H80)</f>
        <v>-</v>
      </c>
      <c r="X80" s="84" t="str">
        <f aca="false">D80&amp;G80</f>
        <v>FT-CAND-EGSC-OPT-PRCAECO-PHYOPT</v>
      </c>
      <c r="AF80" s="0" t="str">
        <f aca="false">D80&amp;V80</f>
        <v>FT-CAND-EGSC-OPT-PRC-</v>
      </c>
    </row>
    <row r="81" customFormat="false" ht="12.75" hidden="false" customHeight="false" outlineLevel="0" collapsed="false">
      <c r="A81" s="80" t="n">
        <v>36682</v>
      </c>
      <c r="B81" s="81" t="s">
        <v>55</v>
      </c>
      <c r="C81" s="81" t="s">
        <v>56</v>
      </c>
      <c r="D81" s="81" t="s">
        <v>77</v>
      </c>
      <c r="E81" s="81" t="s">
        <v>24</v>
      </c>
      <c r="F81" s="81"/>
      <c r="G81" s="81" t="s">
        <v>78</v>
      </c>
      <c r="H81" s="80" t="n">
        <v>36770</v>
      </c>
      <c r="I81" s="81" t="n">
        <v>419580</v>
      </c>
      <c r="J81" s="81" t="n">
        <v>335664</v>
      </c>
      <c r="K81" s="82" t="n">
        <f aca="false">IF(J81=0,0,J81/I81)</f>
        <v>0.8</v>
      </c>
      <c r="L81" s="82" t="n">
        <f aca="false">I81/UOM</f>
        <v>41.958</v>
      </c>
      <c r="M81" s="82" t="n">
        <f aca="false">J81/UOM</f>
        <v>33.5664</v>
      </c>
      <c r="N81" s="83" t="str">
        <f aca="false">IF(F81="P","PHY",IF(F81="G","G",E81))</f>
        <v>P</v>
      </c>
      <c r="O81" s="83" t="str">
        <f aca="false">IF(ISNA(VLOOKUP(G81,BadCanCurves,1,FALSE())),VLOOKUP(D81,FOLIOS,6,FALSE()),"not used")</f>
        <v>not used</v>
      </c>
      <c r="P81" s="83" t="n">
        <f aca="false">IF($N81="P",VLOOKUP(H81,PrcBuckets,2,FALSE()),0)</f>
        <v>6</v>
      </c>
      <c r="Q81" s="83" t="n">
        <f aca="false">IF($N81="D",VLOOKUP(H81,BasisBuckets,2,FALSE()),0)</f>
        <v>0</v>
      </c>
      <c r="R81" s="83" t="n">
        <f aca="false">IF($N81="PHY",VLOOKUP(H81,PGDBuckets,2,FALSE()),0)</f>
        <v>0</v>
      </c>
      <c r="S81" s="83" t="n">
        <f aca="false">IF($N81="G",VLOOKUP(H81,PGDBuckets,2,FALSE()),0)</f>
        <v>0</v>
      </c>
      <c r="T81" s="83" t="n">
        <f aca="false">SUM(P81:S81)</f>
        <v>6</v>
      </c>
      <c r="U81" s="83" t="str">
        <f aca="false">IF(O81="not used","-",O81&amp;N81&amp;T81)</f>
        <v>-</v>
      </c>
      <c r="V81" s="83" t="str">
        <f aca="false">IF(O81="Not Used","-",VLOOKUP(D81,FOLIOS,7,FALSE())&amp;H81)</f>
        <v>-</v>
      </c>
      <c r="W81" s="83" t="str">
        <f aca="false">IF(U81="-","-",O81&amp;E81&amp;H81)</f>
        <v>-</v>
      </c>
      <c r="X81" s="84" t="str">
        <f aca="false">D81&amp;G81</f>
        <v>FT-CAND-EGSC-OPT-PRCAECO-PHYOPT</v>
      </c>
      <c r="AF81" s="0" t="str">
        <f aca="false">D81&amp;V81</f>
        <v>FT-CAND-EGSC-OPT-PRC-</v>
      </c>
    </row>
    <row r="82" customFormat="false" ht="12.75" hidden="false" customHeight="false" outlineLevel="0" collapsed="false">
      <c r="A82" s="80" t="n">
        <v>36682</v>
      </c>
      <c r="B82" s="81" t="s">
        <v>55</v>
      </c>
      <c r="C82" s="81" t="s">
        <v>56</v>
      </c>
      <c r="D82" s="81" t="s">
        <v>77</v>
      </c>
      <c r="E82" s="81" t="s">
        <v>24</v>
      </c>
      <c r="F82" s="81"/>
      <c r="G82" s="81" t="s">
        <v>78</v>
      </c>
      <c r="H82" s="80" t="n">
        <v>36800</v>
      </c>
      <c r="I82" s="81" t="n">
        <v>203675</v>
      </c>
      <c r="J82" s="81" t="n">
        <v>162940</v>
      </c>
      <c r="K82" s="82" t="n">
        <f aca="false">IF(J82=0,0,J82/I82)</f>
        <v>0.8</v>
      </c>
      <c r="L82" s="82" t="n">
        <f aca="false">I82/UOM</f>
        <v>20.3675</v>
      </c>
      <c r="M82" s="82" t="n">
        <f aca="false">J82/UOM</f>
        <v>16.294</v>
      </c>
      <c r="N82" s="83" t="str">
        <f aca="false">IF(F82="P","PHY",IF(F82="G","G",E82))</f>
        <v>P</v>
      </c>
      <c r="O82" s="83" t="str">
        <f aca="false">IF(ISNA(VLOOKUP(G82,BadCanCurves,1,FALSE())),VLOOKUP(D82,FOLIOS,6,FALSE()),"not used")</f>
        <v>not used</v>
      </c>
      <c r="P82" s="83" t="n">
        <f aca="false">IF($N82="P",VLOOKUP(H82,PrcBuckets,2,FALSE()),0)</f>
        <v>7</v>
      </c>
      <c r="Q82" s="83" t="n">
        <f aca="false">IF($N82="D",VLOOKUP(H82,BasisBuckets,2,FALSE()),0)</f>
        <v>0</v>
      </c>
      <c r="R82" s="83" t="n">
        <f aca="false">IF($N82="PHY",VLOOKUP(H82,PGDBuckets,2,FALSE()),0)</f>
        <v>0</v>
      </c>
      <c r="S82" s="83" t="n">
        <f aca="false">IF($N82="G",VLOOKUP(H82,PGDBuckets,2,FALSE()),0)</f>
        <v>0</v>
      </c>
      <c r="T82" s="83" t="n">
        <f aca="false">SUM(P82:S82)</f>
        <v>7</v>
      </c>
      <c r="U82" s="83" t="str">
        <f aca="false">IF(O82="not used","-",O82&amp;N82&amp;T82)</f>
        <v>-</v>
      </c>
      <c r="V82" s="83" t="str">
        <f aca="false">IF(O82="Not Used","-",VLOOKUP(D82,FOLIOS,7,FALSE())&amp;H82)</f>
        <v>-</v>
      </c>
      <c r="W82" s="83" t="str">
        <f aca="false">IF(U82="-","-",O82&amp;E82&amp;H82)</f>
        <v>-</v>
      </c>
      <c r="X82" s="84" t="str">
        <f aca="false">D82&amp;G82</f>
        <v>FT-CAND-EGSC-OPT-PRCAECO-PHYOPT</v>
      </c>
      <c r="AF82" s="0" t="str">
        <f aca="false">D82&amp;V82</f>
        <v>FT-CAND-EGSC-OPT-PRC-</v>
      </c>
    </row>
    <row r="83" customFormat="false" ht="12.75" hidden="false" customHeight="false" outlineLevel="0" collapsed="false">
      <c r="A83" s="80" t="n">
        <v>36682</v>
      </c>
      <c r="B83" s="81" t="s">
        <v>55</v>
      </c>
      <c r="C83" s="81" t="s">
        <v>56</v>
      </c>
      <c r="D83" s="81" t="s">
        <v>77</v>
      </c>
      <c r="E83" s="81" t="s">
        <v>24</v>
      </c>
      <c r="F83" s="81"/>
      <c r="G83" s="81" t="s">
        <v>78</v>
      </c>
      <c r="H83" s="80" t="n">
        <v>36831</v>
      </c>
      <c r="I83" s="81" t="n">
        <v>-28265</v>
      </c>
      <c r="J83" s="81" t="n">
        <v>-22612</v>
      </c>
      <c r="K83" s="82" t="n">
        <f aca="false">IF(J83=0,0,J83/I83)</f>
        <v>0.8</v>
      </c>
      <c r="L83" s="82" t="n">
        <f aca="false">I83/UOM</f>
        <v>-2.8265</v>
      </c>
      <c r="M83" s="82" t="n">
        <f aca="false">J83/UOM</f>
        <v>-2.2612</v>
      </c>
      <c r="N83" s="83" t="str">
        <f aca="false">IF(F83="P","PHY",IF(F83="G","G",E83))</f>
        <v>P</v>
      </c>
      <c r="O83" s="83" t="str">
        <f aca="false">IF(ISNA(VLOOKUP(G83,BadCanCurves,1,FALSE())),VLOOKUP(D83,FOLIOS,6,FALSE()),"not used")</f>
        <v>not used</v>
      </c>
      <c r="P83" s="83" t="n">
        <f aca="false">IF($N83="P",VLOOKUP(H83,PrcBuckets,2,FALSE()),0)</f>
        <v>8</v>
      </c>
      <c r="Q83" s="83" t="n">
        <f aca="false">IF($N83="D",VLOOKUP(H83,BasisBuckets,2,FALSE()),0)</f>
        <v>0</v>
      </c>
      <c r="R83" s="83" t="n">
        <f aca="false">IF($N83="PHY",VLOOKUP(H83,PGDBuckets,2,FALSE()),0)</f>
        <v>0</v>
      </c>
      <c r="S83" s="83" t="n">
        <f aca="false">IF($N83="G",VLOOKUP(H83,PGDBuckets,2,FALSE()),0)</f>
        <v>0</v>
      </c>
      <c r="T83" s="83" t="n">
        <f aca="false">SUM(P83:S83)</f>
        <v>8</v>
      </c>
      <c r="U83" s="83" t="str">
        <f aca="false">IF(O83="not used","-",O83&amp;N83&amp;T83)</f>
        <v>-</v>
      </c>
      <c r="V83" s="83" t="str">
        <f aca="false">IF(O83="Not Used","-",VLOOKUP(D83,FOLIOS,7,FALSE())&amp;H83)</f>
        <v>-</v>
      </c>
      <c r="W83" s="83" t="str">
        <f aca="false">IF(U83="-","-",O83&amp;E83&amp;H83)</f>
        <v>-</v>
      </c>
      <c r="X83" s="84" t="str">
        <f aca="false">D83&amp;G83</f>
        <v>FT-CAND-EGSC-OPT-PRCAECO-PHYOPT</v>
      </c>
      <c r="AF83" s="0" t="str">
        <f aca="false">D83&amp;V83</f>
        <v>FT-CAND-EGSC-OPT-PRC-</v>
      </c>
    </row>
    <row r="84" customFormat="false" ht="12.75" hidden="false" customHeight="false" outlineLevel="0" collapsed="false">
      <c r="A84" s="80" t="n">
        <v>36682</v>
      </c>
      <c r="B84" s="81" t="s">
        <v>55</v>
      </c>
      <c r="C84" s="81" t="s">
        <v>56</v>
      </c>
      <c r="D84" s="81" t="s">
        <v>77</v>
      </c>
      <c r="E84" s="81" t="s">
        <v>24</v>
      </c>
      <c r="F84" s="81"/>
      <c r="G84" s="81" t="s">
        <v>78</v>
      </c>
      <c r="H84" s="80" t="n">
        <v>36861</v>
      </c>
      <c r="I84" s="81" t="n">
        <v>-31921</v>
      </c>
      <c r="J84" s="81" t="n">
        <v>-25537</v>
      </c>
      <c r="K84" s="82" t="n">
        <f aca="false">IF(J84=0,0,J84/I84)</f>
        <v>0.800006265467874</v>
      </c>
      <c r="L84" s="82" t="n">
        <f aca="false">I84/UOM</f>
        <v>-3.1921</v>
      </c>
      <c r="M84" s="82" t="n">
        <f aca="false">J84/UOM</f>
        <v>-2.5537</v>
      </c>
      <c r="N84" s="83" t="str">
        <f aca="false">IF(F84="P","PHY",IF(F84="G","G",E84))</f>
        <v>P</v>
      </c>
      <c r="O84" s="83" t="str">
        <f aca="false">IF(ISNA(VLOOKUP(G84,BadCanCurves,1,FALSE())),VLOOKUP(D84,FOLIOS,6,FALSE()),"not used")</f>
        <v>not used</v>
      </c>
      <c r="P84" s="83" t="n">
        <f aca="false">IF($N84="P",VLOOKUP(H84,PrcBuckets,2,FALSE()),0)</f>
        <v>8</v>
      </c>
      <c r="Q84" s="83" t="n">
        <f aca="false">IF($N84="D",VLOOKUP(H84,BasisBuckets,2,FALSE()),0)</f>
        <v>0</v>
      </c>
      <c r="R84" s="83" t="n">
        <f aca="false">IF($N84="PHY",VLOOKUP(H84,PGDBuckets,2,FALSE()),0)</f>
        <v>0</v>
      </c>
      <c r="S84" s="83" t="n">
        <f aca="false">IF($N84="G",VLOOKUP(H84,PGDBuckets,2,FALSE()),0)</f>
        <v>0</v>
      </c>
      <c r="T84" s="83" t="n">
        <f aca="false">SUM(P84:S84)</f>
        <v>8</v>
      </c>
      <c r="U84" s="83" t="str">
        <f aca="false">IF(O84="not used","-",O84&amp;N84&amp;T84)</f>
        <v>-</v>
      </c>
      <c r="V84" s="83" t="str">
        <f aca="false">IF(O84="Not Used","-",VLOOKUP(D84,FOLIOS,7,FALSE())&amp;H84)</f>
        <v>-</v>
      </c>
      <c r="W84" s="83" t="str">
        <f aca="false">IF(U84="-","-",O84&amp;E84&amp;H84)</f>
        <v>-</v>
      </c>
      <c r="X84" s="84" t="str">
        <f aca="false">D84&amp;G84</f>
        <v>FT-CAND-EGSC-OPT-PRCAECO-PHYOPT</v>
      </c>
      <c r="AF84" s="0" t="str">
        <f aca="false">D84&amp;V84</f>
        <v>FT-CAND-EGSC-OPT-PRC-</v>
      </c>
    </row>
    <row r="85" customFormat="false" ht="12.75" hidden="false" customHeight="false" outlineLevel="0" collapsed="false">
      <c r="A85" s="80" t="n">
        <v>36682</v>
      </c>
      <c r="B85" s="81" t="s">
        <v>55</v>
      </c>
      <c r="C85" s="81" t="s">
        <v>56</v>
      </c>
      <c r="D85" s="81" t="s">
        <v>77</v>
      </c>
      <c r="E85" s="81" t="s">
        <v>24</v>
      </c>
      <c r="F85" s="81"/>
      <c r="G85" s="81" t="s">
        <v>78</v>
      </c>
      <c r="H85" s="80" t="n">
        <v>36892</v>
      </c>
      <c r="I85" s="81" t="n">
        <v>-33048</v>
      </c>
      <c r="J85" s="81" t="n">
        <v>-26439</v>
      </c>
      <c r="K85" s="82" t="n">
        <f aca="false">IF(J85=0,0,J85/I85)</f>
        <v>0.800018155410312</v>
      </c>
      <c r="L85" s="82" t="n">
        <f aca="false">I85/UOM</f>
        <v>-3.3048</v>
      </c>
      <c r="M85" s="82" t="n">
        <f aca="false">J85/UOM</f>
        <v>-2.6439</v>
      </c>
      <c r="N85" s="83" t="str">
        <f aca="false">IF(F85="P","PHY",IF(F85="G","G",E85))</f>
        <v>P</v>
      </c>
      <c r="O85" s="83" t="str">
        <f aca="false">IF(ISNA(VLOOKUP(G85,BadCanCurves,1,FALSE())),VLOOKUP(D85,FOLIOS,6,FALSE()),"not used")</f>
        <v>not used</v>
      </c>
      <c r="P85" s="83" t="n">
        <f aca="false">IF($N85="P",VLOOKUP(H85,PrcBuckets,2,FALSE()),0)</f>
        <v>9</v>
      </c>
      <c r="Q85" s="83" t="n">
        <f aca="false">IF($N85="D",VLOOKUP(H85,BasisBuckets,2,FALSE()),0)</f>
        <v>0</v>
      </c>
      <c r="R85" s="83" t="n">
        <f aca="false">IF($N85="PHY",VLOOKUP(H85,PGDBuckets,2,FALSE()),0)</f>
        <v>0</v>
      </c>
      <c r="S85" s="83" t="n">
        <f aca="false">IF($N85="G",VLOOKUP(H85,PGDBuckets,2,FALSE()),0)</f>
        <v>0</v>
      </c>
      <c r="T85" s="83" t="n">
        <f aca="false">SUM(P85:S85)</f>
        <v>9</v>
      </c>
      <c r="U85" s="83" t="str">
        <f aca="false">IF(O85="not used","-",O85&amp;N85&amp;T85)</f>
        <v>-</v>
      </c>
      <c r="V85" s="83" t="str">
        <f aca="false">IF(O85="Not Used","-",VLOOKUP(D85,FOLIOS,7,FALSE())&amp;H85)</f>
        <v>-</v>
      </c>
      <c r="W85" s="83" t="str">
        <f aca="false">IF(U85="-","-",O85&amp;E85&amp;H85)</f>
        <v>-</v>
      </c>
      <c r="X85" s="84" t="str">
        <f aca="false">D85&amp;G85</f>
        <v>FT-CAND-EGSC-OPT-PRCAECO-PHYOPT</v>
      </c>
      <c r="AF85" s="0" t="str">
        <f aca="false">D85&amp;V85</f>
        <v>FT-CAND-EGSC-OPT-PRC-</v>
      </c>
    </row>
    <row r="86" customFormat="false" ht="12.75" hidden="false" customHeight="false" outlineLevel="0" collapsed="false">
      <c r="A86" s="80" t="n">
        <v>36682</v>
      </c>
      <c r="B86" s="81" t="s">
        <v>55</v>
      </c>
      <c r="C86" s="81" t="s">
        <v>56</v>
      </c>
      <c r="D86" s="81" t="s">
        <v>77</v>
      </c>
      <c r="E86" s="81" t="s">
        <v>24</v>
      </c>
      <c r="F86" s="81"/>
      <c r="G86" s="81" t="s">
        <v>78</v>
      </c>
      <c r="H86" s="80" t="n">
        <v>36923</v>
      </c>
      <c r="I86" s="81" t="n">
        <v>-35330</v>
      </c>
      <c r="J86" s="81" t="n">
        <v>-28264</v>
      </c>
      <c r="K86" s="82" t="n">
        <f aca="false">IF(J86=0,0,J86/I86)</f>
        <v>0.8</v>
      </c>
      <c r="L86" s="82" t="n">
        <f aca="false">I86/UOM</f>
        <v>-3.533</v>
      </c>
      <c r="M86" s="82" t="n">
        <f aca="false">J86/UOM</f>
        <v>-2.8264</v>
      </c>
      <c r="N86" s="83" t="str">
        <f aca="false">IF(F86="P","PHY",IF(F86="G","G",E86))</f>
        <v>P</v>
      </c>
      <c r="O86" s="83" t="str">
        <f aca="false">IF(ISNA(VLOOKUP(G86,BadCanCurves,1,FALSE())),VLOOKUP(D86,FOLIOS,6,FALSE()),"not used")</f>
        <v>not used</v>
      </c>
      <c r="P86" s="83" t="n">
        <f aca="false">IF($N86="P",VLOOKUP(H86,PrcBuckets,2,FALSE()),0)</f>
        <v>9</v>
      </c>
      <c r="Q86" s="83" t="n">
        <f aca="false">IF($N86="D",VLOOKUP(H86,BasisBuckets,2,FALSE()),0)</f>
        <v>0</v>
      </c>
      <c r="R86" s="83" t="n">
        <f aca="false">IF($N86="PHY",VLOOKUP(H86,PGDBuckets,2,FALSE()),0)</f>
        <v>0</v>
      </c>
      <c r="S86" s="83" t="n">
        <f aca="false">IF($N86="G",VLOOKUP(H86,PGDBuckets,2,FALSE()),0)</f>
        <v>0</v>
      </c>
      <c r="T86" s="83" t="n">
        <f aca="false">SUM(P86:S86)</f>
        <v>9</v>
      </c>
      <c r="U86" s="83" t="str">
        <f aca="false">IF(O86="not used","-",O86&amp;N86&amp;T86)</f>
        <v>-</v>
      </c>
      <c r="V86" s="83" t="str">
        <f aca="false">IF(O86="Not Used","-",VLOOKUP(D86,FOLIOS,7,FALSE())&amp;H86)</f>
        <v>-</v>
      </c>
      <c r="W86" s="83" t="str">
        <f aca="false">IF(U86="-","-",O86&amp;E86&amp;H86)</f>
        <v>-</v>
      </c>
      <c r="X86" s="84" t="str">
        <f aca="false">D86&amp;G86</f>
        <v>FT-CAND-EGSC-OPT-PRCAECO-PHYOPT</v>
      </c>
      <c r="AF86" s="0" t="str">
        <f aca="false">D86&amp;V86</f>
        <v>FT-CAND-EGSC-OPT-PRC-</v>
      </c>
    </row>
    <row r="87" customFormat="false" ht="12.75" hidden="false" customHeight="false" outlineLevel="0" collapsed="false">
      <c r="A87" s="80" t="n">
        <v>36682</v>
      </c>
      <c r="B87" s="81" t="s">
        <v>55</v>
      </c>
      <c r="C87" s="81" t="s">
        <v>56</v>
      </c>
      <c r="D87" s="81" t="s">
        <v>77</v>
      </c>
      <c r="E87" s="81" t="s">
        <v>24</v>
      </c>
      <c r="F87" s="81"/>
      <c r="G87" s="81" t="s">
        <v>78</v>
      </c>
      <c r="H87" s="80" t="n">
        <v>36951</v>
      </c>
      <c r="I87" s="81" t="n">
        <v>-44690</v>
      </c>
      <c r="J87" s="81" t="n">
        <v>-35752</v>
      </c>
      <c r="K87" s="82" t="n">
        <f aca="false">IF(J87=0,0,J87/I87)</f>
        <v>0.8</v>
      </c>
      <c r="L87" s="82" t="n">
        <f aca="false">I87/UOM</f>
        <v>-4.469</v>
      </c>
      <c r="M87" s="82" t="n">
        <f aca="false">J87/UOM</f>
        <v>-3.5752</v>
      </c>
      <c r="N87" s="83" t="str">
        <f aca="false">IF(F87="P","PHY",IF(F87="G","G",E87))</f>
        <v>P</v>
      </c>
      <c r="O87" s="83" t="str">
        <f aca="false">IF(ISNA(VLOOKUP(G87,BadCanCurves,1,FALSE())),VLOOKUP(D87,FOLIOS,6,FALSE()),"not used")</f>
        <v>not used</v>
      </c>
      <c r="P87" s="83" t="n">
        <f aca="false">IF($N87="P",VLOOKUP(H87,PrcBuckets,2,FALSE()),0)</f>
        <v>9</v>
      </c>
      <c r="Q87" s="83" t="n">
        <f aca="false">IF($N87="D",VLOOKUP(H87,BasisBuckets,2,FALSE()),0)</f>
        <v>0</v>
      </c>
      <c r="R87" s="83" t="n">
        <f aca="false">IF($N87="PHY",VLOOKUP(H87,PGDBuckets,2,FALSE()),0)</f>
        <v>0</v>
      </c>
      <c r="S87" s="83" t="n">
        <f aca="false">IF($N87="G",VLOOKUP(H87,PGDBuckets,2,FALSE()),0)</f>
        <v>0</v>
      </c>
      <c r="T87" s="83" t="n">
        <f aca="false">SUM(P87:S87)</f>
        <v>9</v>
      </c>
      <c r="U87" s="83" t="str">
        <f aca="false">IF(O87="not used","-",O87&amp;N87&amp;T87)</f>
        <v>-</v>
      </c>
      <c r="V87" s="83" t="str">
        <f aca="false">IF(O87="Not Used","-",VLOOKUP(D87,FOLIOS,7,FALSE())&amp;H87)</f>
        <v>-</v>
      </c>
      <c r="W87" s="83" t="str">
        <f aca="false">IF(U87="-","-",O87&amp;E87&amp;H87)</f>
        <v>-</v>
      </c>
      <c r="X87" s="84" t="str">
        <f aca="false">D87&amp;G87</f>
        <v>FT-CAND-EGSC-OPT-PRCAECO-PHYOPT</v>
      </c>
      <c r="AF87" s="0" t="str">
        <f aca="false">D87&amp;V87</f>
        <v>FT-CAND-EGSC-OPT-PRC-</v>
      </c>
    </row>
    <row r="88" customFormat="false" ht="12.75" hidden="false" customHeight="false" outlineLevel="0" collapsed="false">
      <c r="A88" s="80" t="n">
        <v>36682</v>
      </c>
      <c r="B88" s="81" t="s">
        <v>55</v>
      </c>
      <c r="C88" s="81" t="s">
        <v>56</v>
      </c>
      <c r="D88" s="81" t="s">
        <v>77</v>
      </c>
      <c r="E88" s="81" t="s">
        <v>24</v>
      </c>
      <c r="F88" s="81"/>
      <c r="G88" s="81" t="s">
        <v>75</v>
      </c>
      <c r="H88" s="80" t="n">
        <v>36708</v>
      </c>
      <c r="I88" s="81" t="n">
        <v>2209380</v>
      </c>
      <c r="J88" s="81" t="n">
        <v>2209380</v>
      </c>
      <c r="K88" s="82" t="n">
        <f aca="false">IF(J88=0,0,J88/I88)</f>
        <v>1</v>
      </c>
      <c r="L88" s="82" t="n">
        <f aca="false">I88/UOM</f>
        <v>220.938</v>
      </c>
      <c r="M88" s="82" t="n">
        <f aca="false">J88/UOM</f>
        <v>220.938</v>
      </c>
      <c r="N88" s="83" t="str">
        <f aca="false">IF(F88="P","PHY",IF(F88="G","G",E88))</f>
        <v>P</v>
      </c>
      <c r="O88" s="83" t="str">
        <f aca="false">IF(ISNA(VLOOKUP(G88,BadCanCurves,1,FALSE())),VLOOKUP(D88,FOLIOS,6,FALSE()),"not used")</f>
        <v>not used</v>
      </c>
      <c r="P88" s="83" t="n">
        <f aca="false">IF($N88="P",VLOOKUP(H88,PrcBuckets,2,FALSE()),0)</f>
        <v>4</v>
      </c>
      <c r="Q88" s="83" t="n">
        <f aca="false">IF($N88="D",VLOOKUP(H88,BasisBuckets,2,FALSE()),0)</f>
        <v>0</v>
      </c>
      <c r="R88" s="83" t="n">
        <f aca="false">IF($N88="PHY",VLOOKUP(H88,PGDBuckets,2,FALSE()),0)</f>
        <v>0</v>
      </c>
      <c r="S88" s="83" t="n">
        <f aca="false">IF($N88="G",VLOOKUP(H88,PGDBuckets,2,FALSE()),0)</f>
        <v>0</v>
      </c>
      <c r="T88" s="83" t="n">
        <f aca="false">SUM(P88:S88)</f>
        <v>4</v>
      </c>
      <c r="U88" s="83" t="str">
        <f aca="false">IF(O88="not used","-",O88&amp;N88&amp;T88)</f>
        <v>-</v>
      </c>
      <c r="V88" s="83" t="str">
        <f aca="false">IF(O88="Not Used","-",VLOOKUP(D88,FOLIOS,7,FALSE())&amp;H88)</f>
        <v>-</v>
      </c>
      <c r="W88" s="83" t="str">
        <f aca="false">IF(U88="-","-",O88&amp;E88&amp;H88)</f>
        <v>-</v>
      </c>
      <c r="X88" s="84" t="str">
        <f aca="false">D88&amp;G88</f>
        <v>FT-CAND-EGSC-OPT-PRCNG</v>
      </c>
      <c r="AF88" s="0" t="str">
        <f aca="false">D88&amp;V88</f>
        <v>FT-CAND-EGSC-OPT-PRC-</v>
      </c>
    </row>
    <row r="89" customFormat="false" ht="12.75" hidden="false" customHeight="false" outlineLevel="0" collapsed="false">
      <c r="A89" s="80" t="n">
        <v>36682</v>
      </c>
      <c r="B89" s="81" t="s">
        <v>55</v>
      </c>
      <c r="C89" s="81" t="s">
        <v>56</v>
      </c>
      <c r="D89" s="81" t="s">
        <v>77</v>
      </c>
      <c r="E89" s="81" t="s">
        <v>24</v>
      </c>
      <c r="F89" s="81"/>
      <c r="G89" s="81" t="s">
        <v>75</v>
      </c>
      <c r="H89" s="80" t="n">
        <v>36739</v>
      </c>
      <c r="I89" s="81" t="n">
        <v>2930788</v>
      </c>
      <c r="J89" s="81" t="n">
        <v>2930788</v>
      </c>
      <c r="K89" s="82" t="n">
        <f aca="false">IF(J89=0,0,J89/I89)</f>
        <v>1</v>
      </c>
      <c r="L89" s="82" t="n">
        <f aca="false">I89/UOM</f>
        <v>293.0788</v>
      </c>
      <c r="M89" s="82" t="n">
        <f aca="false">J89/UOM</f>
        <v>293.0788</v>
      </c>
      <c r="N89" s="83" t="str">
        <f aca="false">IF(F89="P","PHY",IF(F89="G","G",E89))</f>
        <v>P</v>
      </c>
      <c r="O89" s="83" t="str">
        <f aca="false">IF(ISNA(VLOOKUP(G89,BadCanCurves,1,FALSE())),VLOOKUP(D89,FOLIOS,6,FALSE()),"not used")</f>
        <v>not used</v>
      </c>
      <c r="P89" s="83" t="n">
        <f aca="false">IF($N89="P",VLOOKUP(H89,PrcBuckets,2,FALSE()),0)</f>
        <v>5</v>
      </c>
      <c r="Q89" s="83" t="n">
        <f aca="false">IF($N89="D",VLOOKUP(H89,BasisBuckets,2,FALSE()),0)</f>
        <v>0</v>
      </c>
      <c r="R89" s="83" t="n">
        <f aca="false">IF($N89="PHY",VLOOKUP(H89,PGDBuckets,2,FALSE()),0)</f>
        <v>0</v>
      </c>
      <c r="S89" s="83" t="n">
        <f aca="false">IF($N89="G",VLOOKUP(H89,PGDBuckets,2,FALSE()),0)</f>
        <v>0</v>
      </c>
      <c r="T89" s="83" t="n">
        <f aca="false">SUM(P89:S89)</f>
        <v>5</v>
      </c>
      <c r="U89" s="83" t="str">
        <f aca="false">IF(O89="not used","-",O89&amp;N89&amp;T89)</f>
        <v>-</v>
      </c>
      <c r="V89" s="83" t="str">
        <f aca="false">IF(O89="Not Used","-",VLOOKUP(D89,FOLIOS,7,FALSE())&amp;H89)</f>
        <v>-</v>
      </c>
      <c r="W89" s="83" t="str">
        <f aca="false">IF(U89="-","-",O89&amp;E89&amp;H89)</f>
        <v>-</v>
      </c>
      <c r="X89" s="84" t="str">
        <f aca="false">D89&amp;G89</f>
        <v>FT-CAND-EGSC-OPT-PRCNG</v>
      </c>
      <c r="AF89" s="0" t="str">
        <f aca="false">D89&amp;V89</f>
        <v>FT-CAND-EGSC-OPT-PRC-</v>
      </c>
    </row>
    <row r="90" customFormat="false" ht="12.75" hidden="false" customHeight="false" outlineLevel="0" collapsed="false">
      <c r="A90" s="80" t="n">
        <v>36682</v>
      </c>
      <c r="B90" s="81" t="s">
        <v>55</v>
      </c>
      <c r="C90" s="81" t="s">
        <v>56</v>
      </c>
      <c r="D90" s="81" t="s">
        <v>77</v>
      </c>
      <c r="E90" s="81" t="s">
        <v>24</v>
      </c>
      <c r="F90" s="81"/>
      <c r="G90" s="81" t="s">
        <v>75</v>
      </c>
      <c r="H90" s="80" t="n">
        <v>36770</v>
      </c>
      <c r="I90" s="81" t="n">
        <v>2156382</v>
      </c>
      <c r="J90" s="81" t="n">
        <v>2156382</v>
      </c>
      <c r="K90" s="82" t="n">
        <f aca="false">IF(J90=0,0,J90/I90)</f>
        <v>1</v>
      </c>
      <c r="L90" s="82" t="n">
        <f aca="false">I90/UOM</f>
        <v>215.6382</v>
      </c>
      <c r="M90" s="82" t="n">
        <f aca="false">J90/UOM</f>
        <v>215.6382</v>
      </c>
      <c r="N90" s="83" t="str">
        <f aca="false">IF(F90="P","PHY",IF(F90="G","G",E90))</f>
        <v>P</v>
      </c>
      <c r="O90" s="83" t="str">
        <f aca="false">IF(ISNA(VLOOKUP(G90,BadCanCurves,1,FALSE())),VLOOKUP(D90,FOLIOS,6,FALSE()),"not used")</f>
        <v>not used</v>
      </c>
      <c r="P90" s="83" t="n">
        <f aca="false">IF($N90="P",VLOOKUP(H90,PrcBuckets,2,FALSE()),0)</f>
        <v>6</v>
      </c>
      <c r="Q90" s="83" t="n">
        <f aca="false">IF($N90="D",VLOOKUP(H90,BasisBuckets,2,FALSE()),0)</f>
        <v>0</v>
      </c>
      <c r="R90" s="83" t="n">
        <f aca="false">IF($N90="PHY",VLOOKUP(H90,PGDBuckets,2,FALSE()),0)</f>
        <v>0</v>
      </c>
      <c r="S90" s="83" t="n">
        <f aca="false">IF($N90="G",VLOOKUP(H90,PGDBuckets,2,FALSE()),0)</f>
        <v>0</v>
      </c>
      <c r="T90" s="83" t="n">
        <f aca="false">SUM(P90:S90)</f>
        <v>6</v>
      </c>
      <c r="U90" s="83" t="str">
        <f aca="false">IF(O90="not used","-",O90&amp;N90&amp;T90)</f>
        <v>-</v>
      </c>
      <c r="V90" s="83" t="str">
        <f aca="false">IF(O90="Not Used","-",VLOOKUP(D90,FOLIOS,7,FALSE())&amp;H90)</f>
        <v>-</v>
      </c>
      <c r="W90" s="83" t="str">
        <f aca="false">IF(U90="-","-",O90&amp;E90&amp;H90)</f>
        <v>-</v>
      </c>
      <c r="X90" s="84" t="str">
        <f aca="false">D90&amp;G90</f>
        <v>FT-CAND-EGSC-OPT-PRCNG</v>
      </c>
      <c r="AF90" s="0" t="str">
        <f aca="false">D90&amp;V90</f>
        <v>FT-CAND-EGSC-OPT-PRC-</v>
      </c>
    </row>
    <row r="91" customFormat="false" ht="12.75" hidden="false" customHeight="false" outlineLevel="0" collapsed="false">
      <c r="A91" s="80" t="n">
        <v>36682</v>
      </c>
      <c r="B91" s="81" t="s">
        <v>55</v>
      </c>
      <c r="C91" s="81" t="s">
        <v>56</v>
      </c>
      <c r="D91" s="81" t="s">
        <v>77</v>
      </c>
      <c r="E91" s="81" t="s">
        <v>24</v>
      </c>
      <c r="F91" s="81"/>
      <c r="G91" s="81" t="s">
        <v>75</v>
      </c>
      <c r="H91" s="80" t="n">
        <v>36800</v>
      </c>
      <c r="I91" s="81" t="n">
        <v>1183795</v>
      </c>
      <c r="J91" s="81" t="n">
        <v>1183795</v>
      </c>
      <c r="K91" s="82" t="n">
        <f aca="false">IF(J91=0,0,J91/I91)</f>
        <v>1</v>
      </c>
      <c r="L91" s="82" t="n">
        <f aca="false">I91/UOM</f>
        <v>118.3795</v>
      </c>
      <c r="M91" s="82" t="n">
        <f aca="false">J91/UOM</f>
        <v>118.3795</v>
      </c>
      <c r="N91" s="83" t="str">
        <f aca="false">IF(F91="P","PHY",IF(F91="G","G",E91))</f>
        <v>P</v>
      </c>
      <c r="O91" s="83" t="str">
        <f aca="false">IF(ISNA(VLOOKUP(G91,BadCanCurves,1,FALSE())),VLOOKUP(D91,FOLIOS,6,FALSE()),"not used")</f>
        <v>not used</v>
      </c>
      <c r="P91" s="83" t="n">
        <f aca="false">IF($N91="P",VLOOKUP(H91,PrcBuckets,2,FALSE()),0)</f>
        <v>7</v>
      </c>
      <c r="Q91" s="83" t="n">
        <f aca="false">IF($N91="D",VLOOKUP(H91,BasisBuckets,2,FALSE()),0)</f>
        <v>0</v>
      </c>
      <c r="R91" s="83" t="n">
        <f aca="false">IF($N91="PHY",VLOOKUP(H91,PGDBuckets,2,FALSE()),0)</f>
        <v>0</v>
      </c>
      <c r="S91" s="83" t="n">
        <f aca="false">IF($N91="G",VLOOKUP(H91,PGDBuckets,2,FALSE()),0)</f>
        <v>0</v>
      </c>
      <c r="T91" s="83" t="n">
        <f aca="false">SUM(P91:S91)</f>
        <v>7</v>
      </c>
      <c r="U91" s="83" t="str">
        <f aca="false">IF(O91="not used","-",O91&amp;N91&amp;T91)</f>
        <v>-</v>
      </c>
      <c r="V91" s="83" t="str">
        <f aca="false">IF(O91="Not Used","-",VLOOKUP(D91,FOLIOS,7,FALSE())&amp;H91)</f>
        <v>-</v>
      </c>
      <c r="W91" s="83" t="str">
        <f aca="false">IF(U91="-","-",O91&amp;E91&amp;H91)</f>
        <v>-</v>
      </c>
      <c r="X91" s="84" t="str">
        <f aca="false">D91&amp;G91</f>
        <v>FT-CAND-EGSC-OPT-PRCNG</v>
      </c>
      <c r="AF91" s="0" t="str">
        <f aca="false">D91&amp;V91</f>
        <v>FT-CAND-EGSC-OPT-PRC-</v>
      </c>
    </row>
    <row r="92" customFormat="false" ht="12.75" hidden="false" customHeight="false" outlineLevel="0" collapsed="false">
      <c r="A92" s="80" t="n">
        <v>36682</v>
      </c>
      <c r="B92" s="81" t="s">
        <v>55</v>
      </c>
      <c r="C92" s="81" t="s">
        <v>56</v>
      </c>
      <c r="D92" s="81" t="s">
        <v>77</v>
      </c>
      <c r="E92" s="81" t="s">
        <v>24</v>
      </c>
      <c r="F92" s="81"/>
      <c r="G92" s="81" t="s">
        <v>75</v>
      </c>
      <c r="H92" s="80" t="n">
        <v>36831</v>
      </c>
      <c r="I92" s="81" t="n">
        <v>-3695278</v>
      </c>
      <c r="J92" s="81" t="n">
        <v>-3695278</v>
      </c>
      <c r="K92" s="82" t="n">
        <f aca="false">IF(J92=0,0,J92/I92)</f>
        <v>1</v>
      </c>
      <c r="L92" s="82" t="n">
        <f aca="false">I92/UOM</f>
        <v>-369.5278</v>
      </c>
      <c r="M92" s="82" t="n">
        <f aca="false">J92/UOM</f>
        <v>-369.5278</v>
      </c>
      <c r="N92" s="83" t="str">
        <f aca="false">IF(F92="P","PHY",IF(F92="G","G",E92))</f>
        <v>P</v>
      </c>
      <c r="O92" s="83" t="str">
        <f aca="false">IF(ISNA(VLOOKUP(G92,BadCanCurves,1,FALSE())),VLOOKUP(D92,FOLIOS,6,FALSE()),"not used")</f>
        <v>not used</v>
      </c>
      <c r="P92" s="83" t="n">
        <f aca="false">IF($N92="P",VLOOKUP(H92,PrcBuckets,2,FALSE()),0)</f>
        <v>8</v>
      </c>
      <c r="Q92" s="83" t="n">
        <f aca="false">IF($N92="D",VLOOKUP(H92,BasisBuckets,2,FALSE()),0)</f>
        <v>0</v>
      </c>
      <c r="R92" s="83" t="n">
        <f aca="false">IF($N92="PHY",VLOOKUP(H92,PGDBuckets,2,FALSE()),0)</f>
        <v>0</v>
      </c>
      <c r="S92" s="83" t="n">
        <f aca="false">IF($N92="G",VLOOKUP(H92,PGDBuckets,2,FALSE()),0)</f>
        <v>0</v>
      </c>
      <c r="T92" s="83" t="n">
        <f aca="false">SUM(P92:S92)</f>
        <v>8</v>
      </c>
      <c r="U92" s="83" t="str">
        <f aca="false">IF(O92="not used","-",O92&amp;N92&amp;T92)</f>
        <v>-</v>
      </c>
      <c r="V92" s="83" t="str">
        <f aca="false">IF(O92="Not Used","-",VLOOKUP(D92,FOLIOS,7,FALSE())&amp;H92)</f>
        <v>-</v>
      </c>
      <c r="W92" s="83" t="str">
        <f aca="false">IF(U92="-","-",O92&amp;E92&amp;H92)</f>
        <v>-</v>
      </c>
      <c r="X92" s="84" t="str">
        <f aca="false">D92&amp;G92</f>
        <v>FT-CAND-EGSC-OPT-PRCNG</v>
      </c>
      <c r="AF92" s="0" t="str">
        <f aca="false">D92&amp;V92</f>
        <v>FT-CAND-EGSC-OPT-PRC-</v>
      </c>
    </row>
    <row r="93" customFormat="false" ht="12.75" hidden="false" customHeight="false" outlineLevel="0" collapsed="false">
      <c r="A93" s="80" t="n">
        <v>36682</v>
      </c>
      <c r="B93" s="81" t="s">
        <v>55</v>
      </c>
      <c r="C93" s="81" t="s">
        <v>56</v>
      </c>
      <c r="D93" s="81" t="s">
        <v>77</v>
      </c>
      <c r="E93" s="81" t="s">
        <v>24</v>
      </c>
      <c r="F93" s="81"/>
      <c r="G93" s="81" t="s">
        <v>75</v>
      </c>
      <c r="H93" s="80" t="n">
        <v>36861</v>
      </c>
      <c r="I93" s="81" t="n">
        <v>-3634396</v>
      </c>
      <c r="J93" s="81" t="n">
        <v>-3634396</v>
      </c>
      <c r="K93" s="82" t="n">
        <f aca="false">IF(J93=0,0,J93/I93)</f>
        <v>1</v>
      </c>
      <c r="L93" s="82" t="n">
        <f aca="false">I93/UOM</f>
        <v>-363.4396</v>
      </c>
      <c r="M93" s="82" t="n">
        <f aca="false">J93/UOM</f>
        <v>-363.4396</v>
      </c>
      <c r="N93" s="83" t="str">
        <f aca="false">IF(F93="P","PHY",IF(F93="G","G",E93))</f>
        <v>P</v>
      </c>
      <c r="O93" s="83" t="str">
        <f aca="false">IF(ISNA(VLOOKUP(G93,BadCanCurves,1,FALSE())),VLOOKUP(D93,FOLIOS,6,FALSE()),"not used")</f>
        <v>not used</v>
      </c>
      <c r="P93" s="83" t="n">
        <f aca="false">IF($N93="P",VLOOKUP(H93,PrcBuckets,2,FALSE()),0)</f>
        <v>8</v>
      </c>
      <c r="Q93" s="83" t="n">
        <f aca="false">IF($N93="D",VLOOKUP(H93,BasisBuckets,2,FALSE()),0)</f>
        <v>0</v>
      </c>
      <c r="R93" s="83" t="n">
        <f aca="false">IF($N93="PHY",VLOOKUP(H93,PGDBuckets,2,FALSE()),0)</f>
        <v>0</v>
      </c>
      <c r="S93" s="83" t="n">
        <f aca="false">IF($N93="G",VLOOKUP(H93,PGDBuckets,2,FALSE()),0)</f>
        <v>0</v>
      </c>
      <c r="T93" s="83" t="n">
        <f aca="false">SUM(P93:S93)</f>
        <v>8</v>
      </c>
      <c r="U93" s="83" t="str">
        <f aca="false">IF(O93="not used","-",O93&amp;N93&amp;T93)</f>
        <v>-</v>
      </c>
      <c r="V93" s="83" t="str">
        <f aca="false">IF(O93="Not Used","-",VLOOKUP(D93,FOLIOS,7,FALSE())&amp;H93)</f>
        <v>-</v>
      </c>
      <c r="W93" s="83" t="str">
        <f aca="false">IF(U93="-","-",O93&amp;E93&amp;H93)</f>
        <v>-</v>
      </c>
      <c r="X93" s="84" t="str">
        <f aca="false">D93&amp;G93</f>
        <v>FT-CAND-EGSC-OPT-PRCNG</v>
      </c>
      <c r="AF93" s="0" t="str">
        <f aca="false">D93&amp;V93</f>
        <v>FT-CAND-EGSC-OPT-PRC-</v>
      </c>
    </row>
    <row r="94" customFormat="false" ht="12.75" hidden="false" customHeight="false" outlineLevel="0" collapsed="false">
      <c r="A94" s="80" t="n">
        <v>36682</v>
      </c>
      <c r="B94" s="81" t="s">
        <v>55</v>
      </c>
      <c r="C94" s="81" t="s">
        <v>56</v>
      </c>
      <c r="D94" s="81" t="s">
        <v>77</v>
      </c>
      <c r="E94" s="81" t="s">
        <v>24</v>
      </c>
      <c r="F94" s="81"/>
      <c r="G94" s="81" t="s">
        <v>75</v>
      </c>
      <c r="H94" s="80" t="n">
        <v>36892</v>
      </c>
      <c r="I94" s="81" t="n">
        <v>-3555976</v>
      </c>
      <c r="J94" s="81" t="n">
        <v>-3555976</v>
      </c>
      <c r="K94" s="82" t="n">
        <f aca="false">IF(J94=0,0,J94/I94)</f>
        <v>1</v>
      </c>
      <c r="L94" s="82" t="n">
        <f aca="false">I94/UOM</f>
        <v>-355.5976</v>
      </c>
      <c r="M94" s="82" t="n">
        <f aca="false">J94/UOM</f>
        <v>-355.5976</v>
      </c>
      <c r="N94" s="83" t="str">
        <f aca="false">IF(F94="P","PHY",IF(F94="G","G",E94))</f>
        <v>P</v>
      </c>
      <c r="O94" s="83" t="str">
        <f aca="false">IF(ISNA(VLOOKUP(G94,BadCanCurves,1,FALSE())),VLOOKUP(D94,FOLIOS,6,FALSE()),"not used")</f>
        <v>not used</v>
      </c>
      <c r="P94" s="83" t="n">
        <f aca="false">IF($N94="P",VLOOKUP(H94,PrcBuckets,2,FALSE()),0)</f>
        <v>9</v>
      </c>
      <c r="Q94" s="83" t="n">
        <f aca="false">IF($N94="D",VLOOKUP(H94,BasisBuckets,2,FALSE()),0)</f>
        <v>0</v>
      </c>
      <c r="R94" s="83" t="n">
        <f aca="false">IF($N94="PHY",VLOOKUP(H94,PGDBuckets,2,FALSE()),0)</f>
        <v>0</v>
      </c>
      <c r="S94" s="83" t="n">
        <f aca="false">IF($N94="G",VLOOKUP(H94,PGDBuckets,2,FALSE()),0)</f>
        <v>0</v>
      </c>
      <c r="T94" s="83" t="n">
        <f aca="false">SUM(P94:S94)</f>
        <v>9</v>
      </c>
      <c r="U94" s="83" t="str">
        <f aca="false">IF(O94="not used","-",O94&amp;N94&amp;T94)</f>
        <v>-</v>
      </c>
      <c r="V94" s="83" t="str">
        <f aca="false">IF(O94="Not Used","-",VLOOKUP(D94,FOLIOS,7,FALSE())&amp;H94)</f>
        <v>-</v>
      </c>
      <c r="W94" s="83" t="str">
        <f aca="false">IF(U94="-","-",O94&amp;E94&amp;H94)</f>
        <v>-</v>
      </c>
      <c r="X94" s="84" t="str">
        <f aca="false">D94&amp;G94</f>
        <v>FT-CAND-EGSC-OPT-PRCNG</v>
      </c>
      <c r="AF94" s="0" t="str">
        <f aca="false">D94&amp;V94</f>
        <v>FT-CAND-EGSC-OPT-PRC-</v>
      </c>
    </row>
    <row r="95" customFormat="false" ht="12.75" hidden="false" customHeight="false" outlineLevel="0" collapsed="false">
      <c r="A95" s="80" t="n">
        <v>36682</v>
      </c>
      <c r="B95" s="81" t="s">
        <v>55</v>
      </c>
      <c r="C95" s="81" t="s">
        <v>56</v>
      </c>
      <c r="D95" s="81" t="s">
        <v>77</v>
      </c>
      <c r="E95" s="81" t="s">
        <v>24</v>
      </c>
      <c r="F95" s="81"/>
      <c r="G95" s="81" t="s">
        <v>75</v>
      </c>
      <c r="H95" s="80" t="n">
        <v>36923</v>
      </c>
      <c r="I95" s="81" t="n">
        <v>-3243037</v>
      </c>
      <c r="J95" s="81" t="n">
        <v>-3243037</v>
      </c>
      <c r="K95" s="82" t="n">
        <f aca="false">IF(J95=0,0,J95/I95)</f>
        <v>1</v>
      </c>
      <c r="L95" s="82" t="n">
        <f aca="false">I95/UOM</f>
        <v>-324.3037</v>
      </c>
      <c r="M95" s="82" t="n">
        <f aca="false">J95/UOM</f>
        <v>-324.3037</v>
      </c>
      <c r="N95" s="83" t="str">
        <f aca="false">IF(F95="P","PHY",IF(F95="G","G",E95))</f>
        <v>P</v>
      </c>
      <c r="O95" s="83" t="str">
        <f aca="false">IF(ISNA(VLOOKUP(G95,BadCanCurves,1,FALSE())),VLOOKUP(D95,FOLIOS,6,FALSE()),"not used")</f>
        <v>not used</v>
      </c>
      <c r="P95" s="83" t="n">
        <f aca="false">IF($N95="P",VLOOKUP(H95,PrcBuckets,2,FALSE()),0)</f>
        <v>9</v>
      </c>
      <c r="Q95" s="83" t="n">
        <f aca="false">IF($N95="D",VLOOKUP(H95,BasisBuckets,2,FALSE()),0)</f>
        <v>0</v>
      </c>
      <c r="R95" s="83" t="n">
        <f aca="false">IF($N95="PHY",VLOOKUP(H95,PGDBuckets,2,FALSE()),0)</f>
        <v>0</v>
      </c>
      <c r="S95" s="83" t="n">
        <f aca="false">IF($N95="G",VLOOKUP(H95,PGDBuckets,2,FALSE()),0)</f>
        <v>0</v>
      </c>
      <c r="T95" s="83" t="n">
        <f aca="false">SUM(P95:S95)</f>
        <v>9</v>
      </c>
      <c r="U95" s="83" t="str">
        <f aca="false">IF(O95="not used","-",O95&amp;N95&amp;T95)</f>
        <v>-</v>
      </c>
      <c r="V95" s="83" t="str">
        <f aca="false">IF(O95="Not Used","-",VLOOKUP(D95,FOLIOS,7,FALSE())&amp;H95)</f>
        <v>-</v>
      </c>
      <c r="W95" s="83" t="str">
        <f aca="false">IF(U95="-","-",O95&amp;E95&amp;H95)</f>
        <v>-</v>
      </c>
      <c r="X95" s="84" t="str">
        <f aca="false">D95&amp;G95</f>
        <v>FT-CAND-EGSC-OPT-PRCNG</v>
      </c>
      <c r="AF95" s="0" t="str">
        <f aca="false">D95&amp;V95</f>
        <v>FT-CAND-EGSC-OPT-PRC-</v>
      </c>
    </row>
    <row r="96" customFormat="false" ht="12.75" hidden="false" customHeight="false" outlineLevel="0" collapsed="false">
      <c r="A96" s="80" t="n">
        <v>36682</v>
      </c>
      <c r="B96" s="81" t="s">
        <v>55</v>
      </c>
      <c r="C96" s="81" t="s">
        <v>56</v>
      </c>
      <c r="D96" s="81" t="s">
        <v>77</v>
      </c>
      <c r="E96" s="81" t="s">
        <v>24</v>
      </c>
      <c r="F96" s="81"/>
      <c r="G96" s="81" t="s">
        <v>75</v>
      </c>
      <c r="H96" s="80" t="n">
        <v>36951</v>
      </c>
      <c r="I96" s="81" t="n">
        <v>-3696227</v>
      </c>
      <c r="J96" s="81" t="n">
        <v>-3696227</v>
      </c>
      <c r="K96" s="82" t="n">
        <f aca="false">IF(J96=0,0,J96/I96)</f>
        <v>1</v>
      </c>
      <c r="L96" s="82" t="n">
        <f aca="false">I96/UOM</f>
        <v>-369.6227</v>
      </c>
      <c r="M96" s="82" t="n">
        <f aca="false">J96/UOM</f>
        <v>-369.6227</v>
      </c>
      <c r="N96" s="83" t="str">
        <f aca="false">IF(F96="P","PHY",IF(F96="G","G",E96))</f>
        <v>P</v>
      </c>
      <c r="O96" s="83" t="str">
        <f aca="false">IF(ISNA(VLOOKUP(G96,BadCanCurves,1,FALSE())),VLOOKUP(D96,FOLIOS,6,FALSE()),"not used")</f>
        <v>not used</v>
      </c>
      <c r="P96" s="83" t="n">
        <f aca="false">IF($N96="P",VLOOKUP(H96,PrcBuckets,2,FALSE()),0)</f>
        <v>9</v>
      </c>
      <c r="Q96" s="83" t="n">
        <f aca="false">IF($N96="D",VLOOKUP(H96,BasisBuckets,2,FALSE()),0)</f>
        <v>0</v>
      </c>
      <c r="R96" s="83" t="n">
        <f aca="false">IF($N96="PHY",VLOOKUP(H96,PGDBuckets,2,FALSE()),0)</f>
        <v>0</v>
      </c>
      <c r="S96" s="83" t="n">
        <f aca="false">IF($N96="G",VLOOKUP(H96,PGDBuckets,2,FALSE()),0)</f>
        <v>0</v>
      </c>
      <c r="T96" s="83" t="n">
        <f aca="false">SUM(P96:S96)</f>
        <v>9</v>
      </c>
      <c r="U96" s="83" t="str">
        <f aca="false">IF(O96="not used","-",O96&amp;N96&amp;T96)</f>
        <v>-</v>
      </c>
      <c r="V96" s="83" t="str">
        <f aca="false">IF(O96="Not Used","-",VLOOKUP(D96,FOLIOS,7,FALSE())&amp;H96)</f>
        <v>-</v>
      </c>
      <c r="W96" s="83" t="str">
        <f aca="false">IF(U96="-","-",O96&amp;E96&amp;H96)</f>
        <v>-</v>
      </c>
      <c r="X96" s="84" t="str">
        <f aca="false">D96&amp;G96</f>
        <v>FT-CAND-EGSC-OPT-PRCNG</v>
      </c>
      <c r="AF96" s="0" t="str">
        <f aca="false">D96&amp;V96</f>
        <v>FT-CAND-EGSC-OPT-PRC-</v>
      </c>
    </row>
    <row r="97" customFormat="false" ht="12.75" hidden="false" customHeight="false" outlineLevel="0" collapsed="false">
      <c r="A97" s="80" t="n">
        <v>36682</v>
      </c>
      <c r="B97" s="81" t="s">
        <v>55</v>
      </c>
      <c r="C97" s="81" t="s">
        <v>56</v>
      </c>
      <c r="D97" s="81" t="s">
        <v>77</v>
      </c>
      <c r="E97" s="81" t="s">
        <v>24</v>
      </c>
      <c r="F97" s="81"/>
      <c r="G97" s="81" t="s">
        <v>75</v>
      </c>
      <c r="H97" s="80" t="n">
        <v>36982</v>
      </c>
      <c r="I97" s="81" t="n">
        <v>-172130</v>
      </c>
      <c r="J97" s="81" t="n">
        <v>-172130</v>
      </c>
      <c r="K97" s="82" t="n">
        <f aca="false">IF(J97=0,0,J97/I97)</f>
        <v>1</v>
      </c>
      <c r="L97" s="82" t="n">
        <f aca="false">I97/UOM</f>
        <v>-17.213</v>
      </c>
      <c r="M97" s="82" t="n">
        <f aca="false">J97/UOM</f>
        <v>-17.213</v>
      </c>
      <c r="N97" s="83" t="str">
        <f aca="false">IF(F97="P","PHY",IF(F97="G","G",E97))</f>
        <v>P</v>
      </c>
      <c r="O97" s="83" t="str">
        <f aca="false">IF(ISNA(VLOOKUP(G97,BadCanCurves,1,FALSE())),VLOOKUP(D97,FOLIOS,6,FALSE()),"not used")</f>
        <v>not used</v>
      </c>
      <c r="P97" s="83" t="n">
        <f aca="false">IF($N97="P",VLOOKUP(H97,PrcBuckets,2,FALSE()),0)</f>
        <v>9</v>
      </c>
      <c r="Q97" s="83" t="n">
        <f aca="false">IF($N97="D",VLOOKUP(H97,BasisBuckets,2,FALSE()),0)</f>
        <v>0</v>
      </c>
      <c r="R97" s="83" t="n">
        <f aca="false">IF($N97="PHY",VLOOKUP(H97,PGDBuckets,2,FALSE()),0)</f>
        <v>0</v>
      </c>
      <c r="S97" s="83" t="n">
        <f aca="false">IF($N97="G",VLOOKUP(H97,PGDBuckets,2,FALSE()),0)</f>
        <v>0</v>
      </c>
      <c r="T97" s="83" t="n">
        <f aca="false">SUM(P97:S97)</f>
        <v>9</v>
      </c>
      <c r="U97" s="83" t="str">
        <f aca="false">IF(O97="not used","-",O97&amp;N97&amp;T97)</f>
        <v>-</v>
      </c>
      <c r="V97" s="83" t="str">
        <f aca="false">IF(O97="Not Used","-",VLOOKUP(D97,FOLIOS,7,FALSE())&amp;H97)</f>
        <v>-</v>
      </c>
      <c r="W97" s="83" t="str">
        <f aca="false">IF(U97="-","-",O97&amp;E97&amp;H97)</f>
        <v>-</v>
      </c>
      <c r="X97" s="84" t="str">
        <f aca="false">D97&amp;G97</f>
        <v>FT-CAND-EGSC-OPT-PRCNG</v>
      </c>
      <c r="AF97" s="0" t="str">
        <f aca="false">D97&amp;V97</f>
        <v>FT-CAND-EGSC-OPT-PRC-</v>
      </c>
    </row>
    <row r="98" customFormat="false" ht="12.75" hidden="false" customHeight="false" outlineLevel="0" collapsed="false">
      <c r="A98" s="80" t="n">
        <v>36682</v>
      </c>
      <c r="B98" s="81" t="s">
        <v>55</v>
      </c>
      <c r="C98" s="81" t="s">
        <v>56</v>
      </c>
      <c r="D98" s="81" t="s">
        <v>77</v>
      </c>
      <c r="E98" s="81" t="s">
        <v>24</v>
      </c>
      <c r="F98" s="81"/>
      <c r="G98" s="81" t="s">
        <v>75</v>
      </c>
      <c r="H98" s="80" t="n">
        <v>37012</v>
      </c>
      <c r="I98" s="81" t="n">
        <v>-176819</v>
      </c>
      <c r="J98" s="81" t="n">
        <v>-176819</v>
      </c>
      <c r="K98" s="82" t="n">
        <f aca="false">IF(J98=0,0,J98/I98)</f>
        <v>1</v>
      </c>
      <c r="L98" s="82" t="n">
        <f aca="false">I98/UOM</f>
        <v>-17.6819</v>
      </c>
      <c r="M98" s="82" t="n">
        <f aca="false">J98/UOM</f>
        <v>-17.6819</v>
      </c>
      <c r="N98" s="83" t="str">
        <f aca="false">IF(F98="P","PHY",IF(F98="G","G",E98))</f>
        <v>P</v>
      </c>
      <c r="O98" s="83" t="str">
        <f aca="false">IF(ISNA(VLOOKUP(G98,BadCanCurves,1,FALSE())),VLOOKUP(D98,FOLIOS,6,FALSE()),"not used")</f>
        <v>not used</v>
      </c>
      <c r="P98" s="83" t="n">
        <f aca="false">IF($N98="P",VLOOKUP(H98,PrcBuckets,2,FALSE()),0)</f>
        <v>9</v>
      </c>
      <c r="Q98" s="83" t="n">
        <f aca="false">IF($N98="D",VLOOKUP(H98,BasisBuckets,2,FALSE()),0)</f>
        <v>0</v>
      </c>
      <c r="R98" s="83" t="n">
        <f aca="false">IF($N98="PHY",VLOOKUP(H98,PGDBuckets,2,FALSE()),0)</f>
        <v>0</v>
      </c>
      <c r="S98" s="83" t="n">
        <f aca="false">IF($N98="G",VLOOKUP(H98,PGDBuckets,2,FALSE()),0)</f>
        <v>0</v>
      </c>
      <c r="T98" s="83" t="n">
        <f aca="false">SUM(P98:S98)</f>
        <v>9</v>
      </c>
      <c r="U98" s="83" t="str">
        <f aca="false">IF(O98="not used","-",O98&amp;N98&amp;T98)</f>
        <v>-</v>
      </c>
      <c r="V98" s="83" t="str">
        <f aca="false">IF(O98="Not Used","-",VLOOKUP(D98,FOLIOS,7,FALSE())&amp;H98)</f>
        <v>-</v>
      </c>
      <c r="W98" s="83" t="str">
        <f aca="false">IF(U98="-","-",O98&amp;E98&amp;H98)</f>
        <v>-</v>
      </c>
      <c r="X98" s="84" t="str">
        <f aca="false">D98&amp;G98</f>
        <v>FT-CAND-EGSC-OPT-PRCNG</v>
      </c>
      <c r="AF98" s="0" t="str">
        <f aca="false">D98&amp;V98</f>
        <v>FT-CAND-EGSC-OPT-PRC-</v>
      </c>
    </row>
    <row r="99" customFormat="false" ht="12.75" hidden="false" customHeight="false" outlineLevel="0" collapsed="false">
      <c r="A99" s="80" t="n">
        <v>36682</v>
      </c>
      <c r="B99" s="81" t="s">
        <v>55</v>
      </c>
      <c r="C99" s="81" t="s">
        <v>56</v>
      </c>
      <c r="D99" s="81" t="s">
        <v>77</v>
      </c>
      <c r="E99" s="81" t="s">
        <v>24</v>
      </c>
      <c r="F99" s="81"/>
      <c r="G99" s="81" t="s">
        <v>75</v>
      </c>
      <c r="H99" s="80" t="n">
        <v>37043</v>
      </c>
      <c r="I99" s="81" t="n">
        <v>-170068</v>
      </c>
      <c r="J99" s="81" t="n">
        <v>-170068</v>
      </c>
      <c r="K99" s="82" t="n">
        <f aca="false">IF(J99=0,0,J99/I99)</f>
        <v>1</v>
      </c>
      <c r="L99" s="82" t="n">
        <f aca="false">I99/UOM</f>
        <v>-17.0068</v>
      </c>
      <c r="M99" s="82" t="n">
        <f aca="false">J99/UOM</f>
        <v>-17.0068</v>
      </c>
      <c r="N99" s="83" t="str">
        <f aca="false">IF(F99="P","PHY",IF(F99="G","G",E99))</f>
        <v>P</v>
      </c>
      <c r="O99" s="83" t="str">
        <f aca="false">IF(ISNA(VLOOKUP(G99,BadCanCurves,1,FALSE())),VLOOKUP(D99,FOLIOS,6,FALSE()),"not used")</f>
        <v>not used</v>
      </c>
      <c r="P99" s="83" t="n">
        <f aca="false">IF($N99="P",VLOOKUP(H99,PrcBuckets,2,FALSE()),0)</f>
        <v>9</v>
      </c>
      <c r="Q99" s="83" t="n">
        <f aca="false">IF($N99="D",VLOOKUP(H99,BasisBuckets,2,FALSE()),0)</f>
        <v>0</v>
      </c>
      <c r="R99" s="83" t="n">
        <f aca="false">IF($N99="PHY",VLOOKUP(H99,PGDBuckets,2,FALSE()),0)</f>
        <v>0</v>
      </c>
      <c r="S99" s="83" t="n">
        <f aca="false">IF($N99="G",VLOOKUP(H99,PGDBuckets,2,FALSE()),0)</f>
        <v>0</v>
      </c>
      <c r="T99" s="83" t="n">
        <f aca="false">SUM(P99:S99)</f>
        <v>9</v>
      </c>
      <c r="U99" s="83" t="str">
        <f aca="false">IF(O99="not used","-",O99&amp;N99&amp;T99)</f>
        <v>-</v>
      </c>
      <c r="V99" s="83" t="str">
        <f aca="false">IF(O99="Not Used","-",VLOOKUP(D99,FOLIOS,7,FALSE())&amp;H99)</f>
        <v>-</v>
      </c>
      <c r="W99" s="83" t="str">
        <f aca="false">IF(U99="-","-",O99&amp;E99&amp;H99)</f>
        <v>-</v>
      </c>
      <c r="X99" s="84" t="str">
        <f aca="false">D99&amp;G99</f>
        <v>FT-CAND-EGSC-OPT-PRCNG</v>
      </c>
      <c r="AF99" s="0" t="str">
        <f aca="false">D99&amp;V99</f>
        <v>FT-CAND-EGSC-OPT-PRC-</v>
      </c>
    </row>
    <row r="100" customFormat="false" ht="12.75" hidden="false" customHeight="false" outlineLevel="0" collapsed="false">
      <c r="A100" s="80" t="n">
        <v>36682</v>
      </c>
      <c r="B100" s="81" t="s">
        <v>55</v>
      </c>
      <c r="C100" s="81" t="s">
        <v>56</v>
      </c>
      <c r="D100" s="81" t="s">
        <v>77</v>
      </c>
      <c r="E100" s="81" t="s">
        <v>24</v>
      </c>
      <c r="F100" s="81"/>
      <c r="G100" s="81" t="s">
        <v>75</v>
      </c>
      <c r="H100" s="80" t="n">
        <v>37073</v>
      </c>
      <c r="I100" s="81" t="n">
        <v>-174696</v>
      </c>
      <c r="J100" s="81" t="n">
        <v>-174696</v>
      </c>
      <c r="K100" s="82" t="n">
        <f aca="false">IF(J100=0,0,J100/I100)</f>
        <v>1</v>
      </c>
      <c r="L100" s="82" t="n">
        <f aca="false">I100/UOM</f>
        <v>-17.4696</v>
      </c>
      <c r="M100" s="82" t="n">
        <f aca="false">J100/UOM</f>
        <v>-17.4696</v>
      </c>
      <c r="N100" s="83" t="str">
        <f aca="false">IF(F100="P","PHY",IF(F100="G","G",E100))</f>
        <v>P</v>
      </c>
      <c r="O100" s="83" t="str">
        <f aca="false">IF(ISNA(VLOOKUP(G100,BadCanCurves,1,FALSE())),VLOOKUP(D100,FOLIOS,6,FALSE()),"not used")</f>
        <v>not used</v>
      </c>
      <c r="P100" s="83" t="n">
        <f aca="false">IF($N100="P",VLOOKUP(H100,PrcBuckets,2,FALSE()),0)</f>
        <v>9</v>
      </c>
      <c r="Q100" s="83" t="n">
        <f aca="false">IF($N100="D",VLOOKUP(H100,BasisBuckets,2,FALSE()),0)</f>
        <v>0</v>
      </c>
      <c r="R100" s="83" t="n">
        <f aca="false">IF($N100="PHY",VLOOKUP(H100,PGDBuckets,2,FALSE()),0)</f>
        <v>0</v>
      </c>
      <c r="S100" s="83" t="n">
        <f aca="false">IF($N100="G",VLOOKUP(H100,PGDBuckets,2,FALSE()),0)</f>
        <v>0</v>
      </c>
      <c r="T100" s="83" t="n">
        <f aca="false">SUM(P100:S100)</f>
        <v>9</v>
      </c>
      <c r="U100" s="83" t="str">
        <f aca="false">IF(O100="not used","-",O100&amp;N100&amp;T100)</f>
        <v>-</v>
      </c>
      <c r="V100" s="83" t="str">
        <f aca="false">IF(O100="Not Used","-",VLOOKUP(D100,FOLIOS,7,FALSE())&amp;H100)</f>
        <v>-</v>
      </c>
      <c r="W100" s="83" t="str">
        <f aca="false">IF(U100="-","-",O100&amp;E100&amp;H100)</f>
        <v>-</v>
      </c>
      <c r="X100" s="84" t="str">
        <f aca="false">D100&amp;G100</f>
        <v>FT-CAND-EGSC-OPT-PRCNG</v>
      </c>
      <c r="AF100" s="0" t="str">
        <f aca="false">D100&amp;V100</f>
        <v>FT-CAND-EGSC-OPT-PRC-</v>
      </c>
    </row>
    <row r="101" customFormat="false" ht="12.75" hidden="false" customHeight="false" outlineLevel="0" collapsed="false">
      <c r="A101" s="80" t="n">
        <v>36682</v>
      </c>
      <c r="B101" s="81" t="s">
        <v>55</v>
      </c>
      <c r="C101" s="81" t="s">
        <v>56</v>
      </c>
      <c r="D101" s="81" t="s">
        <v>77</v>
      </c>
      <c r="E101" s="81" t="s">
        <v>24</v>
      </c>
      <c r="F101" s="81"/>
      <c r="G101" s="81" t="s">
        <v>75</v>
      </c>
      <c r="H101" s="80" t="n">
        <v>37104</v>
      </c>
      <c r="I101" s="81" t="n">
        <v>-173628</v>
      </c>
      <c r="J101" s="81" t="n">
        <v>-173628</v>
      </c>
      <c r="K101" s="82" t="n">
        <f aca="false">IF(J101=0,0,J101/I101)</f>
        <v>1</v>
      </c>
      <c r="L101" s="82" t="n">
        <f aca="false">I101/UOM</f>
        <v>-17.3628</v>
      </c>
      <c r="M101" s="82" t="n">
        <f aca="false">J101/UOM</f>
        <v>-17.3628</v>
      </c>
      <c r="N101" s="83" t="str">
        <f aca="false">IF(F101="P","PHY",IF(F101="G","G",E101))</f>
        <v>P</v>
      </c>
      <c r="O101" s="83" t="str">
        <f aca="false">IF(ISNA(VLOOKUP(G101,BadCanCurves,1,FALSE())),VLOOKUP(D101,FOLIOS,6,FALSE()),"not used")</f>
        <v>not used</v>
      </c>
      <c r="P101" s="83" t="n">
        <f aca="false">IF($N101="P",VLOOKUP(H101,PrcBuckets,2,FALSE()),0)</f>
        <v>9</v>
      </c>
      <c r="Q101" s="83" t="n">
        <f aca="false">IF($N101="D",VLOOKUP(H101,BasisBuckets,2,FALSE()),0)</f>
        <v>0</v>
      </c>
      <c r="R101" s="83" t="n">
        <f aca="false">IF($N101="PHY",VLOOKUP(H101,PGDBuckets,2,FALSE()),0)</f>
        <v>0</v>
      </c>
      <c r="S101" s="83" t="n">
        <f aca="false">IF($N101="G",VLOOKUP(H101,PGDBuckets,2,FALSE()),0)</f>
        <v>0</v>
      </c>
      <c r="T101" s="83" t="n">
        <f aca="false">SUM(P101:S101)</f>
        <v>9</v>
      </c>
      <c r="U101" s="83" t="str">
        <f aca="false">IF(O101="not used","-",O101&amp;N101&amp;T101)</f>
        <v>-</v>
      </c>
      <c r="V101" s="83" t="str">
        <f aca="false">IF(O101="Not Used","-",VLOOKUP(D101,FOLIOS,7,FALSE())&amp;H101)</f>
        <v>-</v>
      </c>
      <c r="W101" s="83" t="str">
        <f aca="false">IF(U101="-","-",O101&amp;E101&amp;H101)</f>
        <v>-</v>
      </c>
      <c r="X101" s="84" t="str">
        <f aca="false">D101&amp;G101</f>
        <v>FT-CAND-EGSC-OPT-PRCNG</v>
      </c>
      <c r="AF101" s="0" t="str">
        <f aca="false">D101&amp;V101</f>
        <v>FT-CAND-EGSC-OPT-PRC-</v>
      </c>
    </row>
    <row r="102" customFormat="false" ht="12.75" hidden="false" customHeight="false" outlineLevel="0" collapsed="false">
      <c r="A102" s="80" t="n">
        <v>36682</v>
      </c>
      <c r="B102" s="81" t="s">
        <v>55</v>
      </c>
      <c r="C102" s="81" t="s">
        <v>56</v>
      </c>
      <c r="D102" s="81" t="s">
        <v>77</v>
      </c>
      <c r="E102" s="81" t="s">
        <v>24</v>
      </c>
      <c r="F102" s="81"/>
      <c r="G102" s="81" t="s">
        <v>75</v>
      </c>
      <c r="H102" s="80" t="n">
        <v>37135</v>
      </c>
      <c r="I102" s="81" t="n">
        <v>-166998</v>
      </c>
      <c r="J102" s="81" t="n">
        <v>-166998</v>
      </c>
      <c r="K102" s="82" t="n">
        <f aca="false">IF(J102=0,0,J102/I102)</f>
        <v>1</v>
      </c>
      <c r="L102" s="82" t="n">
        <f aca="false">I102/UOM</f>
        <v>-16.6998</v>
      </c>
      <c r="M102" s="82" t="n">
        <f aca="false">J102/UOM</f>
        <v>-16.6998</v>
      </c>
      <c r="N102" s="83" t="str">
        <f aca="false">IF(F102="P","PHY",IF(F102="G","G",E102))</f>
        <v>P</v>
      </c>
      <c r="O102" s="83" t="str">
        <f aca="false">IF(ISNA(VLOOKUP(G102,BadCanCurves,1,FALSE())),VLOOKUP(D102,FOLIOS,6,FALSE()),"not used")</f>
        <v>not used</v>
      </c>
      <c r="P102" s="83" t="n">
        <f aca="false">IF($N102="P",VLOOKUP(H102,PrcBuckets,2,FALSE()),0)</f>
        <v>9</v>
      </c>
      <c r="Q102" s="83" t="n">
        <f aca="false">IF($N102="D",VLOOKUP(H102,BasisBuckets,2,FALSE()),0)</f>
        <v>0</v>
      </c>
      <c r="R102" s="83" t="n">
        <f aca="false">IF($N102="PHY",VLOOKUP(H102,PGDBuckets,2,FALSE()),0)</f>
        <v>0</v>
      </c>
      <c r="S102" s="83" t="n">
        <f aca="false">IF($N102="G",VLOOKUP(H102,PGDBuckets,2,FALSE()),0)</f>
        <v>0</v>
      </c>
      <c r="T102" s="83" t="n">
        <f aca="false">SUM(P102:S102)</f>
        <v>9</v>
      </c>
      <c r="U102" s="83" t="str">
        <f aca="false">IF(O102="not used","-",O102&amp;N102&amp;T102)</f>
        <v>-</v>
      </c>
      <c r="V102" s="83" t="str">
        <f aca="false">IF(O102="Not Used","-",VLOOKUP(D102,FOLIOS,7,FALSE())&amp;H102)</f>
        <v>-</v>
      </c>
      <c r="W102" s="83" t="str">
        <f aca="false">IF(U102="-","-",O102&amp;E102&amp;H102)</f>
        <v>-</v>
      </c>
      <c r="X102" s="84" t="str">
        <f aca="false">D102&amp;G102</f>
        <v>FT-CAND-EGSC-OPT-PRCNG</v>
      </c>
      <c r="AF102" s="0" t="str">
        <f aca="false">D102&amp;V102</f>
        <v>FT-CAND-EGSC-OPT-PRC-</v>
      </c>
    </row>
    <row r="103" customFormat="false" ht="12.75" hidden="false" customHeight="false" outlineLevel="0" collapsed="false">
      <c r="A103" s="80" t="n">
        <v>36682</v>
      </c>
      <c r="B103" s="81" t="s">
        <v>55</v>
      </c>
      <c r="C103" s="81" t="s">
        <v>56</v>
      </c>
      <c r="D103" s="81" t="s">
        <v>77</v>
      </c>
      <c r="E103" s="81" t="s">
        <v>24</v>
      </c>
      <c r="F103" s="81"/>
      <c r="G103" s="81" t="s">
        <v>75</v>
      </c>
      <c r="H103" s="80" t="n">
        <v>37165</v>
      </c>
      <c r="I103" s="81" t="n">
        <v>-171542</v>
      </c>
      <c r="J103" s="81" t="n">
        <v>-171542</v>
      </c>
      <c r="K103" s="82" t="n">
        <f aca="false">IF(J103=0,0,J103/I103)</f>
        <v>1</v>
      </c>
      <c r="L103" s="82" t="n">
        <f aca="false">I103/UOM</f>
        <v>-17.1542</v>
      </c>
      <c r="M103" s="82" t="n">
        <f aca="false">J103/UOM</f>
        <v>-17.1542</v>
      </c>
      <c r="N103" s="83" t="str">
        <f aca="false">IF(F103="P","PHY",IF(F103="G","G",E103))</f>
        <v>P</v>
      </c>
      <c r="O103" s="83" t="str">
        <f aca="false">IF(ISNA(VLOOKUP(G103,BadCanCurves,1,FALSE())),VLOOKUP(D103,FOLIOS,6,FALSE()),"not used")</f>
        <v>not used</v>
      </c>
      <c r="P103" s="83" t="n">
        <f aca="false">IF($N103="P",VLOOKUP(H103,PrcBuckets,2,FALSE()),0)</f>
        <v>9</v>
      </c>
      <c r="Q103" s="83" t="n">
        <f aca="false">IF($N103="D",VLOOKUP(H103,BasisBuckets,2,FALSE()),0)</f>
        <v>0</v>
      </c>
      <c r="R103" s="83" t="n">
        <f aca="false">IF($N103="PHY",VLOOKUP(H103,PGDBuckets,2,FALSE()),0)</f>
        <v>0</v>
      </c>
      <c r="S103" s="83" t="n">
        <f aca="false">IF($N103="G",VLOOKUP(H103,PGDBuckets,2,FALSE()),0)</f>
        <v>0</v>
      </c>
      <c r="T103" s="83" t="n">
        <f aca="false">SUM(P103:S103)</f>
        <v>9</v>
      </c>
      <c r="U103" s="83" t="str">
        <f aca="false">IF(O103="not used","-",O103&amp;N103&amp;T103)</f>
        <v>-</v>
      </c>
      <c r="V103" s="83" t="str">
        <f aca="false">IF(O103="Not Used","-",VLOOKUP(D103,FOLIOS,7,FALSE())&amp;H103)</f>
        <v>-</v>
      </c>
      <c r="W103" s="83" t="str">
        <f aca="false">IF(U103="-","-",O103&amp;E103&amp;H103)</f>
        <v>-</v>
      </c>
      <c r="X103" s="84" t="str">
        <f aca="false">D103&amp;G103</f>
        <v>FT-CAND-EGSC-OPT-PRCNG</v>
      </c>
      <c r="AF103" s="0" t="str">
        <f aca="false">D103&amp;V103</f>
        <v>FT-CAND-EGSC-OPT-PRC-</v>
      </c>
    </row>
    <row r="104" customFormat="false" ht="12.75" hidden="false" customHeight="false" outlineLevel="0" collapsed="false">
      <c r="A104" s="80" t="n">
        <v>36682</v>
      </c>
      <c r="B104" s="81" t="s">
        <v>55</v>
      </c>
      <c r="C104" s="81" t="s">
        <v>56</v>
      </c>
      <c r="D104" s="81" t="s">
        <v>77</v>
      </c>
      <c r="E104" s="81" t="s">
        <v>24</v>
      </c>
      <c r="F104" s="81"/>
      <c r="G104" s="81" t="s">
        <v>75</v>
      </c>
      <c r="H104" s="80" t="n">
        <v>37196</v>
      </c>
      <c r="I104" s="81" t="n">
        <v>0</v>
      </c>
      <c r="J104" s="81" t="n">
        <v>0</v>
      </c>
      <c r="K104" s="82" t="n">
        <f aca="false">IF(J104=0,0,J104/I104)</f>
        <v>0</v>
      </c>
      <c r="L104" s="82" t="n">
        <f aca="false">I104/UOM</f>
        <v>0</v>
      </c>
      <c r="M104" s="82" t="n">
        <f aca="false">J104/UOM</f>
        <v>0</v>
      </c>
      <c r="N104" s="83" t="str">
        <f aca="false">IF(F104="P","PHY",IF(F104="G","G",E104))</f>
        <v>P</v>
      </c>
      <c r="O104" s="83" t="str">
        <f aca="false">IF(ISNA(VLOOKUP(G104,BadCanCurves,1,FALSE())),VLOOKUP(D104,FOLIOS,6,FALSE()),"not used")</f>
        <v>not used</v>
      </c>
      <c r="P104" s="83" t="n">
        <f aca="false">IF($N104="P",VLOOKUP(H104,PrcBuckets,2,FALSE()),0)</f>
        <v>9</v>
      </c>
      <c r="Q104" s="83" t="n">
        <f aca="false">IF($N104="D",VLOOKUP(H104,BasisBuckets,2,FALSE()),0)</f>
        <v>0</v>
      </c>
      <c r="R104" s="83" t="n">
        <f aca="false">IF($N104="PHY",VLOOKUP(H104,PGDBuckets,2,FALSE()),0)</f>
        <v>0</v>
      </c>
      <c r="S104" s="83" t="n">
        <f aca="false">IF($N104="G",VLOOKUP(H104,PGDBuckets,2,FALSE()),0)</f>
        <v>0</v>
      </c>
      <c r="T104" s="83" t="n">
        <f aca="false">SUM(P104:S104)</f>
        <v>9</v>
      </c>
      <c r="U104" s="83" t="str">
        <f aca="false">IF(O104="not used","-",O104&amp;N104&amp;T104)</f>
        <v>-</v>
      </c>
      <c r="V104" s="83" t="str">
        <f aca="false">IF(O104="Not Used","-",VLOOKUP(D104,FOLIOS,7,FALSE())&amp;H104)</f>
        <v>-</v>
      </c>
      <c r="W104" s="83" t="str">
        <f aca="false">IF(U104="-","-",O104&amp;E104&amp;H104)</f>
        <v>-</v>
      </c>
      <c r="X104" s="84" t="str">
        <f aca="false">D104&amp;G104</f>
        <v>FT-CAND-EGSC-OPT-PRCNG</v>
      </c>
      <c r="AF104" s="0" t="str">
        <f aca="false">D104&amp;V104</f>
        <v>FT-CAND-EGSC-OPT-PRC-</v>
      </c>
    </row>
    <row r="105" customFormat="false" ht="12.75" hidden="false" customHeight="false" outlineLevel="0" collapsed="false">
      <c r="A105" s="80" t="n">
        <v>36682</v>
      </c>
      <c r="B105" s="81" t="s">
        <v>55</v>
      </c>
      <c r="C105" s="81" t="s">
        <v>56</v>
      </c>
      <c r="D105" s="81" t="s">
        <v>77</v>
      </c>
      <c r="E105" s="81" t="s">
        <v>24</v>
      </c>
      <c r="F105" s="81"/>
      <c r="G105" s="81" t="s">
        <v>75</v>
      </c>
      <c r="H105" s="80" t="n">
        <v>37226</v>
      </c>
      <c r="I105" s="81" t="n">
        <v>0</v>
      </c>
      <c r="J105" s="81" t="n">
        <v>0</v>
      </c>
      <c r="K105" s="82" t="n">
        <f aca="false">IF(J105=0,0,J105/I105)</f>
        <v>0</v>
      </c>
      <c r="L105" s="82" t="n">
        <f aca="false">I105/UOM</f>
        <v>0</v>
      </c>
      <c r="M105" s="82" t="n">
        <f aca="false">J105/UOM</f>
        <v>0</v>
      </c>
      <c r="N105" s="83" t="str">
        <f aca="false">IF(F105="P","PHY",IF(F105="G","G",E105))</f>
        <v>P</v>
      </c>
      <c r="O105" s="83" t="str">
        <f aca="false">IF(ISNA(VLOOKUP(G105,BadCanCurves,1,FALSE())),VLOOKUP(D105,FOLIOS,6,FALSE()),"not used")</f>
        <v>not used</v>
      </c>
      <c r="P105" s="83" t="n">
        <f aca="false">IF($N105="P",VLOOKUP(H105,PrcBuckets,2,FALSE()),0)</f>
        <v>9</v>
      </c>
      <c r="Q105" s="83" t="n">
        <f aca="false">IF($N105="D",VLOOKUP(H105,BasisBuckets,2,FALSE()),0)</f>
        <v>0</v>
      </c>
      <c r="R105" s="83" t="n">
        <f aca="false">IF($N105="PHY",VLOOKUP(H105,PGDBuckets,2,FALSE()),0)</f>
        <v>0</v>
      </c>
      <c r="S105" s="83" t="n">
        <f aca="false">IF($N105="G",VLOOKUP(H105,PGDBuckets,2,FALSE()),0)</f>
        <v>0</v>
      </c>
      <c r="T105" s="83" t="n">
        <f aca="false">SUM(P105:S105)</f>
        <v>9</v>
      </c>
      <c r="U105" s="83" t="str">
        <f aca="false">IF(O105="not used","-",O105&amp;N105&amp;T105)</f>
        <v>-</v>
      </c>
      <c r="V105" s="83" t="str">
        <f aca="false">IF(O105="Not Used","-",VLOOKUP(D105,FOLIOS,7,FALSE())&amp;H105)</f>
        <v>-</v>
      </c>
      <c r="W105" s="83" t="str">
        <f aca="false">IF(U105="-","-",O105&amp;E105&amp;H105)</f>
        <v>-</v>
      </c>
      <c r="X105" s="84" t="str">
        <f aca="false">D105&amp;G105</f>
        <v>FT-CAND-EGSC-OPT-PRCNG</v>
      </c>
      <c r="AF105" s="0" t="str">
        <f aca="false">D105&amp;V105</f>
        <v>FT-CAND-EGSC-OPT-PRC-</v>
      </c>
    </row>
    <row r="106" customFormat="false" ht="12.75" hidden="false" customHeight="false" outlineLevel="0" collapsed="false">
      <c r="A106" s="80" t="n">
        <v>36682</v>
      </c>
      <c r="B106" s="81" t="s">
        <v>55</v>
      </c>
      <c r="C106" s="81" t="s">
        <v>56</v>
      </c>
      <c r="D106" s="81" t="s">
        <v>77</v>
      </c>
      <c r="E106" s="81" t="s">
        <v>24</v>
      </c>
      <c r="F106" s="81"/>
      <c r="G106" s="81" t="s">
        <v>75</v>
      </c>
      <c r="H106" s="80" t="n">
        <v>37257</v>
      </c>
      <c r="I106" s="81" t="n">
        <v>0</v>
      </c>
      <c r="J106" s="81" t="n">
        <v>0</v>
      </c>
      <c r="K106" s="82" t="n">
        <f aca="false">IF(J106=0,0,J106/I106)</f>
        <v>0</v>
      </c>
      <c r="L106" s="82" t="n">
        <f aca="false">I106/UOM</f>
        <v>0</v>
      </c>
      <c r="M106" s="82" t="n">
        <f aca="false">J106/UOM</f>
        <v>0</v>
      </c>
      <c r="N106" s="83" t="str">
        <f aca="false">IF(F106="P","PHY",IF(F106="G","G",E106))</f>
        <v>P</v>
      </c>
      <c r="O106" s="83" t="str">
        <f aca="false">IF(ISNA(VLOOKUP(G106,BadCanCurves,1,FALSE())),VLOOKUP(D106,FOLIOS,6,FALSE()),"not used")</f>
        <v>not used</v>
      </c>
      <c r="P106" s="83" t="n">
        <f aca="false">IF($N106="P",VLOOKUP(H106,PrcBuckets,2,FALSE()),0)</f>
        <v>10</v>
      </c>
      <c r="Q106" s="83" t="n">
        <f aca="false">IF($N106="D",VLOOKUP(H106,BasisBuckets,2,FALSE()),0)</f>
        <v>0</v>
      </c>
      <c r="R106" s="83" t="n">
        <f aca="false">IF($N106="PHY",VLOOKUP(H106,PGDBuckets,2,FALSE()),0)</f>
        <v>0</v>
      </c>
      <c r="S106" s="83" t="n">
        <f aca="false">IF($N106="G",VLOOKUP(H106,PGDBuckets,2,FALSE()),0)</f>
        <v>0</v>
      </c>
      <c r="T106" s="83" t="n">
        <f aca="false">SUM(P106:S106)</f>
        <v>10</v>
      </c>
      <c r="U106" s="83" t="str">
        <f aca="false">IF(O106="not used","-",O106&amp;N106&amp;T106)</f>
        <v>-</v>
      </c>
      <c r="V106" s="83" t="str">
        <f aca="false">IF(O106="Not Used","-",VLOOKUP(D106,FOLIOS,7,FALSE())&amp;H106)</f>
        <v>-</v>
      </c>
      <c r="W106" s="83" t="str">
        <f aca="false">IF(U106="-","-",O106&amp;E106&amp;H106)</f>
        <v>-</v>
      </c>
      <c r="X106" s="84" t="str">
        <f aca="false">D106&amp;G106</f>
        <v>FT-CAND-EGSC-OPT-PRCNG</v>
      </c>
      <c r="AF106" s="0" t="str">
        <f aca="false">D106&amp;V106</f>
        <v>FT-CAND-EGSC-OPT-PRC-</v>
      </c>
    </row>
    <row r="107" customFormat="false" ht="12.75" hidden="false" customHeight="false" outlineLevel="0" collapsed="false">
      <c r="A107" s="80" t="n">
        <v>36682</v>
      </c>
      <c r="B107" s="81" t="s">
        <v>55</v>
      </c>
      <c r="C107" s="81" t="s">
        <v>56</v>
      </c>
      <c r="D107" s="81" t="s">
        <v>77</v>
      </c>
      <c r="E107" s="81" t="s">
        <v>24</v>
      </c>
      <c r="F107" s="81"/>
      <c r="G107" s="81" t="s">
        <v>75</v>
      </c>
      <c r="H107" s="80" t="n">
        <v>37288</v>
      </c>
      <c r="I107" s="81" t="n">
        <v>0</v>
      </c>
      <c r="J107" s="81" t="n">
        <v>0</v>
      </c>
      <c r="K107" s="82" t="n">
        <f aca="false">IF(J107=0,0,J107/I107)</f>
        <v>0</v>
      </c>
      <c r="L107" s="82" t="n">
        <f aca="false">I107/UOM</f>
        <v>0</v>
      </c>
      <c r="M107" s="82" t="n">
        <f aca="false">J107/UOM</f>
        <v>0</v>
      </c>
      <c r="N107" s="83" t="str">
        <f aca="false">IF(F107="P","PHY",IF(F107="G","G",E107))</f>
        <v>P</v>
      </c>
      <c r="O107" s="83" t="str">
        <f aca="false">IF(ISNA(VLOOKUP(G107,BadCanCurves,1,FALSE())),VLOOKUP(D107,FOLIOS,6,FALSE()),"not used")</f>
        <v>not used</v>
      </c>
      <c r="P107" s="83" t="n">
        <f aca="false">IF($N107="P",VLOOKUP(H107,PrcBuckets,2,FALSE()),0)</f>
        <v>10</v>
      </c>
      <c r="Q107" s="83" t="n">
        <f aca="false">IF($N107="D",VLOOKUP(H107,BasisBuckets,2,FALSE()),0)</f>
        <v>0</v>
      </c>
      <c r="R107" s="83" t="n">
        <f aca="false">IF($N107="PHY",VLOOKUP(H107,PGDBuckets,2,FALSE()),0)</f>
        <v>0</v>
      </c>
      <c r="S107" s="83" t="n">
        <f aca="false">IF($N107="G",VLOOKUP(H107,PGDBuckets,2,FALSE()),0)</f>
        <v>0</v>
      </c>
      <c r="T107" s="83" t="n">
        <f aca="false">SUM(P107:S107)</f>
        <v>10</v>
      </c>
      <c r="U107" s="83" t="str">
        <f aca="false">IF(O107="not used","-",O107&amp;N107&amp;T107)</f>
        <v>-</v>
      </c>
      <c r="V107" s="83" t="str">
        <f aca="false">IF(O107="Not Used","-",VLOOKUP(D107,FOLIOS,7,FALSE())&amp;H107)</f>
        <v>-</v>
      </c>
      <c r="W107" s="83" t="str">
        <f aca="false">IF(U107="-","-",O107&amp;E107&amp;H107)</f>
        <v>-</v>
      </c>
      <c r="X107" s="84" t="str">
        <f aca="false">D107&amp;G107</f>
        <v>FT-CAND-EGSC-OPT-PRCNG</v>
      </c>
      <c r="AF107" s="0" t="str">
        <f aca="false">D107&amp;V107</f>
        <v>FT-CAND-EGSC-OPT-PRC-</v>
      </c>
    </row>
    <row r="108" customFormat="false" ht="12.75" hidden="false" customHeight="false" outlineLevel="0" collapsed="false">
      <c r="A108" s="80" t="n">
        <v>36682</v>
      </c>
      <c r="B108" s="81" t="s">
        <v>55</v>
      </c>
      <c r="C108" s="81" t="s">
        <v>56</v>
      </c>
      <c r="D108" s="81" t="s">
        <v>77</v>
      </c>
      <c r="E108" s="81" t="s">
        <v>24</v>
      </c>
      <c r="F108" s="81"/>
      <c r="G108" s="81" t="s">
        <v>75</v>
      </c>
      <c r="H108" s="80" t="n">
        <v>37316</v>
      </c>
      <c r="I108" s="81" t="n">
        <v>0</v>
      </c>
      <c r="J108" s="81" t="n">
        <v>0</v>
      </c>
      <c r="K108" s="82" t="n">
        <f aca="false">IF(J108=0,0,J108/I108)</f>
        <v>0</v>
      </c>
      <c r="L108" s="82" t="n">
        <f aca="false">I108/UOM</f>
        <v>0</v>
      </c>
      <c r="M108" s="82" t="n">
        <f aca="false">J108/UOM</f>
        <v>0</v>
      </c>
      <c r="N108" s="83" t="str">
        <f aca="false">IF(F108="P","PHY",IF(F108="G","G",E108))</f>
        <v>P</v>
      </c>
      <c r="O108" s="83" t="str">
        <f aca="false">IF(ISNA(VLOOKUP(G108,BadCanCurves,1,FALSE())),VLOOKUP(D108,FOLIOS,6,FALSE()),"not used")</f>
        <v>not used</v>
      </c>
      <c r="P108" s="83" t="n">
        <f aca="false">IF($N108="P",VLOOKUP(H108,PrcBuckets,2,FALSE()),0)</f>
        <v>10</v>
      </c>
      <c r="Q108" s="83" t="n">
        <f aca="false">IF($N108="D",VLOOKUP(H108,BasisBuckets,2,FALSE()),0)</f>
        <v>0</v>
      </c>
      <c r="R108" s="83" t="n">
        <f aca="false">IF($N108="PHY",VLOOKUP(H108,PGDBuckets,2,FALSE()),0)</f>
        <v>0</v>
      </c>
      <c r="S108" s="83" t="n">
        <f aca="false">IF($N108="G",VLOOKUP(H108,PGDBuckets,2,FALSE()),0)</f>
        <v>0</v>
      </c>
      <c r="T108" s="83" t="n">
        <f aca="false">SUM(P108:S108)</f>
        <v>10</v>
      </c>
      <c r="U108" s="83" t="str">
        <f aca="false">IF(O108="not used","-",O108&amp;N108&amp;T108)</f>
        <v>-</v>
      </c>
      <c r="V108" s="83" t="str">
        <f aca="false">IF(O108="Not Used","-",VLOOKUP(D108,FOLIOS,7,FALSE())&amp;H108)</f>
        <v>-</v>
      </c>
      <c r="W108" s="83" t="str">
        <f aca="false">IF(U108="-","-",O108&amp;E108&amp;H108)</f>
        <v>-</v>
      </c>
      <c r="X108" s="84" t="str">
        <f aca="false">D108&amp;G108</f>
        <v>FT-CAND-EGSC-OPT-PRCNG</v>
      </c>
      <c r="AF108" s="0" t="str">
        <f aca="false">D108&amp;V108</f>
        <v>FT-CAND-EGSC-OPT-PRC-</v>
      </c>
    </row>
    <row r="109" customFormat="false" ht="12.75" hidden="false" customHeight="false" outlineLevel="0" collapsed="false">
      <c r="A109" s="80" t="n">
        <v>36682</v>
      </c>
      <c r="B109" s="81" t="s">
        <v>55</v>
      </c>
      <c r="C109" s="81" t="s">
        <v>56</v>
      </c>
      <c r="D109" s="81" t="s">
        <v>77</v>
      </c>
      <c r="E109" s="81" t="s">
        <v>24</v>
      </c>
      <c r="F109" s="81"/>
      <c r="G109" s="81" t="s">
        <v>75</v>
      </c>
      <c r="H109" s="80" t="n">
        <v>37347</v>
      </c>
      <c r="I109" s="81" t="n">
        <v>-481902</v>
      </c>
      <c r="J109" s="81" t="n">
        <v>-481902</v>
      </c>
      <c r="K109" s="82" t="n">
        <f aca="false">IF(J109=0,0,J109/I109)</f>
        <v>1</v>
      </c>
      <c r="L109" s="82" t="n">
        <f aca="false">I109/UOM</f>
        <v>-48.1902</v>
      </c>
      <c r="M109" s="82" t="n">
        <f aca="false">J109/UOM</f>
        <v>-48.1902</v>
      </c>
      <c r="N109" s="83" t="str">
        <f aca="false">IF(F109="P","PHY",IF(F109="G","G",E109))</f>
        <v>P</v>
      </c>
      <c r="O109" s="83" t="str">
        <f aca="false">IF(ISNA(VLOOKUP(G109,BadCanCurves,1,FALSE())),VLOOKUP(D109,FOLIOS,6,FALSE()),"not used")</f>
        <v>not used</v>
      </c>
      <c r="P109" s="83" t="n">
        <f aca="false">IF($N109="P",VLOOKUP(H109,PrcBuckets,2,FALSE()),0)</f>
        <v>10</v>
      </c>
      <c r="Q109" s="83" t="n">
        <f aca="false">IF($N109="D",VLOOKUP(H109,BasisBuckets,2,FALSE()),0)</f>
        <v>0</v>
      </c>
      <c r="R109" s="83" t="n">
        <f aca="false">IF($N109="PHY",VLOOKUP(H109,PGDBuckets,2,FALSE()),0)</f>
        <v>0</v>
      </c>
      <c r="S109" s="83" t="n">
        <f aca="false">IF($N109="G",VLOOKUP(H109,PGDBuckets,2,FALSE()),0)</f>
        <v>0</v>
      </c>
      <c r="T109" s="83" t="n">
        <f aca="false">SUM(P109:S109)</f>
        <v>10</v>
      </c>
      <c r="U109" s="83" t="str">
        <f aca="false">IF(O109="not used","-",O109&amp;N109&amp;T109)</f>
        <v>-</v>
      </c>
      <c r="V109" s="83" t="str">
        <f aca="false">IF(O109="Not Used","-",VLOOKUP(D109,FOLIOS,7,FALSE())&amp;H109)</f>
        <v>-</v>
      </c>
      <c r="W109" s="83" t="str">
        <f aca="false">IF(U109="-","-",O109&amp;E109&amp;H109)</f>
        <v>-</v>
      </c>
      <c r="X109" s="84" t="str">
        <f aca="false">D109&amp;G109</f>
        <v>FT-CAND-EGSC-OPT-PRCNG</v>
      </c>
      <c r="AF109" s="0" t="str">
        <f aca="false">D109&amp;V109</f>
        <v>FT-CAND-EGSC-OPT-PRC-</v>
      </c>
    </row>
    <row r="110" customFormat="false" ht="12.75" hidden="false" customHeight="false" outlineLevel="0" collapsed="false">
      <c r="A110" s="80" t="n">
        <v>36682</v>
      </c>
      <c r="B110" s="81" t="s">
        <v>55</v>
      </c>
      <c r="C110" s="81" t="s">
        <v>56</v>
      </c>
      <c r="D110" s="81" t="s">
        <v>77</v>
      </c>
      <c r="E110" s="81" t="s">
        <v>24</v>
      </c>
      <c r="F110" s="81"/>
      <c r="G110" s="81" t="s">
        <v>75</v>
      </c>
      <c r="H110" s="80" t="n">
        <v>37377</v>
      </c>
      <c r="I110" s="81" t="n">
        <v>-495036</v>
      </c>
      <c r="J110" s="81" t="n">
        <v>-495036</v>
      </c>
      <c r="K110" s="82" t="n">
        <f aca="false">IF(J110=0,0,J110/I110)</f>
        <v>1</v>
      </c>
      <c r="L110" s="82" t="n">
        <f aca="false">I110/UOM</f>
        <v>-49.5036</v>
      </c>
      <c r="M110" s="82" t="n">
        <f aca="false">J110/UOM</f>
        <v>-49.5036</v>
      </c>
      <c r="N110" s="83" t="str">
        <f aca="false">IF(F110="P","PHY",IF(F110="G","G",E110))</f>
        <v>P</v>
      </c>
      <c r="O110" s="83" t="str">
        <f aca="false">IF(ISNA(VLOOKUP(G110,BadCanCurves,1,FALSE())),VLOOKUP(D110,FOLIOS,6,FALSE()),"not used")</f>
        <v>not used</v>
      </c>
      <c r="P110" s="83" t="n">
        <f aca="false">IF($N110="P",VLOOKUP(H110,PrcBuckets,2,FALSE()),0)</f>
        <v>10</v>
      </c>
      <c r="Q110" s="83" t="n">
        <f aca="false">IF($N110="D",VLOOKUP(H110,BasisBuckets,2,FALSE()),0)</f>
        <v>0</v>
      </c>
      <c r="R110" s="83" t="n">
        <f aca="false">IF($N110="PHY",VLOOKUP(H110,PGDBuckets,2,FALSE()),0)</f>
        <v>0</v>
      </c>
      <c r="S110" s="83" t="n">
        <f aca="false">IF($N110="G",VLOOKUP(H110,PGDBuckets,2,FALSE()),0)</f>
        <v>0</v>
      </c>
      <c r="T110" s="83" t="n">
        <f aca="false">SUM(P110:S110)</f>
        <v>10</v>
      </c>
      <c r="U110" s="83" t="str">
        <f aca="false">IF(O110="not used","-",O110&amp;N110&amp;T110)</f>
        <v>-</v>
      </c>
      <c r="V110" s="83" t="str">
        <f aca="false">IF(O110="Not Used","-",VLOOKUP(D110,FOLIOS,7,FALSE())&amp;H110)</f>
        <v>-</v>
      </c>
      <c r="W110" s="83" t="str">
        <f aca="false">IF(U110="-","-",O110&amp;E110&amp;H110)</f>
        <v>-</v>
      </c>
      <c r="X110" s="84" t="str">
        <f aca="false">D110&amp;G110</f>
        <v>FT-CAND-EGSC-OPT-PRCNG</v>
      </c>
      <c r="AF110" s="0" t="str">
        <f aca="false">D110&amp;V110</f>
        <v>FT-CAND-EGSC-OPT-PRC-</v>
      </c>
    </row>
    <row r="111" customFormat="false" ht="12.75" hidden="false" customHeight="false" outlineLevel="0" collapsed="false">
      <c r="A111" s="80" t="n">
        <v>36682</v>
      </c>
      <c r="B111" s="81" t="s">
        <v>55</v>
      </c>
      <c r="C111" s="81" t="s">
        <v>56</v>
      </c>
      <c r="D111" s="81" t="s">
        <v>77</v>
      </c>
      <c r="E111" s="81" t="s">
        <v>24</v>
      </c>
      <c r="F111" s="81"/>
      <c r="G111" s="81" t="s">
        <v>75</v>
      </c>
      <c r="H111" s="80" t="n">
        <v>37408</v>
      </c>
      <c r="I111" s="81" t="n">
        <v>-476154</v>
      </c>
      <c r="J111" s="81" t="n">
        <v>-476154</v>
      </c>
      <c r="K111" s="82" t="n">
        <f aca="false">IF(J111=0,0,J111/I111)</f>
        <v>1</v>
      </c>
      <c r="L111" s="82" t="n">
        <f aca="false">I111/UOM</f>
        <v>-47.6154</v>
      </c>
      <c r="M111" s="82" t="n">
        <f aca="false">J111/UOM</f>
        <v>-47.6154</v>
      </c>
      <c r="N111" s="83" t="str">
        <f aca="false">IF(F111="P","PHY",IF(F111="G","G",E111))</f>
        <v>P</v>
      </c>
      <c r="O111" s="83" t="str">
        <f aca="false">IF(ISNA(VLOOKUP(G111,BadCanCurves,1,FALSE())),VLOOKUP(D111,FOLIOS,6,FALSE()),"not used")</f>
        <v>not used</v>
      </c>
      <c r="P111" s="83" t="n">
        <f aca="false">IF($N111="P",VLOOKUP(H111,PrcBuckets,2,FALSE()),0)</f>
        <v>10</v>
      </c>
      <c r="Q111" s="83" t="n">
        <f aca="false">IF($N111="D",VLOOKUP(H111,BasisBuckets,2,FALSE()),0)</f>
        <v>0</v>
      </c>
      <c r="R111" s="83" t="n">
        <f aca="false">IF($N111="PHY",VLOOKUP(H111,PGDBuckets,2,FALSE()),0)</f>
        <v>0</v>
      </c>
      <c r="S111" s="83" t="n">
        <f aca="false">IF($N111="G",VLOOKUP(H111,PGDBuckets,2,FALSE()),0)</f>
        <v>0</v>
      </c>
      <c r="T111" s="83" t="n">
        <f aca="false">SUM(P111:S111)</f>
        <v>10</v>
      </c>
      <c r="U111" s="83" t="str">
        <f aca="false">IF(O111="not used","-",O111&amp;N111&amp;T111)</f>
        <v>-</v>
      </c>
      <c r="V111" s="83" t="str">
        <f aca="false">IF(O111="Not Used","-",VLOOKUP(D111,FOLIOS,7,FALSE())&amp;H111)</f>
        <v>-</v>
      </c>
      <c r="W111" s="83" t="str">
        <f aca="false">IF(U111="-","-",O111&amp;E111&amp;H111)</f>
        <v>-</v>
      </c>
      <c r="X111" s="84" t="str">
        <f aca="false">D111&amp;G111</f>
        <v>FT-CAND-EGSC-OPT-PRCNG</v>
      </c>
      <c r="AF111" s="0" t="str">
        <f aca="false">D111&amp;V111</f>
        <v>FT-CAND-EGSC-OPT-PRC-</v>
      </c>
    </row>
    <row r="112" customFormat="false" ht="12.75" hidden="false" customHeight="false" outlineLevel="0" collapsed="false">
      <c r="A112" s="80" t="n">
        <v>36682</v>
      </c>
      <c r="B112" s="81" t="s">
        <v>55</v>
      </c>
      <c r="C112" s="81" t="s">
        <v>56</v>
      </c>
      <c r="D112" s="81" t="s">
        <v>77</v>
      </c>
      <c r="E112" s="81" t="s">
        <v>24</v>
      </c>
      <c r="F112" s="81"/>
      <c r="G112" s="81" t="s">
        <v>75</v>
      </c>
      <c r="H112" s="80" t="n">
        <v>37438</v>
      </c>
      <c r="I112" s="81" t="n">
        <v>-489132</v>
      </c>
      <c r="J112" s="81" t="n">
        <v>-489132</v>
      </c>
      <c r="K112" s="82" t="n">
        <f aca="false">IF(J112=0,0,J112/I112)</f>
        <v>1</v>
      </c>
      <c r="L112" s="82" t="n">
        <f aca="false">I112/UOM</f>
        <v>-48.9132</v>
      </c>
      <c r="M112" s="82" t="n">
        <f aca="false">J112/UOM</f>
        <v>-48.9132</v>
      </c>
      <c r="N112" s="83" t="str">
        <f aca="false">IF(F112="P","PHY",IF(F112="G","G",E112))</f>
        <v>P</v>
      </c>
      <c r="O112" s="83" t="str">
        <f aca="false">IF(ISNA(VLOOKUP(G112,BadCanCurves,1,FALSE())),VLOOKUP(D112,FOLIOS,6,FALSE()),"not used")</f>
        <v>not used</v>
      </c>
      <c r="P112" s="83" t="n">
        <f aca="false">IF($N112="P",VLOOKUP(H112,PrcBuckets,2,FALSE()),0)</f>
        <v>10</v>
      </c>
      <c r="Q112" s="83" t="n">
        <f aca="false">IF($N112="D",VLOOKUP(H112,BasisBuckets,2,FALSE()),0)</f>
        <v>0</v>
      </c>
      <c r="R112" s="83" t="n">
        <f aca="false">IF($N112="PHY",VLOOKUP(H112,PGDBuckets,2,FALSE()),0)</f>
        <v>0</v>
      </c>
      <c r="S112" s="83" t="n">
        <f aca="false">IF($N112="G",VLOOKUP(H112,PGDBuckets,2,FALSE()),0)</f>
        <v>0</v>
      </c>
      <c r="T112" s="83" t="n">
        <f aca="false">SUM(P112:S112)</f>
        <v>10</v>
      </c>
      <c r="U112" s="83" t="str">
        <f aca="false">IF(O112="not used","-",O112&amp;N112&amp;T112)</f>
        <v>-</v>
      </c>
      <c r="V112" s="83" t="str">
        <f aca="false">IF(O112="Not Used","-",VLOOKUP(D112,FOLIOS,7,FALSE())&amp;H112)</f>
        <v>-</v>
      </c>
      <c r="W112" s="83" t="str">
        <f aca="false">IF(U112="-","-",O112&amp;E112&amp;H112)</f>
        <v>-</v>
      </c>
      <c r="X112" s="84" t="str">
        <f aca="false">D112&amp;G112</f>
        <v>FT-CAND-EGSC-OPT-PRCNG</v>
      </c>
      <c r="AF112" s="0" t="str">
        <f aca="false">D112&amp;V112</f>
        <v>FT-CAND-EGSC-OPT-PRC-</v>
      </c>
    </row>
    <row r="113" customFormat="false" ht="12.75" hidden="false" customHeight="false" outlineLevel="0" collapsed="false">
      <c r="A113" s="80" t="n">
        <v>36682</v>
      </c>
      <c r="B113" s="81" t="s">
        <v>55</v>
      </c>
      <c r="C113" s="81" t="s">
        <v>56</v>
      </c>
      <c r="D113" s="81" t="s">
        <v>77</v>
      </c>
      <c r="E113" s="81" t="s">
        <v>24</v>
      </c>
      <c r="F113" s="81"/>
      <c r="G113" s="81" t="s">
        <v>75</v>
      </c>
      <c r="H113" s="80" t="n">
        <v>37469</v>
      </c>
      <c r="I113" s="81" t="n">
        <v>-486165</v>
      </c>
      <c r="J113" s="81" t="n">
        <v>-486165</v>
      </c>
      <c r="K113" s="82" t="n">
        <f aca="false">IF(J113=0,0,J113/I113)</f>
        <v>1</v>
      </c>
      <c r="L113" s="82" t="n">
        <f aca="false">I113/UOM</f>
        <v>-48.6165</v>
      </c>
      <c r="M113" s="82" t="n">
        <f aca="false">J113/UOM</f>
        <v>-48.6165</v>
      </c>
      <c r="N113" s="83" t="str">
        <f aca="false">IF(F113="P","PHY",IF(F113="G","G",E113))</f>
        <v>P</v>
      </c>
      <c r="O113" s="83" t="str">
        <f aca="false">IF(ISNA(VLOOKUP(G113,BadCanCurves,1,FALSE())),VLOOKUP(D113,FOLIOS,6,FALSE()),"not used")</f>
        <v>not used</v>
      </c>
      <c r="P113" s="83" t="n">
        <f aca="false">IF($N113="P",VLOOKUP(H113,PrcBuckets,2,FALSE()),0)</f>
        <v>10</v>
      </c>
      <c r="Q113" s="83" t="n">
        <f aca="false">IF($N113="D",VLOOKUP(H113,BasisBuckets,2,FALSE()),0)</f>
        <v>0</v>
      </c>
      <c r="R113" s="83" t="n">
        <f aca="false">IF($N113="PHY",VLOOKUP(H113,PGDBuckets,2,FALSE()),0)</f>
        <v>0</v>
      </c>
      <c r="S113" s="83" t="n">
        <f aca="false">IF($N113="G",VLOOKUP(H113,PGDBuckets,2,FALSE()),0)</f>
        <v>0</v>
      </c>
      <c r="T113" s="83" t="n">
        <f aca="false">SUM(P113:S113)</f>
        <v>10</v>
      </c>
      <c r="U113" s="83" t="str">
        <f aca="false">IF(O113="not used","-",O113&amp;N113&amp;T113)</f>
        <v>-</v>
      </c>
      <c r="V113" s="83" t="str">
        <f aca="false">IF(O113="Not Used","-",VLOOKUP(D113,FOLIOS,7,FALSE())&amp;H113)</f>
        <v>-</v>
      </c>
      <c r="W113" s="83" t="str">
        <f aca="false">IF(U113="-","-",O113&amp;E113&amp;H113)</f>
        <v>-</v>
      </c>
      <c r="X113" s="84" t="str">
        <f aca="false">D113&amp;G113</f>
        <v>FT-CAND-EGSC-OPT-PRCNG</v>
      </c>
      <c r="AF113" s="0" t="str">
        <f aca="false">D113&amp;V113</f>
        <v>FT-CAND-EGSC-OPT-PRC-</v>
      </c>
    </row>
    <row r="114" customFormat="false" ht="12.75" hidden="false" customHeight="false" outlineLevel="0" collapsed="false">
      <c r="A114" s="80" t="n">
        <v>36682</v>
      </c>
      <c r="B114" s="81" t="s">
        <v>55</v>
      </c>
      <c r="C114" s="81" t="s">
        <v>56</v>
      </c>
      <c r="D114" s="81" t="s">
        <v>77</v>
      </c>
      <c r="E114" s="81" t="s">
        <v>24</v>
      </c>
      <c r="F114" s="81"/>
      <c r="G114" s="81" t="s">
        <v>75</v>
      </c>
      <c r="H114" s="80" t="n">
        <v>37500</v>
      </c>
      <c r="I114" s="81" t="n">
        <v>-467627</v>
      </c>
      <c r="J114" s="81" t="n">
        <v>-467627</v>
      </c>
      <c r="K114" s="82" t="n">
        <f aca="false">IF(J114=0,0,J114/I114)</f>
        <v>1</v>
      </c>
      <c r="L114" s="82" t="n">
        <f aca="false">I114/UOM</f>
        <v>-46.7627</v>
      </c>
      <c r="M114" s="82" t="n">
        <f aca="false">J114/UOM</f>
        <v>-46.7627</v>
      </c>
      <c r="N114" s="83" t="str">
        <f aca="false">IF(F114="P","PHY",IF(F114="G","G",E114))</f>
        <v>P</v>
      </c>
      <c r="O114" s="83" t="str">
        <f aca="false">IF(ISNA(VLOOKUP(G114,BadCanCurves,1,FALSE())),VLOOKUP(D114,FOLIOS,6,FALSE()),"not used")</f>
        <v>not used</v>
      </c>
      <c r="P114" s="83" t="n">
        <f aca="false">IF($N114="P",VLOOKUP(H114,PrcBuckets,2,FALSE()),0)</f>
        <v>10</v>
      </c>
      <c r="Q114" s="83" t="n">
        <f aca="false">IF($N114="D",VLOOKUP(H114,BasisBuckets,2,FALSE()),0)</f>
        <v>0</v>
      </c>
      <c r="R114" s="83" t="n">
        <f aca="false">IF($N114="PHY",VLOOKUP(H114,PGDBuckets,2,FALSE()),0)</f>
        <v>0</v>
      </c>
      <c r="S114" s="83" t="n">
        <f aca="false">IF($N114="G",VLOOKUP(H114,PGDBuckets,2,FALSE()),0)</f>
        <v>0</v>
      </c>
      <c r="T114" s="83" t="n">
        <f aca="false">SUM(P114:S114)</f>
        <v>10</v>
      </c>
      <c r="U114" s="83" t="str">
        <f aca="false">IF(O114="not used","-",O114&amp;N114&amp;T114)</f>
        <v>-</v>
      </c>
      <c r="V114" s="83" t="str">
        <f aca="false">IF(O114="Not Used","-",VLOOKUP(D114,FOLIOS,7,FALSE())&amp;H114)</f>
        <v>-</v>
      </c>
      <c r="W114" s="83" t="str">
        <f aca="false">IF(U114="-","-",O114&amp;E114&amp;H114)</f>
        <v>-</v>
      </c>
      <c r="X114" s="84" t="str">
        <f aca="false">D114&amp;G114</f>
        <v>FT-CAND-EGSC-OPT-PRCNG</v>
      </c>
      <c r="AF114" s="0" t="str">
        <f aca="false">D114&amp;V114</f>
        <v>FT-CAND-EGSC-OPT-PRC-</v>
      </c>
    </row>
    <row r="115" customFormat="false" ht="12.75" hidden="false" customHeight="false" outlineLevel="0" collapsed="false">
      <c r="A115" s="80" t="n">
        <v>36682</v>
      </c>
      <c r="B115" s="81" t="s">
        <v>55</v>
      </c>
      <c r="C115" s="81" t="s">
        <v>56</v>
      </c>
      <c r="D115" s="81" t="s">
        <v>77</v>
      </c>
      <c r="E115" s="81" t="s">
        <v>24</v>
      </c>
      <c r="F115" s="81"/>
      <c r="G115" s="81" t="s">
        <v>75</v>
      </c>
      <c r="H115" s="80" t="n">
        <v>37530</v>
      </c>
      <c r="I115" s="81" t="n">
        <v>-480379</v>
      </c>
      <c r="J115" s="81" t="n">
        <v>-480379</v>
      </c>
      <c r="K115" s="82" t="n">
        <f aca="false">IF(J115=0,0,J115/I115)</f>
        <v>1</v>
      </c>
      <c r="L115" s="82" t="n">
        <f aca="false">I115/UOM</f>
        <v>-48.0379</v>
      </c>
      <c r="M115" s="82" t="n">
        <f aca="false">J115/UOM</f>
        <v>-48.0379</v>
      </c>
      <c r="N115" s="83" t="str">
        <f aca="false">IF(F115="P","PHY",IF(F115="G","G",E115))</f>
        <v>P</v>
      </c>
      <c r="O115" s="83" t="str">
        <f aca="false">IF(ISNA(VLOOKUP(G115,BadCanCurves,1,FALSE())),VLOOKUP(D115,FOLIOS,6,FALSE()),"not used")</f>
        <v>not used</v>
      </c>
      <c r="P115" s="83" t="n">
        <f aca="false">IF($N115="P",VLOOKUP(H115,PrcBuckets,2,FALSE()),0)</f>
        <v>10</v>
      </c>
      <c r="Q115" s="83" t="n">
        <f aca="false">IF($N115="D",VLOOKUP(H115,BasisBuckets,2,FALSE()),0)</f>
        <v>0</v>
      </c>
      <c r="R115" s="83" t="n">
        <f aca="false">IF($N115="PHY",VLOOKUP(H115,PGDBuckets,2,FALSE()),0)</f>
        <v>0</v>
      </c>
      <c r="S115" s="83" t="n">
        <f aca="false">IF($N115="G",VLOOKUP(H115,PGDBuckets,2,FALSE()),0)</f>
        <v>0</v>
      </c>
      <c r="T115" s="83" t="n">
        <f aca="false">SUM(P115:S115)</f>
        <v>10</v>
      </c>
      <c r="U115" s="83" t="str">
        <f aca="false">IF(O115="not used","-",O115&amp;N115&amp;T115)</f>
        <v>-</v>
      </c>
      <c r="V115" s="83" t="str">
        <f aca="false">IF(O115="Not Used","-",VLOOKUP(D115,FOLIOS,7,FALSE())&amp;H115)</f>
        <v>-</v>
      </c>
      <c r="W115" s="83" t="str">
        <f aca="false">IF(U115="-","-",O115&amp;E115&amp;H115)</f>
        <v>-</v>
      </c>
      <c r="X115" s="84" t="str">
        <f aca="false">D115&amp;G115</f>
        <v>FT-CAND-EGSC-OPT-PRCNG</v>
      </c>
      <c r="AF115" s="0" t="str">
        <f aca="false">D115&amp;V115</f>
        <v>FT-CAND-EGSC-OPT-PRC-</v>
      </c>
    </row>
    <row r="116" customFormat="false" ht="12.75" hidden="false" customHeight="false" outlineLevel="0" collapsed="false">
      <c r="A116" s="80" t="n">
        <v>36682</v>
      </c>
      <c r="B116" s="81" t="s">
        <v>55</v>
      </c>
      <c r="C116" s="81" t="s">
        <v>56</v>
      </c>
      <c r="D116" s="81" t="s">
        <v>77</v>
      </c>
      <c r="E116" s="81" t="s">
        <v>24</v>
      </c>
      <c r="F116" s="81"/>
      <c r="G116" s="81" t="s">
        <v>79</v>
      </c>
      <c r="H116" s="80" t="n">
        <v>36678</v>
      </c>
      <c r="I116" s="81" t="n">
        <v>0</v>
      </c>
      <c r="J116" s="81" t="n">
        <v>0</v>
      </c>
      <c r="K116" s="82" t="n">
        <f aca="false">IF(J116=0,0,J116/I116)</f>
        <v>0</v>
      </c>
      <c r="L116" s="82" t="n">
        <f aca="false">I116/UOM</f>
        <v>0</v>
      </c>
      <c r="M116" s="82" t="n">
        <f aca="false">J116/UOM</f>
        <v>0</v>
      </c>
      <c r="N116" s="83" t="str">
        <f aca="false">IF(F116="P","PHY",IF(F116="G","G",E116))</f>
        <v>P</v>
      </c>
      <c r="O116" s="83" t="str">
        <f aca="false">IF(ISNA(VLOOKUP(G116,BadCanCurves,1,FALSE())),VLOOKUP(D116,FOLIOS,6,FALSE()),"not used")</f>
        <v>not used</v>
      </c>
      <c r="P116" s="83" t="n">
        <f aca="false">IF($N116="P",VLOOKUP(H116,PrcBuckets,2,FALSE()),0)</f>
        <v>3</v>
      </c>
      <c r="Q116" s="83" t="n">
        <f aca="false">IF($N116="D",VLOOKUP(H116,BasisBuckets,2,FALSE()),0)</f>
        <v>0</v>
      </c>
      <c r="R116" s="83" t="n">
        <f aca="false">IF($N116="PHY",VLOOKUP(H116,PGDBuckets,2,FALSE()),0)</f>
        <v>0</v>
      </c>
      <c r="S116" s="83" t="n">
        <f aca="false">IF($N116="G",VLOOKUP(H116,PGDBuckets,2,FALSE()),0)</f>
        <v>0</v>
      </c>
      <c r="T116" s="83" t="n">
        <f aca="false">SUM(P116:S116)</f>
        <v>3</v>
      </c>
      <c r="U116" s="83" t="str">
        <f aca="false">IF(O116="not used","-",O116&amp;N116&amp;T116)</f>
        <v>-</v>
      </c>
      <c r="V116" s="83" t="str">
        <f aca="false">IF(O116="Not Used","-",VLOOKUP(D116,FOLIOS,7,FALSE())&amp;H116)</f>
        <v>-</v>
      </c>
      <c r="W116" s="83" t="str">
        <f aca="false">IF(U116="-","-",O116&amp;E116&amp;H116)</f>
        <v>-</v>
      </c>
      <c r="X116" s="84" t="str">
        <f aca="false">D116&amp;G116</f>
        <v>FT-CAND-EGSC-OPT-PRCNGMR-AECO/C</v>
      </c>
      <c r="AF116" s="0" t="str">
        <f aca="false">D116&amp;V116</f>
        <v>FT-CAND-EGSC-OPT-PRC-</v>
      </c>
    </row>
    <row r="117" customFormat="false" ht="12.75" hidden="false" customHeight="false" outlineLevel="0" collapsed="false">
      <c r="A117" s="80" t="n">
        <v>36682</v>
      </c>
      <c r="B117" s="81" t="s">
        <v>55</v>
      </c>
      <c r="C117" s="81" t="s">
        <v>56</v>
      </c>
      <c r="D117" s="81" t="s">
        <v>77</v>
      </c>
      <c r="E117" s="81" t="s">
        <v>24</v>
      </c>
      <c r="F117" s="81"/>
      <c r="G117" s="81" t="s">
        <v>79</v>
      </c>
      <c r="H117" s="80" t="n">
        <v>36708</v>
      </c>
      <c r="I117" s="81" t="n">
        <v>-2310151</v>
      </c>
      <c r="J117" s="81" t="n">
        <v>-1848121</v>
      </c>
      <c r="K117" s="82" t="n">
        <f aca="false">IF(J117=0,0,J117/I117)</f>
        <v>0.800000086574427</v>
      </c>
      <c r="L117" s="82" t="n">
        <f aca="false">I117/UOM</f>
        <v>-231.0151</v>
      </c>
      <c r="M117" s="82" t="n">
        <f aca="false">J117/UOM</f>
        <v>-184.8121</v>
      </c>
      <c r="N117" s="83" t="str">
        <f aca="false">IF(F117="P","PHY",IF(F117="G","G",E117))</f>
        <v>P</v>
      </c>
      <c r="O117" s="83" t="str">
        <f aca="false">IF(ISNA(VLOOKUP(G117,BadCanCurves,1,FALSE())),VLOOKUP(D117,FOLIOS,6,FALSE()),"not used")</f>
        <v>not used</v>
      </c>
      <c r="P117" s="83" t="n">
        <f aca="false">IF($N117="P",VLOOKUP(H117,PrcBuckets,2,FALSE()),0)</f>
        <v>4</v>
      </c>
      <c r="Q117" s="83" t="n">
        <f aca="false">IF($N117="D",VLOOKUP(H117,BasisBuckets,2,FALSE()),0)</f>
        <v>0</v>
      </c>
      <c r="R117" s="83" t="n">
        <f aca="false">IF($N117="PHY",VLOOKUP(H117,PGDBuckets,2,FALSE()),0)</f>
        <v>0</v>
      </c>
      <c r="S117" s="83" t="n">
        <f aca="false">IF($N117="G",VLOOKUP(H117,PGDBuckets,2,FALSE()),0)</f>
        <v>0</v>
      </c>
      <c r="T117" s="83" t="n">
        <f aca="false">SUM(P117:S117)</f>
        <v>4</v>
      </c>
      <c r="U117" s="83" t="str">
        <f aca="false">IF(O117="not used","-",O117&amp;N117&amp;T117)</f>
        <v>-</v>
      </c>
      <c r="V117" s="83" t="str">
        <f aca="false">IF(O117="Not Used","-",VLOOKUP(D117,FOLIOS,7,FALSE())&amp;H117)</f>
        <v>-</v>
      </c>
      <c r="W117" s="83" t="str">
        <f aca="false">IF(U117="-","-",O117&amp;E117&amp;H117)</f>
        <v>-</v>
      </c>
      <c r="X117" s="84" t="str">
        <f aca="false">D117&amp;G117</f>
        <v>FT-CAND-EGSC-OPT-PRCNGMR-AECO/C</v>
      </c>
      <c r="AF117" s="0" t="str">
        <f aca="false">D117&amp;V117</f>
        <v>FT-CAND-EGSC-OPT-PRC-</v>
      </c>
    </row>
    <row r="118" customFormat="false" ht="12.75" hidden="false" customHeight="false" outlineLevel="0" collapsed="false">
      <c r="A118" s="80" t="n">
        <v>36682</v>
      </c>
      <c r="B118" s="81" t="s">
        <v>55</v>
      </c>
      <c r="C118" s="81" t="s">
        <v>56</v>
      </c>
      <c r="D118" s="81" t="s">
        <v>77</v>
      </c>
      <c r="E118" s="81" t="s">
        <v>24</v>
      </c>
      <c r="F118" s="81"/>
      <c r="G118" s="81" t="s">
        <v>79</v>
      </c>
      <c r="H118" s="80" t="n">
        <v>36739</v>
      </c>
      <c r="I118" s="81" t="n">
        <v>-3275876</v>
      </c>
      <c r="J118" s="81" t="n">
        <v>-2620701</v>
      </c>
      <c r="K118" s="82" t="n">
        <f aca="false">IF(J118=0,0,J118/I118)</f>
        <v>0.800000061052372</v>
      </c>
      <c r="L118" s="82" t="n">
        <f aca="false">I118/UOM</f>
        <v>-327.5876</v>
      </c>
      <c r="M118" s="82" t="n">
        <f aca="false">J118/UOM</f>
        <v>-262.0701</v>
      </c>
      <c r="N118" s="83" t="str">
        <f aca="false">IF(F118="P","PHY",IF(F118="G","G",E118))</f>
        <v>P</v>
      </c>
      <c r="O118" s="83" t="str">
        <f aca="false">IF(ISNA(VLOOKUP(G118,BadCanCurves,1,FALSE())),VLOOKUP(D118,FOLIOS,6,FALSE()),"not used")</f>
        <v>not used</v>
      </c>
      <c r="P118" s="83" t="n">
        <f aca="false">IF($N118="P",VLOOKUP(H118,PrcBuckets,2,FALSE()),0)</f>
        <v>5</v>
      </c>
      <c r="Q118" s="83" t="n">
        <f aca="false">IF($N118="D",VLOOKUP(H118,BasisBuckets,2,FALSE()),0)</f>
        <v>0</v>
      </c>
      <c r="R118" s="83" t="n">
        <f aca="false">IF($N118="PHY",VLOOKUP(H118,PGDBuckets,2,FALSE()),0)</f>
        <v>0</v>
      </c>
      <c r="S118" s="83" t="n">
        <f aca="false">IF($N118="G",VLOOKUP(H118,PGDBuckets,2,FALSE()),0)</f>
        <v>0</v>
      </c>
      <c r="T118" s="83" t="n">
        <f aca="false">SUM(P118:S118)</f>
        <v>5</v>
      </c>
      <c r="U118" s="83" t="str">
        <f aca="false">IF(O118="not used","-",O118&amp;N118&amp;T118)</f>
        <v>-</v>
      </c>
      <c r="V118" s="83" t="str">
        <f aca="false">IF(O118="Not Used","-",VLOOKUP(D118,FOLIOS,7,FALSE())&amp;H118)</f>
        <v>-</v>
      </c>
      <c r="W118" s="83" t="str">
        <f aca="false">IF(U118="-","-",O118&amp;E118&amp;H118)</f>
        <v>-</v>
      </c>
      <c r="X118" s="84" t="str">
        <f aca="false">D118&amp;G118</f>
        <v>FT-CAND-EGSC-OPT-PRCNGMR-AECO/C</v>
      </c>
      <c r="AF118" s="0" t="str">
        <f aca="false">D118&amp;V118</f>
        <v>FT-CAND-EGSC-OPT-PRC-</v>
      </c>
    </row>
    <row r="119" customFormat="false" ht="12.75" hidden="false" customHeight="false" outlineLevel="0" collapsed="false">
      <c r="A119" s="80" t="n">
        <v>36682</v>
      </c>
      <c r="B119" s="81" t="s">
        <v>55</v>
      </c>
      <c r="C119" s="81" t="s">
        <v>56</v>
      </c>
      <c r="D119" s="81" t="s">
        <v>77</v>
      </c>
      <c r="E119" s="81" t="s">
        <v>24</v>
      </c>
      <c r="F119" s="81"/>
      <c r="G119" s="81" t="s">
        <v>79</v>
      </c>
      <c r="H119" s="80" t="n">
        <v>36770</v>
      </c>
      <c r="I119" s="81" t="n">
        <v>-3448664</v>
      </c>
      <c r="J119" s="81" t="n">
        <v>-2758932</v>
      </c>
      <c r="K119" s="82" t="n">
        <f aca="false">IF(J119=0,0,J119/I119)</f>
        <v>0.800000231973889</v>
      </c>
      <c r="L119" s="82" t="n">
        <f aca="false">I119/UOM</f>
        <v>-344.8664</v>
      </c>
      <c r="M119" s="82" t="n">
        <f aca="false">J119/UOM</f>
        <v>-275.8932</v>
      </c>
      <c r="N119" s="83" t="str">
        <f aca="false">IF(F119="P","PHY",IF(F119="G","G",E119))</f>
        <v>P</v>
      </c>
      <c r="O119" s="83" t="str">
        <f aca="false">IF(ISNA(VLOOKUP(G119,BadCanCurves,1,FALSE())),VLOOKUP(D119,FOLIOS,6,FALSE()),"not used")</f>
        <v>not used</v>
      </c>
      <c r="P119" s="83" t="n">
        <f aca="false">IF($N119="P",VLOOKUP(H119,PrcBuckets,2,FALSE()),0)</f>
        <v>6</v>
      </c>
      <c r="Q119" s="83" t="n">
        <f aca="false">IF($N119="D",VLOOKUP(H119,BasisBuckets,2,FALSE()),0)</f>
        <v>0</v>
      </c>
      <c r="R119" s="83" t="n">
        <f aca="false">IF($N119="PHY",VLOOKUP(H119,PGDBuckets,2,FALSE()),0)</f>
        <v>0</v>
      </c>
      <c r="S119" s="83" t="n">
        <f aca="false">IF($N119="G",VLOOKUP(H119,PGDBuckets,2,FALSE()),0)</f>
        <v>0</v>
      </c>
      <c r="T119" s="83" t="n">
        <f aca="false">SUM(P119:S119)</f>
        <v>6</v>
      </c>
      <c r="U119" s="83" t="str">
        <f aca="false">IF(O119="not used","-",O119&amp;N119&amp;T119)</f>
        <v>-</v>
      </c>
      <c r="V119" s="83" t="str">
        <f aca="false">IF(O119="Not Used","-",VLOOKUP(D119,FOLIOS,7,FALSE())&amp;H119)</f>
        <v>-</v>
      </c>
      <c r="W119" s="83" t="str">
        <f aca="false">IF(U119="-","-",O119&amp;E119&amp;H119)</f>
        <v>-</v>
      </c>
      <c r="X119" s="84" t="str">
        <f aca="false">D119&amp;G119</f>
        <v>FT-CAND-EGSC-OPT-PRCNGMR-AECO/C</v>
      </c>
      <c r="AF119" s="0" t="str">
        <f aca="false">D119&amp;V119</f>
        <v>FT-CAND-EGSC-OPT-PRC-</v>
      </c>
    </row>
    <row r="120" customFormat="false" ht="12.75" hidden="false" customHeight="false" outlineLevel="0" collapsed="false">
      <c r="A120" s="80" t="n">
        <v>36682</v>
      </c>
      <c r="B120" s="81" t="s">
        <v>55</v>
      </c>
      <c r="C120" s="81" t="s">
        <v>56</v>
      </c>
      <c r="D120" s="81" t="s">
        <v>77</v>
      </c>
      <c r="E120" s="81" t="s">
        <v>24</v>
      </c>
      <c r="F120" s="81"/>
      <c r="G120" s="81" t="s">
        <v>79</v>
      </c>
      <c r="H120" s="80" t="n">
        <v>36800</v>
      </c>
      <c r="I120" s="81" t="n">
        <v>-1009819</v>
      </c>
      <c r="J120" s="81" t="n">
        <v>-807855</v>
      </c>
      <c r="K120" s="82" t="n">
        <f aca="false">IF(J120=0,0,J120/I120)</f>
        <v>0.799999801944705</v>
      </c>
      <c r="L120" s="82" t="n">
        <f aca="false">I120/UOM</f>
        <v>-100.9819</v>
      </c>
      <c r="M120" s="82" t="n">
        <f aca="false">J120/UOM</f>
        <v>-80.7855</v>
      </c>
      <c r="N120" s="83" t="str">
        <f aca="false">IF(F120="P","PHY",IF(F120="G","G",E120))</f>
        <v>P</v>
      </c>
      <c r="O120" s="83" t="str">
        <f aca="false">IF(ISNA(VLOOKUP(G120,BadCanCurves,1,FALSE())),VLOOKUP(D120,FOLIOS,6,FALSE()),"not used")</f>
        <v>not used</v>
      </c>
      <c r="P120" s="83" t="n">
        <f aca="false">IF($N120="P",VLOOKUP(H120,PrcBuckets,2,FALSE()),0)</f>
        <v>7</v>
      </c>
      <c r="Q120" s="83" t="n">
        <f aca="false">IF($N120="D",VLOOKUP(H120,BasisBuckets,2,FALSE()),0)</f>
        <v>0</v>
      </c>
      <c r="R120" s="83" t="n">
        <f aca="false">IF($N120="PHY",VLOOKUP(H120,PGDBuckets,2,FALSE()),0)</f>
        <v>0</v>
      </c>
      <c r="S120" s="83" t="n">
        <f aca="false">IF($N120="G",VLOOKUP(H120,PGDBuckets,2,FALSE()),0)</f>
        <v>0</v>
      </c>
      <c r="T120" s="83" t="n">
        <f aca="false">SUM(P120:S120)</f>
        <v>7</v>
      </c>
      <c r="U120" s="83" t="str">
        <f aca="false">IF(O120="not used","-",O120&amp;N120&amp;T120)</f>
        <v>-</v>
      </c>
      <c r="V120" s="83" t="str">
        <f aca="false">IF(O120="Not Used","-",VLOOKUP(D120,FOLIOS,7,FALSE())&amp;H120)</f>
        <v>-</v>
      </c>
      <c r="W120" s="83" t="str">
        <f aca="false">IF(U120="-","-",O120&amp;E120&amp;H120)</f>
        <v>-</v>
      </c>
      <c r="X120" s="84" t="str">
        <f aca="false">D120&amp;G120</f>
        <v>FT-CAND-EGSC-OPT-PRCNGMR-AECO/C</v>
      </c>
      <c r="AF120" s="0" t="str">
        <f aca="false">D120&amp;V120</f>
        <v>FT-CAND-EGSC-OPT-PRC-</v>
      </c>
    </row>
    <row r="121" customFormat="false" ht="12.75" hidden="false" customHeight="false" outlineLevel="0" collapsed="false">
      <c r="A121" s="80" t="n">
        <v>36682</v>
      </c>
      <c r="B121" s="81" t="s">
        <v>55</v>
      </c>
      <c r="C121" s="81" t="s">
        <v>56</v>
      </c>
      <c r="D121" s="81" t="s">
        <v>77</v>
      </c>
      <c r="E121" s="81" t="s">
        <v>24</v>
      </c>
      <c r="F121" s="81"/>
      <c r="G121" s="81" t="s">
        <v>79</v>
      </c>
      <c r="H121" s="80" t="n">
        <v>36831</v>
      </c>
      <c r="I121" s="81" t="n">
        <v>3743074</v>
      </c>
      <c r="J121" s="81" t="n">
        <v>2994459</v>
      </c>
      <c r="K121" s="82" t="n">
        <f aca="false">IF(J121=0,0,J121/I121)</f>
        <v>0.799999946567981</v>
      </c>
      <c r="L121" s="82" t="n">
        <f aca="false">I121/UOM</f>
        <v>374.3074</v>
      </c>
      <c r="M121" s="82" t="n">
        <f aca="false">J121/UOM</f>
        <v>299.4459</v>
      </c>
      <c r="N121" s="83" t="str">
        <f aca="false">IF(F121="P","PHY",IF(F121="G","G",E121))</f>
        <v>P</v>
      </c>
      <c r="O121" s="83" t="str">
        <f aca="false">IF(ISNA(VLOOKUP(G121,BadCanCurves,1,FALSE())),VLOOKUP(D121,FOLIOS,6,FALSE()),"not used")</f>
        <v>not used</v>
      </c>
      <c r="P121" s="83" t="n">
        <f aca="false">IF($N121="P",VLOOKUP(H121,PrcBuckets,2,FALSE()),0)</f>
        <v>8</v>
      </c>
      <c r="Q121" s="83" t="n">
        <f aca="false">IF($N121="D",VLOOKUP(H121,BasisBuckets,2,FALSE()),0)</f>
        <v>0</v>
      </c>
      <c r="R121" s="83" t="n">
        <f aca="false">IF($N121="PHY",VLOOKUP(H121,PGDBuckets,2,FALSE()),0)</f>
        <v>0</v>
      </c>
      <c r="S121" s="83" t="n">
        <f aca="false">IF($N121="G",VLOOKUP(H121,PGDBuckets,2,FALSE()),0)</f>
        <v>0</v>
      </c>
      <c r="T121" s="83" t="n">
        <f aca="false">SUM(P121:S121)</f>
        <v>8</v>
      </c>
      <c r="U121" s="83" t="str">
        <f aca="false">IF(O121="not used","-",O121&amp;N121&amp;T121)</f>
        <v>-</v>
      </c>
      <c r="V121" s="83" t="str">
        <f aca="false">IF(O121="Not Used","-",VLOOKUP(D121,FOLIOS,7,FALSE())&amp;H121)</f>
        <v>-</v>
      </c>
      <c r="W121" s="83" t="str">
        <f aca="false">IF(U121="-","-",O121&amp;E121&amp;H121)</f>
        <v>-</v>
      </c>
      <c r="X121" s="84" t="str">
        <f aca="false">D121&amp;G121</f>
        <v>FT-CAND-EGSC-OPT-PRCNGMR-AECO/C</v>
      </c>
      <c r="AF121" s="0" t="str">
        <f aca="false">D121&amp;V121</f>
        <v>FT-CAND-EGSC-OPT-PRC-</v>
      </c>
    </row>
    <row r="122" customFormat="false" ht="12.75" hidden="false" customHeight="false" outlineLevel="0" collapsed="false">
      <c r="A122" s="80" t="n">
        <v>36682</v>
      </c>
      <c r="B122" s="81" t="s">
        <v>55</v>
      </c>
      <c r="C122" s="81" t="s">
        <v>56</v>
      </c>
      <c r="D122" s="81" t="s">
        <v>77</v>
      </c>
      <c r="E122" s="81" t="s">
        <v>24</v>
      </c>
      <c r="F122" s="81"/>
      <c r="G122" s="81" t="s">
        <v>79</v>
      </c>
      <c r="H122" s="80" t="n">
        <v>36861</v>
      </c>
      <c r="I122" s="81" t="n">
        <v>3842262</v>
      </c>
      <c r="J122" s="81" t="n">
        <v>3073809</v>
      </c>
      <c r="K122" s="82" t="n">
        <f aca="false">IF(J122=0,0,J122/I122)</f>
        <v>0.799999843841987</v>
      </c>
      <c r="L122" s="82" t="n">
        <f aca="false">I122/UOM</f>
        <v>384.2262</v>
      </c>
      <c r="M122" s="82" t="n">
        <f aca="false">J122/UOM</f>
        <v>307.3809</v>
      </c>
      <c r="N122" s="83" t="str">
        <f aca="false">IF(F122="P","PHY",IF(F122="G","G",E122))</f>
        <v>P</v>
      </c>
      <c r="O122" s="83" t="str">
        <f aca="false">IF(ISNA(VLOOKUP(G122,BadCanCurves,1,FALSE())),VLOOKUP(D122,FOLIOS,6,FALSE()),"not used")</f>
        <v>not used</v>
      </c>
      <c r="P122" s="83" t="n">
        <f aca="false">IF($N122="P",VLOOKUP(H122,PrcBuckets,2,FALSE()),0)</f>
        <v>8</v>
      </c>
      <c r="Q122" s="83" t="n">
        <f aca="false">IF($N122="D",VLOOKUP(H122,BasisBuckets,2,FALSE()),0)</f>
        <v>0</v>
      </c>
      <c r="R122" s="83" t="n">
        <f aca="false">IF($N122="PHY",VLOOKUP(H122,PGDBuckets,2,FALSE()),0)</f>
        <v>0</v>
      </c>
      <c r="S122" s="83" t="n">
        <f aca="false">IF($N122="G",VLOOKUP(H122,PGDBuckets,2,FALSE()),0)</f>
        <v>0</v>
      </c>
      <c r="T122" s="83" t="n">
        <f aca="false">SUM(P122:S122)</f>
        <v>8</v>
      </c>
      <c r="U122" s="83" t="str">
        <f aca="false">IF(O122="not used","-",O122&amp;N122&amp;T122)</f>
        <v>-</v>
      </c>
      <c r="V122" s="83" t="str">
        <f aca="false">IF(O122="Not Used","-",VLOOKUP(D122,FOLIOS,7,FALSE())&amp;H122)</f>
        <v>-</v>
      </c>
      <c r="W122" s="83" t="str">
        <f aca="false">IF(U122="-","-",O122&amp;E122&amp;H122)</f>
        <v>-</v>
      </c>
      <c r="X122" s="84" t="str">
        <f aca="false">D122&amp;G122</f>
        <v>FT-CAND-EGSC-OPT-PRCNGMR-AECO/C</v>
      </c>
      <c r="AF122" s="0" t="str">
        <f aca="false">D122&amp;V122</f>
        <v>FT-CAND-EGSC-OPT-PRC-</v>
      </c>
    </row>
    <row r="123" customFormat="false" ht="12.75" hidden="false" customHeight="false" outlineLevel="0" collapsed="false">
      <c r="A123" s="80" t="n">
        <v>36682</v>
      </c>
      <c r="B123" s="81" t="s">
        <v>55</v>
      </c>
      <c r="C123" s="81" t="s">
        <v>56</v>
      </c>
      <c r="D123" s="81" t="s">
        <v>77</v>
      </c>
      <c r="E123" s="81" t="s">
        <v>24</v>
      </c>
      <c r="F123" s="81"/>
      <c r="G123" s="81" t="s">
        <v>79</v>
      </c>
      <c r="H123" s="80" t="n">
        <v>36892</v>
      </c>
      <c r="I123" s="81" t="n">
        <v>3830433</v>
      </c>
      <c r="J123" s="81" t="n">
        <v>3064346</v>
      </c>
      <c r="K123" s="82" t="n">
        <f aca="false">IF(J123=0,0,J123/I123)</f>
        <v>0.799999895573164</v>
      </c>
      <c r="L123" s="82" t="n">
        <f aca="false">I123/UOM</f>
        <v>383.0433</v>
      </c>
      <c r="M123" s="82" t="n">
        <f aca="false">J123/UOM</f>
        <v>306.4346</v>
      </c>
      <c r="N123" s="83" t="str">
        <f aca="false">IF(F123="P","PHY",IF(F123="G","G",E123))</f>
        <v>P</v>
      </c>
      <c r="O123" s="83" t="str">
        <f aca="false">IF(ISNA(VLOOKUP(G123,BadCanCurves,1,FALSE())),VLOOKUP(D123,FOLIOS,6,FALSE()),"not used")</f>
        <v>not used</v>
      </c>
      <c r="P123" s="83" t="n">
        <f aca="false">IF($N123="P",VLOOKUP(H123,PrcBuckets,2,FALSE()),0)</f>
        <v>9</v>
      </c>
      <c r="Q123" s="83" t="n">
        <f aca="false">IF($N123="D",VLOOKUP(H123,BasisBuckets,2,FALSE()),0)</f>
        <v>0</v>
      </c>
      <c r="R123" s="83" t="n">
        <f aca="false">IF($N123="PHY",VLOOKUP(H123,PGDBuckets,2,FALSE()),0)</f>
        <v>0</v>
      </c>
      <c r="S123" s="83" t="n">
        <f aca="false">IF($N123="G",VLOOKUP(H123,PGDBuckets,2,FALSE()),0)</f>
        <v>0</v>
      </c>
      <c r="T123" s="83" t="n">
        <f aca="false">SUM(P123:S123)</f>
        <v>9</v>
      </c>
      <c r="U123" s="83" t="str">
        <f aca="false">IF(O123="not used","-",O123&amp;N123&amp;T123)</f>
        <v>-</v>
      </c>
      <c r="V123" s="83" t="str">
        <f aca="false">IF(O123="Not Used","-",VLOOKUP(D123,FOLIOS,7,FALSE())&amp;H123)</f>
        <v>-</v>
      </c>
      <c r="W123" s="83" t="str">
        <f aca="false">IF(U123="-","-",O123&amp;E123&amp;H123)</f>
        <v>-</v>
      </c>
      <c r="X123" s="84" t="str">
        <f aca="false">D123&amp;G123</f>
        <v>FT-CAND-EGSC-OPT-PRCNGMR-AECO/C</v>
      </c>
      <c r="AF123" s="0" t="str">
        <f aca="false">D123&amp;V123</f>
        <v>FT-CAND-EGSC-OPT-PRC-</v>
      </c>
    </row>
    <row r="124" customFormat="false" ht="12.75" hidden="false" customHeight="false" outlineLevel="0" collapsed="false">
      <c r="A124" s="80" t="n">
        <v>36682</v>
      </c>
      <c r="B124" s="81" t="s">
        <v>55</v>
      </c>
      <c r="C124" s="81" t="s">
        <v>56</v>
      </c>
      <c r="D124" s="81" t="s">
        <v>77</v>
      </c>
      <c r="E124" s="81" t="s">
        <v>24</v>
      </c>
      <c r="F124" s="81"/>
      <c r="G124" s="81" t="s">
        <v>79</v>
      </c>
      <c r="H124" s="80" t="n">
        <v>36923</v>
      </c>
      <c r="I124" s="81" t="n">
        <v>3296437</v>
      </c>
      <c r="J124" s="81" t="n">
        <v>2637150</v>
      </c>
      <c r="K124" s="82" t="n">
        <f aca="false">IF(J124=0,0,J124/I124)</f>
        <v>0.800000121343135</v>
      </c>
      <c r="L124" s="82" t="n">
        <f aca="false">I124/UOM</f>
        <v>329.6437</v>
      </c>
      <c r="M124" s="82" t="n">
        <f aca="false">J124/UOM</f>
        <v>263.715</v>
      </c>
      <c r="N124" s="83" t="str">
        <f aca="false">IF(F124="P","PHY",IF(F124="G","G",E124))</f>
        <v>P</v>
      </c>
      <c r="O124" s="83" t="str">
        <f aca="false">IF(ISNA(VLOOKUP(G124,BadCanCurves,1,FALSE())),VLOOKUP(D124,FOLIOS,6,FALSE()),"not used")</f>
        <v>not used</v>
      </c>
      <c r="P124" s="83" t="n">
        <f aca="false">IF($N124="P",VLOOKUP(H124,PrcBuckets,2,FALSE()),0)</f>
        <v>9</v>
      </c>
      <c r="Q124" s="83" t="n">
        <f aca="false">IF($N124="D",VLOOKUP(H124,BasisBuckets,2,FALSE()),0)</f>
        <v>0</v>
      </c>
      <c r="R124" s="83" t="n">
        <f aca="false">IF($N124="PHY",VLOOKUP(H124,PGDBuckets,2,FALSE()),0)</f>
        <v>0</v>
      </c>
      <c r="S124" s="83" t="n">
        <f aca="false">IF($N124="G",VLOOKUP(H124,PGDBuckets,2,FALSE()),0)</f>
        <v>0</v>
      </c>
      <c r="T124" s="83" t="n">
        <f aca="false">SUM(P124:S124)</f>
        <v>9</v>
      </c>
      <c r="U124" s="83" t="str">
        <f aca="false">IF(O124="not used","-",O124&amp;N124&amp;T124)</f>
        <v>-</v>
      </c>
      <c r="V124" s="83" t="str">
        <f aca="false">IF(O124="Not Used","-",VLOOKUP(D124,FOLIOS,7,FALSE())&amp;H124)</f>
        <v>-</v>
      </c>
      <c r="W124" s="83" t="str">
        <f aca="false">IF(U124="-","-",O124&amp;E124&amp;H124)</f>
        <v>-</v>
      </c>
      <c r="X124" s="84" t="str">
        <f aca="false">D124&amp;G124</f>
        <v>FT-CAND-EGSC-OPT-PRCNGMR-AECO/C</v>
      </c>
      <c r="AF124" s="0" t="str">
        <f aca="false">D124&amp;V124</f>
        <v>FT-CAND-EGSC-OPT-PRC-</v>
      </c>
    </row>
    <row r="125" customFormat="false" ht="12.75" hidden="false" customHeight="false" outlineLevel="0" collapsed="false">
      <c r="A125" s="80" t="n">
        <v>36682</v>
      </c>
      <c r="B125" s="81" t="s">
        <v>55</v>
      </c>
      <c r="C125" s="81" t="s">
        <v>56</v>
      </c>
      <c r="D125" s="81" t="s">
        <v>77</v>
      </c>
      <c r="E125" s="81" t="s">
        <v>24</v>
      </c>
      <c r="F125" s="81"/>
      <c r="G125" s="81" t="s">
        <v>79</v>
      </c>
      <c r="H125" s="80" t="n">
        <v>36951</v>
      </c>
      <c r="I125" s="81" t="n">
        <v>3545504</v>
      </c>
      <c r="J125" s="81" t="n">
        <v>2836403</v>
      </c>
      <c r="K125" s="82" t="n">
        <f aca="false">IF(J125=0,0,J125/I125)</f>
        <v>0.79999994359053</v>
      </c>
      <c r="L125" s="82" t="n">
        <f aca="false">I125/UOM</f>
        <v>354.5504</v>
      </c>
      <c r="M125" s="82" t="n">
        <f aca="false">J125/UOM</f>
        <v>283.6403</v>
      </c>
      <c r="N125" s="83" t="str">
        <f aca="false">IF(F125="P","PHY",IF(F125="G","G",E125))</f>
        <v>P</v>
      </c>
      <c r="O125" s="83" t="str">
        <f aca="false">IF(ISNA(VLOOKUP(G125,BadCanCurves,1,FALSE())),VLOOKUP(D125,FOLIOS,6,FALSE()),"not used")</f>
        <v>not used</v>
      </c>
      <c r="P125" s="83" t="n">
        <f aca="false">IF($N125="P",VLOOKUP(H125,PrcBuckets,2,FALSE()),0)</f>
        <v>9</v>
      </c>
      <c r="Q125" s="83" t="n">
        <f aca="false">IF($N125="D",VLOOKUP(H125,BasisBuckets,2,FALSE()),0)</f>
        <v>0</v>
      </c>
      <c r="R125" s="83" t="n">
        <f aca="false">IF($N125="PHY",VLOOKUP(H125,PGDBuckets,2,FALSE()),0)</f>
        <v>0</v>
      </c>
      <c r="S125" s="83" t="n">
        <f aca="false">IF($N125="G",VLOOKUP(H125,PGDBuckets,2,FALSE()),0)</f>
        <v>0</v>
      </c>
      <c r="T125" s="83" t="n">
        <f aca="false">SUM(P125:S125)</f>
        <v>9</v>
      </c>
      <c r="U125" s="83" t="str">
        <f aca="false">IF(O125="not used","-",O125&amp;N125&amp;T125)</f>
        <v>-</v>
      </c>
      <c r="V125" s="83" t="str">
        <f aca="false">IF(O125="Not Used","-",VLOOKUP(D125,FOLIOS,7,FALSE())&amp;H125)</f>
        <v>-</v>
      </c>
      <c r="W125" s="83" t="str">
        <f aca="false">IF(U125="-","-",O125&amp;E125&amp;H125)</f>
        <v>-</v>
      </c>
      <c r="X125" s="84" t="str">
        <f aca="false">D125&amp;G125</f>
        <v>FT-CAND-EGSC-OPT-PRCNGMR-AECO/C</v>
      </c>
      <c r="AF125" s="0" t="str">
        <f aca="false">D125&amp;V125</f>
        <v>FT-CAND-EGSC-OPT-PRC-</v>
      </c>
    </row>
    <row r="126" customFormat="false" ht="12.75" hidden="false" customHeight="false" outlineLevel="0" collapsed="false">
      <c r="A126" s="80" t="n">
        <v>36682</v>
      </c>
      <c r="B126" s="81" t="s">
        <v>55</v>
      </c>
      <c r="C126" s="81" t="s">
        <v>56</v>
      </c>
      <c r="D126" s="81" t="s">
        <v>77</v>
      </c>
      <c r="E126" s="81" t="s">
        <v>24</v>
      </c>
      <c r="F126" s="81"/>
      <c r="G126" s="81" t="s">
        <v>79</v>
      </c>
      <c r="H126" s="80" t="n">
        <v>36982</v>
      </c>
      <c r="I126" s="81" t="n">
        <v>520031</v>
      </c>
      <c r="J126" s="81" t="n">
        <v>416025</v>
      </c>
      <c r="K126" s="82" t="n">
        <f aca="false">IF(J126=0,0,J126/I126)</f>
        <v>0.800000384592457</v>
      </c>
      <c r="L126" s="82" t="n">
        <f aca="false">I126/UOM</f>
        <v>52.0031</v>
      </c>
      <c r="M126" s="82" t="n">
        <f aca="false">J126/UOM</f>
        <v>41.6025</v>
      </c>
      <c r="N126" s="83" t="str">
        <f aca="false">IF(F126="P","PHY",IF(F126="G","G",E126))</f>
        <v>P</v>
      </c>
      <c r="O126" s="83" t="str">
        <f aca="false">IF(ISNA(VLOOKUP(G126,BadCanCurves,1,FALSE())),VLOOKUP(D126,FOLIOS,6,FALSE()),"not used")</f>
        <v>not used</v>
      </c>
      <c r="P126" s="83" t="n">
        <f aca="false">IF($N126="P",VLOOKUP(H126,PrcBuckets,2,FALSE()),0)</f>
        <v>9</v>
      </c>
      <c r="Q126" s="83" t="n">
        <f aca="false">IF($N126="D",VLOOKUP(H126,BasisBuckets,2,FALSE()),0)</f>
        <v>0</v>
      </c>
      <c r="R126" s="83" t="n">
        <f aca="false">IF($N126="PHY",VLOOKUP(H126,PGDBuckets,2,FALSE()),0)</f>
        <v>0</v>
      </c>
      <c r="S126" s="83" t="n">
        <f aca="false">IF($N126="G",VLOOKUP(H126,PGDBuckets,2,FALSE()),0)</f>
        <v>0</v>
      </c>
      <c r="T126" s="83" t="n">
        <f aca="false">SUM(P126:S126)</f>
        <v>9</v>
      </c>
      <c r="U126" s="83" t="str">
        <f aca="false">IF(O126="not used","-",O126&amp;N126&amp;T126)</f>
        <v>-</v>
      </c>
      <c r="V126" s="83" t="str">
        <f aca="false">IF(O126="Not Used","-",VLOOKUP(D126,FOLIOS,7,FALSE())&amp;H126)</f>
        <v>-</v>
      </c>
      <c r="W126" s="83" t="str">
        <f aca="false">IF(U126="-","-",O126&amp;E126&amp;H126)</f>
        <v>-</v>
      </c>
      <c r="X126" s="84" t="str">
        <f aca="false">D126&amp;G126</f>
        <v>FT-CAND-EGSC-OPT-PRCNGMR-AECO/C</v>
      </c>
      <c r="AF126" s="0" t="str">
        <f aca="false">D126&amp;V126</f>
        <v>FT-CAND-EGSC-OPT-PRC-</v>
      </c>
    </row>
    <row r="127" customFormat="false" ht="12.75" hidden="false" customHeight="false" outlineLevel="0" collapsed="false">
      <c r="A127" s="80" t="n">
        <v>36682</v>
      </c>
      <c r="B127" s="81" t="s">
        <v>55</v>
      </c>
      <c r="C127" s="81" t="s">
        <v>56</v>
      </c>
      <c r="D127" s="81" t="s">
        <v>77</v>
      </c>
      <c r="E127" s="81" t="s">
        <v>24</v>
      </c>
      <c r="F127" s="81"/>
      <c r="G127" s="81" t="s">
        <v>79</v>
      </c>
      <c r="H127" s="80" t="n">
        <v>37012</v>
      </c>
      <c r="I127" s="81" t="n">
        <v>164904</v>
      </c>
      <c r="J127" s="81" t="n">
        <v>131924</v>
      </c>
      <c r="K127" s="82" t="n">
        <f aca="false">IF(J127=0,0,J127/I127)</f>
        <v>0.800004851307427</v>
      </c>
      <c r="L127" s="82" t="n">
        <f aca="false">I127/UOM</f>
        <v>16.4904</v>
      </c>
      <c r="M127" s="82" t="n">
        <f aca="false">J127/UOM</f>
        <v>13.1924</v>
      </c>
      <c r="N127" s="83" t="str">
        <f aca="false">IF(F127="P","PHY",IF(F127="G","G",E127))</f>
        <v>P</v>
      </c>
      <c r="O127" s="83" t="str">
        <f aca="false">IF(ISNA(VLOOKUP(G127,BadCanCurves,1,FALSE())),VLOOKUP(D127,FOLIOS,6,FALSE()),"not used")</f>
        <v>not used</v>
      </c>
      <c r="P127" s="83" t="n">
        <f aca="false">IF($N127="P",VLOOKUP(H127,PrcBuckets,2,FALSE()),0)</f>
        <v>9</v>
      </c>
      <c r="Q127" s="83" t="n">
        <f aca="false">IF($N127="D",VLOOKUP(H127,BasisBuckets,2,FALSE()),0)</f>
        <v>0</v>
      </c>
      <c r="R127" s="83" t="n">
        <f aca="false">IF($N127="PHY",VLOOKUP(H127,PGDBuckets,2,FALSE()),0)</f>
        <v>0</v>
      </c>
      <c r="S127" s="83" t="n">
        <f aca="false">IF($N127="G",VLOOKUP(H127,PGDBuckets,2,FALSE()),0)</f>
        <v>0</v>
      </c>
      <c r="T127" s="83" t="n">
        <f aca="false">SUM(P127:S127)</f>
        <v>9</v>
      </c>
      <c r="U127" s="83" t="str">
        <f aca="false">IF(O127="not used","-",O127&amp;N127&amp;T127)</f>
        <v>-</v>
      </c>
      <c r="V127" s="83" t="str">
        <f aca="false">IF(O127="Not Used","-",VLOOKUP(D127,FOLIOS,7,FALSE())&amp;H127)</f>
        <v>-</v>
      </c>
      <c r="W127" s="83" t="str">
        <f aca="false">IF(U127="-","-",O127&amp;E127&amp;H127)</f>
        <v>-</v>
      </c>
      <c r="X127" s="84" t="str">
        <f aca="false">D127&amp;G127</f>
        <v>FT-CAND-EGSC-OPT-PRCNGMR-AECO/C</v>
      </c>
      <c r="AF127" s="0" t="str">
        <f aca="false">D127&amp;V127</f>
        <v>FT-CAND-EGSC-OPT-PRC-</v>
      </c>
    </row>
    <row r="128" customFormat="false" ht="12.75" hidden="false" customHeight="false" outlineLevel="0" collapsed="false">
      <c r="A128" s="80" t="n">
        <v>36682</v>
      </c>
      <c r="B128" s="81" t="s">
        <v>55</v>
      </c>
      <c r="C128" s="81" t="s">
        <v>56</v>
      </c>
      <c r="D128" s="81" t="s">
        <v>77</v>
      </c>
      <c r="E128" s="81" t="s">
        <v>24</v>
      </c>
      <c r="F128" s="81"/>
      <c r="G128" s="81" t="s">
        <v>79</v>
      </c>
      <c r="H128" s="80" t="n">
        <v>37043</v>
      </c>
      <c r="I128" s="81" t="n">
        <v>156651</v>
      </c>
      <c r="J128" s="81" t="n">
        <v>125320</v>
      </c>
      <c r="K128" s="82" t="n">
        <f aca="false">IF(J128=0,0,J128/I128)</f>
        <v>0.799994893106332</v>
      </c>
      <c r="L128" s="82" t="n">
        <f aca="false">I128/UOM</f>
        <v>15.6651</v>
      </c>
      <c r="M128" s="82" t="n">
        <f aca="false">J128/UOM</f>
        <v>12.532</v>
      </c>
      <c r="N128" s="83" t="str">
        <f aca="false">IF(F128="P","PHY",IF(F128="G","G",E128))</f>
        <v>P</v>
      </c>
      <c r="O128" s="83" t="str">
        <f aca="false">IF(ISNA(VLOOKUP(G128,BadCanCurves,1,FALSE())),VLOOKUP(D128,FOLIOS,6,FALSE()),"not used")</f>
        <v>not used</v>
      </c>
      <c r="P128" s="83" t="n">
        <f aca="false">IF($N128="P",VLOOKUP(H128,PrcBuckets,2,FALSE()),0)</f>
        <v>9</v>
      </c>
      <c r="Q128" s="83" t="n">
        <f aca="false">IF($N128="D",VLOOKUP(H128,BasisBuckets,2,FALSE()),0)</f>
        <v>0</v>
      </c>
      <c r="R128" s="83" t="n">
        <f aca="false">IF($N128="PHY",VLOOKUP(H128,PGDBuckets,2,FALSE()),0)</f>
        <v>0</v>
      </c>
      <c r="S128" s="83" t="n">
        <f aca="false">IF($N128="G",VLOOKUP(H128,PGDBuckets,2,FALSE()),0)</f>
        <v>0</v>
      </c>
      <c r="T128" s="83" t="n">
        <f aca="false">SUM(P128:S128)</f>
        <v>9</v>
      </c>
      <c r="U128" s="83" t="str">
        <f aca="false">IF(O128="not used","-",O128&amp;N128&amp;T128)</f>
        <v>-</v>
      </c>
      <c r="V128" s="83" t="str">
        <f aca="false">IF(O128="Not Used","-",VLOOKUP(D128,FOLIOS,7,FALSE())&amp;H128)</f>
        <v>-</v>
      </c>
      <c r="W128" s="83" t="str">
        <f aca="false">IF(U128="-","-",O128&amp;E128&amp;H128)</f>
        <v>-</v>
      </c>
      <c r="X128" s="84" t="str">
        <f aca="false">D128&amp;G128</f>
        <v>FT-CAND-EGSC-OPT-PRCNGMR-AECO/C</v>
      </c>
      <c r="AF128" s="0" t="str">
        <f aca="false">D128&amp;V128</f>
        <v>FT-CAND-EGSC-OPT-PRC-</v>
      </c>
    </row>
    <row r="129" customFormat="false" ht="12.75" hidden="false" customHeight="false" outlineLevel="0" collapsed="false">
      <c r="A129" s="80" t="n">
        <v>36682</v>
      </c>
      <c r="B129" s="81" t="s">
        <v>55</v>
      </c>
      <c r="C129" s="81" t="s">
        <v>56</v>
      </c>
      <c r="D129" s="81" t="s">
        <v>77</v>
      </c>
      <c r="E129" s="81" t="s">
        <v>24</v>
      </c>
      <c r="F129" s="81"/>
      <c r="G129" s="81" t="s">
        <v>79</v>
      </c>
      <c r="H129" s="80" t="n">
        <v>37073</v>
      </c>
      <c r="I129" s="81" t="n">
        <v>158503</v>
      </c>
      <c r="J129" s="81" t="n">
        <v>126802</v>
      </c>
      <c r="K129" s="82" t="n">
        <f aca="false">IF(J129=0,0,J129/I129)</f>
        <v>0.79999747638846</v>
      </c>
      <c r="L129" s="82" t="n">
        <f aca="false">I129/UOM</f>
        <v>15.8503</v>
      </c>
      <c r="M129" s="82" t="n">
        <f aca="false">J129/UOM</f>
        <v>12.6802</v>
      </c>
      <c r="N129" s="83" t="str">
        <f aca="false">IF(F129="P","PHY",IF(F129="G","G",E129))</f>
        <v>P</v>
      </c>
      <c r="O129" s="83" t="str">
        <f aca="false">IF(ISNA(VLOOKUP(G129,BadCanCurves,1,FALSE())),VLOOKUP(D129,FOLIOS,6,FALSE()),"not used")</f>
        <v>not used</v>
      </c>
      <c r="P129" s="83" t="n">
        <f aca="false">IF($N129="P",VLOOKUP(H129,PrcBuckets,2,FALSE()),0)</f>
        <v>9</v>
      </c>
      <c r="Q129" s="83" t="n">
        <f aca="false">IF($N129="D",VLOOKUP(H129,BasisBuckets,2,FALSE()),0)</f>
        <v>0</v>
      </c>
      <c r="R129" s="83" t="n">
        <f aca="false">IF($N129="PHY",VLOOKUP(H129,PGDBuckets,2,FALSE()),0)</f>
        <v>0</v>
      </c>
      <c r="S129" s="83" t="n">
        <f aca="false">IF($N129="G",VLOOKUP(H129,PGDBuckets,2,FALSE()),0)</f>
        <v>0</v>
      </c>
      <c r="T129" s="83" t="n">
        <f aca="false">SUM(P129:S129)</f>
        <v>9</v>
      </c>
      <c r="U129" s="83" t="str">
        <f aca="false">IF(O129="not used","-",O129&amp;N129&amp;T129)</f>
        <v>-</v>
      </c>
      <c r="V129" s="83" t="str">
        <f aca="false">IF(O129="Not Used","-",VLOOKUP(D129,FOLIOS,7,FALSE())&amp;H129)</f>
        <v>-</v>
      </c>
      <c r="W129" s="83" t="str">
        <f aca="false">IF(U129="-","-",O129&amp;E129&amp;H129)</f>
        <v>-</v>
      </c>
      <c r="X129" s="84" t="str">
        <f aca="false">D129&amp;G129</f>
        <v>FT-CAND-EGSC-OPT-PRCNGMR-AECO/C</v>
      </c>
      <c r="AF129" s="0" t="str">
        <f aca="false">D129&amp;V129</f>
        <v>FT-CAND-EGSC-OPT-PRC-</v>
      </c>
    </row>
    <row r="130" customFormat="false" ht="12.75" hidden="false" customHeight="false" outlineLevel="0" collapsed="false">
      <c r="A130" s="80" t="n">
        <v>36682</v>
      </c>
      <c r="B130" s="81" t="s">
        <v>55</v>
      </c>
      <c r="C130" s="81" t="s">
        <v>56</v>
      </c>
      <c r="D130" s="81" t="s">
        <v>77</v>
      </c>
      <c r="E130" s="81" t="s">
        <v>24</v>
      </c>
      <c r="F130" s="81"/>
      <c r="G130" s="81" t="s">
        <v>79</v>
      </c>
      <c r="H130" s="80" t="n">
        <v>37104</v>
      </c>
      <c r="I130" s="81" t="n">
        <v>155243</v>
      </c>
      <c r="J130" s="81" t="n">
        <v>124195</v>
      </c>
      <c r="K130" s="82" t="n">
        <f aca="false">IF(J130=0,0,J130/I130)</f>
        <v>0.800003864908563</v>
      </c>
      <c r="L130" s="82" t="n">
        <f aca="false">I130/UOM</f>
        <v>15.5243</v>
      </c>
      <c r="M130" s="82" t="n">
        <f aca="false">J130/UOM</f>
        <v>12.4195</v>
      </c>
      <c r="N130" s="83" t="str">
        <f aca="false">IF(F130="P","PHY",IF(F130="G","G",E130))</f>
        <v>P</v>
      </c>
      <c r="O130" s="83" t="str">
        <f aca="false">IF(ISNA(VLOOKUP(G130,BadCanCurves,1,FALSE())),VLOOKUP(D130,FOLIOS,6,FALSE()),"not used")</f>
        <v>not used</v>
      </c>
      <c r="P130" s="83" t="n">
        <f aca="false">IF($N130="P",VLOOKUP(H130,PrcBuckets,2,FALSE()),0)</f>
        <v>9</v>
      </c>
      <c r="Q130" s="83" t="n">
        <f aca="false">IF($N130="D",VLOOKUP(H130,BasisBuckets,2,FALSE()),0)</f>
        <v>0</v>
      </c>
      <c r="R130" s="83" t="n">
        <f aca="false">IF($N130="PHY",VLOOKUP(H130,PGDBuckets,2,FALSE()),0)</f>
        <v>0</v>
      </c>
      <c r="S130" s="83" t="n">
        <f aca="false">IF($N130="G",VLOOKUP(H130,PGDBuckets,2,FALSE()),0)</f>
        <v>0</v>
      </c>
      <c r="T130" s="83" t="n">
        <f aca="false">SUM(P130:S130)</f>
        <v>9</v>
      </c>
      <c r="U130" s="83" t="str">
        <f aca="false">IF(O130="not used","-",O130&amp;N130&amp;T130)</f>
        <v>-</v>
      </c>
      <c r="V130" s="83" t="str">
        <f aca="false">IF(O130="Not Used","-",VLOOKUP(D130,FOLIOS,7,FALSE())&amp;H130)</f>
        <v>-</v>
      </c>
      <c r="W130" s="83" t="str">
        <f aca="false">IF(U130="-","-",O130&amp;E130&amp;H130)</f>
        <v>-</v>
      </c>
      <c r="X130" s="84" t="str">
        <f aca="false">D130&amp;G130</f>
        <v>FT-CAND-EGSC-OPT-PRCNGMR-AECO/C</v>
      </c>
      <c r="AF130" s="0" t="str">
        <f aca="false">D130&amp;V130</f>
        <v>FT-CAND-EGSC-OPT-PRC-</v>
      </c>
    </row>
    <row r="131" customFormat="false" ht="12.75" hidden="false" customHeight="false" outlineLevel="0" collapsed="false">
      <c r="A131" s="80" t="n">
        <v>36682</v>
      </c>
      <c r="B131" s="81" t="s">
        <v>55</v>
      </c>
      <c r="C131" s="81" t="s">
        <v>56</v>
      </c>
      <c r="D131" s="81" t="s">
        <v>77</v>
      </c>
      <c r="E131" s="81" t="s">
        <v>24</v>
      </c>
      <c r="F131" s="81"/>
      <c r="G131" s="81" t="s">
        <v>79</v>
      </c>
      <c r="H131" s="80" t="n">
        <v>37135</v>
      </c>
      <c r="I131" s="81" t="n">
        <v>146002</v>
      </c>
      <c r="J131" s="81" t="n">
        <v>116802</v>
      </c>
      <c r="K131" s="82" t="n">
        <f aca="false">IF(J131=0,0,J131/I131)</f>
        <v>0.800002739688497</v>
      </c>
      <c r="L131" s="82" t="n">
        <f aca="false">I131/UOM</f>
        <v>14.6002</v>
      </c>
      <c r="M131" s="82" t="n">
        <f aca="false">J131/UOM</f>
        <v>11.6802</v>
      </c>
      <c r="N131" s="83" t="str">
        <f aca="false">IF(F131="P","PHY",IF(F131="G","G",E131))</f>
        <v>P</v>
      </c>
      <c r="O131" s="83" t="str">
        <f aca="false">IF(ISNA(VLOOKUP(G131,BadCanCurves,1,FALSE())),VLOOKUP(D131,FOLIOS,6,FALSE()),"not used")</f>
        <v>not used</v>
      </c>
      <c r="P131" s="83" t="n">
        <f aca="false">IF($N131="P",VLOOKUP(H131,PrcBuckets,2,FALSE()),0)</f>
        <v>9</v>
      </c>
      <c r="Q131" s="83" t="n">
        <f aca="false">IF($N131="D",VLOOKUP(H131,BasisBuckets,2,FALSE()),0)</f>
        <v>0</v>
      </c>
      <c r="R131" s="83" t="n">
        <f aca="false">IF($N131="PHY",VLOOKUP(H131,PGDBuckets,2,FALSE()),0)</f>
        <v>0</v>
      </c>
      <c r="S131" s="83" t="n">
        <f aca="false">IF($N131="G",VLOOKUP(H131,PGDBuckets,2,FALSE()),0)</f>
        <v>0</v>
      </c>
      <c r="T131" s="83" t="n">
        <f aca="false">SUM(P131:S131)</f>
        <v>9</v>
      </c>
      <c r="U131" s="83" t="str">
        <f aca="false">IF(O131="not used","-",O131&amp;N131&amp;T131)</f>
        <v>-</v>
      </c>
      <c r="V131" s="83" t="str">
        <f aca="false">IF(O131="Not Used","-",VLOOKUP(D131,FOLIOS,7,FALSE())&amp;H131)</f>
        <v>-</v>
      </c>
      <c r="W131" s="83" t="str">
        <f aca="false">IF(U131="-","-",O131&amp;E131&amp;H131)</f>
        <v>-</v>
      </c>
      <c r="X131" s="84" t="str">
        <f aca="false">D131&amp;G131</f>
        <v>FT-CAND-EGSC-OPT-PRCNGMR-AECO/C</v>
      </c>
      <c r="AF131" s="0" t="str">
        <f aca="false">D131&amp;V131</f>
        <v>FT-CAND-EGSC-OPT-PRC-</v>
      </c>
    </row>
    <row r="132" customFormat="false" ht="12.75" hidden="false" customHeight="false" outlineLevel="0" collapsed="false">
      <c r="A132" s="80" t="n">
        <v>36682</v>
      </c>
      <c r="B132" s="81" t="s">
        <v>55</v>
      </c>
      <c r="C132" s="81" t="s">
        <v>56</v>
      </c>
      <c r="D132" s="81" t="s">
        <v>77</v>
      </c>
      <c r="E132" s="81" t="s">
        <v>24</v>
      </c>
      <c r="F132" s="81"/>
      <c r="G132" s="81" t="s">
        <v>79</v>
      </c>
      <c r="H132" s="80" t="n">
        <v>37165</v>
      </c>
      <c r="I132" s="81" t="n">
        <v>148807</v>
      </c>
      <c r="J132" s="81" t="n">
        <v>119045</v>
      </c>
      <c r="K132" s="82" t="n">
        <f aca="false">IF(J132=0,0,J132/I132)</f>
        <v>0.799995967931616</v>
      </c>
      <c r="L132" s="82" t="n">
        <f aca="false">I132/UOM</f>
        <v>14.8807</v>
      </c>
      <c r="M132" s="82" t="n">
        <f aca="false">J132/UOM</f>
        <v>11.9045</v>
      </c>
      <c r="N132" s="83" t="str">
        <f aca="false">IF(F132="P","PHY",IF(F132="G","G",E132))</f>
        <v>P</v>
      </c>
      <c r="O132" s="83" t="str">
        <f aca="false">IF(ISNA(VLOOKUP(G132,BadCanCurves,1,FALSE())),VLOOKUP(D132,FOLIOS,6,FALSE()),"not used")</f>
        <v>not used</v>
      </c>
      <c r="P132" s="83" t="n">
        <f aca="false">IF($N132="P",VLOOKUP(H132,PrcBuckets,2,FALSE()),0)</f>
        <v>9</v>
      </c>
      <c r="Q132" s="83" t="n">
        <f aca="false">IF($N132="D",VLOOKUP(H132,BasisBuckets,2,FALSE()),0)</f>
        <v>0</v>
      </c>
      <c r="R132" s="83" t="n">
        <f aca="false">IF($N132="PHY",VLOOKUP(H132,PGDBuckets,2,FALSE()),0)</f>
        <v>0</v>
      </c>
      <c r="S132" s="83" t="n">
        <f aca="false">IF($N132="G",VLOOKUP(H132,PGDBuckets,2,FALSE()),0)</f>
        <v>0</v>
      </c>
      <c r="T132" s="83" t="n">
        <f aca="false">SUM(P132:S132)</f>
        <v>9</v>
      </c>
      <c r="U132" s="83" t="str">
        <f aca="false">IF(O132="not used","-",O132&amp;N132&amp;T132)</f>
        <v>-</v>
      </c>
      <c r="V132" s="83" t="str">
        <f aca="false">IF(O132="Not Used","-",VLOOKUP(D132,FOLIOS,7,FALSE())&amp;H132)</f>
        <v>-</v>
      </c>
      <c r="W132" s="83" t="str">
        <f aca="false">IF(U132="-","-",O132&amp;E132&amp;H132)</f>
        <v>-</v>
      </c>
      <c r="X132" s="84" t="str">
        <f aca="false">D132&amp;G132</f>
        <v>FT-CAND-EGSC-OPT-PRCNGMR-AECO/C</v>
      </c>
      <c r="AF132" s="0" t="str">
        <f aca="false">D132&amp;V132</f>
        <v>FT-CAND-EGSC-OPT-PRC-</v>
      </c>
    </row>
    <row r="133" customFormat="false" ht="12.75" hidden="false" customHeight="false" outlineLevel="0" collapsed="false">
      <c r="A133" s="80" t="n">
        <v>36682</v>
      </c>
      <c r="B133" s="81" t="s">
        <v>55</v>
      </c>
      <c r="C133" s="81" t="s">
        <v>56</v>
      </c>
      <c r="D133" s="81" t="s">
        <v>77</v>
      </c>
      <c r="E133" s="81" t="s">
        <v>24</v>
      </c>
      <c r="F133" s="81"/>
      <c r="G133" s="81" t="s">
        <v>79</v>
      </c>
      <c r="H133" s="80" t="n">
        <v>37196</v>
      </c>
      <c r="I133" s="81" t="n">
        <v>-51238</v>
      </c>
      <c r="J133" s="81" t="n">
        <v>-40990</v>
      </c>
      <c r="K133" s="82" t="n">
        <f aca="false">IF(J133=0,0,J133/I133)</f>
        <v>0.79999219329404</v>
      </c>
      <c r="L133" s="82" t="n">
        <f aca="false">I133/UOM</f>
        <v>-5.1238</v>
      </c>
      <c r="M133" s="82" t="n">
        <f aca="false">J133/UOM</f>
        <v>-4.099</v>
      </c>
      <c r="N133" s="83" t="str">
        <f aca="false">IF(F133="P","PHY",IF(F133="G","G",E133))</f>
        <v>P</v>
      </c>
      <c r="O133" s="83" t="str">
        <f aca="false">IF(ISNA(VLOOKUP(G133,BadCanCurves,1,FALSE())),VLOOKUP(D133,FOLIOS,6,FALSE()),"not used")</f>
        <v>not used</v>
      </c>
      <c r="P133" s="83" t="n">
        <f aca="false">IF($N133="P",VLOOKUP(H133,PrcBuckets,2,FALSE()),0)</f>
        <v>9</v>
      </c>
      <c r="Q133" s="83" t="n">
        <f aca="false">IF($N133="D",VLOOKUP(H133,BasisBuckets,2,FALSE()),0)</f>
        <v>0</v>
      </c>
      <c r="R133" s="83" t="n">
        <f aca="false">IF($N133="PHY",VLOOKUP(H133,PGDBuckets,2,FALSE()),0)</f>
        <v>0</v>
      </c>
      <c r="S133" s="83" t="n">
        <f aca="false">IF($N133="G",VLOOKUP(H133,PGDBuckets,2,FALSE()),0)</f>
        <v>0</v>
      </c>
      <c r="T133" s="83" t="n">
        <f aca="false">SUM(P133:S133)</f>
        <v>9</v>
      </c>
      <c r="U133" s="83" t="str">
        <f aca="false">IF(O133="not used","-",O133&amp;N133&amp;T133)</f>
        <v>-</v>
      </c>
      <c r="V133" s="83" t="str">
        <f aca="false">IF(O133="Not Used","-",VLOOKUP(D133,FOLIOS,7,FALSE())&amp;H133)</f>
        <v>-</v>
      </c>
      <c r="W133" s="83" t="str">
        <f aca="false">IF(U133="-","-",O133&amp;E133&amp;H133)</f>
        <v>-</v>
      </c>
      <c r="X133" s="84" t="str">
        <f aca="false">D133&amp;G133</f>
        <v>FT-CAND-EGSC-OPT-PRCNGMR-AECO/C</v>
      </c>
      <c r="AF133" s="0" t="str">
        <f aca="false">D133&amp;V133</f>
        <v>FT-CAND-EGSC-OPT-PRC-</v>
      </c>
    </row>
    <row r="134" customFormat="false" ht="12.75" hidden="false" customHeight="false" outlineLevel="0" collapsed="false">
      <c r="A134" s="80" t="n">
        <v>36682</v>
      </c>
      <c r="B134" s="81" t="s">
        <v>55</v>
      </c>
      <c r="C134" s="81" t="s">
        <v>56</v>
      </c>
      <c r="D134" s="81" t="s">
        <v>77</v>
      </c>
      <c r="E134" s="81" t="s">
        <v>24</v>
      </c>
      <c r="F134" s="81"/>
      <c r="G134" s="81" t="s">
        <v>79</v>
      </c>
      <c r="H134" s="80" t="n">
        <v>37226</v>
      </c>
      <c r="I134" s="81" t="n">
        <v>-53323</v>
      </c>
      <c r="J134" s="81" t="n">
        <v>-42658</v>
      </c>
      <c r="K134" s="82" t="n">
        <f aca="false">IF(J134=0,0,J134/I134)</f>
        <v>0.799992498546593</v>
      </c>
      <c r="L134" s="82" t="n">
        <f aca="false">I134/UOM</f>
        <v>-5.3323</v>
      </c>
      <c r="M134" s="82" t="n">
        <f aca="false">J134/UOM</f>
        <v>-4.2658</v>
      </c>
      <c r="N134" s="83" t="str">
        <f aca="false">IF(F134="P","PHY",IF(F134="G","G",E134))</f>
        <v>P</v>
      </c>
      <c r="O134" s="83" t="str">
        <f aca="false">IF(ISNA(VLOOKUP(G134,BadCanCurves,1,FALSE())),VLOOKUP(D134,FOLIOS,6,FALSE()),"not used")</f>
        <v>not used</v>
      </c>
      <c r="P134" s="83" t="n">
        <f aca="false">IF($N134="P",VLOOKUP(H134,PrcBuckets,2,FALSE()),0)</f>
        <v>9</v>
      </c>
      <c r="Q134" s="83" t="n">
        <f aca="false">IF($N134="D",VLOOKUP(H134,BasisBuckets,2,FALSE()),0)</f>
        <v>0</v>
      </c>
      <c r="R134" s="83" t="n">
        <f aca="false">IF($N134="PHY",VLOOKUP(H134,PGDBuckets,2,FALSE()),0)</f>
        <v>0</v>
      </c>
      <c r="S134" s="83" t="n">
        <f aca="false">IF($N134="G",VLOOKUP(H134,PGDBuckets,2,FALSE()),0)</f>
        <v>0</v>
      </c>
      <c r="T134" s="83" t="n">
        <f aca="false">SUM(P134:S134)</f>
        <v>9</v>
      </c>
      <c r="U134" s="83" t="str">
        <f aca="false">IF(O134="not used","-",O134&amp;N134&amp;T134)</f>
        <v>-</v>
      </c>
      <c r="V134" s="83" t="str">
        <f aca="false">IF(O134="Not Used","-",VLOOKUP(D134,FOLIOS,7,FALSE())&amp;H134)</f>
        <v>-</v>
      </c>
      <c r="W134" s="83" t="str">
        <f aca="false">IF(U134="-","-",O134&amp;E134&amp;H134)</f>
        <v>-</v>
      </c>
      <c r="X134" s="84" t="str">
        <f aca="false">D134&amp;G134</f>
        <v>FT-CAND-EGSC-OPT-PRCNGMR-AECO/C</v>
      </c>
      <c r="AF134" s="0" t="str">
        <f aca="false">D134&amp;V134</f>
        <v>FT-CAND-EGSC-OPT-PRC-</v>
      </c>
    </row>
    <row r="135" customFormat="false" ht="12.75" hidden="false" customHeight="false" outlineLevel="0" collapsed="false">
      <c r="A135" s="80" t="n">
        <v>36682</v>
      </c>
      <c r="B135" s="81" t="s">
        <v>55</v>
      </c>
      <c r="C135" s="81" t="s">
        <v>56</v>
      </c>
      <c r="D135" s="81" t="s">
        <v>77</v>
      </c>
      <c r="E135" s="81" t="s">
        <v>24</v>
      </c>
      <c r="F135" s="81"/>
      <c r="G135" s="81" t="s">
        <v>79</v>
      </c>
      <c r="H135" s="80" t="n">
        <v>37257</v>
      </c>
      <c r="I135" s="81" t="n">
        <v>-52391</v>
      </c>
      <c r="J135" s="81" t="n">
        <v>-41913</v>
      </c>
      <c r="K135" s="82" t="n">
        <f aca="false">IF(J135=0,0,J135/I135)</f>
        <v>0.800003817449562</v>
      </c>
      <c r="L135" s="82" t="n">
        <f aca="false">I135/UOM</f>
        <v>-5.2391</v>
      </c>
      <c r="M135" s="82" t="n">
        <f aca="false">J135/UOM</f>
        <v>-4.1913</v>
      </c>
      <c r="N135" s="83" t="str">
        <f aca="false">IF(F135="P","PHY",IF(F135="G","G",E135))</f>
        <v>P</v>
      </c>
      <c r="O135" s="83" t="str">
        <f aca="false">IF(ISNA(VLOOKUP(G135,BadCanCurves,1,FALSE())),VLOOKUP(D135,FOLIOS,6,FALSE()),"not used")</f>
        <v>not used</v>
      </c>
      <c r="P135" s="83" t="n">
        <f aca="false">IF($N135="P",VLOOKUP(H135,PrcBuckets,2,FALSE()),0)</f>
        <v>10</v>
      </c>
      <c r="Q135" s="83" t="n">
        <f aca="false">IF($N135="D",VLOOKUP(H135,BasisBuckets,2,FALSE()),0)</f>
        <v>0</v>
      </c>
      <c r="R135" s="83" t="n">
        <f aca="false">IF($N135="PHY",VLOOKUP(H135,PGDBuckets,2,FALSE()),0)</f>
        <v>0</v>
      </c>
      <c r="S135" s="83" t="n">
        <f aca="false">IF($N135="G",VLOOKUP(H135,PGDBuckets,2,FALSE()),0)</f>
        <v>0</v>
      </c>
      <c r="T135" s="83" t="n">
        <f aca="false">SUM(P135:S135)</f>
        <v>10</v>
      </c>
      <c r="U135" s="83" t="str">
        <f aca="false">IF(O135="not used","-",O135&amp;N135&amp;T135)</f>
        <v>-</v>
      </c>
      <c r="V135" s="83" t="str">
        <f aca="false">IF(O135="Not Used","-",VLOOKUP(D135,FOLIOS,7,FALSE())&amp;H135)</f>
        <v>-</v>
      </c>
      <c r="W135" s="83" t="str">
        <f aca="false">IF(U135="-","-",O135&amp;E135&amp;H135)</f>
        <v>-</v>
      </c>
      <c r="X135" s="84" t="str">
        <f aca="false">D135&amp;G135</f>
        <v>FT-CAND-EGSC-OPT-PRCNGMR-AECO/C</v>
      </c>
      <c r="AF135" s="0" t="str">
        <f aca="false">D135&amp;V135</f>
        <v>FT-CAND-EGSC-OPT-PRC-</v>
      </c>
    </row>
    <row r="136" customFormat="false" ht="12.75" hidden="false" customHeight="false" outlineLevel="0" collapsed="false">
      <c r="A136" s="80" t="n">
        <v>36682</v>
      </c>
      <c r="B136" s="81" t="s">
        <v>55</v>
      </c>
      <c r="C136" s="81" t="s">
        <v>56</v>
      </c>
      <c r="D136" s="81" t="s">
        <v>77</v>
      </c>
      <c r="E136" s="81" t="s">
        <v>24</v>
      </c>
      <c r="F136" s="81"/>
      <c r="G136" s="81" t="s">
        <v>79</v>
      </c>
      <c r="H136" s="80" t="n">
        <v>37288</v>
      </c>
      <c r="I136" s="81" t="n">
        <v>-45018</v>
      </c>
      <c r="J136" s="81" t="n">
        <v>-36015</v>
      </c>
      <c r="K136" s="82" t="n">
        <f aca="false">IF(J136=0,0,J136/I136)</f>
        <v>0.800013328002132</v>
      </c>
      <c r="L136" s="82" t="n">
        <f aca="false">I136/UOM</f>
        <v>-4.5018</v>
      </c>
      <c r="M136" s="82" t="n">
        <f aca="false">J136/UOM</f>
        <v>-3.6015</v>
      </c>
      <c r="N136" s="83" t="str">
        <f aca="false">IF(F136="P","PHY",IF(F136="G","G",E136))</f>
        <v>P</v>
      </c>
      <c r="O136" s="83" t="str">
        <f aca="false">IF(ISNA(VLOOKUP(G136,BadCanCurves,1,FALSE())),VLOOKUP(D136,FOLIOS,6,FALSE()),"not used")</f>
        <v>not used</v>
      </c>
      <c r="P136" s="83" t="n">
        <f aca="false">IF($N136="P",VLOOKUP(H136,PrcBuckets,2,FALSE()),0)</f>
        <v>10</v>
      </c>
      <c r="Q136" s="83" t="n">
        <f aca="false">IF($N136="D",VLOOKUP(H136,BasisBuckets,2,FALSE()),0)</f>
        <v>0</v>
      </c>
      <c r="R136" s="83" t="n">
        <f aca="false">IF($N136="PHY",VLOOKUP(H136,PGDBuckets,2,FALSE()),0)</f>
        <v>0</v>
      </c>
      <c r="S136" s="83" t="n">
        <f aca="false">IF($N136="G",VLOOKUP(H136,PGDBuckets,2,FALSE()),0)</f>
        <v>0</v>
      </c>
      <c r="T136" s="83" t="n">
        <f aca="false">SUM(P136:S136)</f>
        <v>10</v>
      </c>
      <c r="U136" s="83" t="str">
        <f aca="false">IF(O136="not used","-",O136&amp;N136&amp;T136)</f>
        <v>-</v>
      </c>
      <c r="V136" s="83" t="str">
        <f aca="false">IF(O136="Not Used","-",VLOOKUP(D136,FOLIOS,7,FALSE())&amp;H136)</f>
        <v>-</v>
      </c>
      <c r="W136" s="83" t="str">
        <f aca="false">IF(U136="-","-",O136&amp;E136&amp;H136)</f>
        <v>-</v>
      </c>
      <c r="X136" s="84" t="str">
        <f aca="false">D136&amp;G136</f>
        <v>FT-CAND-EGSC-OPT-PRCNGMR-AECO/C</v>
      </c>
      <c r="AF136" s="0" t="str">
        <f aca="false">D136&amp;V136</f>
        <v>FT-CAND-EGSC-OPT-PRC-</v>
      </c>
    </row>
    <row r="137" customFormat="false" ht="12.75" hidden="false" customHeight="false" outlineLevel="0" collapsed="false">
      <c r="A137" s="80" t="n">
        <v>36682</v>
      </c>
      <c r="B137" s="81" t="s">
        <v>55</v>
      </c>
      <c r="C137" s="81" t="s">
        <v>56</v>
      </c>
      <c r="D137" s="81" t="s">
        <v>77</v>
      </c>
      <c r="E137" s="81" t="s">
        <v>24</v>
      </c>
      <c r="F137" s="81"/>
      <c r="G137" s="81" t="s">
        <v>79</v>
      </c>
      <c r="H137" s="80" t="n">
        <v>37316</v>
      </c>
      <c r="I137" s="81" t="n">
        <v>-47426</v>
      </c>
      <c r="J137" s="81" t="n">
        <v>-37941</v>
      </c>
      <c r="K137" s="82" t="n">
        <f aca="false">IF(J137=0,0,J137/I137)</f>
        <v>0.800004217096108</v>
      </c>
      <c r="L137" s="82" t="n">
        <f aca="false">I137/UOM</f>
        <v>-4.7426</v>
      </c>
      <c r="M137" s="82" t="n">
        <f aca="false">J137/UOM</f>
        <v>-3.7941</v>
      </c>
      <c r="N137" s="83" t="str">
        <f aca="false">IF(F137="P","PHY",IF(F137="G","G",E137))</f>
        <v>P</v>
      </c>
      <c r="O137" s="83" t="str">
        <f aca="false">IF(ISNA(VLOOKUP(G137,BadCanCurves,1,FALSE())),VLOOKUP(D137,FOLIOS,6,FALSE()),"not used")</f>
        <v>not used</v>
      </c>
      <c r="P137" s="83" t="n">
        <f aca="false">IF($N137="P",VLOOKUP(H137,PrcBuckets,2,FALSE()),0)</f>
        <v>10</v>
      </c>
      <c r="Q137" s="83" t="n">
        <f aca="false">IF($N137="D",VLOOKUP(H137,BasisBuckets,2,FALSE()),0)</f>
        <v>0</v>
      </c>
      <c r="R137" s="83" t="n">
        <f aca="false">IF($N137="PHY",VLOOKUP(H137,PGDBuckets,2,FALSE()),0)</f>
        <v>0</v>
      </c>
      <c r="S137" s="83" t="n">
        <f aca="false">IF($N137="G",VLOOKUP(H137,PGDBuckets,2,FALSE()),0)</f>
        <v>0</v>
      </c>
      <c r="T137" s="83" t="n">
        <f aca="false">SUM(P137:S137)</f>
        <v>10</v>
      </c>
      <c r="U137" s="83" t="str">
        <f aca="false">IF(O137="not used","-",O137&amp;N137&amp;T137)</f>
        <v>-</v>
      </c>
      <c r="V137" s="83" t="str">
        <f aca="false">IF(O137="Not Used","-",VLOOKUP(D137,FOLIOS,7,FALSE())&amp;H137)</f>
        <v>-</v>
      </c>
      <c r="W137" s="83" t="str">
        <f aca="false">IF(U137="-","-",O137&amp;E137&amp;H137)</f>
        <v>-</v>
      </c>
      <c r="X137" s="84" t="str">
        <f aca="false">D137&amp;G137</f>
        <v>FT-CAND-EGSC-OPT-PRCNGMR-AECO/C</v>
      </c>
      <c r="AF137" s="0" t="str">
        <f aca="false">D137&amp;V137</f>
        <v>FT-CAND-EGSC-OPT-PRC-</v>
      </c>
    </row>
    <row r="138" customFormat="false" ht="12.75" hidden="false" customHeight="false" outlineLevel="0" collapsed="false">
      <c r="A138" s="80" t="n">
        <v>36682</v>
      </c>
      <c r="B138" s="81" t="s">
        <v>55</v>
      </c>
      <c r="C138" s="81" t="s">
        <v>56</v>
      </c>
      <c r="D138" s="81" t="s">
        <v>77</v>
      </c>
      <c r="E138" s="81" t="s">
        <v>24</v>
      </c>
      <c r="F138" s="81"/>
      <c r="G138" s="81" t="s">
        <v>79</v>
      </c>
      <c r="H138" s="80" t="n">
        <v>37347</v>
      </c>
      <c r="I138" s="81" t="n">
        <v>542649</v>
      </c>
      <c r="J138" s="81" t="n">
        <v>434119</v>
      </c>
      <c r="K138" s="82" t="n">
        <f aca="false">IF(J138=0,0,J138/I138)</f>
        <v>0.799999631437633</v>
      </c>
      <c r="L138" s="82" t="n">
        <f aca="false">I138/UOM</f>
        <v>54.2649</v>
      </c>
      <c r="M138" s="82" t="n">
        <f aca="false">J138/UOM</f>
        <v>43.4119</v>
      </c>
      <c r="N138" s="83" t="str">
        <f aca="false">IF(F138="P","PHY",IF(F138="G","G",E138))</f>
        <v>P</v>
      </c>
      <c r="O138" s="83" t="str">
        <f aca="false">IF(ISNA(VLOOKUP(G138,BadCanCurves,1,FALSE())),VLOOKUP(D138,FOLIOS,6,FALSE()),"not used")</f>
        <v>not used</v>
      </c>
      <c r="P138" s="83" t="n">
        <f aca="false">IF($N138="P",VLOOKUP(H138,PrcBuckets,2,FALSE()),0)</f>
        <v>10</v>
      </c>
      <c r="Q138" s="83" t="n">
        <f aca="false">IF($N138="D",VLOOKUP(H138,BasisBuckets,2,FALSE()),0)</f>
        <v>0</v>
      </c>
      <c r="R138" s="83" t="n">
        <f aca="false">IF($N138="PHY",VLOOKUP(H138,PGDBuckets,2,FALSE()),0)</f>
        <v>0</v>
      </c>
      <c r="S138" s="83" t="n">
        <f aca="false">IF($N138="G",VLOOKUP(H138,PGDBuckets,2,FALSE()),0)</f>
        <v>0</v>
      </c>
      <c r="T138" s="83" t="n">
        <f aca="false">SUM(P138:S138)</f>
        <v>10</v>
      </c>
      <c r="U138" s="83" t="str">
        <f aca="false">IF(O138="not used","-",O138&amp;N138&amp;T138)</f>
        <v>-</v>
      </c>
      <c r="V138" s="83" t="str">
        <f aca="false">IF(O138="Not Used","-",VLOOKUP(D138,FOLIOS,7,FALSE())&amp;H138)</f>
        <v>-</v>
      </c>
      <c r="W138" s="83" t="str">
        <f aca="false">IF(U138="-","-",O138&amp;E138&amp;H138)</f>
        <v>-</v>
      </c>
      <c r="X138" s="84" t="str">
        <f aca="false">D138&amp;G138</f>
        <v>FT-CAND-EGSC-OPT-PRCNGMR-AECO/C</v>
      </c>
      <c r="AF138" s="0" t="str">
        <f aca="false">D138&amp;V138</f>
        <v>FT-CAND-EGSC-OPT-PRC-</v>
      </c>
    </row>
    <row r="139" customFormat="false" ht="12.75" hidden="false" customHeight="false" outlineLevel="0" collapsed="false">
      <c r="A139" s="80" t="n">
        <v>36682</v>
      </c>
      <c r="B139" s="81" t="s">
        <v>55</v>
      </c>
      <c r="C139" s="81" t="s">
        <v>56</v>
      </c>
      <c r="D139" s="81" t="s">
        <v>77</v>
      </c>
      <c r="E139" s="81" t="s">
        <v>24</v>
      </c>
      <c r="F139" s="81"/>
      <c r="G139" s="81" t="s">
        <v>79</v>
      </c>
      <c r="H139" s="80" t="n">
        <v>37377</v>
      </c>
      <c r="I139" s="81" t="n">
        <v>546942</v>
      </c>
      <c r="J139" s="81" t="n">
        <v>437553</v>
      </c>
      <c r="K139" s="82" t="n">
        <f aca="false">IF(J139=0,0,J139/I139)</f>
        <v>0.799998902991542</v>
      </c>
      <c r="L139" s="82" t="n">
        <f aca="false">I139/UOM</f>
        <v>54.6942</v>
      </c>
      <c r="M139" s="82" t="n">
        <f aca="false">J139/UOM</f>
        <v>43.7553</v>
      </c>
      <c r="N139" s="83" t="str">
        <f aca="false">IF(F139="P","PHY",IF(F139="G","G",E139))</f>
        <v>P</v>
      </c>
      <c r="O139" s="83" t="str">
        <f aca="false">IF(ISNA(VLOOKUP(G139,BadCanCurves,1,FALSE())),VLOOKUP(D139,FOLIOS,6,FALSE()),"not used")</f>
        <v>not used</v>
      </c>
      <c r="P139" s="83" t="n">
        <f aca="false">IF($N139="P",VLOOKUP(H139,PrcBuckets,2,FALSE()),0)</f>
        <v>10</v>
      </c>
      <c r="Q139" s="83" t="n">
        <f aca="false">IF($N139="D",VLOOKUP(H139,BasisBuckets,2,FALSE()),0)</f>
        <v>0</v>
      </c>
      <c r="R139" s="83" t="n">
        <f aca="false">IF($N139="PHY",VLOOKUP(H139,PGDBuckets,2,FALSE()),0)</f>
        <v>0</v>
      </c>
      <c r="S139" s="83" t="n">
        <f aca="false">IF($N139="G",VLOOKUP(H139,PGDBuckets,2,FALSE()),0)</f>
        <v>0</v>
      </c>
      <c r="T139" s="83" t="n">
        <f aca="false">SUM(P139:S139)</f>
        <v>10</v>
      </c>
      <c r="U139" s="83" t="str">
        <f aca="false">IF(O139="not used","-",O139&amp;N139&amp;T139)</f>
        <v>-</v>
      </c>
      <c r="V139" s="83" t="str">
        <f aca="false">IF(O139="Not Used","-",VLOOKUP(D139,FOLIOS,7,FALSE())&amp;H139)</f>
        <v>-</v>
      </c>
      <c r="W139" s="83" t="str">
        <f aca="false">IF(U139="-","-",O139&amp;E139&amp;H139)</f>
        <v>-</v>
      </c>
      <c r="X139" s="84" t="str">
        <f aca="false">D139&amp;G139</f>
        <v>FT-CAND-EGSC-OPT-PRCNGMR-AECO/C</v>
      </c>
      <c r="AF139" s="0" t="str">
        <f aca="false">D139&amp;V139</f>
        <v>FT-CAND-EGSC-OPT-PRC-</v>
      </c>
    </row>
    <row r="140" customFormat="false" ht="12.75" hidden="false" customHeight="false" outlineLevel="0" collapsed="false">
      <c r="A140" s="80" t="n">
        <v>36682</v>
      </c>
      <c r="B140" s="81" t="s">
        <v>55</v>
      </c>
      <c r="C140" s="81" t="s">
        <v>56</v>
      </c>
      <c r="D140" s="81" t="s">
        <v>77</v>
      </c>
      <c r="E140" s="81" t="s">
        <v>24</v>
      </c>
      <c r="F140" s="81"/>
      <c r="G140" s="81" t="s">
        <v>79</v>
      </c>
      <c r="H140" s="80" t="n">
        <v>37408</v>
      </c>
      <c r="I140" s="81" t="n">
        <v>521599</v>
      </c>
      <c r="J140" s="81" t="n">
        <v>417279</v>
      </c>
      <c r="K140" s="82" t="n">
        <f aca="false">IF(J140=0,0,J140/I140)</f>
        <v>0.799999616563682</v>
      </c>
      <c r="L140" s="82" t="n">
        <f aca="false">I140/UOM</f>
        <v>52.1599</v>
      </c>
      <c r="M140" s="82" t="n">
        <f aca="false">J140/UOM</f>
        <v>41.7279</v>
      </c>
      <c r="N140" s="83" t="str">
        <f aca="false">IF(F140="P","PHY",IF(F140="G","G",E140))</f>
        <v>P</v>
      </c>
      <c r="O140" s="83" t="str">
        <f aca="false">IF(ISNA(VLOOKUP(G140,BadCanCurves,1,FALSE())),VLOOKUP(D140,FOLIOS,6,FALSE()),"not used")</f>
        <v>not used</v>
      </c>
      <c r="P140" s="83" t="n">
        <f aca="false">IF($N140="P",VLOOKUP(H140,PrcBuckets,2,FALSE()),0)</f>
        <v>10</v>
      </c>
      <c r="Q140" s="83" t="n">
        <f aca="false">IF($N140="D",VLOOKUP(H140,BasisBuckets,2,FALSE()),0)</f>
        <v>0</v>
      </c>
      <c r="R140" s="83" t="n">
        <f aca="false">IF($N140="PHY",VLOOKUP(H140,PGDBuckets,2,FALSE()),0)</f>
        <v>0</v>
      </c>
      <c r="S140" s="83" t="n">
        <f aca="false">IF($N140="G",VLOOKUP(H140,PGDBuckets,2,FALSE()),0)</f>
        <v>0</v>
      </c>
      <c r="T140" s="83" t="n">
        <f aca="false">SUM(P140:S140)</f>
        <v>10</v>
      </c>
      <c r="U140" s="83" t="str">
        <f aca="false">IF(O140="not used","-",O140&amp;N140&amp;T140)</f>
        <v>-</v>
      </c>
      <c r="V140" s="83" t="str">
        <f aca="false">IF(O140="Not Used","-",VLOOKUP(D140,FOLIOS,7,FALSE())&amp;H140)</f>
        <v>-</v>
      </c>
      <c r="W140" s="83" t="str">
        <f aca="false">IF(U140="-","-",O140&amp;E140&amp;H140)</f>
        <v>-</v>
      </c>
      <c r="X140" s="84" t="str">
        <f aca="false">D140&amp;G140</f>
        <v>FT-CAND-EGSC-OPT-PRCNGMR-AECO/C</v>
      </c>
      <c r="AF140" s="0" t="str">
        <f aca="false">D140&amp;V140</f>
        <v>FT-CAND-EGSC-OPT-PRC-</v>
      </c>
    </row>
    <row r="141" customFormat="false" ht="12.75" hidden="false" customHeight="false" outlineLevel="0" collapsed="false">
      <c r="A141" s="80" t="n">
        <v>36682</v>
      </c>
      <c r="B141" s="81" t="s">
        <v>55</v>
      </c>
      <c r="C141" s="81" t="s">
        <v>56</v>
      </c>
      <c r="D141" s="81" t="s">
        <v>77</v>
      </c>
      <c r="E141" s="81" t="s">
        <v>24</v>
      </c>
      <c r="F141" s="81"/>
      <c r="G141" s="81" t="s">
        <v>79</v>
      </c>
      <c r="H141" s="80" t="n">
        <v>37438</v>
      </c>
      <c r="I141" s="81" t="n">
        <v>534173</v>
      </c>
      <c r="J141" s="81" t="n">
        <v>427338</v>
      </c>
      <c r="K141" s="82" t="n">
        <f aca="false">IF(J141=0,0,J141/I141)</f>
        <v>0.799999251178925</v>
      </c>
      <c r="L141" s="82" t="n">
        <f aca="false">I141/UOM</f>
        <v>53.4173</v>
      </c>
      <c r="M141" s="82" t="n">
        <f aca="false">J141/UOM</f>
        <v>42.7338</v>
      </c>
      <c r="N141" s="83" t="str">
        <f aca="false">IF(F141="P","PHY",IF(F141="G","G",E141))</f>
        <v>P</v>
      </c>
      <c r="O141" s="83" t="str">
        <f aca="false">IF(ISNA(VLOOKUP(G141,BadCanCurves,1,FALSE())),VLOOKUP(D141,FOLIOS,6,FALSE()),"not used")</f>
        <v>not used</v>
      </c>
      <c r="P141" s="83" t="n">
        <f aca="false">IF($N141="P",VLOOKUP(H141,PrcBuckets,2,FALSE()),0)</f>
        <v>10</v>
      </c>
      <c r="Q141" s="83" t="n">
        <f aca="false">IF($N141="D",VLOOKUP(H141,BasisBuckets,2,FALSE()),0)</f>
        <v>0</v>
      </c>
      <c r="R141" s="83" t="n">
        <f aca="false">IF($N141="PHY",VLOOKUP(H141,PGDBuckets,2,FALSE()),0)</f>
        <v>0</v>
      </c>
      <c r="S141" s="83" t="n">
        <f aca="false">IF($N141="G",VLOOKUP(H141,PGDBuckets,2,FALSE()),0)</f>
        <v>0</v>
      </c>
      <c r="T141" s="83" t="n">
        <f aca="false">SUM(P141:S141)</f>
        <v>10</v>
      </c>
      <c r="U141" s="83" t="str">
        <f aca="false">IF(O141="not used","-",O141&amp;N141&amp;T141)</f>
        <v>-</v>
      </c>
      <c r="V141" s="83" t="str">
        <f aca="false">IF(O141="Not Used","-",VLOOKUP(D141,FOLIOS,7,FALSE())&amp;H141)</f>
        <v>-</v>
      </c>
      <c r="W141" s="83" t="str">
        <f aca="false">IF(U141="-","-",O141&amp;E141&amp;H141)</f>
        <v>-</v>
      </c>
      <c r="X141" s="84" t="str">
        <f aca="false">D141&amp;G141</f>
        <v>FT-CAND-EGSC-OPT-PRCNGMR-AECO/C</v>
      </c>
      <c r="AF141" s="0" t="str">
        <f aca="false">D141&amp;V141</f>
        <v>FT-CAND-EGSC-OPT-PRC-</v>
      </c>
    </row>
    <row r="142" customFormat="false" ht="12.75" hidden="false" customHeight="false" outlineLevel="0" collapsed="false">
      <c r="A142" s="80" t="n">
        <v>36682</v>
      </c>
      <c r="B142" s="81" t="s">
        <v>55</v>
      </c>
      <c r="C142" s="81" t="s">
        <v>56</v>
      </c>
      <c r="D142" s="81" t="s">
        <v>77</v>
      </c>
      <c r="E142" s="81" t="s">
        <v>24</v>
      </c>
      <c r="F142" s="81"/>
      <c r="G142" s="81" t="s">
        <v>79</v>
      </c>
      <c r="H142" s="80" t="n">
        <v>37469</v>
      </c>
      <c r="I142" s="81" t="n">
        <v>530193</v>
      </c>
      <c r="J142" s="81" t="n">
        <v>424155</v>
      </c>
      <c r="K142" s="82" t="n">
        <f aca="false">IF(J142=0,0,J142/I142)</f>
        <v>0.800001131663375</v>
      </c>
      <c r="L142" s="82" t="n">
        <f aca="false">I142/UOM</f>
        <v>53.0193</v>
      </c>
      <c r="M142" s="82" t="n">
        <f aca="false">J142/UOM</f>
        <v>42.4155</v>
      </c>
      <c r="N142" s="83" t="str">
        <f aca="false">IF(F142="P","PHY",IF(F142="G","G",E142))</f>
        <v>P</v>
      </c>
      <c r="O142" s="83" t="str">
        <f aca="false">IF(ISNA(VLOOKUP(G142,BadCanCurves,1,FALSE())),VLOOKUP(D142,FOLIOS,6,FALSE()),"not used")</f>
        <v>not used</v>
      </c>
      <c r="P142" s="83" t="n">
        <f aca="false">IF($N142="P",VLOOKUP(H142,PrcBuckets,2,FALSE()),0)</f>
        <v>10</v>
      </c>
      <c r="Q142" s="83" t="n">
        <f aca="false">IF($N142="D",VLOOKUP(H142,BasisBuckets,2,FALSE()),0)</f>
        <v>0</v>
      </c>
      <c r="R142" s="83" t="n">
        <f aca="false">IF($N142="PHY",VLOOKUP(H142,PGDBuckets,2,FALSE()),0)</f>
        <v>0</v>
      </c>
      <c r="S142" s="83" t="n">
        <f aca="false">IF($N142="G",VLOOKUP(H142,PGDBuckets,2,FALSE()),0)</f>
        <v>0</v>
      </c>
      <c r="T142" s="83" t="n">
        <f aca="false">SUM(P142:S142)</f>
        <v>10</v>
      </c>
      <c r="U142" s="83" t="str">
        <f aca="false">IF(O142="not used","-",O142&amp;N142&amp;T142)</f>
        <v>-</v>
      </c>
      <c r="V142" s="83" t="str">
        <f aca="false">IF(O142="Not Used","-",VLOOKUP(D142,FOLIOS,7,FALSE())&amp;H142)</f>
        <v>-</v>
      </c>
      <c r="W142" s="83" t="str">
        <f aca="false">IF(U142="-","-",O142&amp;E142&amp;H142)</f>
        <v>-</v>
      </c>
      <c r="X142" s="84" t="str">
        <f aca="false">D142&amp;G142</f>
        <v>FT-CAND-EGSC-OPT-PRCNGMR-AECO/C</v>
      </c>
      <c r="AF142" s="0" t="str">
        <f aca="false">D142&amp;V142</f>
        <v>FT-CAND-EGSC-OPT-PRC-</v>
      </c>
    </row>
    <row r="143" customFormat="false" ht="12.75" hidden="false" customHeight="false" outlineLevel="0" collapsed="false">
      <c r="A143" s="80" t="n">
        <v>36682</v>
      </c>
      <c r="B143" s="81" t="s">
        <v>55</v>
      </c>
      <c r="C143" s="81" t="s">
        <v>56</v>
      </c>
      <c r="D143" s="81" t="s">
        <v>77</v>
      </c>
      <c r="E143" s="81" t="s">
        <v>24</v>
      </c>
      <c r="F143" s="81"/>
      <c r="G143" s="81" t="s">
        <v>79</v>
      </c>
      <c r="H143" s="80" t="n">
        <v>37500</v>
      </c>
      <c r="I143" s="81" t="n">
        <v>508661</v>
      </c>
      <c r="J143" s="81" t="n">
        <v>406928</v>
      </c>
      <c r="K143" s="82" t="n">
        <f aca="false">IF(J143=0,0,J143/I143)</f>
        <v>0.799998427243292</v>
      </c>
      <c r="L143" s="82" t="n">
        <f aca="false">I143/UOM</f>
        <v>50.8661</v>
      </c>
      <c r="M143" s="82" t="n">
        <f aca="false">J143/UOM</f>
        <v>40.6928</v>
      </c>
      <c r="N143" s="83" t="str">
        <f aca="false">IF(F143="P","PHY",IF(F143="G","G",E143))</f>
        <v>P</v>
      </c>
      <c r="O143" s="83" t="str">
        <f aca="false">IF(ISNA(VLOOKUP(G143,BadCanCurves,1,FALSE())),VLOOKUP(D143,FOLIOS,6,FALSE()),"not used")</f>
        <v>not used</v>
      </c>
      <c r="P143" s="83" t="n">
        <f aca="false">IF($N143="P",VLOOKUP(H143,PrcBuckets,2,FALSE()),0)</f>
        <v>10</v>
      </c>
      <c r="Q143" s="83" t="n">
        <f aca="false">IF($N143="D",VLOOKUP(H143,BasisBuckets,2,FALSE()),0)</f>
        <v>0</v>
      </c>
      <c r="R143" s="83" t="n">
        <f aca="false">IF($N143="PHY",VLOOKUP(H143,PGDBuckets,2,FALSE()),0)</f>
        <v>0</v>
      </c>
      <c r="S143" s="83" t="n">
        <f aca="false">IF($N143="G",VLOOKUP(H143,PGDBuckets,2,FALSE()),0)</f>
        <v>0</v>
      </c>
      <c r="T143" s="83" t="n">
        <f aca="false">SUM(P143:S143)</f>
        <v>10</v>
      </c>
      <c r="U143" s="83" t="str">
        <f aca="false">IF(O143="not used","-",O143&amp;N143&amp;T143)</f>
        <v>-</v>
      </c>
      <c r="V143" s="83" t="str">
        <f aca="false">IF(O143="Not Used","-",VLOOKUP(D143,FOLIOS,7,FALSE())&amp;H143)</f>
        <v>-</v>
      </c>
      <c r="W143" s="83" t="str">
        <f aca="false">IF(U143="-","-",O143&amp;E143&amp;H143)</f>
        <v>-</v>
      </c>
      <c r="X143" s="84" t="str">
        <f aca="false">D143&amp;G143</f>
        <v>FT-CAND-EGSC-OPT-PRCNGMR-AECO/C</v>
      </c>
      <c r="AF143" s="0" t="str">
        <f aca="false">D143&amp;V143</f>
        <v>FT-CAND-EGSC-OPT-PRC-</v>
      </c>
    </row>
    <row r="144" customFormat="false" ht="12.75" hidden="false" customHeight="false" outlineLevel="0" collapsed="false">
      <c r="A144" s="80" t="n">
        <v>36682</v>
      </c>
      <c r="B144" s="81" t="s">
        <v>55</v>
      </c>
      <c r="C144" s="81" t="s">
        <v>56</v>
      </c>
      <c r="D144" s="81" t="s">
        <v>77</v>
      </c>
      <c r="E144" s="81" t="s">
        <v>24</v>
      </c>
      <c r="F144" s="81"/>
      <c r="G144" s="81" t="s">
        <v>79</v>
      </c>
      <c r="H144" s="80" t="n">
        <v>37530</v>
      </c>
      <c r="I144" s="81" t="n">
        <v>525124</v>
      </c>
      <c r="J144" s="81" t="n">
        <v>420099</v>
      </c>
      <c r="K144" s="82" t="n">
        <f aca="false">IF(J144=0,0,J144/I144)</f>
        <v>0.799999619137575</v>
      </c>
      <c r="L144" s="82" t="n">
        <f aca="false">I144/UOM</f>
        <v>52.5124</v>
      </c>
      <c r="M144" s="82" t="n">
        <f aca="false">J144/UOM</f>
        <v>42.0099</v>
      </c>
      <c r="N144" s="83" t="str">
        <f aca="false">IF(F144="P","PHY",IF(F144="G","G",E144))</f>
        <v>P</v>
      </c>
      <c r="O144" s="83" t="str">
        <f aca="false">IF(ISNA(VLOOKUP(G144,BadCanCurves,1,FALSE())),VLOOKUP(D144,FOLIOS,6,FALSE()),"not used")</f>
        <v>not used</v>
      </c>
      <c r="P144" s="83" t="n">
        <f aca="false">IF($N144="P",VLOOKUP(H144,PrcBuckets,2,FALSE()),0)</f>
        <v>10</v>
      </c>
      <c r="Q144" s="83" t="n">
        <f aca="false">IF($N144="D",VLOOKUP(H144,BasisBuckets,2,FALSE()),0)</f>
        <v>0</v>
      </c>
      <c r="R144" s="83" t="n">
        <f aca="false">IF($N144="PHY",VLOOKUP(H144,PGDBuckets,2,FALSE()),0)</f>
        <v>0</v>
      </c>
      <c r="S144" s="83" t="n">
        <f aca="false">IF($N144="G",VLOOKUP(H144,PGDBuckets,2,FALSE()),0)</f>
        <v>0</v>
      </c>
      <c r="T144" s="83" t="n">
        <f aca="false">SUM(P144:S144)</f>
        <v>10</v>
      </c>
      <c r="U144" s="83" t="str">
        <f aca="false">IF(O144="not used","-",O144&amp;N144&amp;T144)</f>
        <v>-</v>
      </c>
      <c r="V144" s="83" t="str">
        <f aca="false">IF(O144="Not Used","-",VLOOKUP(D144,FOLIOS,7,FALSE())&amp;H144)</f>
        <v>-</v>
      </c>
      <c r="W144" s="83" t="str">
        <f aca="false">IF(U144="-","-",O144&amp;E144&amp;H144)</f>
        <v>-</v>
      </c>
      <c r="X144" s="84" t="str">
        <f aca="false">D144&amp;G144</f>
        <v>FT-CAND-EGSC-OPT-PRCNGMR-AECO/C</v>
      </c>
      <c r="AF144" s="0" t="str">
        <f aca="false">D144&amp;V144</f>
        <v>FT-CAND-EGSC-OPT-PRC-</v>
      </c>
    </row>
    <row r="145" customFormat="false" ht="12.75" hidden="false" customHeight="false" outlineLevel="0" collapsed="false">
      <c r="A145" s="80" t="n">
        <v>36682</v>
      </c>
      <c r="B145" s="81" t="s">
        <v>55</v>
      </c>
      <c r="C145" s="81" t="s">
        <v>56</v>
      </c>
      <c r="D145" s="81" t="s">
        <v>80</v>
      </c>
      <c r="E145" s="81" t="s">
        <v>24</v>
      </c>
      <c r="F145" s="81"/>
      <c r="G145" s="81" t="s">
        <v>75</v>
      </c>
      <c r="H145" s="80" t="n">
        <v>36678</v>
      </c>
      <c r="I145" s="81" t="n">
        <v>0</v>
      </c>
      <c r="J145" s="81" t="n">
        <v>0</v>
      </c>
      <c r="K145" s="82" t="n">
        <f aca="false">IF(J145=0,0,J145/I145)</f>
        <v>0</v>
      </c>
      <c r="L145" s="82" t="n">
        <f aca="false">I145/UOM</f>
        <v>0</v>
      </c>
      <c r="M145" s="82" t="n">
        <f aca="false">J145/UOM</f>
        <v>0</v>
      </c>
      <c r="N145" s="83" t="str">
        <f aca="false">IF(F145="P","PHY",IF(F145="G","G",E145))</f>
        <v>P</v>
      </c>
      <c r="O145" s="83" t="str">
        <f aca="false">IF(ISNA(VLOOKUP(G145,BadCanCurves,1,FALSE())),VLOOKUP(D145,FOLIOS,6,FALSE()),"not used")</f>
        <v>not used</v>
      </c>
      <c r="P145" s="83" t="n">
        <f aca="false">IF($N145="P",VLOOKUP(H145,PrcBuckets,2,FALSE()),0)</f>
        <v>3</v>
      </c>
      <c r="Q145" s="83" t="n">
        <f aca="false">IF($N145="D",VLOOKUP(H145,BasisBuckets,2,FALSE()),0)</f>
        <v>0</v>
      </c>
      <c r="R145" s="83" t="n">
        <f aca="false">IF($N145="PHY",VLOOKUP(H145,PGDBuckets,2,FALSE()),0)</f>
        <v>0</v>
      </c>
      <c r="S145" s="83" t="n">
        <f aca="false">IF($N145="G",VLOOKUP(H145,PGDBuckets,2,FALSE()),0)</f>
        <v>0</v>
      </c>
      <c r="T145" s="83" t="n">
        <f aca="false">SUM(P145:S145)</f>
        <v>3</v>
      </c>
      <c r="U145" s="83" t="str">
        <f aca="false">IF(O145="not used","-",O145&amp;N145&amp;T145)</f>
        <v>-</v>
      </c>
      <c r="V145" s="83" t="str">
        <f aca="false">IF(O145="Not Used","-",VLOOKUP(D145,FOLIOS,7,FALSE())&amp;H145)</f>
        <v>-</v>
      </c>
      <c r="W145" s="83" t="str">
        <f aca="false">IF(U145="-","-",O145&amp;E145&amp;H145)</f>
        <v>-</v>
      </c>
      <c r="X145" s="84" t="str">
        <f aca="false">D145&amp;G145</f>
        <v>FT-CAND-EGSC-PRCNG</v>
      </c>
      <c r="AF145" s="0" t="str">
        <f aca="false">D145&amp;V145</f>
        <v>FT-CAND-EGSC-PRC-</v>
      </c>
    </row>
    <row r="146" customFormat="false" ht="12.75" hidden="false" customHeight="false" outlineLevel="0" collapsed="false">
      <c r="A146" s="80" t="n">
        <v>36682</v>
      </c>
      <c r="B146" s="81" t="s">
        <v>55</v>
      </c>
      <c r="C146" s="81" t="s">
        <v>56</v>
      </c>
      <c r="D146" s="81" t="s">
        <v>80</v>
      </c>
      <c r="E146" s="81" t="s">
        <v>24</v>
      </c>
      <c r="F146" s="81"/>
      <c r="G146" s="81" t="s">
        <v>75</v>
      </c>
      <c r="H146" s="80" t="n">
        <v>36708</v>
      </c>
      <c r="I146" s="81" t="n">
        <v>-185822</v>
      </c>
      <c r="J146" s="81" t="n">
        <v>-185822</v>
      </c>
      <c r="K146" s="82" t="n">
        <f aca="false">IF(J146=0,0,J146/I146)</f>
        <v>1</v>
      </c>
      <c r="L146" s="82" t="n">
        <f aca="false">I146/UOM</f>
        <v>-18.5822</v>
      </c>
      <c r="M146" s="82" t="n">
        <f aca="false">J146/UOM</f>
        <v>-18.5822</v>
      </c>
      <c r="N146" s="83" t="str">
        <f aca="false">IF(F146="P","PHY",IF(F146="G","G",E146))</f>
        <v>P</v>
      </c>
      <c r="O146" s="83" t="str">
        <f aca="false">IF(ISNA(VLOOKUP(G146,BadCanCurves,1,FALSE())),VLOOKUP(D146,FOLIOS,6,FALSE()),"not used")</f>
        <v>not used</v>
      </c>
      <c r="P146" s="83" t="n">
        <f aca="false">IF($N146="P",VLOOKUP(H146,PrcBuckets,2,FALSE()),0)</f>
        <v>4</v>
      </c>
      <c r="Q146" s="83" t="n">
        <f aca="false">IF($N146="D",VLOOKUP(H146,BasisBuckets,2,FALSE()),0)</f>
        <v>0</v>
      </c>
      <c r="R146" s="83" t="n">
        <f aca="false">IF($N146="PHY",VLOOKUP(H146,PGDBuckets,2,FALSE()),0)</f>
        <v>0</v>
      </c>
      <c r="S146" s="83" t="n">
        <f aca="false">IF($N146="G",VLOOKUP(H146,PGDBuckets,2,FALSE()),0)</f>
        <v>0</v>
      </c>
      <c r="T146" s="83" t="n">
        <f aca="false">SUM(P146:S146)</f>
        <v>4</v>
      </c>
      <c r="U146" s="83" t="str">
        <f aca="false">IF(O146="not used","-",O146&amp;N146&amp;T146)</f>
        <v>-</v>
      </c>
      <c r="V146" s="83" t="str">
        <f aca="false">IF(O146="Not Used","-",VLOOKUP(D146,FOLIOS,7,FALSE())&amp;H146)</f>
        <v>-</v>
      </c>
      <c r="W146" s="83" t="str">
        <f aca="false">IF(U146="-","-",O146&amp;E146&amp;H146)</f>
        <v>-</v>
      </c>
      <c r="X146" s="84" t="str">
        <f aca="false">D146&amp;G146</f>
        <v>FT-CAND-EGSC-PRCNG</v>
      </c>
      <c r="AF146" s="0" t="str">
        <f aca="false">D146&amp;V146</f>
        <v>FT-CAND-EGSC-PRC-</v>
      </c>
    </row>
    <row r="147" customFormat="false" ht="12.75" hidden="false" customHeight="false" outlineLevel="0" collapsed="false">
      <c r="A147" s="80" t="n">
        <v>36682</v>
      </c>
      <c r="B147" s="81" t="s">
        <v>55</v>
      </c>
      <c r="C147" s="81" t="s">
        <v>56</v>
      </c>
      <c r="D147" s="81" t="s">
        <v>80</v>
      </c>
      <c r="E147" s="81" t="s">
        <v>24</v>
      </c>
      <c r="F147" s="81"/>
      <c r="G147" s="81" t="s">
        <v>75</v>
      </c>
      <c r="H147" s="80" t="n">
        <v>36739</v>
      </c>
      <c r="I147" s="81" t="n">
        <v>-197073</v>
      </c>
      <c r="J147" s="81" t="n">
        <v>-197073</v>
      </c>
      <c r="K147" s="82" t="n">
        <f aca="false">IF(J147=0,0,J147/I147)</f>
        <v>1</v>
      </c>
      <c r="L147" s="82" t="n">
        <f aca="false">I147/UOM</f>
        <v>-19.7073</v>
      </c>
      <c r="M147" s="82" t="n">
        <f aca="false">J147/UOM</f>
        <v>-19.7073</v>
      </c>
      <c r="N147" s="83" t="str">
        <f aca="false">IF(F147="P","PHY",IF(F147="G","G",E147))</f>
        <v>P</v>
      </c>
      <c r="O147" s="83" t="str">
        <f aca="false">IF(ISNA(VLOOKUP(G147,BadCanCurves,1,FALSE())),VLOOKUP(D147,FOLIOS,6,FALSE()),"not used")</f>
        <v>not used</v>
      </c>
      <c r="P147" s="83" t="n">
        <f aca="false">IF($N147="P",VLOOKUP(H147,PrcBuckets,2,FALSE()),0)</f>
        <v>5</v>
      </c>
      <c r="Q147" s="83" t="n">
        <f aca="false">IF($N147="D",VLOOKUP(H147,BasisBuckets,2,FALSE()),0)</f>
        <v>0</v>
      </c>
      <c r="R147" s="83" t="n">
        <f aca="false">IF($N147="PHY",VLOOKUP(H147,PGDBuckets,2,FALSE()),0)</f>
        <v>0</v>
      </c>
      <c r="S147" s="83" t="n">
        <f aca="false">IF($N147="G",VLOOKUP(H147,PGDBuckets,2,FALSE()),0)</f>
        <v>0</v>
      </c>
      <c r="T147" s="83" t="n">
        <f aca="false">SUM(P147:S147)</f>
        <v>5</v>
      </c>
      <c r="U147" s="83" t="str">
        <f aca="false">IF(O147="not used","-",O147&amp;N147&amp;T147)</f>
        <v>-</v>
      </c>
      <c r="V147" s="83" t="str">
        <f aca="false">IF(O147="Not Used","-",VLOOKUP(D147,FOLIOS,7,FALSE())&amp;H147)</f>
        <v>-</v>
      </c>
      <c r="W147" s="83" t="str">
        <f aca="false">IF(U147="-","-",O147&amp;E147&amp;H147)</f>
        <v>-</v>
      </c>
      <c r="X147" s="84" t="str">
        <f aca="false">D147&amp;G147</f>
        <v>FT-CAND-EGSC-PRCNG</v>
      </c>
      <c r="AF147" s="0" t="str">
        <f aca="false">D147&amp;V147</f>
        <v>FT-CAND-EGSC-PRC-</v>
      </c>
    </row>
    <row r="148" customFormat="false" ht="12.75" hidden="false" customHeight="false" outlineLevel="0" collapsed="false">
      <c r="A148" s="80" t="n">
        <v>36682</v>
      </c>
      <c r="B148" s="81" t="s">
        <v>55</v>
      </c>
      <c r="C148" s="81" t="s">
        <v>56</v>
      </c>
      <c r="D148" s="81" t="s">
        <v>80</v>
      </c>
      <c r="E148" s="81" t="s">
        <v>24</v>
      </c>
      <c r="F148" s="81"/>
      <c r="G148" s="81" t="s">
        <v>75</v>
      </c>
      <c r="H148" s="80" t="n">
        <v>36770</v>
      </c>
      <c r="I148" s="81" t="n">
        <v>-793048</v>
      </c>
      <c r="J148" s="81" t="n">
        <v>-793048</v>
      </c>
      <c r="K148" s="82" t="n">
        <f aca="false">IF(J148=0,0,J148/I148)</f>
        <v>1</v>
      </c>
      <c r="L148" s="82" t="n">
        <f aca="false">I148/UOM</f>
        <v>-79.3048</v>
      </c>
      <c r="M148" s="82" t="n">
        <f aca="false">J148/UOM</f>
        <v>-79.3048</v>
      </c>
      <c r="N148" s="83" t="str">
        <f aca="false">IF(F148="P","PHY",IF(F148="G","G",E148))</f>
        <v>P</v>
      </c>
      <c r="O148" s="83" t="str">
        <f aca="false">IF(ISNA(VLOOKUP(G148,BadCanCurves,1,FALSE())),VLOOKUP(D148,FOLIOS,6,FALSE()),"not used")</f>
        <v>not used</v>
      </c>
      <c r="P148" s="83" t="n">
        <f aca="false">IF($N148="P",VLOOKUP(H148,PrcBuckets,2,FALSE()),0)</f>
        <v>6</v>
      </c>
      <c r="Q148" s="83" t="n">
        <f aca="false">IF($N148="D",VLOOKUP(H148,BasisBuckets,2,FALSE()),0)</f>
        <v>0</v>
      </c>
      <c r="R148" s="83" t="n">
        <f aca="false">IF($N148="PHY",VLOOKUP(H148,PGDBuckets,2,FALSE()),0)</f>
        <v>0</v>
      </c>
      <c r="S148" s="83" t="n">
        <f aca="false">IF($N148="G",VLOOKUP(H148,PGDBuckets,2,FALSE()),0)</f>
        <v>0</v>
      </c>
      <c r="T148" s="83" t="n">
        <f aca="false">SUM(P148:S148)</f>
        <v>6</v>
      </c>
      <c r="U148" s="83" t="str">
        <f aca="false">IF(O148="not used","-",O148&amp;N148&amp;T148)</f>
        <v>-</v>
      </c>
      <c r="V148" s="83" t="str">
        <f aca="false">IF(O148="Not Used","-",VLOOKUP(D148,FOLIOS,7,FALSE())&amp;H148)</f>
        <v>-</v>
      </c>
      <c r="W148" s="83" t="str">
        <f aca="false">IF(U148="-","-",O148&amp;E148&amp;H148)</f>
        <v>-</v>
      </c>
      <c r="X148" s="84" t="str">
        <f aca="false">D148&amp;G148</f>
        <v>FT-CAND-EGSC-PRCNG</v>
      </c>
      <c r="AF148" s="0" t="str">
        <f aca="false">D148&amp;V148</f>
        <v>FT-CAND-EGSC-PRC-</v>
      </c>
    </row>
    <row r="149" customFormat="false" ht="12.75" hidden="false" customHeight="false" outlineLevel="0" collapsed="false">
      <c r="A149" s="80" t="n">
        <v>36682</v>
      </c>
      <c r="B149" s="81" t="s">
        <v>55</v>
      </c>
      <c r="C149" s="81" t="s">
        <v>56</v>
      </c>
      <c r="D149" s="81" t="s">
        <v>80</v>
      </c>
      <c r="E149" s="81" t="s">
        <v>24</v>
      </c>
      <c r="F149" s="81"/>
      <c r="G149" s="81" t="s">
        <v>75</v>
      </c>
      <c r="H149" s="80" t="n">
        <v>36800</v>
      </c>
      <c r="I149" s="81" t="n">
        <v>6310501</v>
      </c>
      <c r="J149" s="81" t="n">
        <v>6310501</v>
      </c>
      <c r="K149" s="82" t="n">
        <f aca="false">IF(J149=0,0,J149/I149)</f>
        <v>1</v>
      </c>
      <c r="L149" s="82" t="n">
        <f aca="false">I149/UOM</f>
        <v>631.0501</v>
      </c>
      <c r="M149" s="82" t="n">
        <f aca="false">J149/UOM</f>
        <v>631.0501</v>
      </c>
      <c r="N149" s="83" t="str">
        <f aca="false">IF(F149="P","PHY",IF(F149="G","G",E149))</f>
        <v>P</v>
      </c>
      <c r="O149" s="83" t="str">
        <f aca="false">IF(ISNA(VLOOKUP(G149,BadCanCurves,1,FALSE())),VLOOKUP(D149,FOLIOS,6,FALSE()),"not used")</f>
        <v>not used</v>
      </c>
      <c r="P149" s="83" t="n">
        <f aca="false">IF($N149="P",VLOOKUP(H149,PrcBuckets,2,FALSE()),0)</f>
        <v>7</v>
      </c>
      <c r="Q149" s="83" t="n">
        <f aca="false">IF($N149="D",VLOOKUP(H149,BasisBuckets,2,FALSE()),0)</f>
        <v>0</v>
      </c>
      <c r="R149" s="83" t="n">
        <f aca="false">IF($N149="PHY",VLOOKUP(H149,PGDBuckets,2,FALSE()),0)</f>
        <v>0</v>
      </c>
      <c r="S149" s="83" t="n">
        <f aca="false">IF($N149="G",VLOOKUP(H149,PGDBuckets,2,FALSE()),0)</f>
        <v>0</v>
      </c>
      <c r="T149" s="83" t="n">
        <f aca="false">SUM(P149:S149)</f>
        <v>7</v>
      </c>
      <c r="U149" s="83" t="str">
        <f aca="false">IF(O149="not used","-",O149&amp;N149&amp;T149)</f>
        <v>-</v>
      </c>
      <c r="V149" s="83" t="str">
        <f aca="false">IF(O149="Not Used","-",VLOOKUP(D149,FOLIOS,7,FALSE())&amp;H149)</f>
        <v>-</v>
      </c>
      <c r="W149" s="83" t="str">
        <f aca="false">IF(U149="-","-",O149&amp;E149&amp;H149)</f>
        <v>-</v>
      </c>
      <c r="X149" s="84" t="str">
        <f aca="false">D149&amp;G149</f>
        <v>FT-CAND-EGSC-PRCNG</v>
      </c>
      <c r="AF149" s="0" t="str">
        <f aca="false">D149&amp;V149</f>
        <v>FT-CAND-EGSC-PRC-</v>
      </c>
    </row>
    <row r="150" customFormat="false" ht="12.75" hidden="false" customHeight="false" outlineLevel="0" collapsed="false">
      <c r="A150" s="80" t="n">
        <v>36682</v>
      </c>
      <c r="B150" s="81" t="s">
        <v>55</v>
      </c>
      <c r="C150" s="81" t="s">
        <v>56</v>
      </c>
      <c r="D150" s="81" t="s">
        <v>80</v>
      </c>
      <c r="E150" s="81" t="s">
        <v>24</v>
      </c>
      <c r="F150" s="81"/>
      <c r="G150" s="81" t="s">
        <v>75</v>
      </c>
      <c r="H150" s="80" t="n">
        <v>36831</v>
      </c>
      <c r="I150" s="81" t="n">
        <v>2108756</v>
      </c>
      <c r="J150" s="81" t="n">
        <v>2108756</v>
      </c>
      <c r="K150" s="82" t="n">
        <f aca="false">IF(J150=0,0,J150/I150)</f>
        <v>1</v>
      </c>
      <c r="L150" s="82" t="n">
        <f aca="false">I150/UOM</f>
        <v>210.8756</v>
      </c>
      <c r="M150" s="82" t="n">
        <f aca="false">J150/UOM</f>
        <v>210.8756</v>
      </c>
      <c r="N150" s="83" t="str">
        <f aca="false">IF(F150="P","PHY",IF(F150="G","G",E150))</f>
        <v>P</v>
      </c>
      <c r="O150" s="83" t="str">
        <f aca="false">IF(ISNA(VLOOKUP(G150,BadCanCurves,1,FALSE())),VLOOKUP(D150,FOLIOS,6,FALSE()),"not used")</f>
        <v>not used</v>
      </c>
      <c r="P150" s="83" t="n">
        <f aca="false">IF($N150="P",VLOOKUP(H150,PrcBuckets,2,FALSE()),0)</f>
        <v>8</v>
      </c>
      <c r="Q150" s="83" t="n">
        <f aca="false">IF($N150="D",VLOOKUP(H150,BasisBuckets,2,FALSE()),0)</f>
        <v>0</v>
      </c>
      <c r="R150" s="83" t="n">
        <f aca="false">IF($N150="PHY",VLOOKUP(H150,PGDBuckets,2,FALSE()),0)</f>
        <v>0</v>
      </c>
      <c r="S150" s="83" t="n">
        <f aca="false">IF($N150="G",VLOOKUP(H150,PGDBuckets,2,FALSE()),0)</f>
        <v>0</v>
      </c>
      <c r="T150" s="83" t="n">
        <f aca="false">SUM(P150:S150)</f>
        <v>8</v>
      </c>
      <c r="U150" s="83" t="str">
        <f aca="false">IF(O150="not used","-",O150&amp;N150&amp;T150)</f>
        <v>-</v>
      </c>
      <c r="V150" s="83" t="str">
        <f aca="false">IF(O150="Not Used","-",VLOOKUP(D150,FOLIOS,7,FALSE())&amp;H150)</f>
        <v>-</v>
      </c>
      <c r="W150" s="83" t="str">
        <f aca="false">IF(U150="-","-",O150&amp;E150&amp;H150)</f>
        <v>-</v>
      </c>
      <c r="X150" s="84" t="str">
        <f aca="false">D150&amp;G150</f>
        <v>FT-CAND-EGSC-PRCNG</v>
      </c>
      <c r="AF150" s="0" t="str">
        <f aca="false">D150&amp;V150</f>
        <v>FT-CAND-EGSC-PRC-</v>
      </c>
    </row>
    <row r="151" customFormat="false" ht="12.75" hidden="false" customHeight="false" outlineLevel="0" collapsed="false">
      <c r="A151" s="80" t="n">
        <v>36682</v>
      </c>
      <c r="B151" s="81" t="s">
        <v>55</v>
      </c>
      <c r="C151" s="81" t="s">
        <v>56</v>
      </c>
      <c r="D151" s="81" t="s">
        <v>80</v>
      </c>
      <c r="E151" s="81" t="s">
        <v>24</v>
      </c>
      <c r="F151" s="81"/>
      <c r="G151" s="81" t="s">
        <v>75</v>
      </c>
      <c r="H151" s="80" t="n">
        <v>36861</v>
      </c>
      <c r="I151" s="81" t="n">
        <v>2099414</v>
      </c>
      <c r="J151" s="81" t="n">
        <v>2099414</v>
      </c>
      <c r="K151" s="82" t="n">
        <f aca="false">IF(J151=0,0,J151/I151)</f>
        <v>1</v>
      </c>
      <c r="L151" s="82" t="n">
        <f aca="false">I151/UOM</f>
        <v>209.9414</v>
      </c>
      <c r="M151" s="82" t="n">
        <f aca="false">J151/UOM</f>
        <v>209.9414</v>
      </c>
      <c r="N151" s="83" t="str">
        <f aca="false">IF(F151="P","PHY",IF(F151="G","G",E151))</f>
        <v>P</v>
      </c>
      <c r="O151" s="83" t="str">
        <f aca="false">IF(ISNA(VLOOKUP(G151,BadCanCurves,1,FALSE())),VLOOKUP(D151,FOLIOS,6,FALSE()),"not used")</f>
        <v>not used</v>
      </c>
      <c r="P151" s="83" t="n">
        <f aca="false">IF($N151="P",VLOOKUP(H151,PrcBuckets,2,FALSE()),0)</f>
        <v>8</v>
      </c>
      <c r="Q151" s="83" t="n">
        <f aca="false">IF($N151="D",VLOOKUP(H151,BasisBuckets,2,FALSE()),0)</f>
        <v>0</v>
      </c>
      <c r="R151" s="83" t="n">
        <f aca="false">IF($N151="PHY",VLOOKUP(H151,PGDBuckets,2,FALSE()),0)</f>
        <v>0</v>
      </c>
      <c r="S151" s="83" t="n">
        <f aca="false">IF($N151="G",VLOOKUP(H151,PGDBuckets,2,FALSE()),0)</f>
        <v>0</v>
      </c>
      <c r="T151" s="83" t="n">
        <f aca="false">SUM(P151:S151)</f>
        <v>8</v>
      </c>
      <c r="U151" s="83" t="str">
        <f aca="false">IF(O151="not used","-",O151&amp;N151&amp;T151)</f>
        <v>-</v>
      </c>
      <c r="V151" s="83" t="str">
        <f aca="false">IF(O151="Not Used","-",VLOOKUP(D151,FOLIOS,7,FALSE())&amp;H151)</f>
        <v>-</v>
      </c>
      <c r="W151" s="83" t="str">
        <f aca="false">IF(U151="-","-",O151&amp;E151&amp;H151)</f>
        <v>-</v>
      </c>
      <c r="X151" s="84" t="str">
        <f aca="false">D151&amp;G151</f>
        <v>FT-CAND-EGSC-PRCNG</v>
      </c>
      <c r="AF151" s="0" t="str">
        <f aca="false">D151&amp;V151</f>
        <v>FT-CAND-EGSC-PRC-</v>
      </c>
    </row>
    <row r="152" customFormat="false" ht="12.75" hidden="false" customHeight="false" outlineLevel="0" collapsed="false">
      <c r="A152" s="80" t="n">
        <v>36682</v>
      </c>
      <c r="B152" s="81" t="s">
        <v>55</v>
      </c>
      <c r="C152" s="81" t="s">
        <v>56</v>
      </c>
      <c r="D152" s="81" t="s">
        <v>80</v>
      </c>
      <c r="E152" s="81" t="s">
        <v>24</v>
      </c>
      <c r="F152" s="81"/>
      <c r="G152" s="81" t="s">
        <v>75</v>
      </c>
      <c r="H152" s="80" t="n">
        <v>36892</v>
      </c>
      <c r="I152" s="81" t="n">
        <v>1497296</v>
      </c>
      <c r="J152" s="81" t="n">
        <v>1497296</v>
      </c>
      <c r="K152" s="82" t="n">
        <f aca="false">IF(J152=0,0,J152/I152)</f>
        <v>1</v>
      </c>
      <c r="L152" s="82" t="n">
        <f aca="false">I152/UOM</f>
        <v>149.7296</v>
      </c>
      <c r="M152" s="82" t="n">
        <f aca="false">J152/UOM</f>
        <v>149.7296</v>
      </c>
      <c r="N152" s="83" t="str">
        <f aca="false">IF(F152="P","PHY",IF(F152="G","G",E152))</f>
        <v>P</v>
      </c>
      <c r="O152" s="83" t="str">
        <f aca="false">IF(ISNA(VLOOKUP(G152,BadCanCurves,1,FALSE())),VLOOKUP(D152,FOLIOS,6,FALSE()),"not used")</f>
        <v>not used</v>
      </c>
      <c r="P152" s="83" t="n">
        <f aca="false">IF($N152="P",VLOOKUP(H152,PrcBuckets,2,FALSE()),0)</f>
        <v>9</v>
      </c>
      <c r="Q152" s="83" t="n">
        <f aca="false">IF($N152="D",VLOOKUP(H152,BasisBuckets,2,FALSE()),0)</f>
        <v>0</v>
      </c>
      <c r="R152" s="83" t="n">
        <f aca="false">IF($N152="PHY",VLOOKUP(H152,PGDBuckets,2,FALSE()),0)</f>
        <v>0</v>
      </c>
      <c r="S152" s="83" t="n">
        <f aca="false">IF($N152="G",VLOOKUP(H152,PGDBuckets,2,FALSE()),0)</f>
        <v>0</v>
      </c>
      <c r="T152" s="83" t="n">
        <f aca="false">SUM(P152:S152)</f>
        <v>9</v>
      </c>
      <c r="U152" s="83" t="str">
        <f aca="false">IF(O152="not used","-",O152&amp;N152&amp;T152)</f>
        <v>-</v>
      </c>
      <c r="V152" s="83" t="str">
        <f aca="false">IF(O152="Not Used","-",VLOOKUP(D152,FOLIOS,7,FALSE())&amp;H152)</f>
        <v>-</v>
      </c>
      <c r="W152" s="83" t="str">
        <f aca="false">IF(U152="-","-",O152&amp;E152&amp;H152)</f>
        <v>-</v>
      </c>
      <c r="X152" s="84" t="str">
        <f aca="false">D152&amp;G152</f>
        <v>FT-CAND-EGSC-PRCNG</v>
      </c>
      <c r="AF152" s="0" t="str">
        <f aca="false">D152&amp;V152</f>
        <v>FT-CAND-EGSC-PRC-</v>
      </c>
    </row>
    <row r="153" customFormat="false" ht="12.75" hidden="false" customHeight="false" outlineLevel="0" collapsed="false">
      <c r="A153" s="80" t="n">
        <v>36682</v>
      </c>
      <c r="B153" s="81" t="s">
        <v>55</v>
      </c>
      <c r="C153" s="81" t="s">
        <v>56</v>
      </c>
      <c r="D153" s="81" t="s">
        <v>80</v>
      </c>
      <c r="E153" s="81" t="s">
        <v>24</v>
      </c>
      <c r="F153" s="81"/>
      <c r="G153" s="81" t="s">
        <v>75</v>
      </c>
      <c r="H153" s="80" t="n">
        <v>36923</v>
      </c>
      <c r="I153" s="81" t="n">
        <v>1261449</v>
      </c>
      <c r="J153" s="81" t="n">
        <v>1261449</v>
      </c>
      <c r="K153" s="82" t="n">
        <f aca="false">IF(J153=0,0,J153/I153)</f>
        <v>1</v>
      </c>
      <c r="L153" s="82" t="n">
        <f aca="false">I153/UOM</f>
        <v>126.1449</v>
      </c>
      <c r="M153" s="82" t="n">
        <f aca="false">J153/UOM</f>
        <v>126.1449</v>
      </c>
      <c r="N153" s="83" t="str">
        <f aca="false">IF(F153="P","PHY",IF(F153="G","G",E153))</f>
        <v>P</v>
      </c>
      <c r="O153" s="83" t="str">
        <f aca="false">IF(ISNA(VLOOKUP(G153,BadCanCurves,1,FALSE())),VLOOKUP(D153,FOLIOS,6,FALSE()),"not used")</f>
        <v>not used</v>
      </c>
      <c r="P153" s="83" t="n">
        <f aca="false">IF($N153="P",VLOOKUP(H153,PrcBuckets,2,FALSE()),0)</f>
        <v>9</v>
      </c>
      <c r="Q153" s="83" t="n">
        <f aca="false">IF($N153="D",VLOOKUP(H153,BasisBuckets,2,FALSE()),0)</f>
        <v>0</v>
      </c>
      <c r="R153" s="83" t="n">
        <f aca="false">IF($N153="PHY",VLOOKUP(H153,PGDBuckets,2,FALSE()),0)</f>
        <v>0</v>
      </c>
      <c r="S153" s="83" t="n">
        <f aca="false">IF($N153="G",VLOOKUP(H153,PGDBuckets,2,FALSE()),0)</f>
        <v>0</v>
      </c>
      <c r="T153" s="83" t="n">
        <f aca="false">SUM(P153:S153)</f>
        <v>9</v>
      </c>
      <c r="U153" s="83" t="str">
        <f aca="false">IF(O153="not used","-",O153&amp;N153&amp;T153)</f>
        <v>-</v>
      </c>
      <c r="V153" s="83" t="str">
        <f aca="false">IF(O153="Not Used","-",VLOOKUP(D153,FOLIOS,7,FALSE())&amp;H153)</f>
        <v>-</v>
      </c>
      <c r="W153" s="83" t="str">
        <f aca="false">IF(U153="-","-",O153&amp;E153&amp;H153)</f>
        <v>-</v>
      </c>
      <c r="X153" s="84" t="str">
        <f aca="false">D153&amp;G153</f>
        <v>FT-CAND-EGSC-PRCNG</v>
      </c>
      <c r="AF153" s="0" t="str">
        <f aca="false">D153&amp;V153</f>
        <v>FT-CAND-EGSC-PRC-</v>
      </c>
    </row>
    <row r="154" customFormat="false" ht="12.75" hidden="false" customHeight="false" outlineLevel="0" collapsed="false">
      <c r="A154" s="80" t="n">
        <v>36682</v>
      </c>
      <c r="B154" s="81" t="s">
        <v>55</v>
      </c>
      <c r="C154" s="81" t="s">
        <v>56</v>
      </c>
      <c r="D154" s="81" t="s">
        <v>80</v>
      </c>
      <c r="E154" s="81" t="s">
        <v>24</v>
      </c>
      <c r="F154" s="81"/>
      <c r="G154" s="81" t="s">
        <v>75</v>
      </c>
      <c r="H154" s="80" t="n">
        <v>36951</v>
      </c>
      <c r="I154" s="81" t="n">
        <v>1801127</v>
      </c>
      <c r="J154" s="81" t="n">
        <v>1801127</v>
      </c>
      <c r="K154" s="82" t="n">
        <f aca="false">IF(J154=0,0,J154/I154)</f>
        <v>1</v>
      </c>
      <c r="L154" s="82" t="n">
        <f aca="false">I154/UOM</f>
        <v>180.1127</v>
      </c>
      <c r="M154" s="82" t="n">
        <f aca="false">J154/UOM</f>
        <v>180.1127</v>
      </c>
      <c r="N154" s="83" t="str">
        <f aca="false">IF(F154="P","PHY",IF(F154="G","G",E154))</f>
        <v>P</v>
      </c>
      <c r="O154" s="83" t="str">
        <f aca="false">IF(ISNA(VLOOKUP(G154,BadCanCurves,1,FALSE())),VLOOKUP(D154,FOLIOS,6,FALSE()),"not used")</f>
        <v>not used</v>
      </c>
      <c r="P154" s="83" t="n">
        <f aca="false">IF($N154="P",VLOOKUP(H154,PrcBuckets,2,FALSE()),0)</f>
        <v>9</v>
      </c>
      <c r="Q154" s="83" t="n">
        <f aca="false">IF($N154="D",VLOOKUP(H154,BasisBuckets,2,FALSE()),0)</f>
        <v>0</v>
      </c>
      <c r="R154" s="83" t="n">
        <f aca="false">IF($N154="PHY",VLOOKUP(H154,PGDBuckets,2,FALSE()),0)</f>
        <v>0</v>
      </c>
      <c r="S154" s="83" t="n">
        <f aca="false">IF($N154="G",VLOOKUP(H154,PGDBuckets,2,FALSE()),0)</f>
        <v>0</v>
      </c>
      <c r="T154" s="83" t="n">
        <f aca="false">SUM(P154:S154)</f>
        <v>9</v>
      </c>
      <c r="U154" s="83" t="str">
        <f aca="false">IF(O154="not used","-",O154&amp;N154&amp;T154)</f>
        <v>-</v>
      </c>
      <c r="V154" s="83" t="str">
        <f aca="false">IF(O154="Not Used","-",VLOOKUP(D154,FOLIOS,7,FALSE())&amp;H154)</f>
        <v>-</v>
      </c>
      <c r="W154" s="83" t="str">
        <f aca="false">IF(U154="-","-",O154&amp;E154&amp;H154)</f>
        <v>-</v>
      </c>
      <c r="X154" s="84" t="str">
        <f aca="false">D154&amp;G154</f>
        <v>FT-CAND-EGSC-PRCNG</v>
      </c>
      <c r="AF154" s="0" t="str">
        <f aca="false">D154&amp;V154</f>
        <v>FT-CAND-EGSC-PRC-</v>
      </c>
    </row>
    <row r="155" customFormat="false" ht="12.75" hidden="false" customHeight="false" outlineLevel="0" collapsed="false">
      <c r="A155" s="80" t="n">
        <v>36682</v>
      </c>
      <c r="B155" s="81" t="s">
        <v>55</v>
      </c>
      <c r="C155" s="81" t="s">
        <v>56</v>
      </c>
      <c r="D155" s="81" t="s">
        <v>80</v>
      </c>
      <c r="E155" s="81" t="s">
        <v>24</v>
      </c>
      <c r="F155" s="81"/>
      <c r="G155" s="81" t="s">
        <v>75</v>
      </c>
      <c r="H155" s="80" t="n">
        <v>36982</v>
      </c>
      <c r="I155" s="81" t="n">
        <v>1134848</v>
      </c>
      <c r="J155" s="81" t="n">
        <v>1134848</v>
      </c>
      <c r="K155" s="82" t="n">
        <f aca="false">IF(J155=0,0,J155/I155)</f>
        <v>1</v>
      </c>
      <c r="L155" s="82" t="n">
        <f aca="false">I155/UOM</f>
        <v>113.4848</v>
      </c>
      <c r="M155" s="82" t="n">
        <f aca="false">J155/UOM</f>
        <v>113.4848</v>
      </c>
      <c r="N155" s="83" t="str">
        <f aca="false">IF(F155="P","PHY",IF(F155="G","G",E155))</f>
        <v>P</v>
      </c>
      <c r="O155" s="83" t="str">
        <f aca="false">IF(ISNA(VLOOKUP(G155,BadCanCurves,1,FALSE())),VLOOKUP(D155,FOLIOS,6,FALSE()),"not used")</f>
        <v>not used</v>
      </c>
      <c r="P155" s="83" t="n">
        <f aca="false">IF($N155="P",VLOOKUP(H155,PrcBuckets,2,FALSE()),0)</f>
        <v>9</v>
      </c>
      <c r="Q155" s="83" t="n">
        <f aca="false">IF($N155="D",VLOOKUP(H155,BasisBuckets,2,FALSE()),0)</f>
        <v>0</v>
      </c>
      <c r="R155" s="83" t="n">
        <f aca="false">IF($N155="PHY",VLOOKUP(H155,PGDBuckets,2,FALSE()),0)</f>
        <v>0</v>
      </c>
      <c r="S155" s="83" t="n">
        <f aca="false">IF($N155="G",VLOOKUP(H155,PGDBuckets,2,FALSE()),0)</f>
        <v>0</v>
      </c>
      <c r="T155" s="83" t="n">
        <f aca="false">SUM(P155:S155)</f>
        <v>9</v>
      </c>
      <c r="U155" s="83" t="str">
        <f aca="false">IF(O155="not used","-",O155&amp;N155&amp;T155)</f>
        <v>-</v>
      </c>
      <c r="V155" s="83" t="str">
        <f aca="false">IF(O155="Not Used","-",VLOOKUP(D155,FOLIOS,7,FALSE())&amp;H155)</f>
        <v>-</v>
      </c>
      <c r="W155" s="83" t="str">
        <f aca="false">IF(U155="-","-",O155&amp;E155&amp;H155)</f>
        <v>-</v>
      </c>
      <c r="X155" s="84" t="str">
        <f aca="false">D155&amp;G155</f>
        <v>FT-CAND-EGSC-PRCNG</v>
      </c>
      <c r="AF155" s="0" t="str">
        <f aca="false">D155&amp;V155</f>
        <v>FT-CAND-EGSC-PRC-</v>
      </c>
    </row>
    <row r="156" customFormat="false" ht="12.75" hidden="false" customHeight="false" outlineLevel="0" collapsed="false">
      <c r="A156" s="80" t="n">
        <v>36682</v>
      </c>
      <c r="B156" s="81" t="s">
        <v>55</v>
      </c>
      <c r="C156" s="81" t="s">
        <v>56</v>
      </c>
      <c r="D156" s="81" t="s">
        <v>80</v>
      </c>
      <c r="E156" s="81" t="s">
        <v>24</v>
      </c>
      <c r="F156" s="81"/>
      <c r="G156" s="81" t="s">
        <v>75</v>
      </c>
      <c r="H156" s="80" t="n">
        <v>37012</v>
      </c>
      <c r="I156" s="81" t="n">
        <v>1004759</v>
      </c>
      <c r="J156" s="81" t="n">
        <v>1004759</v>
      </c>
      <c r="K156" s="82" t="n">
        <f aca="false">IF(J156=0,0,J156/I156)</f>
        <v>1</v>
      </c>
      <c r="L156" s="82" t="n">
        <f aca="false">I156/UOM</f>
        <v>100.4759</v>
      </c>
      <c r="M156" s="82" t="n">
        <f aca="false">J156/UOM</f>
        <v>100.4759</v>
      </c>
      <c r="N156" s="83" t="str">
        <f aca="false">IF(F156="P","PHY",IF(F156="G","G",E156))</f>
        <v>P</v>
      </c>
      <c r="O156" s="83" t="str">
        <f aca="false">IF(ISNA(VLOOKUP(G156,BadCanCurves,1,FALSE())),VLOOKUP(D156,FOLIOS,6,FALSE()),"not used")</f>
        <v>not used</v>
      </c>
      <c r="P156" s="83" t="n">
        <f aca="false">IF($N156="P",VLOOKUP(H156,PrcBuckets,2,FALSE()),0)</f>
        <v>9</v>
      </c>
      <c r="Q156" s="83" t="n">
        <f aca="false">IF($N156="D",VLOOKUP(H156,BasisBuckets,2,FALSE()),0)</f>
        <v>0</v>
      </c>
      <c r="R156" s="83" t="n">
        <f aca="false">IF($N156="PHY",VLOOKUP(H156,PGDBuckets,2,FALSE()),0)</f>
        <v>0</v>
      </c>
      <c r="S156" s="83" t="n">
        <f aca="false">IF($N156="G",VLOOKUP(H156,PGDBuckets,2,FALSE()),0)</f>
        <v>0</v>
      </c>
      <c r="T156" s="83" t="n">
        <f aca="false">SUM(P156:S156)</f>
        <v>9</v>
      </c>
      <c r="U156" s="83" t="str">
        <f aca="false">IF(O156="not used","-",O156&amp;N156&amp;T156)</f>
        <v>-</v>
      </c>
      <c r="V156" s="83" t="str">
        <f aca="false">IF(O156="Not Used","-",VLOOKUP(D156,FOLIOS,7,FALSE())&amp;H156)</f>
        <v>-</v>
      </c>
      <c r="W156" s="83" t="str">
        <f aca="false">IF(U156="-","-",O156&amp;E156&amp;H156)</f>
        <v>-</v>
      </c>
      <c r="X156" s="84" t="str">
        <f aca="false">D156&amp;G156</f>
        <v>FT-CAND-EGSC-PRCNG</v>
      </c>
      <c r="AF156" s="0" t="str">
        <f aca="false">D156&amp;V156</f>
        <v>FT-CAND-EGSC-PRC-</v>
      </c>
    </row>
    <row r="157" customFormat="false" ht="12.75" hidden="false" customHeight="false" outlineLevel="0" collapsed="false">
      <c r="A157" s="80" t="n">
        <v>36682</v>
      </c>
      <c r="B157" s="81" t="s">
        <v>55</v>
      </c>
      <c r="C157" s="81" t="s">
        <v>56</v>
      </c>
      <c r="D157" s="81" t="s">
        <v>80</v>
      </c>
      <c r="E157" s="81" t="s">
        <v>24</v>
      </c>
      <c r="F157" s="81"/>
      <c r="G157" s="81" t="s">
        <v>75</v>
      </c>
      <c r="H157" s="80" t="n">
        <v>37043</v>
      </c>
      <c r="I157" s="81" t="n">
        <v>961584</v>
      </c>
      <c r="J157" s="81" t="n">
        <v>961584</v>
      </c>
      <c r="K157" s="82" t="n">
        <f aca="false">IF(J157=0,0,J157/I157)</f>
        <v>1</v>
      </c>
      <c r="L157" s="82" t="n">
        <f aca="false">I157/UOM</f>
        <v>96.1584</v>
      </c>
      <c r="M157" s="82" t="n">
        <f aca="false">J157/UOM</f>
        <v>96.1584</v>
      </c>
      <c r="N157" s="83" t="str">
        <f aca="false">IF(F157="P","PHY",IF(F157="G","G",E157))</f>
        <v>P</v>
      </c>
      <c r="O157" s="83" t="str">
        <f aca="false">IF(ISNA(VLOOKUP(G157,BadCanCurves,1,FALSE())),VLOOKUP(D157,FOLIOS,6,FALSE()),"not used")</f>
        <v>not used</v>
      </c>
      <c r="P157" s="83" t="n">
        <f aca="false">IF($N157="P",VLOOKUP(H157,PrcBuckets,2,FALSE()),0)</f>
        <v>9</v>
      </c>
      <c r="Q157" s="83" t="n">
        <f aca="false">IF($N157="D",VLOOKUP(H157,BasisBuckets,2,FALSE()),0)</f>
        <v>0</v>
      </c>
      <c r="R157" s="83" t="n">
        <f aca="false">IF($N157="PHY",VLOOKUP(H157,PGDBuckets,2,FALSE()),0)</f>
        <v>0</v>
      </c>
      <c r="S157" s="83" t="n">
        <f aca="false">IF($N157="G",VLOOKUP(H157,PGDBuckets,2,FALSE()),0)</f>
        <v>0</v>
      </c>
      <c r="T157" s="83" t="n">
        <f aca="false">SUM(P157:S157)</f>
        <v>9</v>
      </c>
      <c r="U157" s="83" t="str">
        <f aca="false">IF(O157="not used","-",O157&amp;N157&amp;T157)</f>
        <v>-</v>
      </c>
      <c r="V157" s="83" t="str">
        <f aca="false">IF(O157="Not Used","-",VLOOKUP(D157,FOLIOS,7,FALSE())&amp;H157)</f>
        <v>-</v>
      </c>
      <c r="W157" s="83" t="str">
        <f aca="false">IF(U157="-","-",O157&amp;E157&amp;H157)</f>
        <v>-</v>
      </c>
      <c r="X157" s="84" t="str">
        <f aca="false">D157&amp;G157</f>
        <v>FT-CAND-EGSC-PRCNG</v>
      </c>
      <c r="AF157" s="0" t="str">
        <f aca="false">D157&amp;V157</f>
        <v>FT-CAND-EGSC-PRC-</v>
      </c>
    </row>
    <row r="158" customFormat="false" ht="12.75" hidden="false" customHeight="false" outlineLevel="0" collapsed="false">
      <c r="A158" s="80" t="n">
        <v>36682</v>
      </c>
      <c r="B158" s="81" t="s">
        <v>55</v>
      </c>
      <c r="C158" s="81" t="s">
        <v>56</v>
      </c>
      <c r="D158" s="81" t="s">
        <v>80</v>
      </c>
      <c r="E158" s="81" t="s">
        <v>24</v>
      </c>
      <c r="F158" s="81"/>
      <c r="G158" s="81" t="s">
        <v>75</v>
      </c>
      <c r="H158" s="80" t="n">
        <v>37073</v>
      </c>
      <c r="I158" s="81" t="n">
        <v>976279</v>
      </c>
      <c r="J158" s="81" t="n">
        <v>976279</v>
      </c>
      <c r="K158" s="82" t="n">
        <f aca="false">IF(J158=0,0,J158/I158)</f>
        <v>1</v>
      </c>
      <c r="L158" s="82" t="n">
        <f aca="false">I158/UOM</f>
        <v>97.6279</v>
      </c>
      <c r="M158" s="82" t="n">
        <f aca="false">J158/UOM</f>
        <v>97.6279</v>
      </c>
      <c r="N158" s="83" t="str">
        <f aca="false">IF(F158="P","PHY",IF(F158="G","G",E158))</f>
        <v>P</v>
      </c>
      <c r="O158" s="83" t="str">
        <f aca="false">IF(ISNA(VLOOKUP(G158,BadCanCurves,1,FALSE())),VLOOKUP(D158,FOLIOS,6,FALSE()),"not used")</f>
        <v>not used</v>
      </c>
      <c r="P158" s="83" t="n">
        <f aca="false">IF($N158="P",VLOOKUP(H158,PrcBuckets,2,FALSE()),0)</f>
        <v>9</v>
      </c>
      <c r="Q158" s="83" t="n">
        <f aca="false">IF($N158="D",VLOOKUP(H158,BasisBuckets,2,FALSE()),0)</f>
        <v>0</v>
      </c>
      <c r="R158" s="83" t="n">
        <f aca="false">IF($N158="PHY",VLOOKUP(H158,PGDBuckets,2,FALSE()),0)</f>
        <v>0</v>
      </c>
      <c r="S158" s="83" t="n">
        <f aca="false">IF($N158="G",VLOOKUP(H158,PGDBuckets,2,FALSE()),0)</f>
        <v>0</v>
      </c>
      <c r="T158" s="83" t="n">
        <f aca="false">SUM(P158:S158)</f>
        <v>9</v>
      </c>
      <c r="U158" s="83" t="str">
        <f aca="false">IF(O158="not used","-",O158&amp;N158&amp;T158)</f>
        <v>-</v>
      </c>
      <c r="V158" s="83" t="str">
        <f aca="false">IF(O158="Not Used","-",VLOOKUP(D158,FOLIOS,7,FALSE())&amp;H158)</f>
        <v>-</v>
      </c>
      <c r="W158" s="83" t="str">
        <f aca="false">IF(U158="-","-",O158&amp;E158&amp;H158)</f>
        <v>-</v>
      </c>
      <c r="X158" s="84" t="str">
        <f aca="false">D158&amp;G158</f>
        <v>FT-CAND-EGSC-PRCNG</v>
      </c>
      <c r="AF158" s="0" t="str">
        <f aca="false">D158&amp;V158</f>
        <v>FT-CAND-EGSC-PRC-</v>
      </c>
    </row>
    <row r="159" customFormat="false" ht="12.75" hidden="false" customHeight="false" outlineLevel="0" collapsed="false">
      <c r="A159" s="80" t="n">
        <v>36682</v>
      </c>
      <c r="B159" s="81" t="s">
        <v>55</v>
      </c>
      <c r="C159" s="81" t="s">
        <v>56</v>
      </c>
      <c r="D159" s="81" t="s">
        <v>80</v>
      </c>
      <c r="E159" s="81" t="s">
        <v>24</v>
      </c>
      <c r="F159" s="81"/>
      <c r="G159" s="81" t="s">
        <v>75</v>
      </c>
      <c r="H159" s="80" t="n">
        <v>37104</v>
      </c>
      <c r="I159" s="81" t="n">
        <v>970315</v>
      </c>
      <c r="J159" s="81" t="n">
        <v>970315</v>
      </c>
      <c r="K159" s="82" t="n">
        <f aca="false">IF(J159=0,0,J159/I159)</f>
        <v>1</v>
      </c>
      <c r="L159" s="82" t="n">
        <f aca="false">I159/UOM</f>
        <v>97.0315</v>
      </c>
      <c r="M159" s="82" t="n">
        <f aca="false">J159/UOM</f>
        <v>97.0315</v>
      </c>
      <c r="N159" s="83" t="str">
        <f aca="false">IF(F159="P","PHY",IF(F159="G","G",E159))</f>
        <v>P</v>
      </c>
      <c r="O159" s="83" t="str">
        <f aca="false">IF(ISNA(VLOOKUP(G159,BadCanCurves,1,FALSE())),VLOOKUP(D159,FOLIOS,6,FALSE()),"not used")</f>
        <v>not used</v>
      </c>
      <c r="P159" s="83" t="n">
        <f aca="false">IF($N159="P",VLOOKUP(H159,PrcBuckets,2,FALSE()),0)</f>
        <v>9</v>
      </c>
      <c r="Q159" s="83" t="n">
        <f aca="false">IF($N159="D",VLOOKUP(H159,BasisBuckets,2,FALSE()),0)</f>
        <v>0</v>
      </c>
      <c r="R159" s="83" t="n">
        <f aca="false">IF($N159="PHY",VLOOKUP(H159,PGDBuckets,2,FALSE()),0)</f>
        <v>0</v>
      </c>
      <c r="S159" s="83" t="n">
        <f aca="false">IF($N159="G",VLOOKUP(H159,PGDBuckets,2,FALSE()),0)</f>
        <v>0</v>
      </c>
      <c r="T159" s="83" t="n">
        <f aca="false">SUM(P159:S159)</f>
        <v>9</v>
      </c>
      <c r="U159" s="83" t="str">
        <f aca="false">IF(O159="not used","-",O159&amp;N159&amp;T159)</f>
        <v>-</v>
      </c>
      <c r="V159" s="83" t="str">
        <f aca="false">IF(O159="Not Used","-",VLOOKUP(D159,FOLIOS,7,FALSE())&amp;H159)</f>
        <v>-</v>
      </c>
      <c r="W159" s="83" t="str">
        <f aca="false">IF(U159="-","-",O159&amp;E159&amp;H159)</f>
        <v>-</v>
      </c>
      <c r="X159" s="84" t="str">
        <f aca="false">D159&amp;G159</f>
        <v>FT-CAND-EGSC-PRCNG</v>
      </c>
      <c r="AF159" s="0" t="str">
        <f aca="false">D159&amp;V159</f>
        <v>FT-CAND-EGSC-PRC-</v>
      </c>
    </row>
    <row r="160" customFormat="false" ht="12.75" hidden="false" customHeight="false" outlineLevel="0" collapsed="false">
      <c r="A160" s="80" t="n">
        <v>36682</v>
      </c>
      <c r="B160" s="81" t="s">
        <v>55</v>
      </c>
      <c r="C160" s="81" t="s">
        <v>56</v>
      </c>
      <c r="D160" s="81" t="s">
        <v>80</v>
      </c>
      <c r="E160" s="81" t="s">
        <v>24</v>
      </c>
      <c r="F160" s="81"/>
      <c r="G160" s="81" t="s">
        <v>75</v>
      </c>
      <c r="H160" s="80" t="n">
        <v>37135</v>
      </c>
      <c r="I160" s="81" t="n">
        <v>936806</v>
      </c>
      <c r="J160" s="81" t="n">
        <v>936806</v>
      </c>
      <c r="K160" s="82" t="n">
        <f aca="false">IF(J160=0,0,J160/I160)</f>
        <v>1</v>
      </c>
      <c r="L160" s="82" t="n">
        <f aca="false">I160/UOM</f>
        <v>93.6806</v>
      </c>
      <c r="M160" s="82" t="n">
        <f aca="false">J160/UOM</f>
        <v>93.6806</v>
      </c>
      <c r="N160" s="83" t="str">
        <f aca="false">IF(F160="P","PHY",IF(F160="G","G",E160))</f>
        <v>P</v>
      </c>
      <c r="O160" s="83" t="str">
        <f aca="false">IF(ISNA(VLOOKUP(G160,BadCanCurves,1,FALSE())),VLOOKUP(D160,FOLIOS,6,FALSE()),"not used")</f>
        <v>not used</v>
      </c>
      <c r="P160" s="83" t="n">
        <f aca="false">IF($N160="P",VLOOKUP(H160,PrcBuckets,2,FALSE()),0)</f>
        <v>9</v>
      </c>
      <c r="Q160" s="83" t="n">
        <f aca="false">IF($N160="D",VLOOKUP(H160,BasisBuckets,2,FALSE()),0)</f>
        <v>0</v>
      </c>
      <c r="R160" s="83" t="n">
        <f aca="false">IF($N160="PHY",VLOOKUP(H160,PGDBuckets,2,FALSE()),0)</f>
        <v>0</v>
      </c>
      <c r="S160" s="83" t="n">
        <f aca="false">IF($N160="G",VLOOKUP(H160,PGDBuckets,2,FALSE()),0)</f>
        <v>0</v>
      </c>
      <c r="T160" s="83" t="n">
        <f aca="false">SUM(P160:S160)</f>
        <v>9</v>
      </c>
      <c r="U160" s="83" t="str">
        <f aca="false">IF(O160="not used","-",O160&amp;N160&amp;T160)</f>
        <v>-</v>
      </c>
      <c r="V160" s="83" t="str">
        <f aca="false">IF(O160="Not Used","-",VLOOKUP(D160,FOLIOS,7,FALSE())&amp;H160)</f>
        <v>-</v>
      </c>
      <c r="W160" s="83" t="str">
        <f aca="false">IF(U160="-","-",O160&amp;E160&amp;H160)</f>
        <v>-</v>
      </c>
      <c r="X160" s="84" t="str">
        <f aca="false">D160&amp;G160</f>
        <v>FT-CAND-EGSC-PRCNG</v>
      </c>
      <c r="AF160" s="0" t="str">
        <f aca="false">D160&amp;V160</f>
        <v>FT-CAND-EGSC-PRC-</v>
      </c>
    </row>
    <row r="161" customFormat="false" ht="12.75" hidden="false" customHeight="false" outlineLevel="0" collapsed="false">
      <c r="A161" s="80" t="n">
        <v>36682</v>
      </c>
      <c r="B161" s="81" t="s">
        <v>55</v>
      </c>
      <c r="C161" s="81" t="s">
        <v>56</v>
      </c>
      <c r="D161" s="81" t="s">
        <v>80</v>
      </c>
      <c r="E161" s="81" t="s">
        <v>24</v>
      </c>
      <c r="F161" s="81"/>
      <c r="G161" s="81" t="s">
        <v>75</v>
      </c>
      <c r="H161" s="80" t="n">
        <v>37165</v>
      </c>
      <c r="I161" s="81" t="n">
        <v>963091</v>
      </c>
      <c r="J161" s="81" t="n">
        <v>963091</v>
      </c>
      <c r="K161" s="82" t="n">
        <f aca="false">IF(J161=0,0,J161/I161)</f>
        <v>1</v>
      </c>
      <c r="L161" s="82" t="n">
        <f aca="false">I161/UOM</f>
        <v>96.3091</v>
      </c>
      <c r="M161" s="82" t="n">
        <f aca="false">J161/UOM</f>
        <v>96.3091</v>
      </c>
      <c r="N161" s="83" t="str">
        <f aca="false">IF(F161="P","PHY",IF(F161="G","G",E161))</f>
        <v>P</v>
      </c>
      <c r="O161" s="83" t="str">
        <f aca="false">IF(ISNA(VLOOKUP(G161,BadCanCurves,1,FALSE())),VLOOKUP(D161,FOLIOS,6,FALSE()),"not used")</f>
        <v>not used</v>
      </c>
      <c r="P161" s="83" t="n">
        <f aca="false">IF($N161="P",VLOOKUP(H161,PrcBuckets,2,FALSE()),0)</f>
        <v>9</v>
      </c>
      <c r="Q161" s="83" t="n">
        <f aca="false">IF($N161="D",VLOOKUP(H161,BasisBuckets,2,FALSE()),0)</f>
        <v>0</v>
      </c>
      <c r="R161" s="83" t="n">
        <f aca="false">IF($N161="PHY",VLOOKUP(H161,PGDBuckets,2,FALSE()),0)</f>
        <v>0</v>
      </c>
      <c r="S161" s="83" t="n">
        <f aca="false">IF($N161="G",VLOOKUP(H161,PGDBuckets,2,FALSE()),0)</f>
        <v>0</v>
      </c>
      <c r="T161" s="83" t="n">
        <f aca="false">SUM(P161:S161)</f>
        <v>9</v>
      </c>
      <c r="U161" s="83" t="str">
        <f aca="false">IF(O161="not used","-",O161&amp;N161&amp;T161)</f>
        <v>-</v>
      </c>
      <c r="V161" s="83" t="str">
        <f aca="false">IF(O161="Not Used","-",VLOOKUP(D161,FOLIOS,7,FALSE())&amp;H161)</f>
        <v>-</v>
      </c>
      <c r="W161" s="83" t="str">
        <f aca="false">IF(U161="-","-",O161&amp;E161&amp;H161)</f>
        <v>-</v>
      </c>
      <c r="X161" s="84" t="str">
        <f aca="false">D161&amp;G161</f>
        <v>FT-CAND-EGSC-PRCNG</v>
      </c>
      <c r="AF161" s="0" t="str">
        <f aca="false">D161&amp;V161</f>
        <v>FT-CAND-EGSC-PRC-</v>
      </c>
    </row>
    <row r="162" customFormat="false" ht="12.75" hidden="false" customHeight="false" outlineLevel="0" collapsed="false">
      <c r="A162" s="80" t="n">
        <v>36682</v>
      </c>
      <c r="B162" s="81" t="s">
        <v>55</v>
      </c>
      <c r="C162" s="81" t="s">
        <v>56</v>
      </c>
      <c r="D162" s="81" t="s">
        <v>80</v>
      </c>
      <c r="E162" s="81" t="s">
        <v>24</v>
      </c>
      <c r="F162" s="81"/>
      <c r="G162" s="81" t="s">
        <v>75</v>
      </c>
      <c r="H162" s="80" t="n">
        <v>37196</v>
      </c>
      <c r="I162" s="81" t="n">
        <v>-812048</v>
      </c>
      <c r="J162" s="81" t="n">
        <v>-812048</v>
      </c>
      <c r="K162" s="82" t="n">
        <f aca="false">IF(J162=0,0,J162/I162)</f>
        <v>1</v>
      </c>
      <c r="L162" s="82" t="n">
        <f aca="false">I162/UOM</f>
        <v>-81.2048</v>
      </c>
      <c r="M162" s="82" t="n">
        <f aca="false">J162/UOM</f>
        <v>-81.2048</v>
      </c>
      <c r="N162" s="83" t="str">
        <f aca="false">IF(F162="P","PHY",IF(F162="G","G",E162))</f>
        <v>P</v>
      </c>
      <c r="O162" s="83" t="str">
        <f aca="false">IF(ISNA(VLOOKUP(G162,BadCanCurves,1,FALSE())),VLOOKUP(D162,FOLIOS,6,FALSE()),"not used")</f>
        <v>not used</v>
      </c>
      <c r="P162" s="83" t="n">
        <f aca="false">IF($N162="P",VLOOKUP(H162,PrcBuckets,2,FALSE()),0)</f>
        <v>9</v>
      </c>
      <c r="Q162" s="83" t="n">
        <f aca="false">IF($N162="D",VLOOKUP(H162,BasisBuckets,2,FALSE()),0)</f>
        <v>0</v>
      </c>
      <c r="R162" s="83" t="n">
        <f aca="false">IF($N162="PHY",VLOOKUP(H162,PGDBuckets,2,FALSE()),0)</f>
        <v>0</v>
      </c>
      <c r="S162" s="83" t="n">
        <f aca="false">IF($N162="G",VLOOKUP(H162,PGDBuckets,2,FALSE()),0)</f>
        <v>0</v>
      </c>
      <c r="T162" s="83" t="n">
        <f aca="false">SUM(P162:S162)</f>
        <v>9</v>
      </c>
      <c r="U162" s="83" t="str">
        <f aca="false">IF(O162="not used","-",O162&amp;N162&amp;T162)</f>
        <v>-</v>
      </c>
      <c r="V162" s="83" t="str">
        <f aca="false">IF(O162="Not Used","-",VLOOKUP(D162,FOLIOS,7,FALSE())&amp;H162)</f>
        <v>-</v>
      </c>
      <c r="W162" s="83" t="str">
        <f aca="false">IF(U162="-","-",O162&amp;E162&amp;H162)</f>
        <v>-</v>
      </c>
      <c r="X162" s="84" t="str">
        <f aca="false">D162&amp;G162</f>
        <v>FT-CAND-EGSC-PRCNG</v>
      </c>
      <c r="AF162" s="0" t="str">
        <f aca="false">D162&amp;V162</f>
        <v>FT-CAND-EGSC-PRC-</v>
      </c>
    </row>
    <row r="163" customFormat="false" ht="12.75" hidden="false" customHeight="false" outlineLevel="0" collapsed="false">
      <c r="A163" s="80" t="n">
        <v>36682</v>
      </c>
      <c r="B163" s="81" t="s">
        <v>55</v>
      </c>
      <c r="C163" s="81" t="s">
        <v>56</v>
      </c>
      <c r="D163" s="81" t="s">
        <v>80</v>
      </c>
      <c r="E163" s="81" t="s">
        <v>24</v>
      </c>
      <c r="F163" s="81"/>
      <c r="G163" s="81" t="s">
        <v>75</v>
      </c>
      <c r="H163" s="80" t="n">
        <v>37226</v>
      </c>
      <c r="I163" s="81" t="n">
        <v>-838444</v>
      </c>
      <c r="J163" s="81" t="n">
        <v>-838444</v>
      </c>
      <c r="K163" s="82" t="n">
        <f aca="false">IF(J163=0,0,J163/I163)</f>
        <v>1</v>
      </c>
      <c r="L163" s="82" t="n">
        <f aca="false">I163/UOM</f>
        <v>-83.8444</v>
      </c>
      <c r="M163" s="82" t="n">
        <f aca="false">J163/UOM</f>
        <v>-83.8444</v>
      </c>
      <c r="N163" s="83" t="str">
        <f aca="false">IF(F163="P","PHY",IF(F163="G","G",E163))</f>
        <v>P</v>
      </c>
      <c r="O163" s="83" t="str">
        <f aca="false">IF(ISNA(VLOOKUP(G163,BadCanCurves,1,FALSE())),VLOOKUP(D163,FOLIOS,6,FALSE()),"not used")</f>
        <v>not used</v>
      </c>
      <c r="P163" s="83" t="n">
        <f aca="false">IF($N163="P",VLOOKUP(H163,PrcBuckets,2,FALSE()),0)</f>
        <v>9</v>
      </c>
      <c r="Q163" s="83" t="n">
        <f aca="false">IF($N163="D",VLOOKUP(H163,BasisBuckets,2,FALSE()),0)</f>
        <v>0</v>
      </c>
      <c r="R163" s="83" t="n">
        <f aca="false">IF($N163="PHY",VLOOKUP(H163,PGDBuckets,2,FALSE()),0)</f>
        <v>0</v>
      </c>
      <c r="S163" s="83" t="n">
        <f aca="false">IF($N163="G",VLOOKUP(H163,PGDBuckets,2,FALSE()),0)</f>
        <v>0</v>
      </c>
      <c r="T163" s="83" t="n">
        <f aca="false">SUM(P163:S163)</f>
        <v>9</v>
      </c>
      <c r="U163" s="83" t="str">
        <f aca="false">IF(O163="not used","-",O163&amp;N163&amp;T163)</f>
        <v>-</v>
      </c>
      <c r="V163" s="83" t="str">
        <f aca="false">IF(O163="Not Used","-",VLOOKUP(D163,FOLIOS,7,FALSE())&amp;H163)</f>
        <v>-</v>
      </c>
      <c r="W163" s="83" t="str">
        <f aca="false">IF(U163="-","-",O163&amp;E163&amp;H163)</f>
        <v>-</v>
      </c>
      <c r="X163" s="84" t="str">
        <f aca="false">D163&amp;G163</f>
        <v>FT-CAND-EGSC-PRCNG</v>
      </c>
      <c r="AF163" s="0" t="str">
        <f aca="false">D163&amp;V163</f>
        <v>FT-CAND-EGSC-PRC-</v>
      </c>
    </row>
    <row r="164" customFormat="false" ht="12.75" hidden="false" customHeight="false" outlineLevel="0" collapsed="false">
      <c r="A164" s="80" t="n">
        <v>36682</v>
      </c>
      <c r="B164" s="81" t="s">
        <v>55</v>
      </c>
      <c r="C164" s="81" t="s">
        <v>56</v>
      </c>
      <c r="D164" s="81" t="s">
        <v>80</v>
      </c>
      <c r="E164" s="81" t="s">
        <v>24</v>
      </c>
      <c r="F164" s="81"/>
      <c r="G164" s="81" t="s">
        <v>75</v>
      </c>
      <c r="H164" s="80" t="n">
        <v>37257</v>
      </c>
      <c r="I164" s="81" t="n">
        <v>-383110</v>
      </c>
      <c r="J164" s="81" t="n">
        <v>-383110</v>
      </c>
      <c r="K164" s="82" t="n">
        <f aca="false">IF(J164=0,0,J164/I164)</f>
        <v>1</v>
      </c>
      <c r="L164" s="82" t="n">
        <f aca="false">I164/UOM</f>
        <v>-38.311</v>
      </c>
      <c r="M164" s="82" t="n">
        <f aca="false">J164/UOM</f>
        <v>-38.311</v>
      </c>
      <c r="N164" s="83" t="str">
        <f aca="false">IF(F164="P","PHY",IF(F164="G","G",E164))</f>
        <v>P</v>
      </c>
      <c r="O164" s="83" t="str">
        <f aca="false">IF(ISNA(VLOOKUP(G164,BadCanCurves,1,FALSE())),VLOOKUP(D164,FOLIOS,6,FALSE()),"not used")</f>
        <v>not used</v>
      </c>
      <c r="P164" s="83" t="n">
        <f aca="false">IF($N164="P",VLOOKUP(H164,PrcBuckets,2,FALSE()),0)</f>
        <v>10</v>
      </c>
      <c r="Q164" s="83" t="n">
        <f aca="false">IF($N164="D",VLOOKUP(H164,BasisBuckets,2,FALSE()),0)</f>
        <v>0</v>
      </c>
      <c r="R164" s="83" t="n">
        <f aca="false">IF($N164="PHY",VLOOKUP(H164,PGDBuckets,2,FALSE()),0)</f>
        <v>0</v>
      </c>
      <c r="S164" s="83" t="n">
        <f aca="false">IF($N164="G",VLOOKUP(H164,PGDBuckets,2,FALSE()),0)</f>
        <v>0</v>
      </c>
      <c r="T164" s="83" t="n">
        <f aca="false">SUM(P164:S164)</f>
        <v>10</v>
      </c>
      <c r="U164" s="83" t="str">
        <f aca="false">IF(O164="not used","-",O164&amp;N164&amp;T164)</f>
        <v>-</v>
      </c>
      <c r="V164" s="83" t="str">
        <f aca="false">IF(O164="Not Used","-",VLOOKUP(D164,FOLIOS,7,FALSE())&amp;H164)</f>
        <v>-</v>
      </c>
      <c r="W164" s="83" t="str">
        <f aca="false">IF(U164="-","-",O164&amp;E164&amp;H164)</f>
        <v>-</v>
      </c>
      <c r="X164" s="84" t="str">
        <f aca="false">D164&amp;G164</f>
        <v>FT-CAND-EGSC-PRCNG</v>
      </c>
      <c r="AF164" s="0" t="str">
        <f aca="false">D164&amp;V164</f>
        <v>FT-CAND-EGSC-PRC-</v>
      </c>
    </row>
    <row r="165" customFormat="false" ht="12.75" hidden="false" customHeight="false" outlineLevel="0" collapsed="false">
      <c r="A165" s="80" t="n">
        <v>36682</v>
      </c>
      <c r="B165" s="81" t="s">
        <v>55</v>
      </c>
      <c r="C165" s="81" t="s">
        <v>56</v>
      </c>
      <c r="D165" s="81" t="s">
        <v>80</v>
      </c>
      <c r="E165" s="81" t="s">
        <v>24</v>
      </c>
      <c r="F165" s="81"/>
      <c r="G165" s="81" t="s">
        <v>75</v>
      </c>
      <c r="H165" s="80" t="n">
        <v>37288</v>
      </c>
      <c r="I165" s="81" t="n">
        <v>-339039</v>
      </c>
      <c r="J165" s="81" t="n">
        <v>-339039</v>
      </c>
      <c r="K165" s="82" t="n">
        <f aca="false">IF(J165=0,0,J165/I165)</f>
        <v>1</v>
      </c>
      <c r="L165" s="82" t="n">
        <f aca="false">I165/UOM</f>
        <v>-33.9039</v>
      </c>
      <c r="M165" s="82" t="n">
        <f aca="false">J165/UOM</f>
        <v>-33.9039</v>
      </c>
      <c r="N165" s="83" t="str">
        <f aca="false">IF(F165="P","PHY",IF(F165="G","G",E165))</f>
        <v>P</v>
      </c>
      <c r="O165" s="83" t="str">
        <f aca="false">IF(ISNA(VLOOKUP(G165,BadCanCurves,1,FALSE())),VLOOKUP(D165,FOLIOS,6,FALSE()),"not used")</f>
        <v>not used</v>
      </c>
      <c r="P165" s="83" t="n">
        <f aca="false">IF($N165="P",VLOOKUP(H165,PrcBuckets,2,FALSE()),0)</f>
        <v>10</v>
      </c>
      <c r="Q165" s="83" t="n">
        <f aca="false">IF($N165="D",VLOOKUP(H165,BasisBuckets,2,FALSE()),0)</f>
        <v>0</v>
      </c>
      <c r="R165" s="83" t="n">
        <f aca="false">IF($N165="PHY",VLOOKUP(H165,PGDBuckets,2,FALSE()),0)</f>
        <v>0</v>
      </c>
      <c r="S165" s="83" t="n">
        <f aca="false">IF($N165="G",VLOOKUP(H165,PGDBuckets,2,FALSE()),0)</f>
        <v>0</v>
      </c>
      <c r="T165" s="83" t="n">
        <f aca="false">SUM(P165:S165)</f>
        <v>10</v>
      </c>
      <c r="U165" s="83" t="str">
        <f aca="false">IF(O165="not used","-",O165&amp;N165&amp;T165)</f>
        <v>-</v>
      </c>
      <c r="V165" s="83" t="str">
        <f aca="false">IF(O165="Not Used","-",VLOOKUP(D165,FOLIOS,7,FALSE())&amp;H165)</f>
        <v>-</v>
      </c>
      <c r="W165" s="83" t="str">
        <f aca="false">IF(U165="-","-",O165&amp;E165&amp;H165)</f>
        <v>-</v>
      </c>
      <c r="X165" s="84" t="str">
        <f aca="false">D165&amp;G165</f>
        <v>FT-CAND-EGSC-PRCNG</v>
      </c>
      <c r="AF165" s="0" t="str">
        <f aca="false">D165&amp;V165</f>
        <v>FT-CAND-EGSC-PRC-</v>
      </c>
    </row>
    <row r="166" customFormat="false" ht="12.75" hidden="false" customHeight="false" outlineLevel="0" collapsed="false">
      <c r="A166" s="80" t="n">
        <v>36682</v>
      </c>
      <c r="B166" s="81" t="s">
        <v>55</v>
      </c>
      <c r="C166" s="81" t="s">
        <v>56</v>
      </c>
      <c r="D166" s="81" t="s">
        <v>80</v>
      </c>
      <c r="E166" s="81" t="s">
        <v>24</v>
      </c>
      <c r="F166" s="81"/>
      <c r="G166" s="81" t="s">
        <v>75</v>
      </c>
      <c r="H166" s="80" t="n">
        <v>37316</v>
      </c>
      <c r="I166" s="81" t="n">
        <v>-378644</v>
      </c>
      <c r="J166" s="81" t="n">
        <v>-378644</v>
      </c>
      <c r="K166" s="82" t="n">
        <f aca="false">IF(J166=0,0,J166/I166)</f>
        <v>1</v>
      </c>
      <c r="L166" s="82" t="n">
        <f aca="false">I166/UOM</f>
        <v>-37.8644</v>
      </c>
      <c r="M166" s="82" t="n">
        <f aca="false">J166/UOM</f>
        <v>-37.8644</v>
      </c>
      <c r="N166" s="83" t="str">
        <f aca="false">IF(F166="P","PHY",IF(F166="G","G",E166))</f>
        <v>P</v>
      </c>
      <c r="O166" s="83" t="str">
        <f aca="false">IF(ISNA(VLOOKUP(G166,BadCanCurves,1,FALSE())),VLOOKUP(D166,FOLIOS,6,FALSE()),"not used")</f>
        <v>not used</v>
      </c>
      <c r="P166" s="83" t="n">
        <f aca="false">IF($N166="P",VLOOKUP(H166,PrcBuckets,2,FALSE()),0)</f>
        <v>10</v>
      </c>
      <c r="Q166" s="83" t="n">
        <f aca="false">IF($N166="D",VLOOKUP(H166,BasisBuckets,2,FALSE()),0)</f>
        <v>0</v>
      </c>
      <c r="R166" s="83" t="n">
        <f aca="false">IF($N166="PHY",VLOOKUP(H166,PGDBuckets,2,FALSE()),0)</f>
        <v>0</v>
      </c>
      <c r="S166" s="83" t="n">
        <f aca="false">IF($N166="G",VLOOKUP(H166,PGDBuckets,2,FALSE()),0)</f>
        <v>0</v>
      </c>
      <c r="T166" s="83" t="n">
        <f aca="false">SUM(P166:S166)</f>
        <v>10</v>
      </c>
      <c r="U166" s="83" t="str">
        <f aca="false">IF(O166="not used","-",O166&amp;N166&amp;T166)</f>
        <v>-</v>
      </c>
      <c r="V166" s="83" t="str">
        <f aca="false">IF(O166="Not Used","-",VLOOKUP(D166,FOLIOS,7,FALSE())&amp;H166)</f>
        <v>-</v>
      </c>
      <c r="W166" s="83" t="str">
        <f aca="false">IF(U166="-","-",O166&amp;E166&amp;H166)</f>
        <v>-</v>
      </c>
      <c r="X166" s="84" t="str">
        <f aca="false">D166&amp;G166</f>
        <v>FT-CAND-EGSC-PRCNG</v>
      </c>
      <c r="AF166" s="0" t="str">
        <f aca="false">D166&amp;V166</f>
        <v>FT-CAND-EGSC-PRC-</v>
      </c>
    </row>
    <row r="167" customFormat="false" ht="12.75" hidden="false" customHeight="false" outlineLevel="0" collapsed="false">
      <c r="A167" s="80" t="n">
        <v>36682</v>
      </c>
      <c r="B167" s="81" t="s">
        <v>55</v>
      </c>
      <c r="C167" s="81" t="s">
        <v>56</v>
      </c>
      <c r="D167" s="81" t="s">
        <v>80</v>
      </c>
      <c r="E167" s="81" t="s">
        <v>24</v>
      </c>
      <c r="F167" s="81"/>
      <c r="G167" s="81" t="s">
        <v>75</v>
      </c>
      <c r="H167" s="80" t="n">
        <v>37347</v>
      </c>
      <c r="I167" s="81" t="n">
        <v>-348625</v>
      </c>
      <c r="J167" s="81" t="n">
        <v>-348625</v>
      </c>
      <c r="K167" s="82" t="n">
        <f aca="false">IF(J167=0,0,J167/I167)</f>
        <v>1</v>
      </c>
      <c r="L167" s="82" t="n">
        <f aca="false">I167/UOM</f>
        <v>-34.8625</v>
      </c>
      <c r="M167" s="82" t="n">
        <f aca="false">J167/UOM</f>
        <v>-34.8625</v>
      </c>
      <c r="N167" s="83" t="str">
        <f aca="false">IF(F167="P","PHY",IF(F167="G","G",E167))</f>
        <v>P</v>
      </c>
      <c r="O167" s="83" t="str">
        <f aca="false">IF(ISNA(VLOOKUP(G167,BadCanCurves,1,FALSE())),VLOOKUP(D167,FOLIOS,6,FALSE()),"not used")</f>
        <v>not used</v>
      </c>
      <c r="P167" s="83" t="n">
        <f aca="false">IF($N167="P",VLOOKUP(H167,PrcBuckets,2,FALSE()),0)</f>
        <v>10</v>
      </c>
      <c r="Q167" s="83" t="n">
        <f aca="false">IF($N167="D",VLOOKUP(H167,BasisBuckets,2,FALSE()),0)</f>
        <v>0</v>
      </c>
      <c r="R167" s="83" t="n">
        <f aca="false">IF($N167="PHY",VLOOKUP(H167,PGDBuckets,2,FALSE()),0)</f>
        <v>0</v>
      </c>
      <c r="S167" s="83" t="n">
        <f aca="false">IF($N167="G",VLOOKUP(H167,PGDBuckets,2,FALSE()),0)</f>
        <v>0</v>
      </c>
      <c r="T167" s="83" t="n">
        <f aca="false">SUM(P167:S167)</f>
        <v>10</v>
      </c>
      <c r="U167" s="83" t="str">
        <f aca="false">IF(O167="not used","-",O167&amp;N167&amp;T167)</f>
        <v>-</v>
      </c>
      <c r="V167" s="83" t="str">
        <f aca="false">IF(O167="Not Used","-",VLOOKUP(D167,FOLIOS,7,FALSE())&amp;H167)</f>
        <v>-</v>
      </c>
      <c r="W167" s="83" t="str">
        <f aca="false">IF(U167="-","-",O167&amp;E167&amp;H167)</f>
        <v>-</v>
      </c>
      <c r="X167" s="84" t="str">
        <f aca="false">D167&amp;G167</f>
        <v>FT-CAND-EGSC-PRCNG</v>
      </c>
      <c r="AF167" s="0" t="str">
        <f aca="false">D167&amp;V167</f>
        <v>FT-CAND-EGSC-PRC-</v>
      </c>
    </row>
    <row r="168" customFormat="false" ht="12.75" hidden="false" customHeight="false" outlineLevel="0" collapsed="false">
      <c r="A168" s="80" t="n">
        <v>36682</v>
      </c>
      <c r="B168" s="81" t="s">
        <v>55</v>
      </c>
      <c r="C168" s="81" t="s">
        <v>56</v>
      </c>
      <c r="D168" s="81" t="s">
        <v>80</v>
      </c>
      <c r="E168" s="81" t="s">
        <v>24</v>
      </c>
      <c r="F168" s="81"/>
      <c r="G168" s="81" t="s">
        <v>75</v>
      </c>
      <c r="H168" s="80" t="n">
        <v>37377</v>
      </c>
      <c r="I168" s="81" t="n">
        <v>-362782</v>
      </c>
      <c r="J168" s="81" t="n">
        <v>-362782</v>
      </c>
      <c r="K168" s="82" t="n">
        <f aca="false">IF(J168=0,0,J168/I168)</f>
        <v>1</v>
      </c>
      <c r="L168" s="82" t="n">
        <f aca="false">I168/UOM</f>
        <v>-36.2782</v>
      </c>
      <c r="M168" s="82" t="n">
        <f aca="false">J168/UOM</f>
        <v>-36.2782</v>
      </c>
      <c r="N168" s="83" t="str">
        <f aca="false">IF(F168="P","PHY",IF(F168="G","G",E168))</f>
        <v>P</v>
      </c>
      <c r="O168" s="83" t="str">
        <f aca="false">IF(ISNA(VLOOKUP(G168,BadCanCurves,1,FALSE())),VLOOKUP(D168,FOLIOS,6,FALSE()),"not used")</f>
        <v>not used</v>
      </c>
      <c r="P168" s="83" t="n">
        <f aca="false">IF($N168="P",VLOOKUP(H168,PrcBuckets,2,FALSE()),0)</f>
        <v>10</v>
      </c>
      <c r="Q168" s="83" t="n">
        <f aca="false">IF($N168="D",VLOOKUP(H168,BasisBuckets,2,FALSE()),0)</f>
        <v>0</v>
      </c>
      <c r="R168" s="83" t="n">
        <f aca="false">IF($N168="PHY",VLOOKUP(H168,PGDBuckets,2,FALSE()),0)</f>
        <v>0</v>
      </c>
      <c r="S168" s="83" t="n">
        <f aca="false">IF($N168="G",VLOOKUP(H168,PGDBuckets,2,FALSE()),0)</f>
        <v>0</v>
      </c>
      <c r="T168" s="83" t="n">
        <f aca="false">SUM(P168:S168)</f>
        <v>10</v>
      </c>
      <c r="U168" s="83" t="str">
        <f aca="false">IF(O168="not used","-",O168&amp;N168&amp;T168)</f>
        <v>-</v>
      </c>
      <c r="V168" s="83" t="str">
        <f aca="false">IF(O168="Not Used","-",VLOOKUP(D168,FOLIOS,7,FALSE())&amp;H168)</f>
        <v>-</v>
      </c>
      <c r="W168" s="83" t="str">
        <f aca="false">IF(U168="-","-",O168&amp;E168&amp;H168)</f>
        <v>-</v>
      </c>
      <c r="X168" s="84" t="str">
        <f aca="false">D168&amp;G168</f>
        <v>FT-CAND-EGSC-PRCNG</v>
      </c>
      <c r="AF168" s="0" t="str">
        <f aca="false">D168&amp;V168</f>
        <v>FT-CAND-EGSC-PRC-</v>
      </c>
    </row>
    <row r="169" customFormat="false" ht="12.75" hidden="false" customHeight="false" outlineLevel="0" collapsed="false">
      <c r="A169" s="80" t="n">
        <v>36682</v>
      </c>
      <c r="B169" s="81" t="s">
        <v>55</v>
      </c>
      <c r="C169" s="81" t="s">
        <v>56</v>
      </c>
      <c r="D169" s="81" t="s">
        <v>80</v>
      </c>
      <c r="E169" s="81" t="s">
        <v>24</v>
      </c>
      <c r="F169" s="81"/>
      <c r="G169" s="81" t="s">
        <v>75</v>
      </c>
      <c r="H169" s="80" t="n">
        <v>37408</v>
      </c>
      <c r="I169" s="81" t="n">
        <v>-344467</v>
      </c>
      <c r="J169" s="81" t="n">
        <v>-344467</v>
      </c>
      <c r="K169" s="82" t="n">
        <f aca="false">IF(J169=0,0,J169/I169)</f>
        <v>1</v>
      </c>
      <c r="L169" s="82" t="n">
        <f aca="false">I169/UOM</f>
        <v>-34.4467</v>
      </c>
      <c r="M169" s="82" t="n">
        <f aca="false">J169/UOM</f>
        <v>-34.4467</v>
      </c>
      <c r="N169" s="83" t="str">
        <f aca="false">IF(F169="P","PHY",IF(F169="G","G",E169))</f>
        <v>P</v>
      </c>
      <c r="O169" s="83" t="str">
        <f aca="false">IF(ISNA(VLOOKUP(G169,BadCanCurves,1,FALSE())),VLOOKUP(D169,FOLIOS,6,FALSE()),"not used")</f>
        <v>not used</v>
      </c>
      <c r="P169" s="83" t="n">
        <f aca="false">IF($N169="P",VLOOKUP(H169,PrcBuckets,2,FALSE()),0)</f>
        <v>10</v>
      </c>
      <c r="Q169" s="83" t="n">
        <f aca="false">IF($N169="D",VLOOKUP(H169,BasisBuckets,2,FALSE()),0)</f>
        <v>0</v>
      </c>
      <c r="R169" s="83" t="n">
        <f aca="false">IF($N169="PHY",VLOOKUP(H169,PGDBuckets,2,FALSE()),0)</f>
        <v>0</v>
      </c>
      <c r="S169" s="83" t="n">
        <f aca="false">IF($N169="G",VLOOKUP(H169,PGDBuckets,2,FALSE()),0)</f>
        <v>0</v>
      </c>
      <c r="T169" s="83" t="n">
        <f aca="false">SUM(P169:S169)</f>
        <v>10</v>
      </c>
      <c r="U169" s="83" t="str">
        <f aca="false">IF(O169="not used","-",O169&amp;N169&amp;T169)</f>
        <v>-</v>
      </c>
      <c r="V169" s="83" t="str">
        <f aca="false">IF(O169="Not Used","-",VLOOKUP(D169,FOLIOS,7,FALSE())&amp;H169)</f>
        <v>-</v>
      </c>
      <c r="W169" s="83" t="str">
        <f aca="false">IF(U169="-","-",O169&amp;E169&amp;H169)</f>
        <v>-</v>
      </c>
      <c r="X169" s="84" t="str">
        <f aca="false">D169&amp;G169</f>
        <v>FT-CAND-EGSC-PRCNG</v>
      </c>
      <c r="AF169" s="0" t="str">
        <f aca="false">D169&amp;V169</f>
        <v>FT-CAND-EGSC-PRC-</v>
      </c>
    </row>
    <row r="170" customFormat="false" ht="12.75" hidden="false" customHeight="false" outlineLevel="0" collapsed="false">
      <c r="A170" s="80" t="n">
        <v>36682</v>
      </c>
      <c r="B170" s="81" t="s">
        <v>55</v>
      </c>
      <c r="C170" s="81" t="s">
        <v>56</v>
      </c>
      <c r="D170" s="81" t="s">
        <v>80</v>
      </c>
      <c r="E170" s="81" t="s">
        <v>24</v>
      </c>
      <c r="F170" s="81"/>
      <c r="G170" s="81" t="s">
        <v>75</v>
      </c>
      <c r="H170" s="80" t="n">
        <v>37438</v>
      </c>
      <c r="I170" s="81" t="n">
        <v>-358456</v>
      </c>
      <c r="J170" s="81" t="n">
        <v>-358456</v>
      </c>
      <c r="K170" s="82" t="n">
        <f aca="false">IF(J170=0,0,J170/I170)</f>
        <v>1</v>
      </c>
      <c r="L170" s="82" t="n">
        <f aca="false">I170/UOM</f>
        <v>-35.8456</v>
      </c>
      <c r="M170" s="82" t="n">
        <f aca="false">J170/UOM</f>
        <v>-35.8456</v>
      </c>
      <c r="N170" s="83" t="str">
        <f aca="false">IF(F170="P","PHY",IF(F170="G","G",E170))</f>
        <v>P</v>
      </c>
      <c r="O170" s="83" t="str">
        <f aca="false">IF(ISNA(VLOOKUP(G170,BadCanCurves,1,FALSE())),VLOOKUP(D170,FOLIOS,6,FALSE()),"not used")</f>
        <v>not used</v>
      </c>
      <c r="P170" s="83" t="n">
        <f aca="false">IF($N170="P",VLOOKUP(H170,PrcBuckets,2,FALSE()),0)</f>
        <v>10</v>
      </c>
      <c r="Q170" s="83" t="n">
        <f aca="false">IF($N170="D",VLOOKUP(H170,BasisBuckets,2,FALSE()),0)</f>
        <v>0</v>
      </c>
      <c r="R170" s="83" t="n">
        <f aca="false">IF($N170="PHY",VLOOKUP(H170,PGDBuckets,2,FALSE()),0)</f>
        <v>0</v>
      </c>
      <c r="S170" s="83" t="n">
        <f aca="false">IF($N170="G",VLOOKUP(H170,PGDBuckets,2,FALSE()),0)</f>
        <v>0</v>
      </c>
      <c r="T170" s="83" t="n">
        <f aca="false">SUM(P170:S170)</f>
        <v>10</v>
      </c>
      <c r="U170" s="83" t="str">
        <f aca="false">IF(O170="not used","-",O170&amp;N170&amp;T170)</f>
        <v>-</v>
      </c>
      <c r="V170" s="83" t="str">
        <f aca="false">IF(O170="Not Used","-",VLOOKUP(D170,FOLIOS,7,FALSE())&amp;H170)</f>
        <v>-</v>
      </c>
      <c r="W170" s="83" t="str">
        <f aca="false">IF(U170="-","-",O170&amp;E170&amp;H170)</f>
        <v>-</v>
      </c>
      <c r="X170" s="84" t="str">
        <f aca="false">D170&amp;G170</f>
        <v>FT-CAND-EGSC-PRCNG</v>
      </c>
      <c r="AF170" s="0" t="str">
        <f aca="false">D170&amp;V170</f>
        <v>FT-CAND-EGSC-PRC-</v>
      </c>
    </row>
    <row r="171" customFormat="false" ht="12.75" hidden="false" customHeight="false" outlineLevel="0" collapsed="false">
      <c r="A171" s="80" t="n">
        <v>36682</v>
      </c>
      <c r="B171" s="81" t="s">
        <v>55</v>
      </c>
      <c r="C171" s="81" t="s">
        <v>56</v>
      </c>
      <c r="D171" s="81" t="s">
        <v>80</v>
      </c>
      <c r="E171" s="81" t="s">
        <v>24</v>
      </c>
      <c r="F171" s="81"/>
      <c r="G171" s="81" t="s">
        <v>75</v>
      </c>
      <c r="H171" s="80" t="n">
        <v>37469</v>
      </c>
      <c r="I171" s="81" t="n">
        <v>-356281</v>
      </c>
      <c r="J171" s="81" t="n">
        <v>-356281</v>
      </c>
      <c r="K171" s="82" t="n">
        <f aca="false">IF(J171=0,0,J171/I171)</f>
        <v>1</v>
      </c>
      <c r="L171" s="82" t="n">
        <f aca="false">I171/UOM</f>
        <v>-35.6281</v>
      </c>
      <c r="M171" s="82" t="n">
        <f aca="false">J171/UOM</f>
        <v>-35.6281</v>
      </c>
      <c r="N171" s="83" t="str">
        <f aca="false">IF(F171="P","PHY",IF(F171="G","G",E171))</f>
        <v>P</v>
      </c>
      <c r="O171" s="83" t="str">
        <f aca="false">IF(ISNA(VLOOKUP(G171,BadCanCurves,1,FALSE())),VLOOKUP(D171,FOLIOS,6,FALSE()),"not used")</f>
        <v>not used</v>
      </c>
      <c r="P171" s="83" t="n">
        <f aca="false">IF($N171="P",VLOOKUP(H171,PrcBuckets,2,FALSE()),0)</f>
        <v>10</v>
      </c>
      <c r="Q171" s="83" t="n">
        <f aca="false">IF($N171="D",VLOOKUP(H171,BasisBuckets,2,FALSE()),0)</f>
        <v>0</v>
      </c>
      <c r="R171" s="83" t="n">
        <f aca="false">IF($N171="PHY",VLOOKUP(H171,PGDBuckets,2,FALSE()),0)</f>
        <v>0</v>
      </c>
      <c r="S171" s="83" t="n">
        <f aca="false">IF($N171="G",VLOOKUP(H171,PGDBuckets,2,FALSE()),0)</f>
        <v>0</v>
      </c>
      <c r="T171" s="83" t="n">
        <f aca="false">SUM(P171:S171)</f>
        <v>10</v>
      </c>
      <c r="U171" s="83" t="str">
        <f aca="false">IF(O171="not used","-",O171&amp;N171&amp;T171)</f>
        <v>-</v>
      </c>
      <c r="V171" s="83" t="str">
        <f aca="false">IF(O171="Not Used","-",VLOOKUP(D171,FOLIOS,7,FALSE())&amp;H171)</f>
        <v>-</v>
      </c>
      <c r="W171" s="83" t="str">
        <f aca="false">IF(U171="-","-",O171&amp;E171&amp;H171)</f>
        <v>-</v>
      </c>
      <c r="X171" s="84" t="str">
        <f aca="false">D171&amp;G171</f>
        <v>FT-CAND-EGSC-PRCNG</v>
      </c>
      <c r="AF171" s="0" t="str">
        <f aca="false">D171&amp;V171</f>
        <v>FT-CAND-EGSC-PRC-</v>
      </c>
    </row>
    <row r="172" customFormat="false" ht="12.75" hidden="false" customHeight="false" outlineLevel="0" collapsed="false">
      <c r="A172" s="80" t="n">
        <v>36682</v>
      </c>
      <c r="B172" s="81" t="s">
        <v>55</v>
      </c>
      <c r="C172" s="81" t="s">
        <v>56</v>
      </c>
      <c r="D172" s="81" t="s">
        <v>80</v>
      </c>
      <c r="E172" s="81" t="s">
        <v>24</v>
      </c>
      <c r="F172" s="81"/>
      <c r="G172" s="81" t="s">
        <v>75</v>
      </c>
      <c r="H172" s="80" t="n">
        <v>37500</v>
      </c>
      <c r="I172" s="81" t="n">
        <v>-338298</v>
      </c>
      <c r="J172" s="81" t="n">
        <v>-338298</v>
      </c>
      <c r="K172" s="82" t="n">
        <f aca="false">IF(J172=0,0,J172/I172)</f>
        <v>1</v>
      </c>
      <c r="L172" s="82" t="n">
        <f aca="false">I172/UOM</f>
        <v>-33.8298</v>
      </c>
      <c r="M172" s="82" t="n">
        <f aca="false">J172/UOM</f>
        <v>-33.8298</v>
      </c>
      <c r="N172" s="83" t="str">
        <f aca="false">IF(F172="P","PHY",IF(F172="G","G",E172))</f>
        <v>P</v>
      </c>
      <c r="O172" s="83" t="str">
        <f aca="false">IF(ISNA(VLOOKUP(G172,BadCanCurves,1,FALSE())),VLOOKUP(D172,FOLIOS,6,FALSE()),"not used")</f>
        <v>not used</v>
      </c>
      <c r="P172" s="83" t="n">
        <f aca="false">IF($N172="P",VLOOKUP(H172,PrcBuckets,2,FALSE()),0)</f>
        <v>10</v>
      </c>
      <c r="Q172" s="83" t="n">
        <f aca="false">IF($N172="D",VLOOKUP(H172,BasisBuckets,2,FALSE()),0)</f>
        <v>0</v>
      </c>
      <c r="R172" s="83" t="n">
        <f aca="false">IF($N172="PHY",VLOOKUP(H172,PGDBuckets,2,FALSE()),0)</f>
        <v>0</v>
      </c>
      <c r="S172" s="83" t="n">
        <f aca="false">IF($N172="G",VLOOKUP(H172,PGDBuckets,2,FALSE()),0)</f>
        <v>0</v>
      </c>
      <c r="T172" s="83" t="n">
        <f aca="false">SUM(P172:S172)</f>
        <v>10</v>
      </c>
      <c r="U172" s="83" t="str">
        <f aca="false">IF(O172="not used","-",O172&amp;N172&amp;T172)</f>
        <v>-</v>
      </c>
      <c r="V172" s="83" t="str">
        <f aca="false">IF(O172="Not Used","-",VLOOKUP(D172,FOLIOS,7,FALSE())&amp;H172)</f>
        <v>-</v>
      </c>
      <c r="W172" s="83" t="str">
        <f aca="false">IF(U172="-","-",O172&amp;E172&amp;H172)</f>
        <v>-</v>
      </c>
      <c r="X172" s="84" t="str">
        <f aca="false">D172&amp;G172</f>
        <v>FT-CAND-EGSC-PRCNG</v>
      </c>
      <c r="AF172" s="0" t="str">
        <f aca="false">D172&amp;V172</f>
        <v>FT-CAND-EGSC-PRC-</v>
      </c>
    </row>
    <row r="173" customFormat="false" ht="12.75" hidden="false" customHeight="false" outlineLevel="0" collapsed="false">
      <c r="A173" s="80" t="n">
        <v>36682</v>
      </c>
      <c r="B173" s="81" t="s">
        <v>55</v>
      </c>
      <c r="C173" s="81" t="s">
        <v>56</v>
      </c>
      <c r="D173" s="81" t="s">
        <v>80</v>
      </c>
      <c r="E173" s="81" t="s">
        <v>24</v>
      </c>
      <c r="F173" s="81"/>
      <c r="G173" s="81" t="s">
        <v>75</v>
      </c>
      <c r="H173" s="80" t="n">
        <v>37530</v>
      </c>
      <c r="I173" s="81" t="n">
        <v>-352041</v>
      </c>
      <c r="J173" s="81" t="n">
        <v>-352041</v>
      </c>
      <c r="K173" s="82" t="n">
        <f aca="false">IF(J173=0,0,J173/I173)</f>
        <v>1</v>
      </c>
      <c r="L173" s="82" t="n">
        <f aca="false">I173/UOM</f>
        <v>-35.2041</v>
      </c>
      <c r="M173" s="82" t="n">
        <f aca="false">J173/UOM</f>
        <v>-35.2041</v>
      </c>
      <c r="N173" s="83" t="str">
        <f aca="false">IF(F173="P","PHY",IF(F173="G","G",E173))</f>
        <v>P</v>
      </c>
      <c r="O173" s="83" t="str">
        <f aca="false">IF(ISNA(VLOOKUP(G173,BadCanCurves,1,FALSE())),VLOOKUP(D173,FOLIOS,6,FALSE()),"not used")</f>
        <v>not used</v>
      </c>
      <c r="P173" s="83" t="n">
        <f aca="false">IF($N173="P",VLOOKUP(H173,PrcBuckets,2,FALSE()),0)</f>
        <v>10</v>
      </c>
      <c r="Q173" s="83" t="n">
        <f aca="false">IF($N173="D",VLOOKUP(H173,BasisBuckets,2,FALSE()),0)</f>
        <v>0</v>
      </c>
      <c r="R173" s="83" t="n">
        <f aca="false">IF($N173="PHY",VLOOKUP(H173,PGDBuckets,2,FALSE()),0)</f>
        <v>0</v>
      </c>
      <c r="S173" s="83" t="n">
        <f aca="false">IF($N173="G",VLOOKUP(H173,PGDBuckets,2,FALSE()),0)</f>
        <v>0</v>
      </c>
      <c r="T173" s="83" t="n">
        <f aca="false">SUM(P173:S173)</f>
        <v>10</v>
      </c>
      <c r="U173" s="83" t="str">
        <f aca="false">IF(O173="not used","-",O173&amp;N173&amp;T173)</f>
        <v>-</v>
      </c>
      <c r="V173" s="83" t="str">
        <f aca="false">IF(O173="Not Used","-",VLOOKUP(D173,FOLIOS,7,FALSE())&amp;H173)</f>
        <v>-</v>
      </c>
      <c r="W173" s="83" t="str">
        <f aca="false">IF(U173="-","-",O173&amp;E173&amp;H173)</f>
        <v>-</v>
      </c>
      <c r="X173" s="84" t="str">
        <f aca="false">D173&amp;G173</f>
        <v>FT-CAND-EGSC-PRCNG</v>
      </c>
      <c r="AF173" s="0" t="str">
        <f aca="false">D173&amp;V173</f>
        <v>FT-CAND-EGSC-PRC-</v>
      </c>
    </row>
    <row r="174" customFormat="false" ht="12.75" hidden="false" customHeight="false" outlineLevel="0" collapsed="false">
      <c r="A174" s="80" t="n">
        <v>36682</v>
      </c>
      <c r="B174" s="81" t="s">
        <v>55</v>
      </c>
      <c r="C174" s="81" t="s">
        <v>56</v>
      </c>
      <c r="D174" s="81" t="s">
        <v>80</v>
      </c>
      <c r="E174" s="81" t="s">
        <v>24</v>
      </c>
      <c r="F174" s="81"/>
      <c r="G174" s="81" t="s">
        <v>75</v>
      </c>
      <c r="H174" s="80" t="n">
        <v>37561</v>
      </c>
      <c r="I174" s="81" t="n">
        <v>-389501</v>
      </c>
      <c r="J174" s="81" t="n">
        <v>-389501</v>
      </c>
      <c r="K174" s="82" t="n">
        <f aca="false">IF(J174=0,0,J174/I174)</f>
        <v>1</v>
      </c>
      <c r="L174" s="82" t="n">
        <f aca="false">I174/UOM</f>
        <v>-38.9501</v>
      </c>
      <c r="M174" s="82" t="n">
        <f aca="false">J174/UOM</f>
        <v>-38.9501</v>
      </c>
      <c r="N174" s="83" t="str">
        <f aca="false">IF(F174="P","PHY",IF(F174="G","G",E174))</f>
        <v>P</v>
      </c>
      <c r="O174" s="83" t="str">
        <f aca="false">IF(ISNA(VLOOKUP(G174,BadCanCurves,1,FALSE())),VLOOKUP(D174,FOLIOS,6,FALSE()),"not used")</f>
        <v>not used</v>
      </c>
      <c r="P174" s="83" t="n">
        <f aca="false">IF($N174="P",VLOOKUP(H174,PrcBuckets,2,FALSE()),0)</f>
        <v>10</v>
      </c>
      <c r="Q174" s="83" t="n">
        <f aca="false">IF($N174="D",VLOOKUP(H174,BasisBuckets,2,FALSE()),0)</f>
        <v>0</v>
      </c>
      <c r="R174" s="83" t="n">
        <f aca="false">IF($N174="PHY",VLOOKUP(H174,PGDBuckets,2,FALSE()),0)</f>
        <v>0</v>
      </c>
      <c r="S174" s="83" t="n">
        <f aca="false">IF($N174="G",VLOOKUP(H174,PGDBuckets,2,FALSE()),0)</f>
        <v>0</v>
      </c>
      <c r="T174" s="83" t="n">
        <f aca="false">SUM(P174:S174)</f>
        <v>10</v>
      </c>
      <c r="U174" s="83" t="str">
        <f aca="false">IF(O174="not used","-",O174&amp;N174&amp;T174)</f>
        <v>-</v>
      </c>
      <c r="V174" s="83" t="str">
        <f aca="false">IF(O174="Not Used","-",VLOOKUP(D174,FOLIOS,7,FALSE())&amp;H174)</f>
        <v>-</v>
      </c>
      <c r="W174" s="83" t="str">
        <f aca="false">IF(U174="-","-",O174&amp;E174&amp;H174)</f>
        <v>-</v>
      </c>
      <c r="X174" s="84" t="str">
        <f aca="false">D174&amp;G174</f>
        <v>FT-CAND-EGSC-PRCNG</v>
      </c>
      <c r="AF174" s="0" t="str">
        <f aca="false">D174&amp;V174</f>
        <v>FT-CAND-EGSC-PRC-</v>
      </c>
    </row>
    <row r="175" customFormat="false" ht="12.75" hidden="false" customHeight="false" outlineLevel="0" collapsed="false">
      <c r="A175" s="80" t="n">
        <v>36682</v>
      </c>
      <c r="B175" s="81" t="s">
        <v>55</v>
      </c>
      <c r="C175" s="81" t="s">
        <v>56</v>
      </c>
      <c r="D175" s="81" t="s">
        <v>80</v>
      </c>
      <c r="E175" s="81" t="s">
        <v>24</v>
      </c>
      <c r="F175" s="81"/>
      <c r="G175" s="81" t="s">
        <v>75</v>
      </c>
      <c r="H175" s="80" t="n">
        <v>37591</v>
      </c>
      <c r="I175" s="81" t="n">
        <v>-398172</v>
      </c>
      <c r="J175" s="81" t="n">
        <v>-398172</v>
      </c>
      <c r="K175" s="82" t="n">
        <f aca="false">IF(J175=0,0,J175/I175)</f>
        <v>1</v>
      </c>
      <c r="L175" s="82" t="n">
        <f aca="false">I175/UOM</f>
        <v>-39.8172</v>
      </c>
      <c r="M175" s="82" t="n">
        <f aca="false">J175/UOM</f>
        <v>-39.8172</v>
      </c>
      <c r="N175" s="83" t="str">
        <f aca="false">IF(F175="P","PHY",IF(F175="G","G",E175))</f>
        <v>P</v>
      </c>
      <c r="O175" s="83" t="str">
        <f aca="false">IF(ISNA(VLOOKUP(G175,BadCanCurves,1,FALSE())),VLOOKUP(D175,FOLIOS,6,FALSE()),"not used")</f>
        <v>not used</v>
      </c>
      <c r="P175" s="83" t="n">
        <f aca="false">IF($N175="P",VLOOKUP(H175,PrcBuckets,2,FALSE()),0)</f>
        <v>10</v>
      </c>
      <c r="Q175" s="83" t="n">
        <f aca="false">IF($N175="D",VLOOKUP(H175,BasisBuckets,2,FALSE()),0)</f>
        <v>0</v>
      </c>
      <c r="R175" s="83" t="n">
        <f aca="false">IF($N175="PHY",VLOOKUP(H175,PGDBuckets,2,FALSE()),0)</f>
        <v>0</v>
      </c>
      <c r="S175" s="83" t="n">
        <f aca="false">IF($N175="G",VLOOKUP(H175,PGDBuckets,2,FALSE()),0)</f>
        <v>0</v>
      </c>
      <c r="T175" s="83" t="n">
        <f aca="false">SUM(P175:S175)</f>
        <v>10</v>
      </c>
      <c r="U175" s="83" t="str">
        <f aca="false">IF(O175="not used","-",O175&amp;N175&amp;T175)</f>
        <v>-</v>
      </c>
      <c r="V175" s="83" t="str">
        <f aca="false">IF(O175="Not Used","-",VLOOKUP(D175,FOLIOS,7,FALSE())&amp;H175)</f>
        <v>-</v>
      </c>
      <c r="W175" s="83" t="str">
        <f aca="false">IF(U175="-","-",O175&amp;E175&amp;H175)</f>
        <v>-</v>
      </c>
      <c r="X175" s="84" t="str">
        <f aca="false">D175&amp;G175</f>
        <v>FT-CAND-EGSC-PRCNG</v>
      </c>
      <c r="AF175" s="0" t="str">
        <f aca="false">D175&amp;V175</f>
        <v>FT-CAND-EGSC-PRC-</v>
      </c>
    </row>
    <row r="176" customFormat="false" ht="12.75" hidden="false" customHeight="false" outlineLevel="0" collapsed="false">
      <c r="A176" s="80" t="n">
        <v>36682</v>
      </c>
      <c r="B176" s="81" t="s">
        <v>55</v>
      </c>
      <c r="C176" s="81" t="s">
        <v>56</v>
      </c>
      <c r="D176" s="81" t="s">
        <v>80</v>
      </c>
      <c r="E176" s="81" t="s">
        <v>24</v>
      </c>
      <c r="F176" s="81"/>
      <c r="G176" s="81" t="s">
        <v>75</v>
      </c>
      <c r="H176" s="80" t="n">
        <v>37622</v>
      </c>
      <c r="I176" s="81" t="n">
        <v>-395758</v>
      </c>
      <c r="J176" s="81" t="n">
        <v>-395758</v>
      </c>
      <c r="K176" s="82" t="n">
        <f aca="false">IF(J176=0,0,J176/I176)</f>
        <v>1</v>
      </c>
      <c r="L176" s="82" t="n">
        <f aca="false">I176/UOM</f>
        <v>-39.5758</v>
      </c>
      <c r="M176" s="82" t="n">
        <f aca="false">J176/UOM</f>
        <v>-39.5758</v>
      </c>
      <c r="N176" s="83" t="str">
        <f aca="false">IF(F176="P","PHY",IF(F176="G","G",E176))</f>
        <v>P</v>
      </c>
      <c r="O176" s="83" t="str">
        <f aca="false">IF(ISNA(VLOOKUP(G176,BadCanCurves,1,FALSE())),VLOOKUP(D176,FOLIOS,6,FALSE()),"not used")</f>
        <v>not used</v>
      </c>
      <c r="P176" s="83" t="n">
        <f aca="false">IF($N176="P",VLOOKUP(H176,PrcBuckets,2,FALSE()),0)</f>
        <v>11</v>
      </c>
      <c r="Q176" s="83" t="n">
        <f aca="false">IF($N176="D",VLOOKUP(H176,BasisBuckets,2,FALSE()),0)</f>
        <v>0</v>
      </c>
      <c r="R176" s="83" t="n">
        <f aca="false">IF($N176="PHY",VLOOKUP(H176,PGDBuckets,2,FALSE()),0)</f>
        <v>0</v>
      </c>
      <c r="S176" s="83" t="n">
        <f aca="false">IF($N176="G",VLOOKUP(H176,PGDBuckets,2,FALSE()),0)</f>
        <v>0</v>
      </c>
      <c r="T176" s="83" t="n">
        <f aca="false">SUM(P176:S176)</f>
        <v>11</v>
      </c>
      <c r="U176" s="83" t="str">
        <f aca="false">IF(O176="not used","-",O176&amp;N176&amp;T176)</f>
        <v>-</v>
      </c>
      <c r="V176" s="83" t="str">
        <f aca="false">IF(O176="Not Used","-",VLOOKUP(D176,FOLIOS,7,FALSE())&amp;H176)</f>
        <v>-</v>
      </c>
      <c r="W176" s="83" t="str">
        <f aca="false">IF(U176="-","-",O176&amp;E176&amp;H176)</f>
        <v>-</v>
      </c>
      <c r="X176" s="84" t="str">
        <f aca="false">D176&amp;G176</f>
        <v>FT-CAND-EGSC-PRCNG</v>
      </c>
      <c r="AF176" s="0" t="str">
        <f aca="false">D176&amp;V176</f>
        <v>FT-CAND-EGSC-PRC-</v>
      </c>
    </row>
    <row r="177" customFormat="false" ht="12.75" hidden="false" customHeight="false" outlineLevel="0" collapsed="false">
      <c r="A177" s="80" t="n">
        <v>36682</v>
      </c>
      <c r="B177" s="81" t="s">
        <v>55</v>
      </c>
      <c r="C177" s="81" t="s">
        <v>56</v>
      </c>
      <c r="D177" s="81" t="s">
        <v>80</v>
      </c>
      <c r="E177" s="81" t="s">
        <v>24</v>
      </c>
      <c r="F177" s="81"/>
      <c r="G177" s="81" t="s">
        <v>75</v>
      </c>
      <c r="H177" s="80" t="n">
        <v>37653</v>
      </c>
      <c r="I177" s="81" t="n">
        <v>-352621</v>
      </c>
      <c r="J177" s="81" t="n">
        <v>-352621</v>
      </c>
      <c r="K177" s="82" t="n">
        <f aca="false">IF(J177=0,0,J177/I177)</f>
        <v>1</v>
      </c>
      <c r="L177" s="82" t="n">
        <f aca="false">I177/UOM</f>
        <v>-35.2621</v>
      </c>
      <c r="M177" s="82" t="n">
        <f aca="false">J177/UOM</f>
        <v>-35.2621</v>
      </c>
      <c r="N177" s="83" t="str">
        <f aca="false">IF(F177="P","PHY",IF(F177="G","G",E177))</f>
        <v>P</v>
      </c>
      <c r="O177" s="83" t="str">
        <f aca="false">IF(ISNA(VLOOKUP(G177,BadCanCurves,1,FALSE())),VLOOKUP(D177,FOLIOS,6,FALSE()),"not used")</f>
        <v>not used</v>
      </c>
      <c r="P177" s="83" t="n">
        <f aca="false">IF($N177="P",VLOOKUP(H177,PrcBuckets,2,FALSE()),0)</f>
        <v>11</v>
      </c>
      <c r="Q177" s="83" t="n">
        <f aca="false">IF($N177="D",VLOOKUP(H177,BasisBuckets,2,FALSE()),0)</f>
        <v>0</v>
      </c>
      <c r="R177" s="83" t="n">
        <f aca="false">IF($N177="PHY",VLOOKUP(H177,PGDBuckets,2,FALSE()),0)</f>
        <v>0</v>
      </c>
      <c r="S177" s="83" t="n">
        <f aca="false">IF($N177="G",VLOOKUP(H177,PGDBuckets,2,FALSE()),0)</f>
        <v>0</v>
      </c>
      <c r="T177" s="83" t="n">
        <f aca="false">SUM(P177:S177)</f>
        <v>11</v>
      </c>
      <c r="U177" s="83" t="str">
        <f aca="false">IF(O177="not used","-",O177&amp;N177&amp;T177)</f>
        <v>-</v>
      </c>
      <c r="V177" s="83" t="str">
        <f aca="false">IF(O177="Not Used","-",VLOOKUP(D177,FOLIOS,7,FALSE())&amp;H177)</f>
        <v>-</v>
      </c>
      <c r="W177" s="83" t="str">
        <f aca="false">IF(U177="-","-",O177&amp;E177&amp;H177)</f>
        <v>-</v>
      </c>
      <c r="X177" s="84" t="str">
        <f aca="false">D177&amp;G177</f>
        <v>FT-CAND-EGSC-PRCNG</v>
      </c>
      <c r="AF177" s="0" t="str">
        <f aca="false">D177&amp;V177</f>
        <v>FT-CAND-EGSC-PRC-</v>
      </c>
    </row>
    <row r="178" customFormat="false" ht="12.75" hidden="false" customHeight="false" outlineLevel="0" collapsed="false">
      <c r="A178" s="80" t="n">
        <v>36682</v>
      </c>
      <c r="B178" s="81" t="s">
        <v>55</v>
      </c>
      <c r="C178" s="81" t="s">
        <v>56</v>
      </c>
      <c r="D178" s="81" t="s">
        <v>80</v>
      </c>
      <c r="E178" s="81" t="s">
        <v>24</v>
      </c>
      <c r="F178" s="81"/>
      <c r="G178" s="81" t="s">
        <v>75</v>
      </c>
      <c r="H178" s="80" t="n">
        <v>37681</v>
      </c>
      <c r="I178" s="81" t="n">
        <v>-391197</v>
      </c>
      <c r="J178" s="81" t="n">
        <v>-391197</v>
      </c>
      <c r="K178" s="82" t="n">
        <f aca="false">IF(J178=0,0,J178/I178)</f>
        <v>1</v>
      </c>
      <c r="L178" s="82" t="n">
        <f aca="false">I178/UOM</f>
        <v>-39.1197</v>
      </c>
      <c r="M178" s="82" t="n">
        <f aca="false">J178/UOM</f>
        <v>-39.1197</v>
      </c>
      <c r="N178" s="83" t="str">
        <f aca="false">IF(F178="P","PHY",IF(F178="G","G",E178))</f>
        <v>P</v>
      </c>
      <c r="O178" s="83" t="str">
        <f aca="false">IF(ISNA(VLOOKUP(G178,BadCanCurves,1,FALSE())),VLOOKUP(D178,FOLIOS,6,FALSE()),"not used")</f>
        <v>not used</v>
      </c>
      <c r="P178" s="83" t="n">
        <f aca="false">IF($N178="P",VLOOKUP(H178,PrcBuckets,2,FALSE()),0)</f>
        <v>11</v>
      </c>
      <c r="Q178" s="83" t="n">
        <f aca="false">IF($N178="D",VLOOKUP(H178,BasisBuckets,2,FALSE()),0)</f>
        <v>0</v>
      </c>
      <c r="R178" s="83" t="n">
        <f aca="false">IF($N178="PHY",VLOOKUP(H178,PGDBuckets,2,FALSE()),0)</f>
        <v>0</v>
      </c>
      <c r="S178" s="83" t="n">
        <f aca="false">IF($N178="G",VLOOKUP(H178,PGDBuckets,2,FALSE()),0)</f>
        <v>0</v>
      </c>
      <c r="T178" s="83" t="n">
        <f aca="false">SUM(P178:S178)</f>
        <v>11</v>
      </c>
      <c r="U178" s="83" t="str">
        <f aca="false">IF(O178="not used","-",O178&amp;N178&amp;T178)</f>
        <v>-</v>
      </c>
      <c r="V178" s="83" t="str">
        <f aca="false">IF(O178="Not Used","-",VLOOKUP(D178,FOLIOS,7,FALSE())&amp;H178)</f>
        <v>-</v>
      </c>
      <c r="W178" s="83" t="str">
        <f aca="false">IF(U178="-","-",O178&amp;E178&amp;H178)</f>
        <v>-</v>
      </c>
      <c r="X178" s="84" t="str">
        <f aca="false">D178&amp;G178</f>
        <v>FT-CAND-EGSC-PRCNG</v>
      </c>
      <c r="AF178" s="0" t="str">
        <f aca="false">D178&amp;V178</f>
        <v>FT-CAND-EGSC-PRC-</v>
      </c>
    </row>
    <row r="179" customFormat="false" ht="12.75" hidden="false" customHeight="false" outlineLevel="0" collapsed="false">
      <c r="A179" s="80" t="n">
        <v>36682</v>
      </c>
      <c r="B179" s="81" t="s">
        <v>55</v>
      </c>
      <c r="C179" s="81" t="s">
        <v>56</v>
      </c>
      <c r="D179" s="81" t="s">
        <v>80</v>
      </c>
      <c r="E179" s="81" t="s">
        <v>24</v>
      </c>
      <c r="F179" s="81"/>
      <c r="G179" s="81" t="s">
        <v>75</v>
      </c>
      <c r="H179" s="80" t="n">
        <v>37712</v>
      </c>
      <c r="I179" s="81" t="n">
        <v>-378133</v>
      </c>
      <c r="J179" s="81" t="n">
        <v>-378133</v>
      </c>
      <c r="K179" s="82" t="n">
        <f aca="false">IF(J179=0,0,J179/I179)</f>
        <v>1</v>
      </c>
      <c r="L179" s="82" t="n">
        <f aca="false">I179/UOM</f>
        <v>-37.8133</v>
      </c>
      <c r="M179" s="82" t="n">
        <f aca="false">J179/UOM</f>
        <v>-37.8133</v>
      </c>
      <c r="N179" s="83" t="str">
        <f aca="false">IF(F179="P","PHY",IF(F179="G","G",E179))</f>
        <v>P</v>
      </c>
      <c r="O179" s="83" t="str">
        <f aca="false">IF(ISNA(VLOOKUP(G179,BadCanCurves,1,FALSE())),VLOOKUP(D179,FOLIOS,6,FALSE()),"not used")</f>
        <v>not used</v>
      </c>
      <c r="P179" s="83" t="n">
        <f aca="false">IF($N179="P",VLOOKUP(H179,PrcBuckets,2,FALSE()),0)</f>
        <v>11</v>
      </c>
      <c r="Q179" s="83" t="n">
        <f aca="false">IF($N179="D",VLOOKUP(H179,BasisBuckets,2,FALSE()),0)</f>
        <v>0</v>
      </c>
      <c r="R179" s="83" t="n">
        <f aca="false">IF($N179="PHY",VLOOKUP(H179,PGDBuckets,2,FALSE()),0)</f>
        <v>0</v>
      </c>
      <c r="S179" s="83" t="n">
        <f aca="false">IF($N179="G",VLOOKUP(H179,PGDBuckets,2,FALSE()),0)</f>
        <v>0</v>
      </c>
      <c r="T179" s="83" t="n">
        <f aca="false">SUM(P179:S179)</f>
        <v>11</v>
      </c>
      <c r="U179" s="83" t="str">
        <f aca="false">IF(O179="not used","-",O179&amp;N179&amp;T179)</f>
        <v>-</v>
      </c>
      <c r="V179" s="83" t="str">
        <f aca="false">IF(O179="Not Used","-",VLOOKUP(D179,FOLIOS,7,FALSE())&amp;H179)</f>
        <v>-</v>
      </c>
      <c r="W179" s="83" t="str">
        <f aca="false">IF(U179="-","-",O179&amp;E179&amp;H179)</f>
        <v>-</v>
      </c>
      <c r="X179" s="84" t="str">
        <f aca="false">D179&amp;G179</f>
        <v>FT-CAND-EGSC-PRCNG</v>
      </c>
      <c r="AF179" s="0" t="str">
        <f aca="false">D179&amp;V179</f>
        <v>FT-CAND-EGSC-PRC-</v>
      </c>
    </row>
    <row r="180" customFormat="false" ht="12.75" hidden="false" customHeight="false" outlineLevel="0" collapsed="false">
      <c r="A180" s="80" t="n">
        <v>36682</v>
      </c>
      <c r="B180" s="81" t="s">
        <v>55</v>
      </c>
      <c r="C180" s="81" t="s">
        <v>56</v>
      </c>
      <c r="D180" s="81" t="s">
        <v>80</v>
      </c>
      <c r="E180" s="81" t="s">
        <v>24</v>
      </c>
      <c r="F180" s="81"/>
      <c r="G180" s="81" t="s">
        <v>75</v>
      </c>
      <c r="H180" s="80" t="n">
        <v>37742</v>
      </c>
      <c r="I180" s="81" t="n">
        <v>-386566</v>
      </c>
      <c r="J180" s="81" t="n">
        <v>-386566</v>
      </c>
      <c r="K180" s="82" t="n">
        <f aca="false">IF(J180=0,0,J180/I180)</f>
        <v>1</v>
      </c>
      <c r="L180" s="82" t="n">
        <f aca="false">I180/UOM</f>
        <v>-38.6566</v>
      </c>
      <c r="M180" s="82" t="n">
        <f aca="false">J180/UOM</f>
        <v>-38.6566</v>
      </c>
      <c r="N180" s="83" t="str">
        <f aca="false">IF(F180="P","PHY",IF(F180="G","G",E180))</f>
        <v>P</v>
      </c>
      <c r="O180" s="83" t="str">
        <f aca="false">IF(ISNA(VLOOKUP(G180,BadCanCurves,1,FALSE())),VLOOKUP(D180,FOLIOS,6,FALSE()),"not used")</f>
        <v>not used</v>
      </c>
      <c r="P180" s="83" t="n">
        <f aca="false">IF($N180="P",VLOOKUP(H180,PrcBuckets,2,FALSE()),0)</f>
        <v>11</v>
      </c>
      <c r="Q180" s="83" t="n">
        <f aca="false">IF($N180="D",VLOOKUP(H180,BasisBuckets,2,FALSE()),0)</f>
        <v>0</v>
      </c>
      <c r="R180" s="83" t="n">
        <f aca="false">IF($N180="PHY",VLOOKUP(H180,PGDBuckets,2,FALSE()),0)</f>
        <v>0</v>
      </c>
      <c r="S180" s="83" t="n">
        <f aca="false">IF($N180="G",VLOOKUP(H180,PGDBuckets,2,FALSE()),0)</f>
        <v>0</v>
      </c>
      <c r="T180" s="83" t="n">
        <f aca="false">SUM(P180:S180)</f>
        <v>11</v>
      </c>
      <c r="U180" s="83" t="str">
        <f aca="false">IF(O180="not used","-",O180&amp;N180&amp;T180)</f>
        <v>-</v>
      </c>
      <c r="V180" s="83" t="str">
        <f aca="false">IF(O180="Not Used","-",VLOOKUP(D180,FOLIOS,7,FALSE())&amp;H180)</f>
        <v>-</v>
      </c>
      <c r="W180" s="83" t="str">
        <f aca="false">IF(U180="-","-",O180&amp;E180&amp;H180)</f>
        <v>-</v>
      </c>
      <c r="X180" s="84" t="str">
        <f aca="false">D180&amp;G180</f>
        <v>FT-CAND-EGSC-PRCNG</v>
      </c>
      <c r="AF180" s="0" t="str">
        <f aca="false">D180&amp;V180</f>
        <v>FT-CAND-EGSC-PRC-</v>
      </c>
    </row>
    <row r="181" customFormat="false" ht="12.75" hidden="false" customHeight="false" outlineLevel="0" collapsed="false">
      <c r="A181" s="80" t="n">
        <v>36682</v>
      </c>
      <c r="B181" s="81" t="s">
        <v>55</v>
      </c>
      <c r="C181" s="81" t="s">
        <v>56</v>
      </c>
      <c r="D181" s="81" t="s">
        <v>80</v>
      </c>
      <c r="E181" s="81" t="s">
        <v>24</v>
      </c>
      <c r="F181" s="81"/>
      <c r="G181" s="81" t="s">
        <v>75</v>
      </c>
      <c r="H181" s="80" t="n">
        <v>37773</v>
      </c>
      <c r="I181" s="81" t="n">
        <v>-373670</v>
      </c>
      <c r="J181" s="81" t="n">
        <v>-373670</v>
      </c>
      <c r="K181" s="82" t="n">
        <f aca="false">IF(J181=0,0,J181/I181)</f>
        <v>1</v>
      </c>
      <c r="L181" s="82" t="n">
        <f aca="false">I181/UOM</f>
        <v>-37.367</v>
      </c>
      <c r="M181" s="82" t="n">
        <f aca="false">J181/UOM</f>
        <v>-37.367</v>
      </c>
      <c r="N181" s="83" t="str">
        <f aca="false">IF(F181="P","PHY",IF(F181="G","G",E181))</f>
        <v>P</v>
      </c>
      <c r="O181" s="83" t="str">
        <f aca="false">IF(ISNA(VLOOKUP(G181,BadCanCurves,1,FALSE())),VLOOKUP(D181,FOLIOS,6,FALSE()),"not used")</f>
        <v>not used</v>
      </c>
      <c r="P181" s="83" t="n">
        <f aca="false">IF($N181="P",VLOOKUP(H181,PrcBuckets,2,FALSE()),0)</f>
        <v>11</v>
      </c>
      <c r="Q181" s="83" t="n">
        <f aca="false">IF($N181="D",VLOOKUP(H181,BasisBuckets,2,FALSE()),0)</f>
        <v>0</v>
      </c>
      <c r="R181" s="83" t="n">
        <f aca="false">IF($N181="PHY",VLOOKUP(H181,PGDBuckets,2,FALSE()),0)</f>
        <v>0</v>
      </c>
      <c r="S181" s="83" t="n">
        <f aca="false">IF($N181="G",VLOOKUP(H181,PGDBuckets,2,FALSE()),0)</f>
        <v>0</v>
      </c>
      <c r="T181" s="83" t="n">
        <f aca="false">SUM(P181:S181)</f>
        <v>11</v>
      </c>
      <c r="U181" s="83" t="str">
        <f aca="false">IF(O181="not used","-",O181&amp;N181&amp;T181)</f>
        <v>-</v>
      </c>
      <c r="V181" s="83" t="str">
        <f aca="false">IF(O181="Not Used","-",VLOOKUP(D181,FOLIOS,7,FALSE())&amp;H181)</f>
        <v>-</v>
      </c>
      <c r="W181" s="83" t="str">
        <f aca="false">IF(U181="-","-",O181&amp;E181&amp;H181)</f>
        <v>-</v>
      </c>
      <c r="X181" s="84" t="str">
        <f aca="false">D181&amp;G181</f>
        <v>FT-CAND-EGSC-PRCNG</v>
      </c>
      <c r="AF181" s="0" t="str">
        <f aca="false">D181&amp;V181</f>
        <v>FT-CAND-EGSC-PRC-</v>
      </c>
    </row>
    <row r="182" customFormat="false" ht="12.75" hidden="false" customHeight="false" outlineLevel="0" collapsed="false">
      <c r="A182" s="80" t="n">
        <v>36682</v>
      </c>
      <c r="B182" s="81" t="s">
        <v>55</v>
      </c>
      <c r="C182" s="81" t="s">
        <v>56</v>
      </c>
      <c r="D182" s="81" t="s">
        <v>80</v>
      </c>
      <c r="E182" s="81" t="s">
        <v>24</v>
      </c>
      <c r="F182" s="81"/>
      <c r="G182" s="81" t="s">
        <v>75</v>
      </c>
      <c r="H182" s="80" t="n">
        <v>37803</v>
      </c>
      <c r="I182" s="81" t="n">
        <v>-382002</v>
      </c>
      <c r="J182" s="81" t="n">
        <v>-382002</v>
      </c>
      <c r="K182" s="82" t="n">
        <f aca="false">IF(J182=0,0,J182/I182)</f>
        <v>1</v>
      </c>
      <c r="L182" s="82" t="n">
        <f aca="false">I182/UOM</f>
        <v>-38.2002</v>
      </c>
      <c r="M182" s="82" t="n">
        <f aca="false">J182/UOM</f>
        <v>-38.2002</v>
      </c>
      <c r="N182" s="83" t="str">
        <f aca="false">IF(F182="P","PHY",IF(F182="G","G",E182))</f>
        <v>P</v>
      </c>
      <c r="O182" s="83" t="str">
        <f aca="false">IF(ISNA(VLOOKUP(G182,BadCanCurves,1,FALSE())),VLOOKUP(D182,FOLIOS,6,FALSE()),"not used")</f>
        <v>not used</v>
      </c>
      <c r="P182" s="83" t="n">
        <f aca="false">IF($N182="P",VLOOKUP(H182,PrcBuckets,2,FALSE()),0)</f>
        <v>11</v>
      </c>
      <c r="Q182" s="83" t="n">
        <f aca="false">IF($N182="D",VLOOKUP(H182,BasisBuckets,2,FALSE()),0)</f>
        <v>0</v>
      </c>
      <c r="R182" s="83" t="n">
        <f aca="false">IF($N182="PHY",VLOOKUP(H182,PGDBuckets,2,FALSE()),0)</f>
        <v>0</v>
      </c>
      <c r="S182" s="83" t="n">
        <f aca="false">IF($N182="G",VLOOKUP(H182,PGDBuckets,2,FALSE()),0)</f>
        <v>0</v>
      </c>
      <c r="T182" s="83" t="n">
        <f aca="false">SUM(P182:S182)</f>
        <v>11</v>
      </c>
      <c r="U182" s="83" t="str">
        <f aca="false">IF(O182="not used","-",O182&amp;N182&amp;T182)</f>
        <v>-</v>
      </c>
      <c r="V182" s="83" t="str">
        <f aca="false">IF(O182="Not Used","-",VLOOKUP(D182,FOLIOS,7,FALSE())&amp;H182)</f>
        <v>-</v>
      </c>
      <c r="W182" s="83" t="str">
        <f aca="false">IF(U182="-","-",O182&amp;E182&amp;H182)</f>
        <v>-</v>
      </c>
      <c r="X182" s="84" t="str">
        <f aca="false">D182&amp;G182</f>
        <v>FT-CAND-EGSC-PRCNG</v>
      </c>
      <c r="AF182" s="0" t="str">
        <f aca="false">D182&amp;V182</f>
        <v>FT-CAND-EGSC-PRC-</v>
      </c>
    </row>
    <row r="183" customFormat="false" ht="12.75" hidden="false" customHeight="false" outlineLevel="0" collapsed="false">
      <c r="A183" s="80" t="n">
        <v>36682</v>
      </c>
      <c r="B183" s="81" t="s">
        <v>55</v>
      </c>
      <c r="C183" s="81" t="s">
        <v>56</v>
      </c>
      <c r="D183" s="81" t="s">
        <v>80</v>
      </c>
      <c r="E183" s="81" t="s">
        <v>24</v>
      </c>
      <c r="F183" s="81"/>
      <c r="G183" s="81" t="s">
        <v>75</v>
      </c>
      <c r="H183" s="80" t="n">
        <v>37834</v>
      </c>
      <c r="I183" s="81" t="n">
        <v>-379702</v>
      </c>
      <c r="J183" s="81" t="n">
        <v>-379702</v>
      </c>
      <c r="K183" s="82" t="n">
        <f aca="false">IF(J183=0,0,J183/I183)</f>
        <v>1</v>
      </c>
      <c r="L183" s="82" t="n">
        <f aca="false">I183/UOM</f>
        <v>-37.9702</v>
      </c>
      <c r="M183" s="82" t="n">
        <f aca="false">J183/UOM</f>
        <v>-37.9702</v>
      </c>
      <c r="N183" s="83" t="str">
        <f aca="false">IF(F183="P","PHY",IF(F183="G","G",E183))</f>
        <v>P</v>
      </c>
      <c r="O183" s="83" t="str">
        <f aca="false">IF(ISNA(VLOOKUP(G183,BadCanCurves,1,FALSE())),VLOOKUP(D183,FOLIOS,6,FALSE()),"not used")</f>
        <v>not used</v>
      </c>
      <c r="P183" s="83" t="n">
        <f aca="false">IF($N183="P",VLOOKUP(H183,PrcBuckets,2,FALSE()),0)</f>
        <v>11</v>
      </c>
      <c r="Q183" s="83" t="n">
        <f aca="false">IF($N183="D",VLOOKUP(H183,BasisBuckets,2,FALSE()),0)</f>
        <v>0</v>
      </c>
      <c r="R183" s="83" t="n">
        <f aca="false">IF($N183="PHY",VLOOKUP(H183,PGDBuckets,2,FALSE()),0)</f>
        <v>0</v>
      </c>
      <c r="S183" s="83" t="n">
        <f aca="false">IF($N183="G",VLOOKUP(H183,PGDBuckets,2,FALSE()),0)</f>
        <v>0</v>
      </c>
      <c r="T183" s="83" t="n">
        <f aca="false">SUM(P183:S183)</f>
        <v>11</v>
      </c>
      <c r="U183" s="83" t="str">
        <f aca="false">IF(O183="not used","-",O183&amp;N183&amp;T183)</f>
        <v>-</v>
      </c>
      <c r="V183" s="83" t="str">
        <f aca="false">IF(O183="Not Used","-",VLOOKUP(D183,FOLIOS,7,FALSE())&amp;H183)</f>
        <v>-</v>
      </c>
      <c r="W183" s="83" t="str">
        <f aca="false">IF(U183="-","-",O183&amp;E183&amp;H183)</f>
        <v>-</v>
      </c>
      <c r="X183" s="84" t="str">
        <f aca="false">D183&amp;G183</f>
        <v>FT-CAND-EGSC-PRCNG</v>
      </c>
      <c r="AF183" s="0" t="str">
        <f aca="false">D183&amp;V183</f>
        <v>FT-CAND-EGSC-PRC-</v>
      </c>
    </row>
    <row r="184" customFormat="false" ht="12.75" hidden="false" customHeight="false" outlineLevel="0" collapsed="false">
      <c r="A184" s="80" t="n">
        <v>36682</v>
      </c>
      <c r="B184" s="81" t="s">
        <v>55</v>
      </c>
      <c r="C184" s="81" t="s">
        <v>56</v>
      </c>
      <c r="D184" s="81" t="s">
        <v>80</v>
      </c>
      <c r="E184" s="81" t="s">
        <v>24</v>
      </c>
      <c r="F184" s="81"/>
      <c r="G184" s="81" t="s">
        <v>75</v>
      </c>
      <c r="H184" s="80" t="n">
        <v>37865</v>
      </c>
      <c r="I184" s="81" t="n">
        <v>-367032</v>
      </c>
      <c r="J184" s="81" t="n">
        <v>-367032</v>
      </c>
      <c r="K184" s="82" t="n">
        <f aca="false">IF(J184=0,0,J184/I184)</f>
        <v>1</v>
      </c>
      <c r="L184" s="82" t="n">
        <f aca="false">I184/UOM</f>
        <v>-36.7032</v>
      </c>
      <c r="M184" s="82" t="n">
        <f aca="false">J184/UOM</f>
        <v>-36.7032</v>
      </c>
      <c r="N184" s="83" t="str">
        <f aca="false">IF(F184="P","PHY",IF(F184="G","G",E184))</f>
        <v>P</v>
      </c>
      <c r="O184" s="83" t="str">
        <f aca="false">IF(ISNA(VLOOKUP(G184,BadCanCurves,1,FALSE())),VLOOKUP(D184,FOLIOS,6,FALSE()),"not used")</f>
        <v>not used</v>
      </c>
      <c r="P184" s="83" t="n">
        <f aca="false">IF($N184="P",VLOOKUP(H184,PrcBuckets,2,FALSE()),0)</f>
        <v>11</v>
      </c>
      <c r="Q184" s="83" t="n">
        <f aca="false">IF($N184="D",VLOOKUP(H184,BasisBuckets,2,FALSE()),0)</f>
        <v>0</v>
      </c>
      <c r="R184" s="83" t="n">
        <f aca="false">IF($N184="PHY",VLOOKUP(H184,PGDBuckets,2,FALSE()),0)</f>
        <v>0</v>
      </c>
      <c r="S184" s="83" t="n">
        <f aca="false">IF($N184="G",VLOOKUP(H184,PGDBuckets,2,FALSE()),0)</f>
        <v>0</v>
      </c>
      <c r="T184" s="83" t="n">
        <f aca="false">SUM(P184:S184)</f>
        <v>11</v>
      </c>
      <c r="U184" s="83" t="str">
        <f aca="false">IF(O184="not used","-",O184&amp;N184&amp;T184)</f>
        <v>-</v>
      </c>
      <c r="V184" s="83" t="str">
        <f aca="false">IF(O184="Not Used","-",VLOOKUP(D184,FOLIOS,7,FALSE())&amp;H184)</f>
        <v>-</v>
      </c>
      <c r="W184" s="83" t="str">
        <f aca="false">IF(U184="-","-",O184&amp;E184&amp;H184)</f>
        <v>-</v>
      </c>
      <c r="X184" s="84" t="str">
        <f aca="false">D184&amp;G184</f>
        <v>FT-CAND-EGSC-PRCNG</v>
      </c>
      <c r="AF184" s="0" t="str">
        <f aca="false">D184&amp;V184</f>
        <v>FT-CAND-EGSC-PRC-</v>
      </c>
    </row>
    <row r="185" customFormat="false" ht="12.75" hidden="false" customHeight="false" outlineLevel="0" collapsed="false">
      <c r="A185" s="80" t="n">
        <v>36682</v>
      </c>
      <c r="B185" s="81" t="s">
        <v>55</v>
      </c>
      <c r="C185" s="81" t="s">
        <v>56</v>
      </c>
      <c r="D185" s="81" t="s">
        <v>80</v>
      </c>
      <c r="E185" s="81" t="s">
        <v>24</v>
      </c>
      <c r="F185" s="81"/>
      <c r="G185" s="81" t="s">
        <v>75</v>
      </c>
      <c r="H185" s="80" t="n">
        <v>37895</v>
      </c>
      <c r="I185" s="81" t="n">
        <v>-375215</v>
      </c>
      <c r="J185" s="81" t="n">
        <v>-375215</v>
      </c>
      <c r="K185" s="82" t="n">
        <f aca="false">IF(J185=0,0,J185/I185)</f>
        <v>1</v>
      </c>
      <c r="L185" s="82" t="n">
        <f aca="false">I185/UOM</f>
        <v>-37.5215</v>
      </c>
      <c r="M185" s="82" t="n">
        <f aca="false">J185/UOM</f>
        <v>-37.5215</v>
      </c>
      <c r="N185" s="83" t="str">
        <f aca="false">IF(F185="P","PHY",IF(F185="G","G",E185))</f>
        <v>P</v>
      </c>
      <c r="O185" s="83" t="str">
        <f aca="false">IF(ISNA(VLOOKUP(G185,BadCanCurves,1,FALSE())),VLOOKUP(D185,FOLIOS,6,FALSE()),"not used")</f>
        <v>not used</v>
      </c>
      <c r="P185" s="83" t="n">
        <f aca="false">IF($N185="P",VLOOKUP(H185,PrcBuckets,2,FALSE()),0)</f>
        <v>11</v>
      </c>
      <c r="Q185" s="83" t="n">
        <f aca="false">IF($N185="D",VLOOKUP(H185,BasisBuckets,2,FALSE()),0)</f>
        <v>0</v>
      </c>
      <c r="R185" s="83" t="n">
        <f aca="false">IF($N185="PHY",VLOOKUP(H185,PGDBuckets,2,FALSE()),0)</f>
        <v>0</v>
      </c>
      <c r="S185" s="83" t="n">
        <f aca="false">IF($N185="G",VLOOKUP(H185,PGDBuckets,2,FALSE()),0)</f>
        <v>0</v>
      </c>
      <c r="T185" s="83" t="n">
        <f aca="false">SUM(P185:S185)</f>
        <v>11</v>
      </c>
      <c r="U185" s="83" t="str">
        <f aca="false">IF(O185="not used","-",O185&amp;N185&amp;T185)</f>
        <v>-</v>
      </c>
      <c r="V185" s="83" t="str">
        <f aca="false">IF(O185="Not Used","-",VLOOKUP(D185,FOLIOS,7,FALSE())&amp;H185)</f>
        <v>-</v>
      </c>
      <c r="W185" s="83" t="str">
        <f aca="false">IF(U185="-","-",O185&amp;E185&amp;H185)</f>
        <v>-</v>
      </c>
      <c r="X185" s="84" t="str">
        <f aca="false">D185&amp;G185</f>
        <v>FT-CAND-EGSC-PRCNG</v>
      </c>
      <c r="AF185" s="0" t="str">
        <f aca="false">D185&amp;V185</f>
        <v>FT-CAND-EGSC-PRC-</v>
      </c>
    </row>
    <row r="186" customFormat="false" ht="12.75" hidden="false" customHeight="false" outlineLevel="0" collapsed="false">
      <c r="A186" s="80" t="n">
        <v>36682</v>
      </c>
      <c r="B186" s="81" t="s">
        <v>55</v>
      </c>
      <c r="C186" s="81" t="s">
        <v>56</v>
      </c>
      <c r="D186" s="81" t="s">
        <v>80</v>
      </c>
      <c r="E186" s="81" t="s">
        <v>24</v>
      </c>
      <c r="F186" s="81"/>
      <c r="G186" s="81" t="s">
        <v>75</v>
      </c>
      <c r="H186" s="80" t="n">
        <v>37926</v>
      </c>
      <c r="I186" s="81" t="n">
        <v>-113946</v>
      </c>
      <c r="J186" s="81" t="n">
        <v>-113946</v>
      </c>
      <c r="K186" s="82" t="n">
        <f aca="false">IF(J186=0,0,J186/I186)</f>
        <v>1</v>
      </c>
      <c r="L186" s="82" t="n">
        <f aca="false">I186/UOM</f>
        <v>-11.3946</v>
      </c>
      <c r="M186" s="82" t="n">
        <f aca="false">J186/UOM</f>
        <v>-11.3946</v>
      </c>
      <c r="N186" s="83" t="str">
        <f aca="false">IF(F186="P","PHY",IF(F186="G","G",E186))</f>
        <v>P</v>
      </c>
      <c r="O186" s="83" t="str">
        <f aca="false">IF(ISNA(VLOOKUP(G186,BadCanCurves,1,FALSE())),VLOOKUP(D186,FOLIOS,6,FALSE()),"not used")</f>
        <v>not used</v>
      </c>
      <c r="P186" s="83" t="n">
        <f aca="false">IF($N186="P",VLOOKUP(H186,PrcBuckets,2,FALSE()),0)</f>
        <v>11</v>
      </c>
      <c r="Q186" s="83" t="n">
        <f aca="false">IF($N186="D",VLOOKUP(H186,BasisBuckets,2,FALSE()),0)</f>
        <v>0</v>
      </c>
      <c r="R186" s="83" t="n">
        <f aca="false">IF($N186="PHY",VLOOKUP(H186,PGDBuckets,2,FALSE()),0)</f>
        <v>0</v>
      </c>
      <c r="S186" s="83" t="n">
        <f aca="false">IF($N186="G",VLOOKUP(H186,PGDBuckets,2,FALSE()),0)</f>
        <v>0</v>
      </c>
      <c r="T186" s="83" t="n">
        <f aca="false">SUM(P186:S186)</f>
        <v>11</v>
      </c>
      <c r="U186" s="83" t="str">
        <f aca="false">IF(O186="not used","-",O186&amp;N186&amp;T186)</f>
        <v>-</v>
      </c>
      <c r="V186" s="83" t="str">
        <f aca="false">IF(O186="Not Used","-",VLOOKUP(D186,FOLIOS,7,FALSE())&amp;H186)</f>
        <v>-</v>
      </c>
      <c r="W186" s="83" t="str">
        <f aca="false">IF(U186="-","-",O186&amp;E186&amp;H186)</f>
        <v>-</v>
      </c>
      <c r="X186" s="84" t="str">
        <f aca="false">D186&amp;G186</f>
        <v>FT-CAND-EGSC-PRCNG</v>
      </c>
      <c r="AF186" s="0" t="str">
        <f aca="false">D186&amp;V186</f>
        <v>FT-CAND-EGSC-PRC-</v>
      </c>
    </row>
    <row r="187" customFormat="false" ht="12.75" hidden="false" customHeight="false" outlineLevel="0" collapsed="false">
      <c r="A187" s="80" t="n">
        <v>36682</v>
      </c>
      <c r="B187" s="81" t="s">
        <v>55</v>
      </c>
      <c r="C187" s="81" t="s">
        <v>56</v>
      </c>
      <c r="D187" s="81" t="s">
        <v>80</v>
      </c>
      <c r="E187" s="81" t="s">
        <v>24</v>
      </c>
      <c r="F187" s="81"/>
      <c r="G187" s="81" t="s">
        <v>75</v>
      </c>
      <c r="H187" s="80" t="n">
        <v>37956</v>
      </c>
      <c r="I187" s="81" t="n">
        <v>-116018</v>
      </c>
      <c r="J187" s="81" t="n">
        <v>-116018</v>
      </c>
      <c r="K187" s="82" t="n">
        <f aca="false">IF(J187=0,0,J187/I187)</f>
        <v>1</v>
      </c>
      <c r="L187" s="82" t="n">
        <f aca="false">I187/UOM</f>
        <v>-11.6018</v>
      </c>
      <c r="M187" s="82" t="n">
        <f aca="false">J187/UOM</f>
        <v>-11.6018</v>
      </c>
      <c r="N187" s="83" t="str">
        <f aca="false">IF(F187="P","PHY",IF(F187="G","G",E187))</f>
        <v>P</v>
      </c>
      <c r="O187" s="83" t="str">
        <f aca="false">IF(ISNA(VLOOKUP(G187,BadCanCurves,1,FALSE())),VLOOKUP(D187,FOLIOS,6,FALSE()),"not used")</f>
        <v>not used</v>
      </c>
      <c r="P187" s="83" t="n">
        <f aca="false">IF($N187="P",VLOOKUP(H187,PrcBuckets,2,FALSE()),0)</f>
        <v>11</v>
      </c>
      <c r="Q187" s="83" t="n">
        <f aca="false">IF($N187="D",VLOOKUP(H187,BasisBuckets,2,FALSE()),0)</f>
        <v>0</v>
      </c>
      <c r="R187" s="83" t="n">
        <f aca="false">IF($N187="PHY",VLOOKUP(H187,PGDBuckets,2,FALSE()),0)</f>
        <v>0</v>
      </c>
      <c r="S187" s="83" t="n">
        <f aca="false">IF($N187="G",VLOOKUP(H187,PGDBuckets,2,FALSE()),0)</f>
        <v>0</v>
      </c>
      <c r="T187" s="83" t="n">
        <f aca="false">SUM(P187:S187)</f>
        <v>11</v>
      </c>
      <c r="U187" s="83" t="str">
        <f aca="false">IF(O187="not used","-",O187&amp;N187&amp;T187)</f>
        <v>-</v>
      </c>
      <c r="V187" s="83" t="str">
        <f aca="false">IF(O187="Not Used","-",VLOOKUP(D187,FOLIOS,7,FALSE())&amp;H187)</f>
        <v>-</v>
      </c>
      <c r="W187" s="83" t="str">
        <f aca="false">IF(U187="-","-",O187&amp;E187&amp;H187)</f>
        <v>-</v>
      </c>
      <c r="X187" s="84" t="str">
        <f aca="false">D187&amp;G187</f>
        <v>FT-CAND-EGSC-PRCNG</v>
      </c>
      <c r="AF187" s="0" t="str">
        <f aca="false">D187&amp;V187</f>
        <v>FT-CAND-EGSC-PRC-</v>
      </c>
    </row>
    <row r="188" customFormat="false" ht="12.75" hidden="false" customHeight="false" outlineLevel="0" collapsed="false">
      <c r="A188" s="80" t="n">
        <v>36682</v>
      </c>
      <c r="B188" s="81" t="s">
        <v>55</v>
      </c>
      <c r="C188" s="81" t="s">
        <v>56</v>
      </c>
      <c r="D188" s="81" t="s">
        <v>80</v>
      </c>
      <c r="E188" s="81" t="s">
        <v>24</v>
      </c>
      <c r="F188" s="81"/>
      <c r="G188" s="81" t="s">
        <v>75</v>
      </c>
      <c r="H188" s="80" t="n">
        <v>37987</v>
      </c>
      <c r="I188" s="81" t="n">
        <v>-115315</v>
      </c>
      <c r="J188" s="81" t="n">
        <v>-115315</v>
      </c>
      <c r="K188" s="82" t="n">
        <f aca="false">IF(J188=0,0,J188/I188)</f>
        <v>1</v>
      </c>
      <c r="L188" s="82" t="n">
        <f aca="false">I188/UOM</f>
        <v>-11.5315</v>
      </c>
      <c r="M188" s="82" t="n">
        <f aca="false">J188/UOM</f>
        <v>-11.5315</v>
      </c>
      <c r="N188" s="83" t="str">
        <f aca="false">IF(F188="P","PHY",IF(F188="G","G",E188))</f>
        <v>P</v>
      </c>
      <c r="O188" s="83" t="str">
        <f aca="false">IF(ISNA(VLOOKUP(G188,BadCanCurves,1,FALSE())),VLOOKUP(D188,FOLIOS,6,FALSE()),"not used")</f>
        <v>not used</v>
      </c>
      <c r="P188" s="83" t="n">
        <f aca="false">IF($N188="P",VLOOKUP(H188,PrcBuckets,2,FALSE()),0)</f>
        <v>12</v>
      </c>
      <c r="Q188" s="83" t="n">
        <f aca="false">IF($N188="D",VLOOKUP(H188,BasisBuckets,2,FALSE()),0)</f>
        <v>0</v>
      </c>
      <c r="R188" s="83" t="n">
        <f aca="false">IF($N188="PHY",VLOOKUP(H188,PGDBuckets,2,FALSE()),0)</f>
        <v>0</v>
      </c>
      <c r="S188" s="83" t="n">
        <f aca="false">IF($N188="G",VLOOKUP(H188,PGDBuckets,2,FALSE()),0)</f>
        <v>0</v>
      </c>
      <c r="T188" s="83" t="n">
        <f aca="false">SUM(P188:S188)</f>
        <v>12</v>
      </c>
      <c r="U188" s="83" t="str">
        <f aca="false">IF(O188="not used","-",O188&amp;N188&amp;T188)</f>
        <v>-</v>
      </c>
      <c r="V188" s="83" t="str">
        <f aca="false">IF(O188="Not Used","-",VLOOKUP(D188,FOLIOS,7,FALSE())&amp;H188)</f>
        <v>-</v>
      </c>
      <c r="W188" s="83" t="str">
        <f aca="false">IF(U188="-","-",O188&amp;E188&amp;H188)</f>
        <v>-</v>
      </c>
      <c r="X188" s="84" t="str">
        <f aca="false">D188&amp;G188</f>
        <v>FT-CAND-EGSC-PRCNG</v>
      </c>
      <c r="AF188" s="0" t="str">
        <f aca="false">D188&amp;V188</f>
        <v>FT-CAND-EGSC-PRC-</v>
      </c>
    </row>
    <row r="189" customFormat="false" ht="12.75" hidden="false" customHeight="false" outlineLevel="0" collapsed="false">
      <c r="A189" s="80" t="n">
        <v>36682</v>
      </c>
      <c r="B189" s="81" t="s">
        <v>55</v>
      </c>
      <c r="C189" s="81" t="s">
        <v>56</v>
      </c>
      <c r="D189" s="81" t="s">
        <v>80</v>
      </c>
      <c r="E189" s="81" t="s">
        <v>24</v>
      </c>
      <c r="F189" s="81"/>
      <c r="G189" s="81" t="s">
        <v>75</v>
      </c>
      <c r="H189" s="80" t="n">
        <v>38018</v>
      </c>
      <c r="I189" s="81" t="n">
        <v>-109205</v>
      </c>
      <c r="J189" s="81" t="n">
        <v>-109205</v>
      </c>
      <c r="K189" s="82" t="n">
        <f aca="false">IF(J189=0,0,J189/I189)</f>
        <v>1</v>
      </c>
      <c r="L189" s="82" t="n">
        <f aca="false">I189/UOM</f>
        <v>-10.9205</v>
      </c>
      <c r="M189" s="82" t="n">
        <f aca="false">J189/UOM</f>
        <v>-10.9205</v>
      </c>
      <c r="N189" s="83" t="str">
        <f aca="false">IF(F189="P","PHY",IF(F189="G","G",E189))</f>
        <v>P</v>
      </c>
      <c r="O189" s="83" t="str">
        <f aca="false">IF(ISNA(VLOOKUP(G189,BadCanCurves,1,FALSE())),VLOOKUP(D189,FOLIOS,6,FALSE()),"not used")</f>
        <v>not used</v>
      </c>
      <c r="P189" s="83" t="n">
        <f aca="false">IF($N189="P",VLOOKUP(H189,PrcBuckets,2,FALSE()),0)</f>
        <v>12</v>
      </c>
      <c r="Q189" s="83" t="n">
        <f aca="false">IF($N189="D",VLOOKUP(H189,BasisBuckets,2,FALSE()),0)</f>
        <v>0</v>
      </c>
      <c r="R189" s="83" t="n">
        <f aca="false">IF($N189="PHY",VLOOKUP(H189,PGDBuckets,2,FALSE()),0)</f>
        <v>0</v>
      </c>
      <c r="S189" s="83" t="n">
        <f aca="false">IF($N189="G",VLOOKUP(H189,PGDBuckets,2,FALSE()),0)</f>
        <v>0</v>
      </c>
      <c r="T189" s="83" t="n">
        <f aca="false">SUM(P189:S189)</f>
        <v>12</v>
      </c>
      <c r="U189" s="83" t="str">
        <f aca="false">IF(O189="not used","-",O189&amp;N189&amp;T189)</f>
        <v>-</v>
      </c>
      <c r="V189" s="83" t="str">
        <f aca="false">IF(O189="Not Used","-",VLOOKUP(D189,FOLIOS,7,FALSE())&amp;H189)</f>
        <v>-</v>
      </c>
      <c r="W189" s="83" t="str">
        <f aca="false">IF(U189="-","-",O189&amp;E189&amp;H189)</f>
        <v>-</v>
      </c>
      <c r="X189" s="84" t="str">
        <f aca="false">D189&amp;G189</f>
        <v>FT-CAND-EGSC-PRCNG</v>
      </c>
      <c r="AF189" s="0" t="str">
        <f aca="false">D189&amp;V189</f>
        <v>FT-CAND-EGSC-PRC-</v>
      </c>
    </row>
    <row r="190" customFormat="false" ht="12.75" hidden="false" customHeight="false" outlineLevel="0" collapsed="false">
      <c r="A190" s="80" t="n">
        <v>36682</v>
      </c>
      <c r="B190" s="81" t="s">
        <v>55</v>
      </c>
      <c r="C190" s="81" t="s">
        <v>56</v>
      </c>
      <c r="D190" s="81" t="s">
        <v>80</v>
      </c>
      <c r="E190" s="81" t="s">
        <v>24</v>
      </c>
      <c r="F190" s="81"/>
      <c r="G190" s="81" t="s">
        <v>75</v>
      </c>
      <c r="H190" s="80" t="n">
        <v>38047</v>
      </c>
      <c r="I190" s="81" t="n">
        <v>-113958</v>
      </c>
      <c r="J190" s="81" t="n">
        <v>-113958</v>
      </c>
      <c r="K190" s="82" t="n">
        <f aca="false">IF(J190=0,0,J190/I190)</f>
        <v>1</v>
      </c>
      <c r="L190" s="82" t="n">
        <f aca="false">I190/UOM</f>
        <v>-11.3958</v>
      </c>
      <c r="M190" s="82" t="n">
        <f aca="false">J190/UOM</f>
        <v>-11.3958</v>
      </c>
      <c r="N190" s="83" t="str">
        <f aca="false">IF(F190="P","PHY",IF(F190="G","G",E190))</f>
        <v>P</v>
      </c>
      <c r="O190" s="83" t="str">
        <f aca="false">IF(ISNA(VLOOKUP(G190,BadCanCurves,1,FALSE())),VLOOKUP(D190,FOLIOS,6,FALSE()),"not used")</f>
        <v>not used</v>
      </c>
      <c r="P190" s="83" t="n">
        <f aca="false">IF($N190="P",VLOOKUP(H190,PrcBuckets,2,FALSE()),0)</f>
        <v>12</v>
      </c>
      <c r="Q190" s="83" t="n">
        <f aca="false">IF($N190="D",VLOOKUP(H190,BasisBuckets,2,FALSE()),0)</f>
        <v>0</v>
      </c>
      <c r="R190" s="83" t="n">
        <f aca="false">IF($N190="PHY",VLOOKUP(H190,PGDBuckets,2,FALSE()),0)</f>
        <v>0</v>
      </c>
      <c r="S190" s="83" t="n">
        <f aca="false">IF($N190="G",VLOOKUP(H190,PGDBuckets,2,FALSE()),0)</f>
        <v>0</v>
      </c>
      <c r="T190" s="83" t="n">
        <f aca="false">SUM(P190:S190)</f>
        <v>12</v>
      </c>
      <c r="U190" s="83" t="str">
        <f aca="false">IF(O190="not used","-",O190&amp;N190&amp;T190)</f>
        <v>-</v>
      </c>
      <c r="V190" s="83" t="str">
        <f aca="false">IF(O190="Not Used","-",VLOOKUP(D190,FOLIOS,7,FALSE())&amp;H190)</f>
        <v>-</v>
      </c>
      <c r="W190" s="83" t="str">
        <f aca="false">IF(U190="-","-",O190&amp;E190&amp;H190)</f>
        <v>-</v>
      </c>
      <c r="X190" s="84" t="str">
        <f aca="false">D190&amp;G190</f>
        <v>FT-CAND-EGSC-PRCNG</v>
      </c>
      <c r="AF190" s="0" t="str">
        <f aca="false">D190&amp;V190</f>
        <v>FT-CAND-EGSC-PRC-</v>
      </c>
    </row>
    <row r="191" customFormat="false" ht="12.75" hidden="false" customHeight="false" outlineLevel="0" collapsed="false">
      <c r="A191" s="80" t="n">
        <v>36682</v>
      </c>
      <c r="B191" s="81" t="s">
        <v>55</v>
      </c>
      <c r="C191" s="81" t="s">
        <v>56</v>
      </c>
      <c r="D191" s="81" t="s">
        <v>80</v>
      </c>
      <c r="E191" s="81" t="s">
        <v>24</v>
      </c>
      <c r="F191" s="81"/>
      <c r="G191" s="81" t="s">
        <v>75</v>
      </c>
      <c r="H191" s="80" t="n">
        <v>38078</v>
      </c>
      <c r="I191" s="81" t="n">
        <v>-110593</v>
      </c>
      <c r="J191" s="81" t="n">
        <v>-110593</v>
      </c>
      <c r="K191" s="82" t="n">
        <f aca="false">IF(J191=0,0,J191/I191)</f>
        <v>1</v>
      </c>
      <c r="L191" s="82" t="n">
        <f aca="false">I191/UOM</f>
        <v>-11.0593</v>
      </c>
      <c r="M191" s="82" t="n">
        <f aca="false">J191/UOM</f>
        <v>-11.0593</v>
      </c>
      <c r="N191" s="83" t="str">
        <f aca="false">IF(F191="P","PHY",IF(F191="G","G",E191))</f>
        <v>P</v>
      </c>
      <c r="O191" s="83" t="str">
        <f aca="false">IF(ISNA(VLOOKUP(G191,BadCanCurves,1,FALSE())),VLOOKUP(D191,FOLIOS,6,FALSE()),"not used")</f>
        <v>not used</v>
      </c>
      <c r="P191" s="83" t="n">
        <f aca="false">IF($N191="P",VLOOKUP(H191,PrcBuckets,2,FALSE()),0)</f>
        <v>12</v>
      </c>
      <c r="Q191" s="83" t="n">
        <f aca="false">IF($N191="D",VLOOKUP(H191,BasisBuckets,2,FALSE()),0)</f>
        <v>0</v>
      </c>
      <c r="R191" s="83" t="n">
        <f aca="false">IF($N191="PHY",VLOOKUP(H191,PGDBuckets,2,FALSE()),0)</f>
        <v>0</v>
      </c>
      <c r="S191" s="83" t="n">
        <f aca="false">IF($N191="G",VLOOKUP(H191,PGDBuckets,2,FALSE()),0)</f>
        <v>0</v>
      </c>
      <c r="T191" s="83" t="n">
        <f aca="false">SUM(P191:S191)</f>
        <v>12</v>
      </c>
      <c r="U191" s="83" t="str">
        <f aca="false">IF(O191="not used","-",O191&amp;N191&amp;T191)</f>
        <v>-</v>
      </c>
      <c r="V191" s="83" t="str">
        <f aca="false">IF(O191="Not Used","-",VLOOKUP(D191,FOLIOS,7,FALSE())&amp;H191)</f>
        <v>-</v>
      </c>
      <c r="W191" s="83" t="str">
        <f aca="false">IF(U191="-","-",O191&amp;E191&amp;H191)</f>
        <v>-</v>
      </c>
      <c r="X191" s="84" t="str">
        <f aca="false">D191&amp;G191</f>
        <v>FT-CAND-EGSC-PRCNG</v>
      </c>
      <c r="AF191" s="0" t="str">
        <f aca="false">D191&amp;V191</f>
        <v>FT-CAND-EGSC-PRC-</v>
      </c>
    </row>
    <row r="192" customFormat="false" ht="12.75" hidden="false" customHeight="false" outlineLevel="0" collapsed="false">
      <c r="A192" s="80" t="n">
        <v>36682</v>
      </c>
      <c r="B192" s="81" t="s">
        <v>55</v>
      </c>
      <c r="C192" s="81" t="s">
        <v>56</v>
      </c>
      <c r="D192" s="81" t="s">
        <v>80</v>
      </c>
      <c r="E192" s="81" t="s">
        <v>24</v>
      </c>
      <c r="F192" s="81"/>
      <c r="G192" s="81" t="s">
        <v>75</v>
      </c>
      <c r="H192" s="80" t="n">
        <v>38108</v>
      </c>
      <c r="I192" s="81" t="n">
        <v>-112600</v>
      </c>
      <c r="J192" s="81" t="n">
        <v>-112600</v>
      </c>
      <c r="K192" s="82" t="n">
        <f aca="false">IF(J192=0,0,J192/I192)</f>
        <v>1</v>
      </c>
      <c r="L192" s="82" t="n">
        <f aca="false">I192/UOM</f>
        <v>-11.26</v>
      </c>
      <c r="M192" s="82" t="n">
        <f aca="false">J192/UOM</f>
        <v>-11.26</v>
      </c>
      <c r="N192" s="83" t="str">
        <f aca="false">IF(F192="P","PHY",IF(F192="G","G",E192))</f>
        <v>P</v>
      </c>
      <c r="O192" s="83" t="str">
        <f aca="false">IF(ISNA(VLOOKUP(G192,BadCanCurves,1,FALSE())),VLOOKUP(D192,FOLIOS,6,FALSE()),"not used")</f>
        <v>not used</v>
      </c>
      <c r="P192" s="83" t="n">
        <f aca="false">IF($N192="P",VLOOKUP(H192,PrcBuckets,2,FALSE()),0)</f>
        <v>12</v>
      </c>
      <c r="Q192" s="83" t="n">
        <f aca="false">IF($N192="D",VLOOKUP(H192,BasisBuckets,2,FALSE()),0)</f>
        <v>0</v>
      </c>
      <c r="R192" s="83" t="n">
        <f aca="false">IF($N192="PHY",VLOOKUP(H192,PGDBuckets,2,FALSE()),0)</f>
        <v>0</v>
      </c>
      <c r="S192" s="83" t="n">
        <f aca="false">IF($N192="G",VLOOKUP(H192,PGDBuckets,2,FALSE()),0)</f>
        <v>0</v>
      </c>
      <c r="T192" s="83" t="n">
        <f aca="false">SUM(P192:S192)</f>
        <v>12</v>
      </c>
      <c r="U192" s="83" t="str">
        <f aca="false">IF(O192="not used","-",O192&amp;N192&amp;T192)</f>
        <v>-</v>
      </c>
      <c r="V192" s="83" t="str">
        <f aca="false">IF(O192="Not Used","-",VLOOKUP(D192,FOLIOS,7,FALSE())&amp;H192)</f>
        <v>-</v>
      </c>
      <c r="W192" s="83" t="str">
        <f aca="false">IF(U192="-","-",O192&amp;E192&amp;H192)</f>
        <v>-</v>
      </c>
      <c r="X192" s="84" t="str">
        <f aca="false">D192&amp;G192</f>
        <v>FT-CAND-EGSC-PRCNG</v>
      </c>
      <c r="AF192" s="0" t="str">
        <f aca="false">D192&amp;V192</f>
        <v>FT-CAND-EGSC-PRC-</v>
      </c>
    </row>
    <row r="193" customFormat="false" ht="12.75" hidden="false" customHeight="false" outlineLevel="0" collapsed="false">
      <c r="A193" s="80" t="n">
        <v>36682</v>
      </c>
      <c r="B193" s="81" t="s">
        <v>55</v>
      </c>
      <c r="C193" s="81" t="s">
        <v>56</v>
      </c>
      <c r="D193" s="81" t="s">
        <v>80</v>
      </c>
      <c r="E193" s="81" t="s">
        <v>24</v>
      </c>
      <c r="F193" s="81"/>
      <c r="G193" s="81" t="s">
        <v>75</v>
      </c>
      <c r="H193" s="80" t="n">
        <v>38139</v>
      </c>
      <c r="I193" s="81" t="n">
        <v>-109277</v>
      </c>
      <c r="J193" s="81" t="n">
        <v>-109277</v>
      </c>
      <c r="K193" s="82" t="n">
        <f aca="false">IF(J193=0,0,J193/I193)</f>
        <v>1</v>
      </c>
      <c r="L193" s="82" t="n">
        <f aca="false">I193/UOM</f>
        <v>-10.9277</v>
      </c>
      <c r="M193" s="82" t="n">
        <f aca="false">J193/UOM</f>
        <v>-10.9277</v>
      </c>
      <c r="N193" s="83" t="str">
        <f aca="false">IF(F193="P","PHY",IF(F193="G","G",E193))</f>
        <v>P</v>
      </c>
      <c r="O193" s="83" t="str">
        <f aca="false">IF(ISNA(VLOOKUP(G193,BadCanCurves,1,FALSE())),VLOOKUP(D193,FOLIOS,6,FALSE()),"not used")</f>
        <v>not used</v>
      </c>
      <c r="P193" s="83" t="n">
        <f aca="false">IF($N193="P",VLOOKUP(H193,PrcBuckets,2,FALSE()),0)</f>
        <v>12</v>
      </c>
      <c r="Q193" s="83" t="n">
        <f aca="false">IF($N193="D",VLOOKUP(H193,BasisBuckets,2,FALSE()),0)</f>
        <v>0</v>
      </c>
      <c r="R193" s="83" t="n">
        <f aca="false">IF($N193="PHY",VLOOKUP(H193,PGDBuckets,2,FALSE()),0)</f>
        <v>0</v>
      </c>
      <c r="S193" s="83" t="n">
        <f aca="false">IF($N193="G",VLOOKUP(H193,PGDBuckets,2,FALSE()),0)</f>
        <v>0</v>
      </c>
      <c r="T193" s="83" t="n">
        <f aca="false">SUM(P193:S193)</f>
        <v>12</v>
      </c>
      <c r="U193" s="83" t="str">
        <f aca="false">IF(O193="not used","-",O193&amp;N193&amp;T193)</f>
        <v>-</v>
      </c>
      <c r="V193" s="83" t="str">
        <f aca="false">IF(O193="Not Used","-",VLOOKUP(D193,FOLIOS,7,FALSE())&amp;H193)</f>
        <v>-</v>
      </c>
      <c r="W193" s="83" t="str">
        <f aca="false">IF(U193="-","-",O193&amp;E193&amp;H193)</f>
        <v>-</v>
      </c>
      <c r="X193" s="84" t="str">
        <f aca="false">D193&amp;G193</f>
        <v>FT-CAND-EGSC-PRCNG</v>
      </c>
      <c r="AF193" s="0" t="str">
        <f aca="false">D193&amp;V193</f>
        <v>FT-CAND-EGSC-PRC-</v>
      </c>
    </row>
    <row r="194" customFormat="false" ht="12.75" hidden="false" customHeight="false" outlineLevel="0" collapsed="false">
      <c r="A194" s="80" t="n">
        <v>36682</v>
      </c>
      <c r="B194" s="81" t="s">
        <v>55</v>
      </c>
      <c r="C194" s="81" t="s">
        <v>56</v>
      </c>
      <c r="D194" s="81" t="s">
        <v>80</v>
      </c>
      <c r="E194" s="81" t="s">
        <v>24</v>
      </c>
      <c r="F194" s="81"/>
      <c r="G194" s="81" t="s">
        <v>75</v>
      </c>
      <c r="H194" s="80" t="n">
        <v>38169</v>
      </c>
      <c r="I194" s="81" t="n">
        <v>-111260</v>
      </c>
      <c r="J194" s="81" t="n">
        <v>-111260</v>
      </c>
      <c r="K194" s="82" t="n">
        <f aca="false">IF(J194=0,0,J194/I194)</f>
        <v>1</v>
      </c>
      <c r="L194" s="82" t="n">
        <f aca="false">I194/UOM</f>
        <v>-11.126</v>
      </c>
      <c r="M194" s="82" t="n">
        <f aca="false">J194/UOM</f>
        <v>-11.126</v>
      </c>
      <c r="N194" s="83" t="str">
        <f aca="false">IF(F194="P","PHY",IF(F194="G","G",E194))</f>
        <v>P</v>
      </c>
      <c r="O194" s="83" t="str">
        <f aca="false">IF(ISNA(VLOOKUP(G194,BadCanCurves,1,FALSE())),VLOOKUP(D194,FOLIOS,6,FALSE()),"not used")</f>
        <v>not used</v>
      </c>
      <c r="P194" s="83" t="n">
        <f aca="false">IF($N194="P",VLOOKUP(H194,PrcBuckets,2,FALSE()),0)</f>
        <v>12</v>
      </c>
      <c r="Q194" s="83" t="n">
        <f aca="false">IF($N194="D",VLOOKUP(H194,BasisBuckets,2,FALSE()),0)</f>
        <v>0</v>
      </c>
      <c r="R194" s="83" t="n">
        <f aca="false">IF($N194="PHY",VLOOKUP(H194,PGDBuckets,2,FALSE()),0)</f>
        <v>0</v>
      </c>
      <c r="S194" s="83" t="n">
        <f aca="false">IF($N194="G",VLOOKUP(H194,PGDBuckets,2,FALSE()),0)</f>
        <v>0</v>
      </c>
      <c r="T194" s="83" t="n">
        <f aca="false">SUM(P194:S194)</f>
        <v>12</v>
      </c>
      <c r="U194" s="83" t="str">
        <f aca="false">IF(O194="not used","-",O194&amp;N194&amp;T194)</f>
        <v>-</v>
      </c>
      <c r="V194" s="83" t="str">
        <f aca="false">IF(O194="Not Used","-",VLOOKUP(D194,FOLIOS,7,FALSE())&amp;H194)</f>
        <v>-</v>
      </c>
      <c r="W194" s="83" t="str">
        <f aca="false">IF(U194="-","-",O194&amp;E194&amp;H194)</f>
        <v>-</v>
      </c>
      <c r="X194" s="84" t="str">
        <f aca="false">D194&amp;G194</f>
        <v>FT-CAND-EGSC-PRCNG</v>
      </c>
      <c r="AF194" s="0" t="str">
        <f aca="false">D194&amp;V194</f>
        <v>FT-CAND-EGSC-PRC-</v>
      </c>
    </row>
    <row r="195" customFormat="false" ht="12.75" hidden="false" customHeight="false" outlineLevel="0" collapsed="false">
      <c r="A195" s="80" t="n">
        <v>36682</v>
      </c>
      <c r="B195" s="81" t="s">
        <v>55</v>
      </c>
      <c r="C195" s="81" t="s">
        <v>56</v>
      </c>
      <c r="D195" s="81" t="s">
        <v>80</v>
      </c>
      <c r="E195" s="81" t="s">
        <v>24</v>
      </c>
      <c r="F195" s="81"/>
      <c r="G195" s="81" t="s">
        <v>75</v>
      </c>
      <c r="H195" s="80" t="n">
        <v>38200</v>
      </c>
      <c r="I195" s="81" t="n">
        <v>-110585</v>
      </c>
      <c r="J195" s="81" t="n">
        <v>-110585</v>
      </c>
      <c r="K195" s="82" t="n">
        <f aca="false">IF(J195=0,0,J195/I195)</f>
        <v>1</v>
      </c>
      <c r="L195" s="82" t="n">
        <f aca="false">I195/UOM</f>
        <v>-11.0585</v>
      </c>
      <c r="M195" s="82" t="n">
        <f aca="false">J195/UOM</f>
        <v>-11.0585</v>
      </c>
      <c r="N195" s="83" t="str">
        <f aca="false">IF(F195="P","PHY",IF(F195="G","G",E195))</f>
        <v>P</v>
      </c>
      <c r="O195" s="83" t="str">
        <f aca="false">IF(ISNA(VLOOKUP(G195,BadCanCurves,1,FALSE())),VLOOKUP(D195,FOLIOS,6,FALSE()),"not used")</f>
        <v>not used</v>
      </c>
      <c r="P195" s="83" t="n">
        <f aca="false">IF($N195="P",VLOOKUP(H195,PrcBuckets,2,FALSE()),0)</f>
        <v>12</v>
      </c>
      <c r="Q195" s="83" t="n">
        <f aca="false">IF($N195="D",VLOOKUP(H195,BasisBuckets,2,FALSE()),0)</f>
        <v>0</v>
      </c>
      <c r="R195" s="83" t="n">
        <f aca="false">IF($N195="PHY",VLOOKUP(H195,PGDBuckets,2,FALSE()),0)</f>
        <v>0</v>
      </c>
      <c r="S195" s="83" t="n">
        <f aca="false">IF($N195="G",VLOOKUP(H195,PGDBuckets,2,FALSE()),0)</f>
        <v>0</v>
      </c>
      <c r="T195" s="83" t="n">
        <f aca="false">SUM(P195:S195)</f>
        <v>12</v>
      </c>
      <c r="U195" s="83" t="str">
        <f aca="false">IF(O195="not used","-",O195&amp;N195&amp;T195)</f>
        <v>-</v>
      </c>
      <c r="V195" s="83" t="str">
        <f aca="false">IF(O195="Not Used","-",VLOOKUP(D195,FOLIOS,7,FALSE())&amp;H195)</f>
        <v>-</v>
      </c>
      <c r="W195" s="83" t="str">
        <f aca="false">IF(U195="-","-",O195&amp;E195&amp;H195)</f>
        <v>-</v>
      </c>
      <c r="X195" s="84" t="str">
        <f aca="false">D195&amp;G195</f>
        <v>FT-CAND-EGSC-PRCNG</v>
      </c>
      <c r="AF195" s="0" t="str">
        <f aca="false">D195&amp;V195</f>
        <v>FT-CAND-EGSC-PRC-</v>
      </c>
    </row>
    <row r="196" customFormat="false" ht="12.75" hidden="false" customHeight="false" outlineLevel="0" collapsed="false">
      <c r="A196" s="80" t="n">
        <v>36682</v>
      </c>
      <c r="B196" s="81" t="s">
        <v>55</v>
      </c>
      <c r="C196" s="81" t="s">
        <v>56</v>
      </c>
      <c r="D196" s="81" t="s">
        <v>80</v>
      </c>
      <c r="E196" s="81" t="s">
        <v>24</v>
      </c>
      <c r="F196" s="81"/>
      <c r="G196" s="81" t="s">
        <v>75</v>
      </c>
      <c r="H196" s="80" t="n">
        <v>38231</v>
      </c>
      <c r="I196" s="81" t="n">
        <v>-107321</v>
      </c>
      <c r="J196" s="81" t="n">
        <v>-107321</v>
      </c>
      <c r="K196" s="82" t="n">
        <f aca="false">IF(J196=0,0,J196/I196)</f>
        <v>1</v>
      </c>
      <c r="L196" s="82" t="n">
        <f aca="false">I196/UOM</f>
        <v>-10.7321</v>
      </c>
      <c r="M196" s="82" t="n">
        <f aca="false">J196/UOM</f>
        <v>-10.7321</v>
      </c>
      <c r="N196" s="83" t="str">
        <f aca="false">IF(F196="P","PHY",IF(F196="G","G",E196))</f>
        <v>P</v>
      </c>
      <c r="O196" s="83" t="str">
        <f aca="false">IF(ISNA(VLOOKUP(G196,BadCanCurves,1,FALSE())),VLOOKUP(D196,FOLIOS,6,FALSE()),"not used")</f>
        <v>not used</v>
      </c>
      <c r="P196" s="83" t="n">
        <f aca="false">IF($N196="P",VLOOKUP(H196,PrcBuckets,2,FALSE()),0)</f>
        <v>12</v>
      </c>
      <c r="Q196" s="83" t="n">
        <f aca="false">IF($N196="D",VLOOKUP(H196,BasisBuckets,2,FALSE()),0)</f>
        <v>0</v>
      </c>
      <c r="R196" s="83" t="n">
        <f aca="false">IF($N196="PHY",VLOOKUP(H196,PGDBuckets,2,FALSE()),0)</f>
        <v>0</v>
      </c>
      <c r="S196" s="83" t="n">
        <f aca="false">IF($N196="G",VLOOKUP(H196,PGDBuckets,2,FALSE()),0)</f>
        <v>0</v>
      </c>
      <c r="T196" s="83" t="n">
        <f aca="false">SUM(P196:S196)</f>
        <v>12</v>
      </c>
      <c r="U196" s="83" t="str">
        <f aca="false">IF(O196="not used","-",O196&amp;N196&amp;T196)</f>
        <v>-</v>
      </c>
      <c r="V196" s="83" t="str">
        <f aca="false">IF(O196="Not Used","-",VLOOKUP(D196,FOLIOS,7,FALSE())&amp;H196)</f>
        <v>-</v>
      </c>
      <c r="W196" s="83" t="str">
        <f aca="false">IF(U196="-","-",O196&amp;E196&amp;H196)</f>
        <v>-</v>
      </c>
      <c r="X196" s="84" t="str">
        <f aca="false">D196&amp;G196</f>
        <v>FT-CAND-EGSC-PRCNG</v>
      </c>
      <c r="AF196" s="0" t="str">
        <f aca="false">D196&amp;V196</f>
        <v>FT-CAND-EGSC-PRC-</v>
      </c>
    </row>
    <row r="197" customFormat="false" ht="12.75" hidden="false" customHeight="false" outlineLevel="0" collapsed="false">
      <c r="A197" s="80" t="n">
        <v>36682</v>
      </c>
      <c r="B197" s="81" t="s">
        <v>55</v>
      </c>
      <c r="C197" s="81" t="s">
        <v>56</v>
      </c>
      <c r="D197" s="81" t="s">
        <v>80</v>
      </c>
      <c r="E197" s="81" t="s">
        <v>24</v>
      </c>
      <c r="F197" s="81"/>
      <c r="G197" s="81" t="s">
        <v>75</v>
      </c>
      <c r="H197" s="80" t="n">
        <v>38261</v>
      </c>
      <c r="I197" s="81" t="n">
        <v>-109268</v>
      </c>
      <c r="J197" s="81" t="n">
        <v>-109268</v>
      </c>
      <c r="K197" s="82" t="n">
        <f aca="false">IF(J197=0,0,J197/I197)</f>
        <v>1</v>
      </c>
      <c r="L197" s="82" t="n">
        <f aca="false">I197/UOM</f>
        <v>-10.9268</v>
      </c>
      <c r="M197" s="82" t="n">
        <f aca="false">J197/UOM</f>
        <v>-10.9268</v>
      </c>
      <c r="N197" s="83" t="str">
        <f aca="false">IF(F197="P","PHY",IF(F197="G","G",E197))</f>
        <v>P</v>
      </c>
      <c r="O197" s="83" t="str">
        <f aca="false">IF(ISNA(VLOOKUP(G197,BadCanCurves,1,FALSE())),VLOOKUP(D197,FOLIOS,6,FALSE()),"not used")</f>
        <v>not used</v>
      </c>
      <c r="P197" s="83" t="n">
        <f aca="false">IF($N197="P",VLOOKUP(H197,PrcBuckets,2,FALSE()),0)</f>
        <v>12</v>
      </c>
      <c r="Q197" s="83" t="n">
        <f aca="false">IF($N197="D",VLOOKUP(H197,BasisBuckets,2,FALSE()),0)</f>
        <v>0</v>
      </c>
      <c r="R197" s="83" t="n">
        <f aca="false">IF($N197="PHY",VLOOKUP(H197,PGDBuckets,2,FALSE()),0)</f>
        <v>0</v>
      </c>
      <c r="S197" s="83" t="n">
        <f aca="false">IF($N197="G",VLOOKUP(H197,PGDBuckets,2,FALSE()),0)</f>
        <v>0</v>
      </c>
      <c r="T197" s="83" t="n">
        <f aca="false">SUM(P197:S197)</f>
        <v>12</v>
      </c>
      <c r="U197" s="83" t="str">
        <f aca="false">IF(O197="not used","-",O197&amp;N197&amp;T197)</f>
        <v>-</v>
      </c>
      <c r="V197" s="83" t="str">
        <f aca="false">IF(O197="Not Used","-",VLOOKUP(D197,FOLIOS,7,FALSE())&amp;H197)</f>
        <v>-</v>
      </c>
      <c r="W197" s="83" t="str">
        <f aca="false">IF(U197="-","-",O197&amp;E197&amp;H197)</f>
        <v>-</v>
      </c>
      <c r="X197" s="84" t="str">
        <f aca="false">D197&amp;G197</f>
        <v>FT-CAND-EGSC-PRCNG</v>
      </c>
      <c r="AF197" s="0" t="str">
        <f aca="false">D197&amp;V197</f>
        <v>FT-CAND-EGSC-PRC-</v>
      </c>
    </row>
    <row r="198" customFormat="false" ht="12.75" hidden="false" customHeight="false" outlineLevel="0" collapsed="false">
      <c r="A198" s="80" t="n">
        <v>36682</v>
      </c>
      <c r="B198" s="81" t="s">
        <v>55</v>
      </c>
      <c r="C198" s="81" t="s">
        <v>56</v>
      </c>
      <c r="D198" s="81" t="s">
        <v>80</v>
      </c>
      <c r="E198" s="81" t="s">
        <v>24</v>
      </c>
      <c r="F198" s="81"/>
      <c r="G198" s="81" t="s">
        <v>75</v>
      </c>
      <c r="H198" s="80" t="n">
        <v>38292</v>
      </c>
      <c r="I198" s="81" t="n">
        <v>25395</v>
      </c>
      <c r="J198" s="81" t="n">
        <v>25395</v>
      </c>
      <c r="K198" s="82" t="n">
        <f aca="false">IF(J198=0,0,J198/I198)</f>
        <v>1</v>
      </c>
      <c r="L198" s="82" t="n">
        <f aca="false">I198/UOM</f>
        <v>2.5395</v>
      </c>
      <c r="M198" s="82" t="n">
        <f aca="false">J198/UOM</f>
        <v>2.5395</v>
      </c>
      <c r="N198" s="83" t="str">
        <f aca="false">IF(F198="P","PHY",IF(F198="G","G",E198))</f>
        <v>P</v>
      </c>
      <c r="O198" s="83" t="str">
        <f aca="false">IF(ISNA(VLOOKUP(G198,BadCanCurves,1,FALSE())),VLOOKUP(D198,FOLIOS,6,FALSE()),"not used")</f>
        <v>not used</v>
      </c>
      <c r="P198" s="83" t="n">
        <f aca="false">IF($N198="P",VLOOKUP(H198,PrcBuckets,2,FALSE()),0)</f>
        <v>12</v>
      </c>
      <c r="Q198" s="83" t="n">
        <f aca="false">IF($N198="D",VLOOKUP(H198,BasisBuckets,2,FALSE()),0)</f>
        <v>0</v>
      </c>
      <c r="R198" s="83" t="n">
        <f aca="false">IF($N198="PHY",VLOOKUP(H198,PGDBuckets,2,FALSE()),0)</f>
        <v>0</v>
      </c>
      <c r="S198" s="83" t="n">
        <f aca="false">IF($N198="G",VLOOKUP(H198,PGDBuckets,2,FALSE()),0)</f>
        <v>0</v>
      </c>
      <c r="T198" s="83" t="n">
        <f aca="false">SUM(P198:S198)</f>
        <v>12</v>
      </c>
      <c r="U198" s="83" t="str">
        <f aca="false">IF(O198="not used","-",O198&amp;N198&amp;T198)</f>
        <v>-</v>
      </c>
      <c r="V198" s="83" t="str">
        <f aca="false">IF(O198="Not Used","-",VLOOKUP(D198,FOLIOS,7,FALSE())&amp;H198)</f>
        <v>-</v>
      </c>
      <c r="W198" s="83" t="str">
        <f aca="false">IF(U198="-","-",O198&amp;E198&amp;H198)</f>
        <v>-</v>
      </c>
      <c r="X198" s="84" t="str">
        <f aca="false">D198&amp;G198</f>
        <v>FT-CAND-EGSC-PRCNG</v>
      </c>
      <c r="AF198" s="0" t="str">
        <f aca="false">D198&amp;V198</f>
        <v>FT-CAND-EGSC-PRC-</v>
      </c>
    </row>
    <row r="199" customFormat="false" ht="12.75" hidden="false" customHeight="false" outlineLevel="0" collapsed="false">
      <c r="A199" s="80" t="n">
        <v>36682</v>
      </c>
      <c r="B199" s="81" t="s">
        <v>55</v>
      </c>
      <c r="C199" s="81" t="s">
        <v>56</v>
      </c>
      <c r="D199" s="81" t="s">
        <v>80</v>
      </c>
      <c r="E199" s="81" t="s">
        <v>24</v>
      </c>
      <c r="F199" s="81"/>
      <c r="G199" s="81" t="s">
        <v>75</v>
      </c>
      <c r="H199" s="80" t="n">
        <v>38322</v>
      </c>
      <c r="I199" s="81" t="n">
        <v>27055</v>
      </c>
      <c r="J199" s="81" t="n">
        <v>27055</v>
      </c>
      <c r="K199" s="82" t="n">
        <f aca="false">IF(J199=0,0,J199/I199)</f>
        <v>1</v>
      </c>
      <c r="L199" s="82" t="n">
        <f aca="false">I199/UOM</f>
        <v>2.7055</v>
      </c>
      <c r="M199" s="82" t="n">
        <f aca="false">J199/UOM</f>
        <v>2.7055</v>
      </c>
      <c r="N199" s="83" t="str">
        <f aca="false">IF(F199="P","PHY",IF(F199="G","G",E199))</f>
        <v>P</v>
      </c>
      <c r="O199" s="83" t="str">
        <f aca="false">IF(ISNA(VLOOKUP(G199,BadCanCurves,1,FALSE())),VLOOKUP(D199,FOLIOS,6,FALSE()),"not used")</f>
        <v>not used</v>
      </c>
      <c r="P199" s="83" t="n">
        <f aca="false">IF($N199="P",VLOOKUP(H199,PrcBuckets,2,FALSE()),0)</f>
        <v>12</v>
      </c>
      <c r="Q199" s="83" t="n">
        <f aca="false">IF($N199="D",VLOOKUP(H199,BasisBuckets,2,FALSE()),0)</f>
        <v>0</v>
      </c>
      <c r="R199" s="83" t="n">
        <f aca="false">IF($N199="PHY",VLOOKUP(H199,PGDBuckets,2,FALSE()),0)</f>
        <v>0</v>
      </c>
      <c r="S199" s="83" t="n">
        <f aca="false">IF($N199="G",VLOOKUP(H199,PGDBuckets,2,FALSE()),0)</f>
        <v>0</v>
      </c>
      <c r="T199" s="83" t="n">
        <f aca="false">SUM(P199:S199)</f>
        <v>12</v>
      </c>
      <c r="U199" s="83" t="str">
        <f aca="false">IF(O199="not used","-",O199&amp;N199&amp;T199)</f>
        <v>-</v>
      </c>
      <c r="V199" s="83" t="str">
        <f aca="false">IF(O199="Not Used","-",VLOOKUP(D199,FOLIOS,7,FALSE())&amp;H199)</f>
        <v>-</v>
      </c>
      <c r="W199" s="83" t="str">
        <f aca="false">IF(U199="-","-",O199&amp;E199&amp;H199)</f>
        <v>-</v>
      </c>
      <c r="X199" s="84" t="str">
        <f aca="false">D199&amp;G199</f>
        <v>FT-CAND-EGSC-PRCNG</v>
      </c>
      <c r="AF199" s="0" t="str">
        <f aca="false">D199&amp;V199</f>
        <v>FT-CAND-EGSC-PRC-</v>
      </c>
    </row>
    <row r="200" customFormat="false" ht="12.75" hidden="false" customHeight="false" outlineLevel="0" collapsed="false">
      <c r="A200" s="80" t="n">
        <v>36682</v>
      </c>
      <c r="B200" s="81" t="s">
        <v>55</v>
      </c>
      <c r="C200" s="81" t="s">
        <v>56</v>
      </c>
      <c r="D200" s="81" t="s">
        <v>80</v>
      </c>
      <c r="E200" s="81" t="s">
        <v>24</v>
      </c>
      <c r="F200" s="81"/>
      <c r="G200" s="81" t="s">
        <v>75</v>
      </c>
      <c r="H200" s="80" t="n">
        <v>38353</v>
      </c>
      <c r="I200" s="81" t="n">
        <v>26890</v>
      </c>
      <c r="J200" s="81" t="n">
        <v>26890</v>
      </c>
      <c r="K200" s="82" t="n">
        <f aca="false">IF(J200=0,0,J200/I200)</f>
        <v>1</v>
      </c>
      <c r="L200" s="82" t="n">
        <f aca="false">I200/UOM</f>
        <v>2.689</v>
      </c>
      <c r="M200" s="82" t="n">
        <f aca="false">J200/UOM</f>
        <v>2.689</v>
      </c>
      <c r="N200" s="83" t="str">
        <f aca="false">IF(F200="P","PHY",IF(F200="G","G",E200))</f>
        <v>P</v>
      </c>
      <c r="O200" s="83" t="str">
        <f aca="false">IF(ISNA(VLOOKUP(G200,BadCanCurves,1,FALSE())),VLOOKUP(D200,FOLIOS,6,FALSE()),"not used")</f>
        <v>not used</v>
      </c>
      <c r="P200" s="83" t="n">
        <f aca="false">IF($N200="P",VLOOKUP(H200,PrcBuckets,2,FALSE()),0)</f>
        <v>13</v>
      </c>
      <c r="Q200" s="83" t="n">
        <f aca="false">IF($N200="D",VLOOKUP(H200,BasisBuckets,2,FALSE()),0)</f>
        <v>0</v>
      </c>
      <c r="R200" s="83" t="n">
        <f aca="false">IF($N200="PHY",VLOOKUP(H200,PGDBuckets,2,FALSE()),0)</f>
        <v>0</v>
      </c>
      <c r="S200" s="83" t="n">
        <f aca="false">IF($N200="G",VLOOKUP(H200,PGDBuckets,2,FALSE()),0)</f>
        <v>0</v>
      </c>
      <c r="T200" s="83" t="n">
        <f aca="false">SUM(P200:S200)</f>
        <v>13</v>
      </c>
      <c r="U200" s="83" t="str">
        <f aca="false">IF(O200="not used","-",O200&amp;N200&amp;T200)</f>
        <v>-</v>
      </c>
      <c r="V200" s="83" t="str">
        <f aca="false">IF(O200="Not Used","-",VLOOKUP(D200,FOLIOS,7,FALSE())&amp;H200)</f>
        <v>-</v>
      </c>
      <c r="W200" s="83" t="str">
        <f aca="false">IF(U200="-","-",O200&amp;E200&amp;H200)</f>
        <v>-</v>
      </c>
      <c r="X200" s="84" t="str">
        <f aca="false">D200&amp;G200</f>
        <v>FT-CAND-EGSC-PRCNG</v>
      </c>
      <c r="AF200" s="0" t="str">
        <f aca="false">D200&amp;V200</f>
        <v>FT-CAND-EGSC-PRC-</v>
      </c>
    </row>
    <row r="201" customFormat="false" ht="12.75" hidden="false" customHeight="false" outlineLevel="0" collapsed="false">
      <c r="A201" s="80" t="n">
        <v>36682</v>
      </c>
      <c r="B201" s="81" t="s">
        <v>55</v>
      </c>
      <c r="C201" s="81" t="s">
        <v>56</v>
      </c>
      <c r="D201" s="81" t="s">
        <v>80</v>
      </c>
      <c r="E201" s="81" t="s">
        <v>24</v>
      </c>
      <c r="F201" s="81"/>
      <c r="G201" s="81" t="s">
        <v>75</v>
      </c>
      <c r="H201" s="80" t="n">
        <v>38384</v>
      </c>
      <c r="I201" s="81" t="n">
        <v>21367</v>
      </c>
      <c r="J201" s="81" t="n">
        <v>21367</v>
      </c>
      <c r="K201" s="82" t="n">
        <f aca="false">IF(J201=0,0,J201/I201)</f>
        <v>1</v>
      </c>
      <c r="L201" s="82" t="n">
        <f aca="false">I201/UOM</f>
        <v>2.1367</v>
      </c>
      <c r="M201" s="82" t="n">
        <f aca="false">J201/UOM</f>
        <v>2.1367</v>
      </c>
      <c r="N201" s="83" t="str">
        <f aca="false">IF(F201="P","PHY",IF(F201="G","G",E201))</f>
        <v>P</v>
      </c>
      <c r="O201" s="83" t="str">
        <f aca="false">IF(ISNA(VLOOKUP(G201,BadCanCurves,1,FALSE())),VLOOKUP(D201,FOLIOS,6,FALSE()),"not used")</f>
        <v>not used</v>
      </c>
      <c r="P201" s="83" t="n">
        <f aca="false">IF($N201="P",VLOOKUP(H201,PrcBuckets,2,FALSE()),0)</f>
        <v>13</v>
      </c>
      <c r="Q201" s="83" t="n">
        <f aca="false">IF($N201="D",VLOOKUP(H201,BasisBuckets,2,FALSE()),0)</f>
        <v>0</v>
      </c>
      <c r="R201" s="83" t="n">
        <f aca="false">IF($N201="PHY",VLOOKUP(H201,PGDBuckets,2,FALSE()),0)</f>
        <v>0</v>
      </c>
      <c r="S201" s="83" t="n">
        <f aca="false">IF($N201="G",VLOOKUP(H201,PGDBuckets,2,FALSE()),0)</f>
        <v>0</v>
      </c>
      <c r="T201" s="83" t="n">
        <f aca="false">SUM(P201:S201)</f>
        <v>13</v>
      </c>
      <c r="U201" s="83" t="str">
        <f aca="false">IF(O201="not used","-",O201&amp;N201&amp;T201)</f>
        <v>-</v>
      </c>
      <c r="V201" s="83" t="str">
        <f aca="false">IF(O201="Not Used","-",VLOOKUP(D201,FOLIOS,7,FALSE())&amp;H201)</f>
        <v>-</v>
      </c>
      <c r="W201" s="83" t="str">
        <f aca="false">IF(U201="-","-",O201&amp;E201&amp;H201)</f>
        <v>-</v>
      </c>
      <c r="X201" s="84" t="str">
        <f aca="false">D201&amp;G201</f>
        <v>FT-CAND-EGSC-PRCNG</v>
      </c>
      <c r="AF201" s="0" t="str">
        <f aca="false">D201&amp;V201</f>
        <v>FT-CAND-EGSC-PRC-</v>
      </c>
    </row>
    <row r="202" customFormat="false" ht="12.75" hidden="false" customHeight="false" outlineLevel="0" collapsed="false">
      <c r="A202" s="80" t="n">
        <v>36682</v>
      </c>
      <c r="B202" s="81" t="s">
        <v>55</v>
      </c>
      <c r="C202" s="81" t="s">
        <v>56</v>
      </c>
      <c r="D202" s="81" t="s">
        <v>80</v>
      </c>
      <c r="E202" s="81" t="s">
        <v>24</v>
      </c>
      <c r="F202" s="81"/>
      <c r="G202" s="81" t="s">
        <v>75</v>
      </c>
      <c r="H202" s="80" t="n">
        <v>38412</v>
      </c>
      <c r="I202" s="81" t="n">
        <v>26581</v>
      </c>
      <c r="J202" s="81" t="n">
        <v>26581</v>
      </c>
      <c r="K202" s="82" t="n">
        <f aca="false">IF(J202=0,0,J202/I202)</f>
        <v>1</v>
      </c>
      <c r="L202" s="82" t="n">
        <f aca="false">I202/UOM</f>
        <v>2.6581</v>
      </c>
      <c r="M202" s="82" t="n">
        <f aca="false">J202/UOM</f>
        <v>2.6581</v>
      </c>
      <c r="N202" s="83" t="str">
        <f aca="false">IF(F202="P","PHY",IF(F202="G","G",E202))</f>
        <v>P</v>
      </c>
      <c r="O202" s="83" t="str">
        <f aca="false">IF(ISNA(VLOOKUP(G202,BadCanCurves,1,FALSE())),VLOOKUP(D202,FOLIOS,6,FALSE()),"not used")</f>
        <v>not used</v>
      </c>
      <c r="P202" s="83" t="n">
        <f aca="false">IF($N202="P",VLOOKUP(H202,PrcBuckets,2,FALSE()),0)</f>
        <v>13</v>
      </c>
      <c r="Q202" s="83" t="n">
        <f aca="false">IF($N202="D",VLOOKUP(H202,BasisBuckets,2,FALSE()),0)</f>
        <v>0</v>
      </c>
      <c r="R202" s="83" t="n">
        <f aca="false">IF($N202="PHY",VLOOKUP(H202,PGDBuckets,2,FALSE()),0)</f>
        <v>0</v>
      </c>
      <c r="S202" s="83" t="n">
        <f aca="false">IF($N202="G",VLOOKUP(H202,PGDBuckets,2,FALSE()),0)</f>
        <v>0</v>
      </c>
      <c r="T202" s="83" t="n">
        <f aca="false">SUM(P202:S202)</f>
        <v>13</v>
      </c>
      <c r="U202" s="83" t="str">
        <f aca="false">IF(O202="not used","-",O202&amp;N202&amp;T202)</f>
        <v>-</v>
      </c>
      <c r="V202" s="83" t="str">
        <f aca="false">IF(O202="Not Used","-",VLOOKUP(D202,FOLIOS,7,FALSE())&amp;H202)</f>
        <v>-</v>
      </c>
      <c r="W202" s="83" t="str">
        <f aca="false">IF(U202="-","-",O202&amp;E202&amp;H202)</f>
        <v>-</v>
      </c>
      <c r="X202" s="84" t="str">
        <f aca="false">D202&amp;G202</f>
        <v>FT-CAND-EGSC-PRCNG</v>
      </c>
      <c r="AF202" s="0" t="str">
        <f aca="false">D202&amp;V202</f>
        <v>FT-CAND-EGSC-PRC-</v>
      </c>
    </row>
    <row r="203" customFormat="false" ht="12.75" hidden="false" customHeight="false" outlineLevel="0" collapsed="false">
      <c r="A203" s="80" t="n">
        <v>36682</v>
      </c>
      <c r="B203" s="81" t="s">
        <v>55</v>
      </c>
      <c r="C203" s="81" t="s">
        <v>56</v>
      </c>
      <c r="D203" s="81" t="s">
        <v>80</v>
      </c>
      <c r="E203" s="81" t="s">
        <v>24</v>
      </c>
      <c r="F203" s="81"/>
      <c r="G203" s="81" t="s">
        <v>75</v>
      </c>
      <c r="H203" s="80" t="n">
        <v>38443</v>
      </c>
      <c r="I203" s="81" t="n">
        <v>-76052</v>
      </c>
      <c r="J203" s="81" t="n">
        <v>-76052</v>
      </c>
      <c r="K203" s="82" t="n">
        <f aca="false">IF(J203=0,0,J203/I203)</f>
        <v>1</v>
      </c>
      <c r="L203" s="82" t="n">
        <f aca="false">I203/UOM</f>
        <v>-7.6052</v>
      </c>
      <c r="M203" s="82" t="n">
        <f aca="false">J203/UOM</f>
        <v>-7.6052</v>
      </c>
      <c r="N203" s="83" t="str">
        <f aca="false">IF(F203="P","PHY",IF(F203="G","G",E203))</f>
        <v>P</v>
      </c>
      <c r="O203" s="83" t="str">
        <f aca="false">IF(ISNA(VLOOKUP(G203,BadCanCurves,1,FALSE())),VLOOKUP(D203,FOLIOS,6,FALSE()),"not used")</f>
        <v>not used</v>
      </c>
      <c r="P203" s="83" t="n">
        <f aca="false">IF($N203="P",VLOOKUP(H203,PrcBuckets,2,FALSE()),0)</f>
        <v>13</v>
      </c>
      <c r="Q203" s="83" t="n">
        <f aca="false">IF($N203="D",VLOOKUP(H203,BasisBuckets,2,FALSE()),0)</f>
        <v>0</v>
      </c>
      <c r="R203" s="83" t="n">
        <f aca="false">IF($N203="PHY",VLOOKUP(H203,PGDBuckets,2,FALSE()),0)</f>
        <v>0</v>
      </c>
      <c r="S203" s="83" t="n">
        <f aca="false">IF($N203="G",VLOOKUP(H203,PGDBuckets,2,FALSE()),0)</f>
        <v>0</v>
      </c>
      <c r="T203" s="83" t="n">
        <f aca="false">SUM(P203:S203)</f>
        <v>13</v>
      </c>
      <c r="U203" s="83" t="str">
        <f aca="false">IF(O203="not used","-",O203&amp;N203&amp;T203)</f>
        <v>-</v>
      </c>
      <c r="V203" s="83" t="str">
        <f aca="false">IF(O203="Not Used","-",VLOOKUP(D203,FOLIOS,7,FALSE())&amp;H203)</f>
        <v>-</v>
      </c>
      <c r="W203" s="83" t="str">
        <f aca="false">IF(U203="-","-",O203&amp;E203&amp;H203)</f>
        <v>-</v>
      </c>
      <c r="X203" s="84" t="str">
        <f aca="false">D203&amp;G203</f>
        <v>FT-CAND-EGSC-PRCNG</v>
      </c>
      <c r="AF203" s="0" t="str">
        <f aca="false">D203&amp;V203</f>
        <v>FT-CAND-EGSC-PRC-</v>
      </c>
    </row>
    <row r="204" customFormat="false" ht="12.75" hidden="false" customHeight="false" outlineLevel="0" collapsed="false">
      <c r="A204" s="80" t="n">
        <v>36682</v>
      </c>
      <c r="B204" s="81" t="s">
        <v>55</v>
      </c>
      <c r="C204" s="81" t="s">
        <v>56</v>
      </c>
      <c r="D204" s="81" t="s">
        <v>80</v>
      </c>
      <c r="E204" s="81" t="s">
        <v>24</v>
      </c>
      <c r="F204" s="81"/>
      <c r="G204" s="81" t="s">
        <v>75</v>
      </c>
      <c r="H204" s="80" t="n">
        <v>38473</v>
      </c>
      <c r="I204" s="81" t="n">
        <v>-77186</v>
      </c>
      <c r="J204" s="81" t="n">
        <v>-77186</v>
      </c>
      <c r="K204" s="82" t="n">
        <f aca="false">IF(J204=0,0,J204/I204)</f>
        <v>1</v>
      </c>
      <c r="L204" s="82" t="n">
        <f aca="false">I204/UOM</f>
        <v>-7.7186</v>
      </c>
      <c r="M204" s="82" t="n">
        <f aca="false">J204/UOM</f>
        <v>-7.7186</v>
      </c>
      <c r="N204" s="83" t="str">
        <f aca="false">IF(F204="P","PHY",IF(F204="G","G",E204))</f>
        <v>P</v>
      </c>
      <c r="O204" s="83" t="str">
        <f aca="false">IF(ISNA(VLOOKUP(G204,BadCanCurves,1,FALSE())),VLOOKUP(D204,FOLIOS,6,FALSE()),"not used")</f>
        <v>not used</v>
      </c>
      <c r="P204" s="83" t="n">
        <f aca="false">IF($N204="P",VLOOKUP(H204,PrcBuckets,2,FALSE()),0)</f>
        <v>13</v>
      </c>
      <c r="Q204" s="83" t="n">
        <f aca="false">IF($N204="D",VLOOKUP(H204,BasisBuckets,2,FALSE()),0)</f>
        <v>0</v>
      </c>
      <c r="R204" s="83" t="n">
        <f aca="false">IF($N204="PHY",VLOOKUP(H204,PGDBuckets,2,FALSE()),0)</f>
        <v>0</v>
      </c>
      <c r="S204" s="83" t="n">
        <f aca="false">IF($N204="G",VLOOKUP(H204,PGDBuckets,2,FALSE()),0)</f>
        <v>0</v>
      </c>
      <c r="T204" s="83" t="n">
        <f aca="false">SUM(P204:S204)</f>
        <v>13</v>
      </c>
      <c r="U204" s="83" t="str">
        <f aca="false">IF(O204="not used","-",O204&amp;N204&amp;T204)</f>
        <v>-</v>
      </c>
      <c r="V204" s="83" t="str">
        <f aca="false">IF(O204="Not Used","-",VLOOKUP(D204,FOLIOS,7,FALSE())&amp;H204)</f>
        <v>-</v>
      </c>
      <c r="W204" s="83" t="str">
        <f aca="false">IF(U204="-","-",O204&amp;E204&amp;H204)</f>
        <v>-</v>
      </c>
      <c r="X204" s="84" t="str">
        <f aca="false">D204&amp;G204</f>
        <v>FT-CAND-EGSC-PRCNG</v>
      </c>
      <c r="AF204" s="0" t="str">
        <f aca="false">D204&amp;V204</f>
        <v>FT-CAND-EGSC-PRC-</v>
      </c>
    </row>
    <row r="205" customFormat="false" ht="12.75" hidden="false" customHeight="false" outlineLevel="0" collapsed="false">
      <c r="A205" s="80" t="n">
        <v>36682</v>
      </c>
      <c r="B205" s="81" t="s">
        <v>55</v>
      </c>
      <c r="C205" s="81" t="s">
        <v>56</v>
      </c>
      <c r="D205" s="81" t="s">
        <v>80</v>
      </c>
      <c r="E205" s="81" t="s">
        <v>24</v>
      </c>
      <c r="F205" s="81"/>
      <c r="G205" s="81" t="s">
        <v>75</v>
      </c>
      <c r="H205" s="80" t="n">
        <v>38504</v>
      </c>
      <c r="I205" s="81" t="n">
        <v>-75146</v>
      </c>
      <c r="J205" s="81" t="n">
        <v>-75146</v>
      </c>
      <c r="K205" s="82" t="n">
        <f aca="false">IF(J205=0,0,J205/I205)</f>
        <v>1</v>
      </c>
      <c r="L205" s="82" t="n">
        <f aca="false">I205/UOM</f>
        <v>-7.5146</v>
      </c>
      <c r="M205" s="82" t="n">
        <f aca="false">J205/UOM</f>
        <v>-7.5146</v>
      </c>
      <c r="N205" s="83" t="str">
        <f aca="false">IF(F205="P","PHY",IF(F205="G","G",E205))</f>
        <v>P</v>
      </c>
      <c r="O205" s="83" t="str">
        <f aca="false">IF(ISNA(VLOOKUP(G205,BadCanCurves,1,FALSE())),VLOOKUP(D205,FOLIOS,6,FALSE()),"not used")</f>
        <v>not used</v>
      </c>
      <c r="P205" s="83" t="n">
        <f aca="false">IF($N205="P",VLOOKUP(H205,PrcBuckets,2,FALSE()),0)</f>
        <v>13</v>
      </c>
      <c r="Q205" s="83" t="n">
        <f aca="false">IF($N205="D",VLOOKUP(H205,BasisBuckets,2,FALSE()),0)</f>
        <v>0</v>
      </c>
      <c r="R205" s="83" t="n">
        <f aca="false">IF($N205="PHY",VLOOKUP(H205,PGDBuckets,2,FALSE()),0)</f>
        <v>0</v>
      </c>
      <c r="S205" s="83" t="n">
        <f aca="false">IF($N205="G",VLOOKUP(H205,PGDBuckets,2,FALSE()),0)</f>
        <v>0</v>
      </c>
      <c r="T205" s="83" t="n">
        <f aca="false">SUM(P205:S205)</f>
        <v>13</v>
      </c>
      <c r="U205" s="83" t="str">
        <f aca="false">IF(O205="not used","-",O205&amp;N205&amp;T205)</f>
        <v>-</v>
      </c>
      <c r="V205" s="83" t="str">
        <f aca="false">IF(O205="Not Used","-",VLOOKUP(D205,FOLIOS,7,FALSE())&amp;H205)</f>
        <v>-</v>
      </c>
      <c r="W205" s="83" t="str">
        <f aca="false">IF(U205="-","-",O205&amp;E205&amp;H205)</f>
        <v>-</v>
      </c>
      <c r="X205" s="84" t="str">
        <f aca="false">D205&amp;G205</f>
        <v>FT-CAND-EGSC-PRCNG</v>
      </c>
      <c r="AF205" s="0" t="str">
        <f aca="false">D205&amp;V205</f>
        <v>FT-CAND-EGSC-PRC-</v>
      </c>
    </row>
    <row r="206" customFormat="false" ht="12.75" hidden="false" customHeight="false" outlineLevel="0" collapsed="false">
      <c r="A206" s="80" t="n">
        <v>36682</v>
      </c>
      <c r="B206" s="81" t="s">
        <v>55</v>
      </c>
      <c r="C206" s="81" t="s">
        <v>56</v>
      </c>
      <c r="D206" s="81" t="s">
        <v>80</v>
      </c>
      <c r="E206" s="81" t="s">
        <v>24</v>
      </c>
      <c r="F206" s="81"/>
      <c r="G206" s="81" t="s">
        <v>75</v>
      </c>
      <c r="H206" s="80" t="n">
        <v>38534</v>
      </c>
      <c r="I206" s="81" t="n">
        <v>-76262</v>
      </c>
      <c r="J206" s="81" t="n">
        <v>-76262</v>
      </c>
      <c r="K206" s="82" t="n">
        <f aca="false">IF(J206=0,0,J206/I206)</f>
        <v>1</v>
      </c>
      <c r="L206" s="82" t="n">
        <f aca="false">I206/UOM</f>
        <v>-7.6262</v>
      </c>
      <c r="M206" s="82" t="n">
        <f aca="false">J206/UOM</f>
        <v>-7.6262</v>
      </c>
      <c r="N206" s="83" t="str">
        <f aca="false">IF(F206="P","PHY",IF(F206="G","G",E206))</f>
        <v>P</v>
      </c>
      <c r="O206" s="83" t="str">
        <f aca="false">IF(ISNA(VLOOKUP(G206,BadCanCurves,1,FALSE())),VLOOKUP(D206,FOLIOS,6,FALSE()),"not used")</f>
        <v>not used</v>
      </c>
      <c r="P206" s="83" t="n">
        <f aca="false">IF($N206="P",VLOOKUP(H206,PrcBuckets,2,FALSE()),0)</f>
        <v>13</v>
      </c>
      <c r="Q206" s="83" t="n">
        <f aca="false">IF($N206="D",VLOOKUP(H206,BasisBuckets,2,FALSE()),0)</f>
        <v>0</v>
      </c>
      <c r="R206" s="83" t="n">
        <f aca="false">IF($N206="PHY",VLOOKUP(H206,PGDBuckets,2,FALSE()),0)</f>
        <v>0</v>
      </c>
      <c r="S206" s="83" t="n">
        <f aca="false">IF($N206="G",VLOOKUP(H206,PGDBuckets,2,FALSE()),0)</f>
        <v>0</v>
      </c>
      <c r="T206" s="83" t="n">
        <f aca="false">SUM(P206:S206)</f>
        <v>13</v>
      </c>
      <c r="U206" s="83" t="str">
        <f aca="false">IF(O206="not used","-",O206&amp;N206&amp;T206)</f>
        <v>-</v>
      </c>
      <c r="V206" s="83" t="str">
        <f aca="false">IF(O206="Not Used","-",VLOOKUP(D206,FOLIOS,7,FALSE())&amp;H206)</f>
        <v>-</v>
      </c>
      <c r="W206" s="83" t="str">
        <f aca="false">IF(U206="-","-",O206&amp;E206&amp;H206)</f>
        <v>-</v>
      </c>
      <c r="X206" s="84" t="str">
        <f aca="false">D206&amp;G206</f>
        <v>FT-CAND-EGSC-PRCNG</v>
      </c>
      <c r="AF206" s="0" t="str">
        <f aca="false">D206&amp;V206</f>
        <v>FT-CAND-EGSC-PRC-</v>
      </c>
    </row>
    <row r="207" customFormat="false" ht="12.75" hidden="false" customHeight="false" outlineLevel="0" collapsed="false">
      <c r="A207" s="80" t="n">
        <v>36682</v>
      </c>
      <c r="B207" s="81" t="s">
        <v>55</v>
      </c>
      <c r="C207" s="81" t="s">
        <v>56</v>
      </c>
      <c r="D207" s="81" t="s">
        <v>80</v>
      </c>
      <c r="E207" s="81" t="s">
        <v>24</v>
      </c>
      <c r="F207" s="81"/>
      <c r="G207" s="81" t="s">
        <v>75</v>
      </c>
      <c r="H207" s="80" t="n">
        <v>38565</v>
      </c>
      <c r="I207" s="81" t="n">
        <v>-75888</v>
      </c>
      <c r="J207" s="81" t="n">
        <v>-75888</v>
      </c>
      <c r="K207" s="82" t="n">
        <f aca="false">IF(J207=0,0,J207/I207)</f>
        <v>1</v>
      </c>
      <c r="L207" s="82" t="n">
        <f aca="false">I207/UOM</f>
        <v>-7.5888</v>
      </c>
      <c r="M207" s="82" t="n">
        <f aca="false">J207/UOM</f>
        <v>-7.5888</v>
      </c>
      <c r="N207" s="83" t="str">
        <f aca="false">IF(F207="P","PHY",IF(F207="G","G",E207))</f>
        <v>P</v>
      </c>
      <c r="O207" s="83" t="str">
        <f aca="false">IF(ISNA(VLOOKUP(G207,BadCanCurves,1,FALSE())),VLOOKUP(D207,FOLIOS,6,FALSE()),"not used")</f>
        <v>not used</v>
      </c>
      <c r="P207" s="83" t="n">
        <f aca="false">IF($N207="P",VLOOKUP(H207,PrcBuckets,2,FALSE()),0)</f>
        <v>13</v>
      </c>
      <c r="Q207" s="83" t="n">
        <f aca="false">IF($N207="D",VLOOKUP(H207,BasisBuckets,2,FALSE()),0)</f>
        <v>0</v>
      </c>
      <c r="R207" s="83" t="n">
        <f aca="false">IF($N207="PHY",VLOOKUP(H207,PGDBuckets,2,FALSE()),0)</f>
        <v>0</v>
      </c>
      <c r="S207" s="83" t="n">
        <f aca="false">IF($N207="G",VLOOKUP(H207,PGDBuckets,2,FALSE()),0)</f>
        <v>0</v>
      </c>
      <c r="T207" s="83" t="n">
        <f aca="false">SUM(P207:S207)</f>
        <v>13</v>
      </c>
      <c r="U207" s="83" t="str">
        <f aca="false">IF(O207="not used","-",O207&amp;N207&amp;T207)</f>
        <v>-</v>
      </c>
      <c r="V207" s="83" t="str">
        <f aca="false">IF(O207="Not Used","-",VLOOKUP(D207,FOLIOS,7,FALSE())&amp;H207)</f>
        <v>-</v>
      </c>
      <c r="W207" s="83" t="str">
        <f aca="false">IF(U207="-","-",O207&amp;E207&amp;H207)</f>
        <v>-</v>
      </c>
      <c r="X207" s="84" t="str">
        <f aca="false">D207&amp;G207</f>
        <v>FT-CAND-EGSC-PRCNG</v>
      </c>
      <c r="AF207" s="0" t="str">
        <f aca="false">D207&amp;V207</f>
        <v>FT-CAND-EGSC-PRC-</v>
      </c>
    </row>
    <row r="208" customFormat="false" ht="12.75" hidden="false" customHeight="false" outlineLevel="0" collapsed="false">
      <c r="A208" s="80" t="n">
        <v>36682</v>
      </c>
      <c r="B208" s="81" t="s">
        <v>55</v>
      </c>
      <c r="C208" s="81" t="s">
        <v>56</v>
      </c>
      <c r="D208" s="81" t="s">
        <v>80</v>
      </c>
      <c r="E208" s="81" t="s">
        <v>24</v>
      </c>
      <c r="F208" s="81"/>
      <c r="G208" s="81" t="s">
        <v>75</v>
      </c>
      <c r="H208" s="80" t="n">
        <v>38596</v>
      </c>
      <c r="I208" s="81" t="n">
        <v>-73875</v>
      </c>
      <c r="J208" s="81" t="n">
        <v>-73875</v>
      </c>
      <c r="K208" s="82" t="n">
        <f aca="false">IF(J208=0,0,J208/I208)</f>
        <v>1</v>
      </c>
      <c r="L208" s="82" t="n">
        <f aca="false">I208/UOM</f>
        <v>-7.3875</v>
      </c>
      <c r="M208" s="82" t="n">
        <f aca="false">J208/UOM</f>
        <v>-7.3875</v>
      </c>
      <c r="N208" s="83" t="str">
        <f aca="false">IF(F208="P","PHY",IF(F208="G","G",E208))</f>
        <v>P</v>
      </c>
      <c r="O208" s="83" t="str">
        <f aca="false">IF(ISNA(VLOOKUP(G208,BadCanCurves,1,FALSE())),VLOOKUP(D208,FOLIOS,6,FALSE()),"not used")</f>
        <v>not used</v>
      </c>
      <c r="P208" s="83" t="n">
        <f aca="false">IF($N208="P",VLOOKUP(H208,PrcBuckets,2,FALSE()),0)</f>
        <v>13</v>
      </c>
      <c r="Q208" s="83" t="n">
        <f aca="false">IF($N208="D",VLOOKUP(H208,BasisBuckets,2,FALSE()),0)</f>
        <v>0</v>
      </c>
      <c r="R208" s="83" t="n">
        <f aca="false">IF($N208="PHY",VLOOKUP(H208,PGDBuckets,2,FALSE()),0)</f>
        <v>0</v>
      </c>
      <c r="S208" s="83" t="n">
        <f aca="false">IF($N208="G",VLOOKUP(H208,PGDBuckets,2,FALSE()),0)</f>
        <v>0</v>
      </c>
      <c r="T208" s="83" t="n">
        <f aca="false">SUM(P208:S208)</f>
        <v>13</v>
      </c>
      <c r="U208" s="83" t="str">
        <f aca="false">IF(O208="not used","-",O208&amp;N208&amp;T208)</f>
        <v>-</v>
      </c>
      <c r="V208" s="83" t="str">
        <f aca="false">IF(O208="Not Used","-",VLOOKUP(D208,FOLIOS,7,FALSE())&amp;H208)</f>
        <v>-</v>
      </c>
      <c r="W208" s="83" t="str">
        <f aca="false">IF(U208="-","-",O208&amp;E208&amp;H208)</f>
        <v>-</v>
      </c>
      <c r="X208" s="84" t="str">
        <f aca="false">D208&amp;G208</f>
        <v>FT-CAND-EGSC-PRCNG</v>
      </c>
      <c r="AF208" s="0" t="str">
        <f aca="false">D208&amp;V208</f>
        <v>FT-CAND-EGSC-PRC-</v>
      </c>
    </row>
    <row r="209" customFormat="false" ht="12.75" hidden="false" customHeight="false" outlineLevel="0" collapsed="false">
      <c r="A209" s="80" t="n">
        <v>36682</v>
      </c>
      <c r="B209" s="81" t="s">
        <v>55</v>
      </c>
      <c r="C209" s="81" t="s">
        <v>56</v>
      </c>
      <c r="D209" s="81" t="s">
        <v>80</v>
      </c>
      <c r="E209" s="81" t="s">
        <v>24</v>
      </c>
      <c r="F209" s="81"/>
      <c r="G209" s="81" t="s">
        <v>75</v>
      </c>
      <c r="H209" s="80" t="n">
        <v>38626</v>
      </c>
      <c r="I209" s="81" t="n">
        <v>-74973</v>
      </c>
      <c r="J209" s="81" t="n">
        <v>-74973</v>
      </c>
      <c r="K209" s="82" t="n">
        <f aca="false">IF(J209=0,0,J209/I209)</f>
        <v>1</v>
      </c>
      <c r="L209" s="82" t="n">
        <f aca="false">I209/UOM</f>
        <v>-7.4973</v>
      </c>
      <c r="M209" s="82" t="n">
        <f aca="false">J209/UOM</f>
        <v>-7.4973</v>
      </c>
      <c r="N209" s="83" t="str">
        <f aca="false">IF(F209="P","PHY",IF(F209="G","G",E209))</f>
        <v>P</v>
      </c>
      <c r="O209" s="83" t="str">
        <f aca="false">IF(ISNA(VLOOKUP(G209,BadCanCurves,1,FALSE())),VLOOKUP(D209,FOLIOS,6,FALSE()),"not used")</f>
        <v>not used</v>
      </c>
      <c r="P209" s="83" t="n">
        <f aca="false">IF($N209="P",VLOOKUP(H209,PrcBuckets,2,FALSE()),0)</f>
        <v>13</v>
      </c>
      <c r="Q209" s="83" t="n">
        <f aca="false">IF($N209="D",VLOOKUP(H209,BasisBuckets,2,FALSE()),0)</f>
        <v>0</v>
      </c>
      <c r="R209" s="83" t="n">
        <f aca="false">IF($N209="PHY",VLOOKUP(H209,PGDBuckets,2,FALSE()),0)</f>
        <v>0</v>
      </c>
      <c r="S209" s="83" t="n">
        <f aca="false">IF($N209="G",VLOOKUP(H209,PGDBuckets,2,FALSE()),0)</f>
        <v>0</v>
      </c>
      <c r="T209" s="83" t="n">
        <f aca="false">SUM(P209:S209)</f>
        <v>13</v>
      </c>
      <c r="U209" s="83" t="str">
        <f aca="false">IF(O209="not used","-",O209&amp;N209&amp;T209)</f>
        <v>-</v>
      </c>
      <c r="V209" s="83" t="str">
        <f aca="false">IF(O209="Not Used","-",VLOOKUP(D209,FOLIOS,7,FALSE())&amp;H209)</f>
        <v>-</v>
      </c>
      <c r="W209" s="83" t="str">
        <f aca="false">IF(U209="-","-",O209&amp;E209&amp;H209)</f>
        <v>-</v>
      </c>
      <c r="X209" s="84" t="str">
        <f aca="false">D209&amp;G209</f>
        <v>FT-CAND-EGSC-PRCNG</v>
      </c>
      <c r="AF209" s="0" t="str">
        <f aca="false">D209&amp;V209</f>
        <v>FT-CAND-EGSC-PRC-</v>
      </c>
    </row>
    <row r="210" customFormat="false" ht="12.75" hidden="false" customHeight="false" outlineLevel="0" collapsed="false">
      <c r="A210" s="80" t="n">
        <v>36682</v>
      </c>
      <c r="B210" s="81" t="s">
        <v>55</v>
      </c>
      <c r="C210" s="81" t="s">
        <v>56</v>
      </c>
      <c r="D210" s="81" t="s">
        <v>80</v>
      </c>
      <c r="E210" s="81" t="s">
        <v>24</v>
      </c>
      <c r="F210" s="81"/>
      <c r="G210" s="81" t="s">
        <v>75</v>
      </c>
      <c r="H210" s="80" t="n">
        <v>38657</v>
      </c>
      <c r="I210" s="81" t="n">
        <v>108543</v>
      </c>
      <c r="J210" s="81" t="n">
        <v>108543</v>
      </c>
      <c r="K210" s="82" t="n">
        <f aca="false">IF(J210=0,0,J210/I210)</f>
        <v>1</v>
      </c>
      <c r="L210" s="82" t="n">
        <f aca="false">I210/UOM</f>
        <v>10.8543</v>
      </c>
      <c r="M210" s="82" t="n">
        <f aca="false">J210/UOM</f>
        <v>10.8543</v>
      </c>
      <c r="N210" s="83" t="str">
        <f aca="false">IF(F210="P","PHY",IF(F210="G","G",E210))</f>
        <v>P</v>
      </c>
      <c r="O210" s="83" t="str">
        <f aca="false">IF(ISNA(VLOOKUP(G210,BadCanCurves,1,FALSE())),VLOOKUP(D210,FOLIOS,6,FALSE()),"not used")</f>
        <v>not used</v>
      </c>
      <c r="P210" s="83" t="n">
        <f aca="false">IF($N210="P",VLOOKUP(H210,PrcBuckets,2,FALSE()),0)</f>
        <v>13</v>
      </c>
      <c r="Q210" s="83" t="n">
        <f aca="false">IF($N210="D",VLOOKUP(H210,BasisBuckets,2,FALSE()),0)</f>
        <v>0</v>
      </c>
      <c r="R210" s="83" t="n">
        <f aca="false">IF($N210="PHY",VLOOKUP(H210,PGDBuckets,2,FALSE()),0)</f>
        <v>0</v>
      </c>
      <c r="S210" s="83" t="n">
        <f aca="false">IF($N210="G",VLOOKUP(H210,PGDBuckets,2,FALSE()),0)</f>
        <v>0</v>
      </c>
      <c r="T210" s="83" t="n">
        <f aca="false">SUM(P210:S210)</f>
        <v>13</v>
      </c>
      <c r="U210" s="83" t="str">
        <f aca="false">IF(O210="not used","-",O210&amp;N210&amp;T210)</f>
        <v>-</v>
      </c>
      <c r="V210" s="83" t="str">
        <f aca="false">IF(O210="Not Used","-",VLOOKUP(D210,FOLIOS,7,FALSE())&amp;H210)</f>
        <v>-</v>
      </c>
      <c r="W210" s="83" t="str">
        <f aca="false">IF(U210="-","-",O210&amp;E210&amp;H210)</f>
        <v>-</v>
      </c>
      <c r="X210" s="84" t="str">
        <f aca="false">D210&amp;G210</f>
        <v>FT-CAND-EGSC-PRCNG</v>
      </c>
      <c r="AF210" s="0" t="str">
        <f aca="false">D210&amp;V210</f>
        <v>FT-CAND-EGSC-PRC-</v>
      </c>
    </row>
    <row r="211" customFormat="false" ht="12.75" hidden="false" customHeight="false" outlineLevel="0" collapsed="false">
      <c r="A211" s="80" t="n">
        <v>36682</v>
      </c>
      <c r="B211" s="81" t="s">
        <v>55</v>
      </c>
      <c r="C211" s="81" t="s">
        <v>56</v>
      </c>
      <c r="D211" s="81" t="s">
        <v>80</v>
      </c>
      <c r="E211" s="81" t="s">
        <v>24</v>
      </c>
      <c r="F211" s="81"/>
      <c r="G211" s="81" t="s">
        <v>75</v>
      </c>
      <c r="H211" s="80" t="n">
        <v>38687</v>
      </c>
      <c r="I211" s="81" t="n">
        <v>112393</v>
      </c>
      <c r="J211" s="81" t="n">
        <v>112393</v>
      </c>
      <c r="K211" s="82" t="n">
        <f aca="false">IF(J211=0,0,J211/I211)</f>
        <v>1</v>
      </c>
      <c r="L211" s="82" t="n">
        <f aca="false">I211/UOM</f>
        <v>11.2393</v>
      </c>
      <c r="M211" s="82" t="n">
        <f aca="false">J211/UOM</f>
        <v>11.2393</v>
      </c>
      <c r="N211" s="83" t="str">
        <f aca="false">IF(F211="P","PHY",IF(F211="G","G",E211))</f>
        <v>P</v>
      </c>
      <c r="O211" s="83" t="str">
        <f aca="false">IF(ISNA(VLOOKUP(G211,BadCanCurves,1,FALSE())),VLOOKUP(D211,FOLIOS,6,FALSE()),"not used")</f>
        <v>not used</v>
      </c>
      <c r="P211" s="83" t="n">
        <f aca="false">IF($N211="P",VLOOKUP(H211,PrcBuckets,2,FALSE()),0)</f>
        <v>13</v>
      </c>
      <c r="Q211" s="83" t="n">
        <f aca="false">IF($N211="D",VLOOKUP(H211,BasisBuckets,2,FALSE()),0)</f>
        <v>0</v>
      </c>
      <c r="R211" s="83" t="n">
        <f aca="false">IF($N211="PHY",VLOOKUP(H211,PGDBuckets,2,FALSE()),0)</f>
        <v>0</v>
      </c>
      <c r="S211" s="83" t="n">
        <f aca="false">IF($N211="G",VLOOKUP(H211,PGDBuckets,2,FALSE()),0)</f>
        <v>0</v>
      </c>
      <c r="T211" s="83" t="n">
        <f aca="false">SUM(P211:S211)</f>
        <v>13</v>
      </c>
      <c r="U211" s="83" t="str">
        <f aca="false">IF(O211="not used","-",O211&amp;N211&amp;T211)</f>
        <v>-</v>
      </c>
      <c r="V211" s="83" t="str">
        <f aca="false">IF(O211="Not Used","-",VLOOKUP(D211,FOLIOS,7,FALSE())&amp;H211)</f>
        <v>-</v>
      </c>
      <c r="W211" s="83" t="str">
        <f aca="false">IF(U211="-","-",O211&amp;E211&amp;H211)</f>
        <v>-</v>
      </c>
      <c r="X211" s="84" t="str">
        <f aca="false">D211&amp;G211</f>
        <v>FT-CAND-EGSC-PRCNG</v>
      </c>
      <c r="AF211" s="0" t="str">
        <f aca="false">D211&amp;V211</f>
        <v>FT-CAND-EGSC-PRC-</v>
      </c>
    </row>
    <row r="212" customFormat="false" ht="12.75" hidden="false" customHeight="false" outlineLevel="0" collapsed="false">
      <c r="A212" s="80" t="n">
        <v>36682</v>
      </c>
      <c r="B212" s="81" t="s">
        <v>55</v>
      </c>
      <c r="C212" s="81" t="s">
        <v>56</v>
      </c>
      <c r="D212" s="81" t="s">
        <v>80</v>
      </c>
      <c r="E212" s="81" t="s">
        <v>24</v>
      </c>
      <c r="F212" s="81"/>
      <c r="G212" s="81" t="s">
        <v>75</v>
      </c>
      <c r="H212" s="80" t="n">
        <v>38718</v>
      </c>
      <c r="I212" s="81" t="n">
        <v>111701</v>
      </c>
      <c r="J212" s="81" t="n">
        <v>111701</v>
      </c>
      <c r="K212" s="82" t="n">
        <f aca="false">IF(J212=0,0,J212/I212)</f>
        <v>1</v>
      </c>
      <c r="L212" s="82" t="n">
        <f aca="false">I212/UOM</f>
        <v>11.1701</v>
      </c>
      <c r="M212" s="82" t="n">
        <f aca="false">J212/UOM</f>
        <v>11.1701</v>
      </c>
      <c r="N212" s="83" t="str">
        <f aca="false">IF(F212="P","PHY",IF(F212="G","G",E212))</f>
        <v>P</v>
      </c>
      <c r="O212" s="83" t="str">
        <f aca="false">IF(ISNA(VLOOKUP(G212,BadCanCurves,1,FALSE())),VLOOKUP(D212,FOLIOS,6,FALSE()),"not used")</f>
        <v>not used</v>
      </c>
      <c r="P212" s="83" t="n">
        <f aca="false">IF($N212="P",VLOOKUP(H212,PrcBuckets,2,FALSE()),0)</f>
        <v>13</v>
      </c>
      <c r="Q212" s="83" t="n">
        <f aca="false">IF($N212="D",VLOOKUP(H212,BasisBuckets,2,FALSE()),0)</f>
        <v>0</v>
      </c>
      <c r="R212" s="83" t="n">
        <f aca="false">IF($N212="PHY",VLOOKUP(H212,PGDBuckets,2,FALSE()),0)</f>
        <v>0</v>
      </c>
      <c r="S212" s="83" t="n">
        <f aca="false">IF($N212="G",VLOOKUP(H212,PGDBuckets,2,FALSE()),0)</f>
        <v>0</v>
      </c>
      <c r="T212" s="83" t="n">
        <f aca="false">SUM(P212:S212)</f>
        <v>13</v>
      </c>
      <c r="U212" s="83" t="str">
        <f aca="false">IF(O212="not used","-",O212&amp;N212&amp;T212)</f>
        <v>-</v>
      </c>
      <c r="V212" s="83" t="str">
        <f aca="false">IF(O212="Not Used","-",VLOOKUP(D212,FOLIOS,7,FALSE())&amp;H212)</f>
        <v>-</v>
      </c>
      <c r="W212" s="83" t="str">
        <f aca="false">IF(U212="-","-",O212&amp;E212&amp;H212)</f>
        <v>-</v>
      </c>
      <c r="X212" s="84" t="str">
        <f aca="false">D212&amp;G212</f>
        <v>FT-CAND-EGSC-PRCNG</v>
      </c>
      <c r="AF212" s="0" t="str">
        <f aca="false">D212&amp;V212</f>
        <v>FT-CAND-EGSC-PRC-</v>
      </c>
    </row>
    <row r="213" customFormat="false" ht="12.75" hidden="false" customHeight="false" outlineLevel="0" collapsed="false">
      <c r="A213" s="80" t="n">
        <v>36682</v>
      </c>
      <c r="B213" s="81" t="s">
        <v>55</v>
      </c>
      <c r="C213" s="81" t="s">
        <v>56</v>
      </c>
      <c r="D213" s="81" t="s">
        <v>80</v>
      </c>
      <c r="E213" s="81" t="s">
        <v>24</v>
      </c>
      <c r="F213" s="81"/>
      <c r="G213" s="81" t="s">
        <v>75</v>
      </c>
      <c r="H213" s="80" t="n">
        <v>38749</v>
      </c>
      <c r="I213" s="81" t="n">
        <v>97690</v>
      </c>
      <c r="J213" s="81" t="n">
        <v>97690</v>
      </c>
      <c r="K213" s="82" t="n">
        <f aca="false">IF(J213=0,0,J213/I213)</f>
        <v>1</v>
      </c>
      <c r="L213" s="82" t="n">
        <f aca="false">I213/UOM</f>
        <v>9.769</v>
      </c>
      <c r="M213" s="82" t="n">
        <f aca="false">J213/UOM</f>
        <v>9.769</v>
      </c>
      <c r="N213" s="83" t="str">
        <f aca="false">IF(F213="P","PHY",IF(F213="G","G",E213))</f>
        <v>P</v>
      </c>
      <c r="O213" s="83" t="str">
        <f aca="false">IF(ISNA(VLOOKUP(G213,BadCanCurves,1,FALSE())),VLOOKUP(D213,FOLIOS,6,FALSE()),"not used")</f>
        <v>not used</v>
      </c>
      <c r="P213" s="83" t="n">
        <f aca="false">IF($N213="P",VLOOKUP(H213,PrcBuckets,2,FALSE()),0)</f>
        <v>13</v>
      </c>
      <c r="Q213" s="83" t="n">
        <f aca="false">IF($N213="D",VLOOKUP(H213,BasisBuckets,2,FALSE()),0)</f>
        <v>0</v>
      </c>
      <c r="R213" s="83" t="n">
        <f aca="false">IF($N213="PHY",VLOOKUP(H213,PGDBuckets,2,FALSE()),0)</f>
        <v>0</v>
      </c>
      <c r="S213" s="83" t="n">
        <f aca="false">IF($N213="G",VLOOKUP(H213,PGDBuckets,2,FALSE()),0)</f>
        <v>0</v>
      </c>
      <c r="T213" s="83" t="n">
        <f aca="false">SUM(P213:S213)</f>
        <v>13</v>
      </c>
      <c r="U213" s="83" t="str">
        <f aca="false">IF(O213="not used","-",O213&amp;N213&amp;T213)</f>
        <v>-</v>
      </c>
      <c r="V213" s="83" t="str">
        <f aca="false">IF(O213="Not Used","-",VLOOKUP(D213,FOLIOS,7,FALSE())&amp;H213)</f>
        <v>-</v>
      </c>
      <c r="W213" s="83" t="str">
        <f aca="false">IF(U213="-","-",O213&amp;E213&amp;H213)</f>
        <v>-</v>
      </c>
      <c r="X213" s="84" t="str">
        <f aca="false">D213&amp;G213</f>
        <v>FT-CAND-EGSC-PRCNG</v>
      </c>
      <c r="AF213" s="0" t="str">
        <f aca="false">D213&amp;V213</f>
        <v>FT-CAND-EGSC-PRC-</v>
      </c>
    </row>
    <row r="214" customFormat="false" ht="12.75" hidden="false" customHeight="false" outlineLevel="0" collapsed="false">
      <c r="A214" s="80" t="n">
        <v>36682</v>
      </c>
      <c r="B214" s="81" t="s">
        <v>55</v>
      </c>
      <c r="C214" s="81" t="s">
        <v>56</v>
      </c>
      <c r="D214" s="81" t="s">
        <v>80</v>
      </c>
      <c r="E214" s="81" t="s">
        <v>24</v>
      </c>
      <c r="F214" s="81"/>
      <c r="G214" s="81" t="s">
        <v>75</v>
      </c>
      <c r="H214" s="80" t="n">
        <v>38777</v>
      </c>
      <c r="I214" s="81" t="n">
        <v>110395</v>
      </c>
      <c r="J214" s="81" t="n">
        <v>110395</v>
      </c>
      <c r="K214" s="82" t="n">
        <f aca="false">IF(J214=0,0,J214/I214)</f>
        <v>1</v>
      </c>
      <c r="L214" s="82" t="n">
        <f aca="false">I214/UOM</f>
        <v>11.0395</v>
      </c>
      <c r="M214" s="82" t="n">
        <f aca="false">J214/UOM</f>
        <v>11.0395</v>
      </c>
      <c r="N214" s="83" t="str">
        <f aca="false">IF(F214="P","PHY",IF(F214="G","G",E214))</f>
        <v>P</v>
      </c>
      <c r="O214" s="83" t="str">
        <f aca="false">IF(ISNA(VLOOKUP(G214,BadCanCurves,1,FALSE())),VLOOKUP(D214,FOLIOS,6,FALSE()),"not used")</f>
        <v>not used</v>
      </c>
      <c r="P214" s="83" t="n">
        <f aca="false">IF($N214="P",VLOOKUP(H214,PrcBuckets,2,FALSE()),0)</f>
        <v>13</v>
      </c>
      <c r="Q214" s="83" t="n">
        <f aca="false">IF($N214="D",VLOOKUP(H214,BasisBuckets,2,FALSE()),0)</f>
        <v>0</v>
      </c>
      <c r="R214" s="83" t="n">
        <f aca="false">IF($N214="PHY",VLOOKUP(H214,PGDBuckets,2,FALSE()),0)</f>
        <v>0</v>
      </c>
      <c r="S214" s="83" t="n">
        <f aca="false">IF($N214="G",VLOOKUP(H214,PGDBuckets,2,FALSE()),0)</f>
        <v>0</v>
      </c>
      <c r="T214" s="83" t="n">
        <f aca="false">SUM(P214:S214)</f>
        <v>13</v>
      </c>
      <c r="U214" s="83" t="str">
        <f aca="false">IF(O214="not used","-",O214&amp;N214&amp;T214)</f>
        <v>-</v>
      </c>
      <c r="V214" s="83" t="str">
        <f aca="false">IF(O214="Not Used","-",VLOOKUP(D214,FOLIOS,7,FALSE())&amp;H214)</f>
        <v>-</v>
      </c>
      <c r="W214" s="83" t="str">
        <f aca="false">IF(U214="-","-",O214&amp;E214&amp;H214)</f>
        <v>-</v>
      </c>
      <c r="X214" s="84" t="str">
        <f aca="false">D214&amp;G214</f>
        <v>FT-CAND-EGSC-PRCNG</v>
      </c>
      <c r="AF214" s="0" t="str">
        <f aca="false">D214&amp;V214</f>
        <v>FT-CAND-EGSC-PRC-</v>
      </c>
    </row>
    <row r="215" customFormat="false" ht="12.75" hidden="false" customHeight="false" outlineLevel="0" collapsed="false">
      <c r="A215" s="80" t="n">
        <v>36682</v>
      </c>
      <c r="B215" s="81" t="s">
        <v>55</v>
      </c>
      <c r="C215" s="81" t="s">
        <v>56</v>
      </c>
      <c r="D215" s="81" t="s">
        <v>80</v>
      </c>
      <c r="E215" s="81" t="s">
        <v>24</v>
      </c>
      <c r="F215" s="81"/>
      <c r="G215" s="81" t="s">
        <v>75</v>
      </c>
      <c r="H215" s="80" t="n">
        <v>38808</v>
      </c>
      <c r="I215" s="81" t="n">
        <v>105326</v>
      </c>
      <c r="J215" s="81" t="n">
        <v>105326</v>
      </c>
      <c r="K215" s="82" t="n">
        <f aca="false">IF(J215=0,0,J215/I215)</f>
        <v>1</v>
      </c>
      <c r="L215" s="82" t="n">
        <f aca="false">I215/UOM</f>
        <v>10.5326</v>
      </c>
      <c r="M215" s="82" t="n">
        <f aca="false">J215/UOM</f>
        <v>10.5326</v>
      </c>
      <c r="N215" s="83" t="str">
        <f aca="false">IF(F215="P","PHY",IF(F215="G","G",E215))</f>
        <v>P</v>
      </c>
      <c r="O215" s="83" t="str">
        <f aca="false">IF(ISNA(VLOOKUP(G215,BadCanCurves,1,FALSE())),VLOOKUP(D215,FOLIOS,6,FALSE()),"not used")</f>
        <v>not used</v>
      </c>
      <c r="P215" s="83" t="n">
        <f aca="false">IF($N215="P",VLOOKUP(H215,PrcBuckets,2,FALSE()),0)</f>
        <v>13</v>
      </c>
      <c r="Q215" s="83" t="n">
        <f aca="false">IF($N215="D",VLOOKUP(H215,BasisBuckets,2,FALSE()),0)</f>
        <v>0</v>
      </c>
      <c r="R215" s="83" t="n">
        <f aca="false">IF($N215="PHY",VLOOKUP(H215,PGDBuckets,2,FALSE()),0)</f>
        <v>0</v>
      </c>
      <c r="S215" s="83" t="n">
        <f aca="false">IF($N215="G",VLOOKUP(H215,PGDBuckets,2,FALSE()),0)</f>
        <v>0</v>
      </c>
      <c r="T215" s="83" t="n">
        <f aca="false">SUM(P215:S215)</f>
        <v>13</v>
      </c>
      <c r="U215" s="83" t="str">
        <f aca="false">IF(O215="not used","-",O215&amp;N215&amp;T215)</f>
        <v>-</v>
      </c>
      <c r="V215" s="83" t="str">
        <f aca="false">IF(O215="Not Used","-",VLOOKUP(D215,FOLIOS,7,FALSE())&amp;H215)</f>
        <v>-</v>
      </c>
      <c r="W215" s="83" t="str">
        <f aca="false">IF(U215="-","-",O215&amp;E215&amp;H215)</f>
        <v>-</v>
      </c>
      <c r="X215" s="84" t="str">
        <f aca="false">D215&amp;G215</f>
        <v>FT-CAND-EGSC-PRCNG</v>
      </c>
      <c r="AF215" s="0" t="str">
        <f aca="false">D215&amp;V215</f>
        <v>FT-CAND-EGSC-PRC-</v>
      </c>
    </row>
    <row r="216" customFormat="false" ht="12.75" hidden="false" customHeight="false" outlineLevel="0" collapsed="false">
      <c r="A216" s="80" t="n">
        <v>36682</v>
      </c>
      <c r="B216" s="81" t="s">
        <v>55</v>
      </c>
      <c r="C216" s="81" t="s">
        <v>56</v>
      </c>
      <c r="D216" s="81" t="s">
        <v>80</v>
      </c>
      <c r="E216" s="81" t="s">
        <v>24</v>
      </c>
      <c r="F216" s="81"/>
      <c r="G216" s="81" t="s">
        <v>75</v>
      </c>
      <c r="H216" s="80" t="n">
        <v>38838</v>
      </c>
      <c r="I216" s="81" t="n">
        <v>109060</v>
      </c>
      <c r="J216" s="81" t="n">
        <v>109060</v>
      </c>
      <c r="K216" s="82" t="n">
        <f aca="false">IF(J216=0,0,J216/I216)</f>
        <v>1</v>
      </c>
      <c r="L216" s="82" t="n">
        <f aca="false">I216/UOM</f>
        <v>10.906</v>
      </c>
      <c r="M216" s="82" t="n">
        <f aca="false">J216/UOM</f>
        <v>10.906</v>
      </c>
      <c r="N216" s="83" t="str">
        <f aca="false">IF(F216="P","PHY",IF(F216="G","G",E216))</f>
        <v>P</v>
      </c>
      <c r="O216" s="83" t="str">
        <f aca="false">IF(ISNA(VLOOKUP(G216,BadCanCurves,1,FALSE())),VLOOKUP(D216,FOLIOS,6,FALSE()),"not used")</f>
        <v>not used</v>
      </c>
      <c r="P216" s="83" t="n">
        <f aca="false">IF($N216="P",VLOOKUP(H216,PrcBuckets,2,FALSE()),0)</f>
        <v>13</v>
      </c>
      <c r="Q216" s="83" t="n">
        <f aca="false">IF($N216="D",VLOOKUP(H216,BasisBuckets,2,FALSE()),0)</f>
        <v>0</v>
      </c>
      <c r="R216" s="83" t="n">
        <f aca="false">IF($N216="PHY",VLOOKUP(H216,PGDBuckets,2,FALSE()),0)</f>
        <v>0</v>
      </c>
      <c r="S216" s="83" t="n">
        <f aca="false">IF($N216="G",VLOOKUP(H216,PGDBuckets,2,FALSE()),0)</f>
        <v>0</v>
      </c>
      <c r="T216" s="83" t="n">
        <f aca="false">SUM(P216:S216)</f>
        <v>13</v>
      </c>
      <c r="U216" s="83" t="str">
        <f aca="false">IF(O216="not used","-",O216&amp;N216&amp;T216)</f>
        <v>-</v>
      </c>
      <c r="V216" s="83" t="str">
        <f aca="false">IF(O216="Not Used","-",VLOOKUP(D216,FOLIOS,7,FALSE())&amp;H216)</f>
        <v>-</v>
      </c>
      <c r="W216" s="83" t="str">
        <f aca="false">IF(U216="-","-",O216&amp;E216&amp;H216)</f>
        <v>-</v>
      </c>
      <c r="X216" s="84" t="str">
        <f aca="false">D216&amp;G216</f>
        <v>FT-CAND-EGSC-PRCNG</v>
      </c>
      <c r="AF216" s="0" t="str">
        <f aca="false">D216&amp;V216</f>
        <v>FT-CAND-EGSC-PRC-</v>
      </c>
    </row>
    <row r="217" customFormat="false" ht="12.75" hidden="false" customHeight="false" outlineLevel="0" collapsed="false">
      <c r="A217" s="80" t="n">
        <v>36682</v>
      </c>
      <c r="B217" s="81" t="s">
        <v>55</v>
      </c>
      <c r="C217" s="81" t="s">
        <v>56</v>
      </c>
      <c r="D217" s="81" t="s">
        <v>80</v>
      </c>
      <c r="E217" s="81" t="s">
        <v>24</v>
      </c>
      <c r="F217" s="81"/>
      <c r="G217" s="81" t="s">
        <v>75</v>
      </c>
      <c r="H217" s="80" t="n">
        <v>38869</v>
      </c>
      <c r="I217" s="81" t="n">
        <v>104051</v>
      </c>
      <c r="J217" s="81" t="n">
        <v>104051</v>
      </c>
      <c r="K217" s="82" t="n">
        <f aca="false">IF(J217=0,0,J217/I217)</f>
        <v>1</v>
      </c>
      <c r="L217" s="82" t="n">
        <f aca="false">I217/UOM</f>
        <v>10.4051</v>
      </c>
      <c r="M217" s="82" t="n">
        <f aca="false">J217/UOM</f>
        <v>10.4051</v>
      </c>
      <c r="N217" s="83" t="str">
        <f aca="false">IF(F217="P","PHY",IF(F217="G","G",E217))</f>
        <v>P</v>
      </c>
      <c r="O217" s="83" t="str">
        <f aca="false">IF(ISNA(VLOOKUP(G217,BadCanCurves,1,FALSE())),VLOOKUP(D217,FOLIOS,6,FALSE()),"not used")</f>
        <v>not used</v>
      </c>
      <c r="P217" s="83" t="n">
        <f aca="false">IF($N217="P",VLOOKUP(H217,PrcBuckets,2,FALSE()),0)</f>
        <v>13</v>
      </c>
      <c r="Q217" s="83" t="n">
        <f aca="false">IF($N217="D",VLOOKUP(H217,BasisBuckets,2,FALSE()),0)</f>
        <v>0</v>
      </c>
      <c r="R217" s="83" t="n">
        <f aca="false">IF($N217="PHY",VLOOKUP(H217,PGDBuckets,2,FALSE()),0)</f>
        <v>0</v>
      </c>
      <c r="S217" s="83" t="n">
        <f aca="false">IF($N217="G",VLOOKUP(H217,PGDBuckets,2,FALSE()),0)</f>
        <v>0</v>
      </c>
      <c r="T217" s="83" t="n">
        <f aca="false">SUM(P217:S217)</f>
        <v>13</v>
      </c>
      <c r="U217" s="83" t="str">
        <f aca="false">IF(O217="not used","-",O217&amp;N217&amp;T217)</f>
        <v>-</v>
      </c>
      <c r="V217" s="83" t="str">
        <f aca="false">IF(O217="Not Used","-",VLOOKUP(D217,FOLIOS,7,FALSE())&amp;H217)</f>
        <v>-</v>
      </c>
      <c r="W217" s="83" t="str">
        <f aca="false">IF(U217="-","-",O217&amp;E217&amp;H217)</f>
        <v>-</v>
      </c>
      <c r="X217" s="84" t="str">
        <f aca="false">D217&amp;G217</f>
        <v>FT-CAND-EGSC-PRCNG</v>
      </c>
      <c r="AF217" s="0" t="str">
        <f aca="false">D217&amp;V217</f>
        <v>FT-CAND-EGSC-PRC-</v>
      </c>
    </row>
    <row r="218" customFormat="false" ht="12.75" hidden="false" customHeight="false" outlineLevel="0" collapsed="false">
      <c r="A218" s="80" t="n">
        <v>36682</v>
      </c>
      <c r="B218" s="81" t="s">
        <v>55</v>
      </c>
      <c r="C218" s="81" t="s">
        <v>56</v>
      </c>
      <c r="D218" s="81" t="s">
        <v>80</v>
      </c>
      <c r="E218" s="81" t="s">
        <v>24</v>
      </c>
      <c r="F218" s="81"/>
      <c r="G218" s="81" t="s">
        <v>75</v>
      </c>
      <c r="H218" s="80" t="n">
        <v>38899</v>
      </c>
      <c r="I218" s="81" t="n">
        <v>107740</v>
      </c>
      <c r="J218" s="81" t="n">
        <v>107740</v>
      </c>
      <c r="K218" s="82" t="n">
        <f aca="false">IF(J218=0,0,J218/I218)</f>
        <v>1</v>
      </c>
      <c r="L218" s="82" t="n">
        <f aca="false">I218/UOM</f>
        <v>10.774</v>
      </c>
      <c r="M218" s="82" t="n">
        <f aca="false">J218/UOM</f>
        <v>10.774</v>
      </c>
      <c r="N218" s="83" t="str">
        <f aca="false">IF(F218="P","PHY",IF(F218="G","G",E218))</f>
        <v>P</v>
      </c>
      <c r="O218" s="83" t="str">
        <f aca="false">IF(ISNA(VLOOKUP(G218,BadCanCurves,1,FALSE())),VLOOKUP(D218,FOLIOS,6,FALSE()),"not used")</f>
        <v>not used</v>
      </c>
      <c r="P218" s="83" t="n">
        <f aca="false">IF($N218="P",VLOOKUP(H218,PrcBuckets,2,FALSE()),0)</f>
        <v>13</v>
      </c>
      <c r="Q218" s="83" t="n">
        <f aca="false">IF($N218="D",VLOOKUP(H218,BasisBuckets,2,FALSE()),0)</f>
        <v>0</v>
      </c>
      <c r="R218" s="83" t="n">
        <f aca="false">IF($N218="PHY",VLOOKUP(H218,PGDBuckets,2,FALSE()),0)</f>
        <v>0</v>
      </c>
      <c r="S218" s="83" t="n">
        <f aca="false">IF($N218="G",VLOOKUP(H218,PGDBuckets,2,FALSE()),0)</f>
        <v>0</v>
      </c>
      <c r="T218" s="83" t="n">
        <f aca="false">SUM(P218:S218)</f>
        <v>13</v>
      </c>
      <c r="U218" s="83" t="str">
        <f aca="false">IF(O218="not used","-",O218&amp;N218&amp;T218)</f>
        <v>-</v>
      </c>
      <c r="V218" s="83" t="str">
        <f aca="false">IF(O218="Not Used","-",VLOOKUP(D218,FOLIOS,7,FALSE())&amp;H218)</f>
        <v>-</v>
      </c>
      <c r="W218" s="83" t="str">
        <f aca="false">IF(U218="-","-",O218&amp;E218&amp;H218)</f>
        <v>-</v>
      </c>
      <c r="X218" s="84" t="str">
        <f aca="false">D218&amp;G218</f>
        <v>FT-CAND-EGSC-PRCNG</v>
      </c>
      <c r="AF218" s="0" t="str">
        <f aca="false">D218&amp;V218</f>
        <v>FT-CAND-EGSC-PRC-</v>
      </c>
    </row>
    <row r="219" customFormat="false" ht="12.75" hidden="false" customHeight="false" outlineLevel="0" collapsed="false">
      <c r="A219" s="80" t="n">
        <v>36682</v>
      </c>
      <c r="B219" s="81" t="s">
        <v>55</v>
      </c>
      <c r="C219" s="81" t="s">
        <v>56</v>
      </c>
      <c r="D219" s="81" t="s">
        <v>80</v>
      </c>
      <c r="E219" s="81" t="s">
        <v>24</v>
      </c>
      <c r="F219" s="81"/>
      <c r="G219" s="81" t="s">
        <v>75</v>
      </c>
      <c r="H219" s="80" t="n">
        <v>38930</v>
      </c>
      <c r="I219" s="81" t="n">
        <v>107075</v>
      </c>
      <c r="J219" s="81" t="n">
        <v>107075</v>
      </c>
      <c r="K219" s="82" t="n">
        <f aca="false">IF(J219=0,0,J219/I219)</f>
        <v>1</v>
      </c>
      <c r="L219" s="82" t="n">
        <f aca="false">I219/UOM</f>
        <v>10.7075</v>
      </c>
      <c r="M219" s="82" t="n">
        <f aca="false">J219/UOM</f>
        <v>10.7075</v>
      </c>
      <c r="N219" s="83" t="str">
        <f aca="false">IF(F219="P","PHY",IF(F219="G","G",E219))</f>
        <v>P</v>
      </c>
      <c r="O219" s="83" t="str">
        <f aca="false">IF(ISNA(VLOOKUP(G219,BadCanCurves,1,FALSE())),VLOOKUP(D219,FOLIOS,6,FALSE()),"not used")</f>
        <v>not used</v>
      </c>
      <c r="P219" s="83" t="n">
        <f aca="false">IF($N219="P",VLOOKUP(H219,PrcBuckets,2,FALSE()),0)</f>
        <v>13</v>
      </c>
      <c r="Q219" s="83" t="n">
        <f aca="false">IF($N219="D",VLOOKUP(H219,BasisBuckets,2,FALSE()),0)</f>
        <v>0</v>
      </c>
      <c r="R219" s="83" t="n">
        <f aca="false">IF($N219="PHY",VLOOKUP(H219,PGDBuckets,2,FALSE()),0)</f>
        <v>0</v>
      </c>
      <c r="S219" s="83" t="n">
        <f aca="false">IF($N219="G",VLOOKUP(H219,PGDBuckets,2,FALSE()),0)</f>
        <v>0</v>
      </c>
      <c r="T219" s="83" t="n">
        <f aca="false">SUM(P219:S219)</f>
        <v>13</v>
      </c>
      <c r="U219" s="83" t="str">
        <f aca="false">IF(O219="not used","-",O219&amp;N219&amp;T219)</f>
        <v>-</v>
      </c>
      <c r="V219" s="83" t="str">
        <f aca="false">IF(O219="Not Used","-",VLOOKUP(D219,FOLIOS,7,FALSE())&amp;H219)</f>
        <v>-</v>
      </c>
      <c r="W219" s="83" t="str">
        <f aca="false">IF(U219="-","-",O219&amp;E219&amp;H219)</f>
        <v>-</v>
      </c>
      <c r="X219" s="84" t="str">
        <f aca="false">D219&amp;G219</f>
        <v>FT-CAND-EGSC-PRCNG</v>
      </c>
      <c r="AF219" s="0" t="str">
        <f aca="false">D219&amp;V219</f>
        <v>FT-CAND-EGSC-PRC-</v>
      </c>
    </row>
    <row r="220" customFormat="false" ht="12.75" hidden="false" customHeight="false" outlineLevel="0" collapsed="false">
      <c r="A220" s="80" t="n">
        <v>36682</v>
      </c>
      <c r="B220" s="81" t="s">
        <v>55</v>
      </c>
      <c r="C220" s="81" t="s">
        <v>56</v>
      </c>
      <c r="D220" s="81" t="s">
        <v>80</v>
      </c>
      <c r="E220" s="81" t="s">
        <v>24</v>
      </c>
      <c r="F220" s="81"/>
      <c r="G220" s="81" t="s">
        <v>75</v>
      </c>
      <c r="H220" s="80" t="n">
        <v>38961</v>
      </c>
      <c r="I220" s="81" t="n">
        <v>102156</v>
      </c>
      <c r="J220" s="81" t="n">
        <v>102156</v>
      </c>
      <c r="K220" s="82" t="n">
        <f aca="false">IF(J220=0,0,J220/I220)</f>
        <v>1</v>
      </c>
      <c r="L220" s="82" t="n">
        <f aca="false">I220/UOM</f>
        <v>10.2156</v>
      </c>
      <c r="M220" s="82" t="n">
        <f aca="false">J220/UOM</f>
        <v>10.2156</v>
      </c>
      <c r="N220" s="83" t="str">
        <f aca="false">IF(F220="P","PHY",IF(F220="G","G",E220))</f>
        <v>P</v>
      </c>
      <c r="O220" s="83" t="str">
        <f aca="false">IF(ISNA(VLOOKUP(G220,BadCanCurves,1,FALSE())),VLOOKUP(D220,FOLIOS,6,FALSE()),"not used")</f>
        <v>not used</v>
      </c>
      <c r="P220" s="83" t="n">
        <f aca="false">IF($N220="P",VLOOKUP(H220,PrcBuckets,2,FALSE()),0)</f>
        <v>13</v>
      </c>
      <c r="Q220" s="83" t="n">
        <f aca="false">IF($N220="D",VLOOKUP(H220,BasisBuckets,2,FALSE()),0)</f>
        <v>0</v>
      </c>
      <c r="R220" s="83" t="n">
        <f aca="false">IF($N220="PHY",VLOOKUP(H220,PGDBuckets,2,FALSE()),0)</f>
        <v>0</v>
      </c>
      <c r="S220" s="83" t="n">
        <f aca="false">IF($N220="G",VLOOKUP(H220,PGDBuckets,2,FALSE()),0)</f>
        <v>0</v>
      </c>
      <c r="T220" s="83" t="n">
        <f aca="false">SUM(P220:S220)</f>
        <v>13</v>
      </c>
      <c r="U220" s="83" t="str">
        <f aca="false">IF(O220="not used","-",O220&amp;N220&amp;T220)</f>
        <v>-</v>
      </c>
      <c r="V220" s="83" t="str">
        <f aca="false">IF(O220="Not Used","-",VLOOKUP(D220,FOLIOS,7,FALSE())&amp;H220)</f>
        <v>-</v>
      </c>
      <c r="W220" s="83" t="str">
        <f aca="false">IF(U220="-","-",O220&amp;E220&amp;H220)</f>
        <v>-</v>
      </c>
      <c r="X220" s="84" t="str">
        <f aca="false">D220&amp;G220</f>
        <v>FT-CAND-EGSC-PRCNG</v>
      </c>
      <c r="AF220" s="0" t="str">
        <f aca="false">D220&amp;V220</f>
        <v>FT-CAND-EGSC-PRC-</v>
      </c>
    </row>
    <row r="221" customFormat="false" ht="12.75" hidden="false" customHeight="false" outlineLevel="0" collapsed="false">
      <c r="A221" s="80" t="n">
        <v>36682</v>
      </c>
      <c r="B221" s="81" t="s">
        <v>55</v>
      </c>
      <c r="C221" s="81" t="s">
        <v>56</v>
      </c>
      <c r="D221" s="81" t="s">
        <v>80</v>
      </c>
      <c r="E221" s="81" t="s">
        <v>24</v>
      </c>
      <c r="F221" s="81"/>
      <c r="G221" s="81" t="s">
        <v>75</v>
      </c>
      <c r="H221" s="80" t="n">
        <v>38991</v>
      </c>
      <c r="I221" s="81" t="n">
        <v>105777</v>
      </c>
      <c r="J221" s="81" t="n">
        <v>105777</v>
      </c>
      <c r="K221" s="82" t="n">
        <f aca="false">IF(J221=0,0,J221/I221)</f>
        <v>1</v>
      </c>
      <c r="L221" s="82" t="n">
        <f aca="false">I221/UOM</f>
        <v>10.5777</v>
      </c>
      <c r="M221" s="82" t="n">
        <f aca="false">J221/UOM</f>
        <v>10.5777</v>
      </c>
      <c r="N221" s="83" t="str">
        <f aca="false">IF(F221="P","PHY",IF(F221="G","G",E221))</f>
        <v>P</v>
      </c>
      <c r="O221" s="83" t="str">
        <f aca="false">IF(ISNA(VLOOKUP(G221,BadCanCurves,1,FALSE())),VLOOKUP(D221,FOLIOS,6,FALSE()),"not used")</f>
        <v>not used</v>
      </c>
      <c r="P221" s="83" t="n">
        <f aca="false">IF($N221="P",VLOOKUP(H221,PrcBuckets,2,FALSE()),0)</f>
        <v>13</v>
      </c>
      <c r="Q221" s="83" t="n">
        <f aca="false">IF($N221="D",VLOOKUP(H221,BasisBuckets,2,FALSE()),0)</f>
        <v>0</v>
      </c>
      <c r="R221" s="83" t="n">
        <f aca="false">IF($N221="PHY",VLOOKUP(H221,PGDBuckets,2,FALSE()),0)</f>
        <v>0</v>
      </c>
      <c r="S221" s="83" t="n">
        <f aca="false">IF($N221="G",VLOOKUP(H221,PGDBuckets,2,FALSE()),0)</f>
        <v>0</v>
      </c>
      <c r="T221" s="83" t="n">
        <f aca="false">SUM(P221:S221)</f>
        <v>13</v>
      </c>
      <c r="U221" s="83" t="str">
        <f aca="false">IF(O221="not used","-",O221&amp;N221&amp;T221)</f>
        <v>-</v>
      </c>
      <c r="V221" s="83" t="str">
        <f aca="false">IF(O221="Not Used","-",VLOOKUP(D221,FOLIOS,7,FALSE())&amp;H221)</f>
        <v>-</v>
      </c>
      <c r="W221" s="83" t="str">
        <f aca="false">IF(U221="-","-",O221&amp;E221&amp;H221)</f>
        <v>-</v>
      </c>
      <c r="X221" s="84" t="str">
        <f aca="false">D221&amp;G221</f>
        <v>FT-CAND-EGSC-PRCNG</v>
      </c>
      <c r="AF221" s="0" t="str">
        <f aca="false">D221&amp;V221</f>
        <v>FT-CAND-EGSC-PRC-</v>
      </c>
    </row>
    <row r="222" customFormat="false" ht="12.75" hidden="false" customHeight="false" outlineLevel="0" collapsed="false">
      <c r="A222" s="80" t="n">
        <v>36682</v>
      </c>
      <c r="B222" s="81" t="s">
        <v>55</v>
      </c>
      <c r="C222" s="81" t="s">
        <v>56</v>
      </c>
      <c r="D222" s="81" t="s">
        <v>80</v>
      </c>
      <c r="E222" s="81" t="s">
        <v>24</v>
      </c>
      <c r="F222" s="81"/>
      <c r="G222" s="81" t="s">
        <v>75</v>
      </c>
      <c r="H222" s="80" t="n">
        <v>39022</v>
      </c>
      <c r="I222" s="81" t="n">
        <v>103242</v>
      </c>
      <c r="J222" s="81" t="n">
        <v>103242</v>
      </c>
      <c r="K222" s="82" t="n">
        <f aca="false">IF(J222=0,0,J222/I222)</f>
        <v>1</v>
      </c>
      <c r="L222" s="82" t="n">
        <f aca="false">I222/UOM</f>
        <v>10.3242</v>
      </c>
      <c r="M222" s="82" t="n">
        <f aca="false">J222/UOM</f>
        <v>10.3242</v>
      </c>
      <c r="N222" s="83" t="str">
        <f aca="false">IF(F222="P","PHY",IF(F222="G","G",E222))</f>
        <v>P</v>
      </c>
      <c r="O222" s="83" t="str">
        <f aca="false">IF(ISNA(VLOOKUP(G222,BadCanCurves,1,FALSE())),VLOOKUP(D222,FOLIOS,6,FALSE()),"not used")</f>
        <v>not used</v>
      </c>
      <c r="P222" s="83" t="n">
        <f aca="false">IF($N222="P",VLOOKUP(H222,PrcBuckets,2,FALSE()),0)</f>
        <v>13</v>
      </c>
      <c r="Q222" s="83" t="n">
        <f aca="false">IF($N222="D",VLOOKUP(H222,BasisBuckets,2,FALSE()),0)</f>
        <v>0</v>
      </c>
      <c r="R222" s="83" t="n">
        <f aca="false">IF($N222="PHY",VLOOKUP(H222,PGDBuckets,2,FALSE()),0)</f>
        <v>0</v>
      </c>
      <c r="S222" s="83" t="n">
        <f aca="false">IF($N222="G",VLOOKUP(H222,PGDBuckets,2,FALSE()),0)</f>
        <v>0</v>
      </c>
      <c r="T222" s="83" t="n">
        <f aca="false">SUM(P222:S222)</f>
        <v>13</v>
      </c>
      <c r="U222" s="83" t="str">
        <f aca="false">IF(O222="not used","-",O222&amp;N222&amp;T222)</f>
        <v>-</v>
      </c>
      <c r="V222" s="83" t="str">
        <f aca="false">IF(O222="Not Used","-",VLOOKUP(D222,FOLIOS,7,FALSE())&amp;H222)</f>
        <v>-</v>
      </c>
      <c r="W222" s="83" t="str">
        <f aca="false">IF(U222="-","-",O222&amp;E222&amp;H222)</f>
        <v>-</v>
      </c>
      <c r="X222" s="84" t="str">
        <f aca="false">D222&amp;G222</f>
        <v>FT-CAND-EGSC-PRCNG</v>
      </c>
      <c r="AF222" s="0" t="str">
        <f aca="false">D222&amp;V222</f>
        <v>FT-CAND-EGSC-PRC-</v>
      </c>
    </row>
    <row r="223" customFormat="false" ht="12.75" hidden="false" customHeight="false" outlineLevel="0" collapsed="false">
      <c r="A223" s="80" t="n">
        <v>36682</v>
      </c>
      <c r="B223" s="81" t="s">
        <v>55</v>
      </c>
      <c r="C223" s="81" t="s">
        <v>56</v>
      </c>
      <c r="D223" s="81" t="s">
        <v>80</v>
      </c>
      <c r="E223" s="81" t="s">
        <v>24</v>
      </c>
      <c r="F223" s="81"/>
      <c r="G223" s="81" t="s">
        <v>75</v>
      </c>
      <c r="H223" s="80" t="n">
        <v>39052</v>
      </c>
      <c r="I223" s="81" t="n">
        <v>106045</v>
      </c>
      <c r="J223" s="81" t="n">
        <v>106045</v>
      </c>
      <c r="K223" s="82" t="n">
        <f aca="false">IF(J223=0,0,J223/I223)</f>
        <v>1</v>
      </c>
      <c r="L223" s="82" t="n">
        <f aca="false">I223/UOM</f>
        <v>10.6045</v>
      </c>
      <c r="M223" s="82" t="n">
        <f aca="false">J223/UOM</f>
        <v>10.6045</v>
      </c>
      <c r="N223" s="83" t="str">
        <f aca="false">IF(F223="P","PHY",IF(F223="G","G",E223))</f>
        <v>P</v>
      </c>
      <c r="O223" s="83" t="str">
        <f aca="false">IF(ISNA(VLOOKUP(G223,BadCanCurves,1,FALSE())),VLOOKUP(D223,FOLIOS,6,FALSE()),"not used")</f>
        <v>not used</v>
      </c>
      <c r="P223" s="83" t="n">
        <f aca="false">IF($N223="P",VLOOKUP(H223,PrcBuckets,2,FALSE()),0)</f>
        <v>13</v>
      </c>
      <c r="Q223" s="83" t="n">
        <f aca="false">IF($N223="D",VLOOKUP(H223,BasisBuckets,2,FALSE()),0)</f>
        <v>0</v>
      </c>
      <c r="R223" s="83" t="n">
        <f aca="false">IF($N223="PHY",VLOOKUP(H223,PGDBuckets,2,FALSE()),0)</f>
        <v>0</v>
      </c>
      <c r="S223" s="83" t="n">
        <f aca="false">IF($N223="G",VLOOKUP(H223,PGDBuckets,2,FALSE()),0)</f>
        <v>0</v>
      </c>
      <c r="T223" s="83" t="n">
        <f aca="false">SUM(P223:S223)</f>
        <v>13</v>
      </c>
      <c r="U223" s="83" t="str">
        <f aca="false">IF(O223="not used","-",O223&amp;N223&amp;T223)</f>
        <v>-</v>
      </c>
      <c r="V223" s="83" t="str">
        <f aca="false">IF(O223="Not Used","-",VLOOKUP(D223,FOLIOS,7,FALSE())&amp;H223)</f>
        <v>-</v>
      </c>
      <c r="W223" s="83" t="str">
        <f aca="false">IF(U223="-","-",O223&amp;E223&amp;H223)</f>
        <v>-</v>
      </c>
      <c r="X223" s="84" t="str">
        <f aca="false">D223&amp;G223</f>
        <v>FT-CAND-EGSC-PRCNG</v>
      </c>
      <c r="AF223" s="0" t="str">
        <f aca="false">D223&amp;V223</f>
        <v>FT-CAND-EGSC-PRC-</v>
      </c>
    </row>
    <row r="224" customFormat="false" ht="12.75" hidden="false" customHeight="false" outlineLevel="0" collapsed="false">
      <c r="A224" s="80" t="n">
        <v>36682</v>
      </c>
      <c r="B224" s="81" t="s">
        <v>55</v>
      </c>
      <c r="C224" s="81" t="s">
        <v>56</v>
      </c>
      <c r="D224" s="81" t="s">
        <v>80</v>
      </c>
      <c r="E224" s="81" t="s">
        <v>24</v>
      </c>
      <c r="F224" s="81"/>
      <c r="G224" s="81" t="s">
        <v>75</v>
      </c>
      <c r="H224" s="80" t="n">
        <v>39083</v>
      </c>
      <c r="I224" s="81" t="n">
        <v>105388</v>
      </c>
      <c r="J224" s="81" t="n">
        <v>105388</v>
      </c>
      <c r="K224" s="82" t="n">
        <f aca="false">IF(J224=0,0,J224/I224)</f>
        <v>1</v>
      </c>
      <c r="L224" s="82" t="n">
        <f aca="false">I224/UOM</f>
        <v>10.5388</v>
      </c>
      <c r="M224" s="82" t="n">
        <f aca="false">J224/UOM</f>
        <v>10.5388</v>
      </c>
      <c r="N224" s="83" t="str">
        <f aca="false">IF(F224="P","PHY",IF(F224="G","G",E224))</f>
        <v>P</v>
      </c>
      <c r="O224" s="83" t="str">
        <f aca="false">IF(ISNA(VLOOKUP(G224,BadCanCurves,1,FALSE())),VLOOKUP(D224,FOLIOS,6,FALSE()),"not used")</f>
        <v>not used</v>
      </c>
      <c r="P224" s="83" t="n">
        <f aca="false">IF($N224="P",VLOOKUP(H224,PrcBuckets,2,FALSE()),0)</f>
        <v>13</v>
      </c>
      <c r="Q224" s="83" t="n">
        <f aca="false">IF($N224="D",VLOOKUP(H224,BasisBuckets,2,FALSE()),0)</f>
        <v>0</v>
      </c>
      <c r="R224" s="83" t="n">
        <f aca="false">IF($N224="PHY",VLOOKUP(H224,PGDBuckets,2,FALSE()),0)</f>
        <v>0</v>
      </c>
      <c r="S224" s="83" t="n">
        <f aca="false">IF($N224="G",VLOOKUP(H224,PGDBuckets,2,FALSE()),0)</f>
        <v>0</v>
      </c>
      <c r="T224" s="83" t="n">
        <f aca="false">SUM(P224:S224)</f>
        <v>13</v>
      </c>
      <c r="U224" s="83" t="str">
        <f aca="false">IF(O224="not used","-",O224&amp;N224&amp;T224)</f>
        <v>-</v>
      </c>
      <c r="V224" s="83" t="str">
        <f aca="false">IF(O224="Not Used","-",VLOOKUP(D224,FOLIOS,7,FALSE())&amp;H224)</f>
        <v>-</v>
      </c>
      <c r="W224" s="83" t="str">
        <f aca="false">IF(U224="-","-",O224&amp;E224&amp;H224)</f>
        <v>-</v>
      </c>
      <c r="X224" s="84" t="str">
        <f aca="false">D224&amp;G224</f>
        <v>FT-CAND-EGSC-PRCNG</v>
      </c>
      <c r="AF224" s="0" t="str">
        <f aca="false">D224&amp;V224</f>
        <v>FT-CAND-EGSC-PRC-</v>
      </c>
    </row>
    <row r="225" customFormat="false" ht="12.75" hidden="false" customHeight="false" outlineLevel="0" collapsed="false">
      <c r="A225" s="80" t="n">
        <v>36682</v>
      </c>
      <c r="B225" s="81" t="s">
        <v>55</v>
      </c>
      <c r="C225" s="81" t="s">
        <v>56</v>
      </c>
      <c r="D225" s="81" t="s">
        <v>80</v>
      </c>
      <c r="E225" s="81" t="s">
        <v>24</v>
      </c>
      <c r="F225" s="81"/>
      <c r="G225" s="81" t="s">
        <v>75</v>
      </c>
      <c r="H225" s="80" t="n">
        <v>39114</v>
      </c>
      <c r="I225" s="81" t="n">
        <v>94600</v>
      </c>
      <c r="J225" s="81" t="n">
        <v>94600</v>
      </c>
      <c r="K225" s="82" t="n">
        <f aca="false">IF(J225=0,0,J225/I225)</f>
        <v>1</v>
      </c>
      <c r="L225" s="82" t="n">
        <f aca="false">I225/UOM</f>
        <v>9.46</v>
      </c>
      <c r="M225" s="82" t="n">
        <f aca="false">J225/UOM</f>
        <v>9.46</v>
      </c>
      <c r="N225" s="83" t="str">
        <f aca="false">IF(F225="P","PHY",IF(F225="G","G",E225))</f>
        <v>P</v>
      </c>
      <c r="O225" s="83" t="str">
        <f aca="false">IF(ISNA(VLOOKUP(G225,BadCanCurves,1,FALSE())),VLOOKUP(D225,FOLIOS,6,FALSE()),"not used")</f>
        <v>not used</v>
      </c>
      <c r="P225" s="83" t="n">
        <f aca="false">IF($N225="P",VLOOKUP(H225,PrcBuckets,2,FALSE()),0)</f>
        <v>13</v>
      </c>
      <c r="Q225" s="83" t="n">
        <f aca="false">IF($N225="D",VLOOKUP(H225,BasisBuckets,2,FALSE()),0)</f>
        <v>0</v>
      </c>
      <c r="R225" s="83" t="n">
        <f aca="false">IF($N225="PHY",VLOOKUP(H225,PGDBuckets,2,FALSE()),0)</f>
        <v>0</v>
      </c>
      <c r="S225" s="83" t="n">
        <f aca="false">IF($N225="G",VLOOKUP(H225,PGDBuckets,2,FALSE()),0)</f>
        <v>0</v>
      </c>
      <c r="T225" s="83" t="n">
        <f aca="false">SUM(P225:S225)</f>
        <v>13</v>
      </c>
      <c r="U225" s="83" t="str">
        <f aca="false">IF(O225="not used","-",O225&amp;N225&amp;T225)</f>
        <v>-</v>
      </c>
      <c r="V225" s="83" t="str">
        <f aca="false">IF(O225="Not Used","-",VLOOKUP(D225,FOLIOS,7,FALSE())&amp;H225)</f>
        <v>-</v>
      </c>
      <c r="W225" s="83" t="str">
        <f aca="false">IF(U225="-","-",O225&amp;E225&amp;H225)</f>
        <v>-</v>
      </c>
      <c r="X225" s="84" t="str">
        <f aca="false">D225&amp;G225</f>
        <v>FT-CAND-EGSC-PRCNG</v>
      </c>
      <c r="AF225" s="0" t="str">
        <f aca="false">D225&amp;V225</f>
        <v>FT-CAND-EGSC-PRC-</v>
      </c>
    </row>
    <row r="226" customFormat="false" ht="12.75" hidden="false" customHeight="false" outlineLevel="0" collapsed="false">
      <c r="A226" s="80" t="n">
        <v>36682</v>
      </c>
      <c r="B226" s="81" t="s">
        <v>55</v>
      </c>
      <c r="C226" s="81" t="s">
        <v>56</v>
      </c>
      <c r="D226" s="81" t="s">
        <v>80</v>
      </c>
      <c r="E226" s="81" t="s">
        <v>24</v>
      </c>
      <c r="F226" s="81"/>
      <c r="G226" s="81" t="s">
        <v>75</v>
      </c>
      <c r="H226" s="80" t="n">
        <v>39142</v>
      </c>
      <c r="I226" s="81" t="n">
        <v>104150</v>
      </c>
      <c r="J226" s="81" t="n">
        <v>104150</v>
      </c>
      <c r="K226" s="82" t="n">
        <f aca="false">IF(J226=0,0,J226/I226)</f>
        <v>1</v>
      </c>
      <c r="L226" s="82" t="n">
        <f aca="false">I226/UOM</f>
        <v>10.415</v>
      </c>
      <c r="M226" s="82" t="n">
        <f aca="false">J226/UOM</f>
        <v>10.415</v>
      </c>
      <c r="N226" s="83" t="str">
        <f aca="false">IF(F226="P","PHY",IF(F226="G","G",E226))</f>
        <v>P</v>
      </c>
      <c r="O226" s="83" t="str">
        <f aca="false">IF(ISNA(VLOOKUP(G226,BadCanCurves,1,FALSE())),VLOOKUP(D226,FOLIOS,6,FALSE()),"not used")</f>
        <v>not used</v>
      </c>
      <c r="P226" s="83" t="n">
        <f aca="false">IF($N226="P",VLOOKUP(H226,PrcBuckets,2,FALSE()),0)</f>
        <v>13</v>
      </c>
      <c r="Q226" s="83" t="n">
        <f aca="false">IF($N226="D",VLOOKUP(H226,BasisBuckets,2,FALSE()),0)</f>
        <v>0</v>
      </c>
      <c r="R226" s="83" t="n">
        <f aca="false">IF($N226="PHY",VLOOKUP(H226,PGDBuckets,2,FALSE()),0)</f>
        <v>0</v>
      </c>
      <c r="S226" s="83" t="n">
        <f aca="false">IF($N226="G",VLOOKUP(H226,PGDBuckets,2,FALSE()),0)</f>
        <v>0</v>
      </c>
      <c r="T226" s="83" t="n">
        <f aca="false">SUM(P226:S226)</f>
        <v>13</v>
      </c>
      <c r="U226" s="83" t="str">
        <f aca="false">IF(O226="not used","-",O226&amp;N226&amp;T226)</f>
        <v>-</v>
      </c>
      <c r="V226" s="83" t="str">
        <f aca="false">IF(O226="Not Used","-",VLOOKUP(D226,FOLIOS,7,FALSE())&amp;H226)</f>
        <v>-</v>
      </c>
      <c r="W226" s="83" t="str">
        <f aca="false">IF(U226="-","-",O226&amp;E226&amp;H226)</f>
        <v>-</v>
      </c>
      <c r="X226" s="84" t="str">
        <f aca="false">D226&amp;G226</f>
        <v>FT-CAND-EGSC-PRCNG</v>
      </c>
      <c r="AF226" s="0" t="str">
        <f aca="false">D226&amp;V226</f>
        <v>FT-CAND-EGSC-PRC-</v>
      </c>
    </row>
    <row r="227" customFormat="false" ht="12.75" hidden="false" customHeight="false" outlineLevel="0" collapsed="false">
      <c r="A227" s="80" t="n">
        <v>36682</v>
      </c>
      <c r="B227" s="81" t="s">
        <v>55</v>
      </c>
      <c r="C227" s="81" t="s">
        <v>56</v>
      </c>
      <c r="D227" s="81" t="s">
        <v>80</v>
      </c>
      <c r="E227" s="81" t="s">
        <v>24</v>
      </c>
      <c r="F227" s="81"/>
      <c r="G227" s="81" t="s">
        <v>75</v>
      </c>
      <c r="H227" s="80" t="n">
        <v>39173</v>
      </c>
      <c r="I227" s="81" t="n">
        <v>100166</v>
      </c>
      <c r="J227" s="81" t="n">
        <v>100166</v>
      </c>
      <c r="K227" s="82" t="n">
        <f aca="false">IF(J227=0,0,J227/I227)</f>
        <v>1</v>
      </c>
      <c r="L227" s="82" t="n">
        <f aca="false">I227/UOM</f>
        <v>10.0166</v>
      </c>
      <c r="M227" s="82" t="n">
        <f aca="false">J227/UOM</f>
        <v>10.0166</v>
      </c>
      <c r="N227" s="83" t="str">
        <f aca="false">IF(F227="P","PHY",IF(F227="G","G",E227))</f>
        <v>P</v>
      </c>
      <c r="O227" s="83" t="str">
        <f aca="false">IF(ISNA(VLOOKUP(G227,BadCanCurves,1,FALSE())),VLOOKUP(D227,FOLIOS,6,FALSE()),"not used")</f>
        <v>not used</v>
      </c>
      <c r="P227" s="83" t="n">
        <f aca="false">IF($N227="P",VLOOKUP(H227,PrcBuckets,2,FALSE()),0)</f>
        <v>13</v>
      </c>
      <c r="Q227" s="83" t="n">
        <f aca="false">IF($N227="D",VLOOKUP(H227,BasisBuckets,2,FALSE()),0)</f>
        <v>0</v>
      </c>
      <c r="R227" s="83" t="n">
        <f aca="false">IF($N227="PHY",VLOOKUP(H227,PGDBuckets,2,FALSE()),0)</f>
        <v>0</v>
      </c>
      <c r="S227" s="83" t="n">
        <f aca="false">IF($N227="G",VLOOKUP(H227,PGDBuckets,2,FALSE()),0)</f>
        <v>0</v>
      </c>
      <c r="T227" s="83" t="n">
        <f aca="false">SUM(P227:S227)</f>
        <v>13</v>
      </c>
      <c r="U227" s="83" t="str">
        <f aca="false">IF(O227="not used","-",O227&amp;N227&amp;T227)</f>
        <v>-</v>
      </c>
      <c r="V227" s="83" t="str">
        <f aca="false">IF(O227="Not Used","-",VLOOKUP(D227,FOLIOS,7,FALSE())&amp;H227)</f>
        <v>-</v>
      </c>
      <c r="W227" s="83" t="str">
        <f aca="false">IF(U227="-","-",O227&amp;E227&amp;H227)</f>
        <v>-</v>
      </c>
      <c r="X227" s="84" t="str">
        <f aca="false">D227&amp;G227</f>
        <v>FT-CAND-EGSC-PRCNG</v>
      </c>
      <c r="AF227" s="0" t="str">
        <f aca="false">D227&amp;V227</f>
        <v>FT-CAND-EGSC-PRC-</v>
      </c>
    </row>
    <row r="228" customFormat="false" ht="12.75" hidden="false" customHeight="false" outlineLevel="0" collapsed="false">
      <c r="A228" s="80" t="n">
        <v>36682</v>
      </c>
      <c r="B228" s="81" t="s">
        <v>55</v>
      </c>
      <c r="C228" s="81" t="s">
        <v>56</v>
      </c>
      <c r="D228" s="81" t="s">
        <v>80</v>
      </c>
      <c r="E228" s="81" t="s">
        <v>24</v>
      </c>
      <c r="F228" s="81"/>
      <c r="G228" s="81" t="s">
        <v>75</v>
      </c>
      <c r="H228" s="80" t="n">
        <v>39203</v>
      </c>
      <c r="I228" s="81" t="n">
        <v>102883</v>
      </c>
      <c r="J228" s="81" t="n">
        <v>102883</v>
      </c>
      <c r="K228" s="82" t="n">
        <f aca="false">IF(J228=0,0,J228/I228)</f>
        <v>1</v>
      </c>
      <c r="L228" s="82" t="n">
        <f aca="false">I228/UOM</f>
        <v>10.2883</v>
      </c>
      <c r="M228" s="82" t="n">
        <f aca="false">J228/UOM</f>
        <v>10.2883</v>
      </c>
      <c r="N228" s="83" t="str">
        <f aca="false">IF(F228="P","PHY",IF(F228="G","G",E228))</f>
        <v>P</v>
      </c>
      <c r="O228" s="83" t="str">
        <f aca="false">IF(ISNA(VLOOKUP(G228,BadCanCurves,1,FALSE())),VLOOKUP(D228,FOLIOS,6,FALSE()),"not used")</f>
        <v>not used</v>
      </c>
      <c r="P228" s="83" t="n">
        <f aca="false">IF($N228="P",VLOOKUP(H228,PrcBuckets,2,FALSE()),0)</f>
        <v>13</v>
      </c>
      <c r="Q228" s="83" t="n">
        <f aca="false">IF($N228="D",VLOOKUP(H228,BasisBuckets,2,FALSE()),0)</f>
        <v>0</v>
      </c>
      <c r="R228" s="83" t="n">
        <f aca="false">IF($N228="PHY",VLOOKUP(H228,PGDBuckets,2,FALSE()),0)</f>
        <v>0</v>
      </c>
      <c r="S228" s="83" t="n">
        <f aca="false">IF($N228="G",VLOOKUP(H228,PGDBuckets,2,FALSE()),0)</f>
        <v>0</v>
      </c>
      <c r="T228" s="83" t="n">
        <f aca="false">SUM(P228:S228)</f>
        <v>13</v>
      </c>
      <c r="U228" s="83" t="str">
        <f aca="false">IF(O228="not used","-",O228&amp;N228&amp;T228)</f>
        <v>-</v>
      </c>
      <c r="V228" s="83" t="str">
        <f aca="false">IF(O228="Not Used","-",VLOOKUP(D228,FOLIOS,7,FALSE())&amp;H228)</f>
        <v>-</v>
      </c>
      <c r="W228" s="83" t="str">
        <f aca="false">IF(U228="-","-",O228&amp;E228&amp;H228)</f>
        <v>-</v>
      </c>
      <c r="X228" s="84" t="str">
        <f aca="false">D228&amp;G228</f>
        <v>FT-CAND-EGSC-PRCNG</v>
      </c>
      <c r="AF228" s="0" t="str">
        <f aca="false">D228&amp;V228</f>
        <v>FT-CAND-EGSC-PRC-</v>
      </c>
    </row>
    <row r="229" customFormat="false" ht="12.75" hidden="false" customHeight="false" outlineLevel="0" collapsed="false">
      <c r="A229" s="80" t="n">
        <v>36682</v>
      </c>
      <c r="B229" s="81" t="s">
        <v>55</v>
      </c>
      <c r="C229" s="81" t="s">
        <v>56</v>
      </c>
      <c r="D229" s="81" t="s">
        <v>80</v>
      </c>
      <c r="E229" s="81" t="s">
        <v>24</v>
      </c>
      <c r="F229" s="81"/>
      <c r="G229" s="81" t="s">
        <v>75</v>
      </c>
      <c r="H229" s="80" t="n">
        <v>39234</v>
      </c>
      <c r="I229" s="81" t="n">
        <v>98947</v>
      </c>
      <c r="J229" s="81" t="n">
        <v>98947</v>
      </c>
      <c r="K229" s="82" t="n">
        <f aca="false">IF(J229=0,0,J229/I229)</f>
        <v>1</v>
      </c>
      <c r="L229" s="82" t="n">
        <f aca="false">I229/UOM</f>
        <v>9.8947</v>
      </c>
      <c r="M229" s="82" t="n">
        <f aca="false">J229/UOM</f>
        <v>9.8947</v>
      </c>
      <c r="N229" s="83" t="str">
        <f aca="false">IF(F229="P","PHY",IF(F229="G","G",E229))</f>
        <v>P</v>
      </c>
      <c r="O229" s="83" t="str">
        <f aca="false">IF(ISNA(VLOOKUP(G229,BadCanCurves,1,FALSE())),VLOOKUP(D229,FOLIOS,6,FALSE()),"not used")</f>
        <v>not used</v>
      </c>
      <c r="P229" s="83" t="n">
        <f aca="false">IF($N229="P",VLOOKUP(H229,PrcBuckets,2,FALSE()),0)</f>
        <v>13</v>
      </c>
      <c r="Q229" s="83" t="n">
        <f aca="false">IF($N229="D",VLOOKUP(H229,BasisBuckets,2,FALSE()),0)</f>
        <v>0</v>
      </c>
      <c r="R229" s="83" t="n">
        <f aca="false">IF($N229="PHY",VLOOKUP(H229,PGDBuckets,2,FALSE()),0)</f>
        <v>0</v>
      </c>
      <c r="S229" s="83" t="n">
        <f aca="false">IF($N229="G",VLOOKUP(H229,PGDBuckets,2,FALSE()),0)</f>
        <v>0</v>
      </c>
      <c r="T229" s="83" t="n">
        <f aca="false">SUM(P229:S229)</f>
        <v>13</v>
      </c>
      <c r="U229" s="83" t="str">
        <f aca="false">IF(O229="not used","-",O229&amp;N229&amp;T229)</f>
        <v>-</v>
      </c>
      <c r="V229" s="83" t="str">
        <f aca="false">IF(O229="Not Used","-",VLOOKUP(D229,FOLIOS,7,FALSE())&amp;H229)</f>
        <v>-</v>
      </c>
      <c r="W229" s="83" t="str">
        <f aca="false">IF(U229="-","-",O229&amp;E229&amp;H229)</f>
        <v>-</v>
      </c>
      <c r="X229" s="84" t="str">
        <f aca="false">D229&amp;G229</f>
        <v>FT-CAND-EGSC-PRCNG</v>
      </c>
      <c r="AF229" s="0" t="str">
        <f aca="false">D229&amp;V229</f>
        <v>FT-CAND-EGSC-PRC-</v>
      </c>
    </row>
    <row r="230" customFormat="false" ht="12.75" hidden="false" customHeight="false" outlineLevel="0" collapsed="false">
      <c r="A230" s="80" t="n">
        <v>36682</v>
      </c>
      <c r="B230" s="81" t="s">
        <v>55</v>
      </c>
      <c r="C230" s="81" t="s">
        <v>56</v>
      </c>
      <c r="D230" s="81" t="s">
        <v>80</v>
      </c>
      <c r="E230" s="81" t="s">
        <v>24</v>
      </c>
      <c r="F230" s="81"/>
      <c r="G230" s="81" t="s">
        <v>75</v>
      </c>
      <c r="H230" s="80" t="n">
        <v>39264</v>
      </c>
      <c r="I230" s="81" t="n">
        <v>101642</v>
      </c>
      <c r="J230" s="81" t="n">
        <v>101642</v>
      </c>
      <c r="K230" s="82" t="n">
        <f aca="false">IF(J230=0,0,J230/I230)</f>
        <v>1</v>
      </c>
      <c r="L230" s="82" t="n">
        <f aca="false">I230/UOM</f>
        <v>10.1642</v>
      </c>
      <c r="M230" s="82" t="n">
        <f aca="false">J230/UOM</f>
        <v>10.1642</v>
      </c>
      <c r="N230" s="83" t="str">
        <f aca="false">IF(F230="P","PHY",IF(F230="G","G",E230))</f>
        <v>P</v>
      </c>
      <c r="O230" s="83" t="str">
        <f aca="false">IF(ISNA(VLOOKUP(G230,BadCanCurves,1,FALSE())),VLOOKUP(D230,FOLIOS,6,FALSE()),"not used")</f>
        <v>not used</v>
      </c>
      <c r="P230" s="83" t="n">
        <f aca="false">IF($N230="P",VLOOKUP(H230,PrcBuckets,2,FALSE()),0)</f>
        <v>13</v>
      </c>
      <c r="Q230" s="83" t="n">
        <f aca="false">IF($N230="D",VLOOKUP(H230,BasisBuckets,2,FALSE()),0)</f>
        <v>0</v>
      </c>
      <c r="R230" s="83" t="n">
        <f aca="false">IF($N230="PHY",VLOOKUP(H230,PGDBuckets,2,FALSE()),0)</f>
        <v>0</v>
      </c>
      <c r="S230" s="83" t="n">
        <f aca="false">IF($N230="G",VLOOKUP(H230,PGDBuckets,2,FALSE()),0)</f>
        <v>0</v>
      </c>
      <c r="T230" s="83" t="n">
        <f aca="false">SUM(P230:S230)</f>
        <v>13</v>
      </c>
      <c r="U230" s="83" t="str">
        <f aca="false">IF(O230="not used","-",O230&amp;N230&amp;T230)</f>
        <v>-</v>
      </c>
      <c r="V230" s="83" t="str">
        <f aca="false">IF(O230="Not Used","-",VLOOKUP(D230,FOLIOS,7,FALSE())&amp;H230)</f>
        <v>-</v>
      </c>
      <c r="W230" s="83" t="str">
        <f aca="false">IF(U230="-","-",O230&amp;E230&amp;H230)</f>
        <v>-</v>
      </c>
      <c r="X230" s="84" t="str">
        <f aca="false">D230&amp;G230</f>
        <v>FT-CAND-EGSC-PRCNG</v>
      </c>
      <c r="AF230" s="0" t="str">
        <f aca="false">D230&amp;V230</f>
        <v>FT-CAND-EGSC-PRC-</v>
      </c>
    </row>
    <row r="231" customFormat="false" ht="12.75" hidden="false" customHeight="false" outlineLevel="0" collapsed="false">
      <c r="A231" s="80" t="n">
        <v>36682</v>
      </c>
      <c r="B231" s="81" t="s">
        <v>55</v>
      </c>
      <c r="C231" s="81" t="s">
        <v>56</v>
      </c>
      <c r="D231" s="81" t="s">
        <v>80</v>
      </c>
      <c r="E231" s="81" t="s">
        <v>24</v>
      </c>
      <c r="F231" s="81"/>
      <c r="G231" s="81" t="s">
        <v>75</v>
      </c>
      <c r="H231" s="80" t="n">
        <v>39295</v>
      </c>
      <c r="I231" s="81" t="n">
        <v>101024</v>
      </c>
      <c r="J231" s="81" t="n">
        <v>101024</v>
      </c>
      <c r="K231" s="82" t="n">
        <f aca="false">IF(J231=0,0,J231/I231)</f>
        <v>1</v>
      </c>
      <c r="L231" s="82" t="n">
        <f aca="false">I231/UOM</f>
        <v>10.1024</v>
      </c>
      <c r="M231" s="82" t="n">
        <f aca="false">J231/UOM</f>
        <v>10.1024</v>
      </c>
      <c r="N231" s="83" t="str">
        <f aca="false">IF(F231="P","PHY",IF(F231="G","G",E231))</f>
        <v>P</v>
      </c>
      <c r="O231" s="83" t="str">
        <f aca="false">IF(ISNA(VLOOKUP(G231,BadCanCurves,1,FALSE())),VLOOKUP(D231,FOLIOS,6,FALSE()),"not used")</f>
        <v>not used</v>
      </c>
      <c r="P231" s="83" t="n">
        <f aca="false">IF($N231="P",VLOOKUP(H231,PrcBuckets,2,FALSE()),0)</f>
        <v>13</v>
      </c>
      <c r="Q231" s="83" t="n">
        <f aca="false">IF($N231="D",VLOOKUP(H231,BasisBuckets,2,FALSE()),0)</f>
        <v>0</v>
      </c>
      <c r="R231" s="83" t="n">
        <f aca="false">IF($N231="PHY",VLOOKUP(H231,PGDBuckets,2,FALSE()),0)</f>
        <v>0</v>
      </c>
      <c r="S231" s="83" t="n">
        <f aca="false">IF($N231="G",VLOOKUP(H231,PGDBuckets,2,FALSE()),0)</f>
        <v>0</v>
      </c>
      <c r="T231" s="83" t="n">
        <f aca="false">SUM(P231:S231)</f>
        <v>13</v>
      </c>
      <c r="U231" s="83" t="str">
        <f aca="false">IF(O231="not used","-",O231&amp;N231&amp;T231)</f>
        <v>-</v>
      </c>
      <c r="V231" s="83" t="str">
        <f aca="false">IF(O231="Not Used","-",VLOOKUP(D231,FOLIOS,7,FALSE())&amp;H231)</f>
        <v>-</v>
      </c>
      <c r="W231" s="83" t="str">
        <f aca="false">IF(U231="-","-",O231&amp;E231&amp;H231)</f>
        <v>-</v>
      </c>
      <c r="X231" s="84" t="str">
        <f aca="false">D231&amp;G231</f>
        <v>FT-CAND-EGSC-PRCNG</v>
      </c>
      <c r="AF231" s="0" t="str">
        <f aca="false">D231&amp;V231</f>
        <v>FT-CAND-EGSC-PRC-</v>
      </c>
    </row>
    <row r="232" customFormat="false" ht="12.75" hidden="false" customHeight="false" outlineLevel="0" collapsed="false">
      <c r="A232" s="80" t="n">
        <v>36682</v>
      </c>
      <c r="B232" s="81" t="s">
        <v>55</v>
      </c>
      <c r="C232" s="81" t="s">
        <v>56</v>
      </c>
      <c r="D232" s="81" t="s">
        <v>80</v>
      </c>
      <c r="E232" s="81" t="s">
        <v>24</v>
      </c>
      <c r="F232" s="81"/>
      <c r="G232" s="81" t="s">
        <v>75</v>
      </c>
      <c r="H232" s="80" t="n">
        <v>39326</v>
      </c>
      <c r="I232" s="81" t="n">
        <v>97172</v>
      </c>
      <c r="J232" s="81" t="n">
        <v>97172</v>
      </c>
      <c r="K232" s="82" t="n">
        <f aca="false">IF(J232=0,0,J232/I232)</f>
        <v>1</v>
      </c>
      <c r="L232" s="82" t="n">
        <f aca="false">I232/UOM</f>
        <v>9.7172</v>
      </c>
      <c r="M232" s="82" t="n">
        <f aca="false">J232/UOM</f>
        <v>9.7172</v>
      </c>
      <c r="N232" s="83" t="str">
        <f aca="false">IF(F232="P","PHY",IF(F232="G","G",E232))</f>
        <v>P</v>
      </c>
      <c r="O232" s="83" t="str">
        <f aca="false">IF(ISNA(VLOOKUP(G232,BadCanCurves,1,FALSE())),VLOOKUP(D232,FOLIOS,6,FALSE()),"not used")</f>
        <v>not used</v>
      </c>
      <c r="P232" s="83" t="n">
        <f aca="false">IF($N232="P",VLOOKUP(H232,PrcBuckets,2,FALSE()),0)</f>
        <v>13</v>
      </c>
      <c r="Q232" s="83" t="n">
        <f aca="false">IF($N232="D",VLOOKUP(H232,BasisBuckets,2,FALSE()),0)</f>
        <v>0</v>
      </c>
      <c r="R232" s="83" t="n">
        <f aca="false">IF($N232="PHY",VLOOKUP(H232,PGDBuckets,2,FALSE()),0)</f>
        <v>0</v>
      </c>
      <c r="S232" s="83" t="n">
        <f aca="false">IF($N232="G",VLOOKUP(H232,PGDBuckets,2,FALSE()),0)</f>
        <v>0</v>
      </c>
      <c r="T232" s="83" t="n">
        <f aca="false">SUM(P232:S232)</f>
        <v>13</v>
      </c>
      <c r="U232" s="83" t="str">
        <f aca="false">IF(O232="not used","-",O232&amp;N232&amp;T232)</f>
        <v>-</v>
      </c>
      <c r="V232" s="83" t="str">
        <f aca="false">IF(O232="Not Used","-",VLOOKUP(D232,FOLIOS,7,FALSE())&amp;H232)</f>
        <v>-</v>
      </c>
      <c r="W232" s="83" t="str">
        <f aca="false">IF(U232="-","-",O232&amp;E232&amp;H232)</f>
        <v>-</v>
      </c>
      <c r="X232" s="84" t="str">
        <f aca="false">D232&amp;G232</f>
        <v>FT-CAND-EGSC-PRCNG</v>
      </c>
      <c r="AF232" s="0" t="str">
        <f aca="false">D232&amp;V232</f>
        <v>FT-CAND-EGSC-PRC-</v>
      </c>
    </row>
    <row r="233" customFormat="false" ht="12.75" hidden="false" customHeight="false" outlineLevel="0" collapsed="false">
      <c r="A233" s="80" t="n">
        <v>36682</v>
      </c>
      <c r="B233" s="81" t="s">
        <v>55</v>
      </c>
      <c r="C233" s="81" t="s">
        <v>56</v>
      </c>
      <c r="D233" s="81" t="s">
        <v>80</v>
      </c>
      <c r="E233" s="81" t="s">
        <v>24</v>
      </c>
      <c r="F233" s="81"/>
      <c r="G233" s="81" t="s">
        <v>75</v>
      </c>
      <c r="H233" s="80" t="n">
        <v>39356</v>
      </c>
      <c r="I233" s="81" t="n">
        <v>99821</v>
      </c>
      <c r="J233" s="81" t="n">
        <v>99821</v>
      </c>
      <c r="K233" s="82" t="n">
        <f aca="false">IF(J233=0,0,J233/I233)</f>
        <v>1</v>
      </c>
      <c r="L233" s="82" t="n">
        <f aca="false">I233/UOM</f>
        <v>9.9821</v>
      </c>
      <c r="M233" s="82" t="n">
        <f aca="false">J233/UOM</f>
        <v>9.9821</v>
      </c>
      <c r="N233" s="83" t="str">
        <f aca="false">IF(F233="P","PHY",IF(F233="G","G",E233))</f>
        <v>P</v>
      </c>
      <c r="O233" s="83" t="str">
        <f aca="false">IF(ISNA(VLOOKUP(G233,BadCanCurves,1,FALSE())),VLOOKUP(D233,FOLIOS,6,FALSE()),"not used")</f>
        <v>not used</v>
      </c>
      <c r="P233" s="83" t="n">
        <f aca="false">IF($N233="P",VLOOKUP(H233,PrcBuckets,2,FALSE()),0)</f>
        <v>13</v>
      </c>
      <c r="Q233" s="83" t="n">
        <f aca="false">IF($N233="D",VLOOKUP(H233,BasisBuckets,2,FALSE()),0)</f>
        <v>0</v>
      </c>
      <c r="R233" s="83" t="n">
        <f aca="false">IF($N233="PHY",VLOOKUP(H233,PGDBuckets,2,FALSE()),0)</f>
        <v>0</v>
      </c>
      <c r="S233" s="83" t="n">
        <f aca="false">IF($N233="G",VLOOKUP(H233,PGDBuckets,2,FALSE()),0)</f>
        <v>0</v>
      </c>
      <c r="T233" s="83" t="n">
        <f aca="false">SUM(P233:S233)</f>
        <v>13</v>
      </c>
      <c r="U233" s="83" t="str">
        <f aca="false">IF(O233="not used","-",O233&amp;N233&amp;T233)</f>
        <v>-</v>
      </c>
      <c r="V233" s="83" t="str">
        <f aca="false">IF(O233="Not Used","-",VLOOKUP(D233,FOLIOS,7,FALSE())&amp;H233)</f>
        <v>-</v>
      </c>
      <c r="W233" s="83" t="str">
        <f aca="false">IF(U233="-","-",O233&amp;E233&amp;H233)</f>
        <v>-</v>
      </c>
      <c r="X233" s="84" t="str">
        <f aca="false">D233&amp;G233</f>
        <v>FT-CAND-EGSC-PRCNG</v>
      </c>
      <c r="AF233" s="0" t="str">
        <f aca="false">D233&amp;V233</f>
        <v>FT-CAND-EGSC-PRC-</v>
      </c>
    </row>
    <row r="234" customFormat="false" ht="12.75" hidden="false" customHeight="false" outlineLevel="0" collapsed="false">
      <c r="A234" s="80" t="n">
        <v>36682</v>
      </c>
      <c r="B234" s="81" t="s">
        <v>55</v>
      </c>
      <c r="C234" s="81" t="s">
        <v>56</v>
      </c>
      <c r="D234" s="81" t="s">
        <v>80</v>
      </c>
      <c r="E234" s="81" t="s">
        <v>24</v>
      </c>
      <c r="F234" s="81"/>
      <c r="G234" s="81" t="s">
        <v>75</v>
      </c>
      <c r="H234" s="80" t="n">
        <v>39387</v>
      </c>
      <c r="I234" s="81" t="n">
        <v>1064</v>
      </c>
      <c r="J234" s="81" t="n">
        <v>1064</v>
      </c>
      <c r="K234" s="82" t="n">
        <f aca="false">IF(J234=0,0,J234/I234)</f>
        <v>1</v>
      </c>
      <c r="L234" s="82" t="n">
        <f aca="false">I234/UOM</f>
        <v>0.1064</v>
      </c>
      <c r="M234" s="82" t="n">
        <f aca="false">J234/UOM</f>
        <v>0.1064</v>
      </c>
      <c r="N234" s="83" t="str">
        <f aca="false">IF(F234="P","PHY",IF(F234="G","G",E234))</f>
        <v>P</v>
      </c>
      <c r="O234" s="83" t="str">
        <f aca="false">IF(ISNA(VLOOKUP(G234,BadCanCurves,1,FALSE())),VLOOKUP(D234,FOLIOS,6,FALSE()),"not used")</f>
        <v>not used</v>
      </c>
      <c r="P234" s="83" t="n">
        <f aca="false">IF($N234="P",VLOOKUP(H234,PrcBuckets,2,FALSE()),0)</f>
        <v>13</v>
      </c>
      <c r="Q234" s="83" t="n">
        <f aca="false">IF($N234="D",VLOOKUP(H234,BasisBuckets,2,FALSE()),0)</f>
        <v>0</v>
      </c>
      <c r="R234" s="83" t="n">
        <f aca="false">IF($N234="PHY",VLOOKUP(H234,PGDBuckets,2,FALSE()),0)</f>
        <v>0</v>
      </c>
      <c r="S234" s="83" t="n">
        <f aca="false">IF($N234="G",VLOOKUP(H234,PGDBuckets,2,FALSE()),0)</f>
        <v>0</v>
      </c>
      <c r="T234" s="83" t="n">
        <f aca="false">SUM(P234:S234)</f>
        <v>13</v>
      </c>
      <c r="U234" s="83" t="str">
        <f aca="false">IF(O234="not used","-",O234&amp;N234&amp;T234)</f>
        <v>-</v>
      </c>
      <c r="V234" s="83" t="str">
        <f aca="false">IF(O234="Not Used","-",VLOOKUP(D234,FOLIOS,7,FALSE())&amp;H234)</f>
        <v>-</v>
      </c>
      <c r="W234" s="83" t="str">
        <f aca="false">IF(U234="-","-",O234&amp;E234&amp;H234)</f>
        <v>-</v>
      </c>
      <c r="X234" s="84" t="str">
        <f aca="false">D234&amp;G234</f>
        <v>FT-CAND-EGSC-PRCNG</v>
      </c>
      <c r="AF234" s="0" t="str">
        <f aca="false">D234&amp;V234</f>
        <v>FT-CAND-EGSC-PRC-</v>
      </c>
    </row>
    <row r="235" customFormat="false" ht="12.75" hidden="false" customHeight="false" outlineLevel="0" collapsed="false">
      <c r="A235" s="80" t="n">
        <v>36682</v>
      </c>
      <c r="B235" s="81" t="s">
        <v>55</v>
      </c>
      <c r="C235" s="81" t="s">
        <v>56</v>
      </c>
      <c r="D235" s="81" t="s">
        <v>80</v>
      </c>
      <c r="E235" s="81" t="s">
        <v>24</v>
      </c>
      <c r="F235" s="81"/>
      <c r="G235" s="81" t="s">
        <v>75</v>
      </c>
      <c r="H235" s="80" t="n">
        <v>39417</v>
      </c>
      <c r="I235" s="81" t="n">
        <v>1093</v>
      </c>
      <c r="J235" s="81" t="n">
        <v>1093</v>
      </c>
      <c r="K235" s="82" t="n">
        <f aca="false">IF(J235=0,0,J235/I235)</f>
        <v>1</v>
      </c>
      <c r="L235" s="82" t="n">
        <f aca="false">I235/UOM</f>
        <v>0.1093</v>
      </c>
      <c r="M235" s="82" t="n">
        <f aca="false">J235/UOM</f>
        <v>0.1093</v>
      </c>
      <c r="N235" s="83" t="str">
        <f aca="false">IF(F235="P","PHY",IF(F235="G","G",E235))</f>
        <v>P</v>
      </c>
      <c r="O235" s="83" t="str">
        <f aca="false">IF(ISNA(VLOOKUP(G235,BadCanCurves,1,FALSE())),VLOOKUP(D235,FOLIOS,6,FALSE()),"not used")</f>
        <v>not used</v>
      </c>
      <c r="P235" s="83" t="n">
        <f aca="false">IF($N235="P",VLOOKUP(H235,PrcBuckets,2,FALSE()),0)</f>
        <v>13</v>
      </c>
      <c r="Q235" s="83" t="n">
        <f aca="false">IF($N235="D",VLOOKUP(H235,BasisBuckets,2,FALSE()),0)</f>
        <v>0</v>
      </c>
      <c r="R235" s="83" t="n">
        <f aca="false">IF($N235="PHY",VLOOKUP(H235,PGDBuckets,2,FALSE()),0)</f>
        <v>0</v>
      </c>
      <c r="S235" s="83" t="n">
        <f aca="false">IF($N235="G",VLOOKUP(H235,PGDBuckets,2,FALSE()),0)</f>
        <v>0</v>
      </c>
      <c r="T235" s="83" t="n">
        <f aca="false">SUM(P235:S235)</f>
        <v>13</v>
      </c>
      <c r="U235" s="83" t="str">
        <f aca="false">IF(O235="not used","-",O235&amp;N235&amp;T235)</f>
        <v>-</v>
      </c>
      <c r="V235" s="83" t="str">
        <f aca="false">IF(O235="Not Used","-",VLOOKUP(D235,FOLIOS,7,FALSE())&amp;H235)</f>
        <v>-</v>
      </c>
      <c r="W235" s="83" t="str">
        <f aca="false">IF(U235="-","-",O235&amp;E235&amp;H235)</f>
        <v>-</v>
      </c>
      <c r="X235" s="84" t="str">
        <f aca="false">D235&amp;G235</f>
        <v>FT-CAND-EGSC-PRCNG</v>
      </c>
      <c r="AF235" s="0" t="str">
        <f aca="false">D235&amp;V235</f>
        <v>FT-CAND-EGSC-PRC-</v>
      </c>
    </row>
    <row r="236" customFormat="false" ht="12.75" hidden="false" customHeight="false" outlineLevel="0" collapsed="false">
      <c r="A236" s="80" t="n">
        <v>36682</v>
      </c>
      <c r="B236" s="81" t="s">
        <v>55</v>
      </c>
      <c r="C236" s="81" t="s">
        <v>56</v>
      </c>
      <c r="D236" s="81" t="s">
        <v>80</v>
      </c>
      <c r="E236" s="81" t="s">
        <v>24</v>
      </c>
      <c r="F236" s="81"/>
      <c r="G236" s="81" t="s">
        <v>75</v>
      </c>
      <c r="H236" s="80" t="n">
        <v>39448</v>
      </c>
      <c r="I236" s="81" t="n">
        <v>1086</v>
      </c>
      <c r="J236" s="81" t="n">
        <v>1086</v>
      </c>
      <c r="K236" s="82" t="n">
        <f aca="false">IF(J236=0,0,J236/I236)</f>
        <v>1</v>
      </c>
      <c r="L236" s="82" t="n">
        <f aca="false">I236/UOM</f>
        <v>0.1086</v>
      </c>
      <c r="M236" s="82" t="n">
        <f aca="false">J236/UOM</f>
        <v>0.1086</v>
      </c>
      <c r="N236" s="83" t="str">
        <f aca="false">IF(F236="P","PHY",IF(F236="G","G",E236))</f>
        <v>P</v>
      </c>
      <c r="O236" s="83" t="str">
        <f aca="false">IF(ISNA(VLOOKUP(G236,BadCanCurves,1,FALSE())),VLOOKUP(D236,FOLIOS,6,FALSE()),"not used")</f>
        <v>not used</v>
      </c>
      <c r="P236" s="83" t="n">
        <f aca="false">IF($N236="P",VLOOKUP(H236,PrcBuckets,2,FALSE()),0)</f>
        <v>13</v>
      </c>
      <c r="Q236" s="83" t="n">
        <f aca="false">IF($N236="D",VLOOKUP(H236,BasisBuckets,2,FALSE()),0)</f>
        <v>0</v>
      </c>
      <c r="R236" s="83" t="n">
        <f aca="false">IF($N236="PHY",VLOOKUP(H236,PGDBuckets,2,FALSE()),0)</f>
        <v>0</v>
      </c>
      <c r="S236" s="83" t="n">
        <f aca="false">IF($N236="G",VLOOKUP(H236,PGDBuckets,2,FALSE()),0)</f>
        <v>0</v>
      </c>
      <c r="T236" s="83" t="n">
        <f aca="false">SUM(P236:S236)</f>
        <v>13</v>
      </c>
      <c r="U236" s="83" t="str">
        <f aca="false">IF(O236="not used","-",O236&amp;N236&amp;T236)</f>
        <v>-</v>
      </c>
      <c r="V236" s="83" t="str">
        <f aca="false">IF(O236="Not Used","-",VLOOKUP(D236,FOLIOS,7,FALSE())&amp;H236)</f>
        <v>-</v>
      </c>
      <c r="W236" s="83" t="str">
        <f aca="false">IF(U236="-","-",O236&amp;E236&amp;H236)</f>
        <v>-</v>
      </c>
      <c r="X236" s="84" t="str">
        <f aca="false">D236&amp;G236</f>
        <v>FT-CAND-EGSC-PRCNG</v>
      </c>
      <c r="AF236" s="0" t="str">
        <f aca="false">D236&amp;V236</f>
        <v>FT-CAND-EGSC-PRC-</v>
      </c>
    </row>
    <row r="237" customFormat="false" ht="12.75" hidden="false" customHeight="false" outlineLevel="0" collapsed="false">
      <c r="A237" s="80" t="n">
        <v>36682</v>
      </c>
      <c r="B237" s="81" t="s">
        <v>55</v>
      </c>
      <c r="C237" s="81" t="s">
        <v>56</v>
      </c>
      <c r="D237" s="81" t="s">
        <v>80</v>
      </c>
      <c r="E237" s="81" t="s">
        <v>24</v>
      </c>
      <c r="F237" s="81"/>
      <c r="G237" s="81" t="s">
        <v>75</v>
      </c>
      <c r="H237" s="80" t="n">
        <v>39479</v>
      </c>
      <c r="I237" s="81" t="n">
        <v>1010</v>
      </c>
      <c r="J237" s="81" t="n">
        <v>1010</v>
      </c>
      <c r="K237" s="82" t="n">
        <f aca="false">IF(J237=0,0,J237/I237)</f>
        <v>1</v>
      </c>
      <c r="L237" s="82" t="n">
        <f aca="false">I237/UOM</f>
        <v>0.101</v>
      </c>
      <c r="M237" s="82" t="n">
        <f aca="false">J237/UOM</f>
        <v>0.101</v>
      </c>
      <c r="N237" s="83" t="str">
        <f aca="false">IF(F237="P","PHY",IF(F237="G","G",E237))</f>
        <v>P</v>
      </c>
      <c r="O237" s="83" t="str">
        <f aca="false">IF(ISNA(VLOOKUP(G237,BadCanCurves,1,FALSE())),VLOOKUP(D237,FOLIOS,6,FALSE()),"not used")</f>
        <v>not used</v>
      </c>
      <c r="P237" s="83" t="n">
        <f aca="false">IF($N237="P",VLOOKUP(H237,PrcBuckets,2,FALSE()),0)</f>
        <v>13</v>
      </c>
      <c r="Q237" s="83" t="n">
        <f aca="false">IF($N237="D",VLOOKUP(H237,BasisBuckets,2,FALSE()),0)</f>
        <v>0</v>
      </c>
      <c r="R237" s="83" t="n">
        <f aca="false">IF($N237="PHY",VLOOKUP(H237,PGDBuckets,2,FALSE()),0)</f>
        <v>0</v>
      </c>
      <c r="S237" s="83" t="n">
        <f aca="false">IF($N237="G",VLOOKUP(H237,PGDBuckets,2,FALSE()),0)</f>
        <v>0</v>
      </c>
      <c r="T237" s="83" t="n">
        <f aca="false">SUM(P237:S237)</f>
        <v>13</v>
      </c>
      <c r="U237" s="83" t="str">
        <f aca="false">IF(O237="not used","-",O237&amp;N237&amp;T237)</f>
        <v>-</v>
      </c>
      <c r="V237" s="83" t="str">
        <f aca="false">IF(O237="Not Used","-",VLOOKUP(D237,FOLIOS,7,FALSE())&amp;H237)</f>
        <v>-</v>
      </c>
      <c r="W237" s="83" t="str">
        <f aca="false">IF(U237="-","-",O237&amp;E237&amp;H237)</f>
        <v>-</v>
      </c>
      <c r="X237" s="84" t="str">
        <f aca="false">D237&amp;G237</f>
        <v>FT-CAND-EGSC-PRCNG</v>
      </c>
      <c r="AF237" s="0" t="str">
        <f aca="false">D237&amp;V237</f>
        <v>FT-CAND-EGSC-PRC-</v>
      </c>
    </row>
    <row r="238" customFormat="false" ht="12.75" hidden="false" customHeight="false" outlineLevel="0" collapsed="false">
      <c r="A238" s="80" t="n">
        <v>36682</v>
      </c>
      <c r="B238" s="81" t="s">
        <v>55</v>
      </c>
      <c r="C238" s="81" t="s">
        <v>56</v>
      </c>
      <c r="D238" s="81" t="s">
        <v>80</v>
      </c>
      <c r="E238" s="81" t="s">
        <v>24</v>
      </c>
      <c r="F238" s="81"/>
      <c r="G238" s="81" t="s">
        <v>75</v>
      </c>
      <c r="H238" s="80" t="n">
        <v>39508</v>
      </c>
      <c r="I238" s="81" t="n">
        <v>1073</v>
      </c>
      <c r="J238" s="81" t="n">
        <v>1073</v>
      </c>
      <c r="K238" s="82" t="n">
        <f aca="false">IF(J238=0,0,J238/I238)</f>
        <v>1</v>
      </c>
      <c r="L238" s="82" t="n">
        <f aca="false">I238/UOM</f>
        <v>0.1073</v>
      </c>
      <c r="M238" s="82" t="n">
        <f aca="false">J238/UOM</f>
        <v>0.1073</v>
      </c>
      <c r="N238" s="83" t="str">
        <f aca="false">IF(F238="P","PHY",IF(F238="G","G",E238))</f>
        <v>P</v>
      </c>
      <c r="O238" s="83" t="str">
        <f aca="false">IF(ISNA(VLOOKUP(G238,BadCanCurves,1,FALSE())),VLOOKUP(D238,FOLIOS,6,FALSE()),"not used")</f>
        <v>not used</v>
      </c>
      <c r="P238" s="83" t="n">
        <f aca="false">IF($N238="P",VLOOKUP(H238,PrcBuckets,2,FALSE()),0)</f>
        <v>13</v>
      </c>
      <c r="Q238" s="83" t="n">
        <f aca="false">IF($N238="D",VLOOKUP(H238,BasisBuckets,2,FALSE()),0)</f>
        <v>0</v>
      </c>
      <c r="R238" s="83" t="n">
        <f aca="false">IF($N238="PHY",VLOOKUP(H238,PGDBuckets,2,FALSE()),0)</f>
        <v>0</v>
      </c>
      <c r="S238" s="83" t="n">
        <f aca="false">IF($N238="G",VLOOKUP(H238,PGDBuckets,2,FALSE()),0)</f>
        <v>0</v>
      </c>
      <c r="T238" s="83" t="n">
        <f aca="false">SUM(P238:S238)</f>
        <v>13</v>
      </c>
      <c r="U238" s="83" t="str">
        <f aca="false">IF(O238="not used","-",O238&amp;N238&amp;T238)</f>
        <v>-</v>
      </c>
      <c r="V238" s="83" t="str">
        <f aca="false">IF(O238="Not Used","-",VLOOKUP(D238,FOLIOS,7,FALSE())&amp;H238)</f>
        <v>-</v>
      </c>
      <c r="W238" s="83" t="str">
        <f aca="false">IF(U238="-","-",O238&amp;E238&amp;H238)</f>
        <v>-</v>
      </c>
      <c r="X238" s="84" t="str">
        <f aca="false">D238&amp;G238</f>
        <v>FT-CAND-EGSC-PRCNG</v>
      </c>
      <c r="AF238" s="0" t="str">
        <f aca="false">D238&amp;V238</f>
        <v>FT-CAND-EGSC-PRC-</v>
      </c>
    </row>
    <row r="239" customFormat="false" ht="12.75" hidden="false" customHeight="false" outlineLevel="0" collapsed="false">
      <c r="A239" s="80" t="n">
        <v>36682</v>
      </c>
      <c r="B239" s="81" t="s">
        <v>55</v>
      </c>
      <c r="C239" s="81" t="s">
        <v>56</v>
      </c>
      <c r="D239" s="81" t="s">
        <v>80</v>
      </c>
      <c r="E239" s="81" t="s">
        <v>24</v>
      </c>
      <c r="F239" s="81"/>
      <c r="G239" s="81" t="s">
        <v>75</v>
      </c>
      <c r="H239" s="80" t="n">
        <v>39539</v>
      </c>
      <c r="I239" s="81" t="n">
        <v>-2386</v>
      </c>
      <c r="J239" s="81" t="n">
        <v>-2386</v>
      </c>
      <c r="K239" s="82" t="n">
        <f aca="false">IF(J239=0,0,J239/I239)</f>
        <v>1</v>
      </c>
      <c r="L239" s="82" t="n">
        <f aca="false">I239/UOM</f>
        <v>-0.2386</v>
      </c>
      <c r="M239" s="82" t="n">
        <f aca="false">J239/UOM</f>
        <v>-0.2386</v>
      </c>
      <c r="N239" s="83" t="str">
        <f aca="false">IF(F239="P","PHY",IF(F239="G","G",E239))</f>
        <v>P</v>
      </c>
      <c r="O239" s="83" t="str">
        <f aca="false">IF(ISNA(VLOOKUP(G239,BadCanCurves,1,FALSE())),VLOOKUP(D239,FOLIOS,6,FALSE()),"not used")</f>
        <v>not used</v>
      </c>
      <c r="P239" s="83" t="n">
        <f aca="false">IF($N239="P",VLOOKUP(H239,PrcBuckets,2,FALSE()),0)</f>
        <v>13</v>
      </c>
      <c r="Q239" s="83" t="n">
        <f aca="false">IF($N239="D",VLOOKUP(H239,BasisBuckets,2,FALSE()),0)</f>
        <v>0</v>
      </c>
      <c r="R239" s="83" t="n">
        <f aca="false">IF($N239="PHY",VLOOKUP(H239,PGDBuckets,2,FALSE()),0)</f>
        <v>0</v>
      </c>
      <c r="S239" s="83" t="n">
        <f aca="false">IF($N239="G",VLOOKUP(H239,PGDBuckets,2,FALSE()),0)</f>
        <v>0</v>
      </c>
      <c r="T239" s="83" t="n">
        <f aca="false">SUM(P239:S239)</f>
        <v>13</v>
      </c>
      <c r="U239" s="83" t="str">
        <f aca="false">IF(O239="not used","-",O239&amp;N239&amp;T239)</f>
        <v>-</v>
      </c>
      <c r="V239" s="83" t="str">
        <f aca="false">IF(O239="Not Used","-",VLOOKUP(D239,FOLIOS,7,FALSE())&amp;H239)</f>
        <v>-</v>
      </c>
      <c r="W239" s="83" t="str">
        <f aca="false">IF(U239="-","-",O239&amp;E239&amp;H239)</f>
        <v>-</v>
      </c>
      <c r="X239" s="84" t="str">
        <f aca="false">D239&amp;G239</f>
        <v>FT-CAND-EGSC-PRCNG</v>
      </c>
      <c r="AF239" s="0" t="str">
        <f aca="false">D239&amp;V239</f>
        <v>FT-CAND-EGSC-PRC-</v>
      </c>
    </row>
    <row r="240" customFormat="false" ht="12.75" hidden="false" customHeight="false" outlineLevel="0" collapsed="false">
      <c r="A240" s="80" t="n">
        <v>36682</v>
      </c>
      <c r="B240" s="81" t="s">
        <v>55</v>
      </c>
      <c r="C240" s="81" t="s">
        <v>56</v>
      </c>
      <c r="D240" s="81" t="s">
        <v>80</v>
      </c>
      <c r="E240" s="81" t="s">
        <v>24</v>
      </c>
      <c r="F240" s="81"/>
      <c r="G240" s="81" t="s">
        <v>75</v>
      </c>
      <c r="H240" s="80" t="n">
        <v>39569</v>
      </c>
      <c r="I240" s="81" t="n">
        <v>-2451</v>
      </c>
      <c r="J240" s="81" t="n">
        <v>-2451</v>
      </c>
      <c r="K240" s="82" t="n">
        <f aca="false">IF(J240=0,0,J240/I240)</f>
        <v>1</v>
      </c>
      <c r="L240" s="82" t="n">
        <f aca="false">I240/UOM</f>
        <v>-0.2451</v>
      </c>
      <c r="M240" s="82" t="n">
        <f aca="false">J240/UOM</f>
        <v>-0.2451</v>
      </c>
      <c r="N240" s="83" t="str">
        <f aca="false">IF(F240="P","PHY",IF(F240="G","G",E240))</f>
        <v>P</v>
      </c>
      <c r="O240" s="83" t="str">
        <f aca="false">IF(ISNA(VLOOKUP(G240,BadCanCurves,1,FALSE())),VLOOKUP(D240,FOLIOS,6,FALSE()),"not used")</f>
        <v>not used</v>
      </c>
      <c r="P240" s="83" t="n">
        <f aca="false">IF($N240="P",VLOOKUP(H240,PrcBuckets,2,FALSE()),0)</f>
        <v>13</v>
      </c>
      <c r="Q240" s="83" t="n">
        <f aca="false">IF($N240="D",VLOOKUP(H240,BasisBuckets,2,FALSE()),0)</f>
        <v>0</v>
      </c>
      <c r="R240" s="83" t="n">
        <f aca="false">IF($N240="PHY",VLOOKUP(H240,PGDBuckets,2,FALSE()),0)</f>
        <v>0</v>
      </c>
      <c r="S240" s="83" t="n">
        <f aca="false">IF($N240="G",VLOOKUP(H240,PGDBuckets,2,FALSE()),0)</f>
        <v>0</v>
      </c>
      <c r="T240" s="83" t="n">
        <f aca="false">SUM(P240:S240)</f>
        <v>13</v>
      </c>
      <c r="U240" s="83" t="str">
        <f aca="false">IF(O240="not used","-",O240&amp;N240&amp;T240)</f>
        <v>-</v>
      </c>
      <c r="V240" s="83" t="str">
        <f aca="false">IF(O240="Not Used","-",VLOOKUP(D240,FOLIOS,7,FALSE())&amp;H240)</f>
        <v>-</v>
      </c>
      <c r="W240" s="83" t="str">
        <f aca="false">IF(U240="-","-",O240&amp;E240&amp;H240)</f>
        <v>-</v>
      </c>
      <c r="X240" s="84" t="str">
        <f aca="false">D240&amp;G240</f>
        <v>FT-CAND-EGSC-PRCNG</v>
      </c>
      <c r="AF240" s="0" t="str">
        <f aca="false">D240&amp;V240</f>
        <v>FT-CAND-EGSC-PRC-</v>
      </c>
    </row>
    <row r="241" customFormat="false" ht="12.75" hidden="false" customHeight="false" outlineLevel="0" collapsed="false">
      <c r="A241" s="80" t="n">
        <v>36682</v>
      </c>
      <c r="B241" s="81" t="s">
        <v>55</v>
      </c>
      <c r="C241" s="81" t="s">
        <v>56</v>
      </c>
      <c r="D241" s="81" t="s">
        <v>80</v>
      </c>
      <c r="E241" s="81" t="s">
        <v>24</v>
      </c>
      <c r="F241" s="81"/>
      <c r="G241" s="81" t="s">
        <v>75</v>
      </c>
      <c r="H241" s="80" t="n">
        <v>39600</v>
      </c>
      <c r="I241" s="81" t="n">
        <v>-2358</v>
      </c>
      <c r="J241" s="81" t="n">
        <v>-2358</v>
      </c>
      <c r="K241" s="82" t="n">
        <f aca="false">IF(J241=0,0,J241/I241)</f>
        <v>1</v>
      </c>
      <c r="L241" s="82" t="n">
        <f aca="false">I241/UOM</f>
        <v>-0.2358</v>
      </c>
      <c r="M241" s="82" t="n">
        <f aca="false">J241/UOM</f>
        <v>-0.2358</v>
      </c>
      <c r="N241" s="83" t="str">
        <f aca="false">IF(F241="P","PHY",IF(F241="G","G",E241))</f>
        <v>P</v>
      </c>
      <c r="O241" s="83" t="str">
        <f aca="false">IF(ISNA(VLOOKUP(G241,BadCanCurves,1,FALSE())),VLOOKUP(D241,FOLIOS,6,FALSE()),"not used")</f>
        <v>not used</v>
      </c>
      <c r="P241" s="83" t="n">
        <f aca="false">IF($N241="P",VLOOKUP(H241,PrcBuckets,2,FALSE()),0)</f>
        <v>13</v>
      </c>
      <c r="Q241" s="83" t="n">
        <f aca="false">IF($N241="D",VLOOKUP(H241,BasisBuckets,2,FALSE()),0)</f>
        <v>0</v>
      </c>
      <c r="R241" s="83" t="n">
        <f aca="false">IF($N241="PHY",VLOOKUP(H241,PGDBuckets,2,FALSE()),0)</f>
        <v>0</v>
      </c>
      <c r="S241" s="83" t="n">
        <f aca="false">IF($N241="G",VLOOKUP(H241,PGDBuckets,2,FALSE()),0)</f>
        <v>0</v>
      </c>
      <c r="T241" s="83" t="n">
        <f aca="false">SUM(P241:S241)</f>
        <v>13</v>
      </c>
      <c r="U241" s="83" t="str">
        <f aca="false">IF(O241="not used","-",O241&amp;N241&amp;T241)</f>
        <v>-</v>
      </c>
      <c r="V241" s="83" t="str">
        <f aca="false">IF(O241="Not Used","-",VLOOKUP(D241,FOLIOS,7,FALSE())&amp;H241)</f>
        <v>-</v>
      </c>
      <c r="W241" s="83" t="str">
        <f aca="false">IF(U241="-","-",O241&amp;E241&amp;H241)</f>
        <v>-</v>
      </c>
      <c r="X241" s="84" t="str">
        <f aca="false">D241&amp;G241</f>
        <v>FT-CAND-EGSC-PRCNG</v>
      </c>
      <c r="AF241" s="0" t="str">
        <f aca="false">D241&amp;V241</f>
        <v>FT-CAND-EGSC-PRC-</v>
      </c>
    </row>
    <row r="242" customFormat="false" ht="12.75" hidden="false" customHeight="false" outlineLevel="0" collapsed="false">
      <c r="A242" s="80" t="n">
        <v>36682</v>
      </c>
      <c r="B242" s="81" t="s">
        <v>55</v>
      </c>
      <c r="C242" s="81" t="s">
        <v>56</v>
      </c>
      <c r="D242" s="81" t="s">
        <v>80</v>
      </c>
      <c r="E242" s="81" t="s">
        <v>24</v>
      </c>
      <c r="F242" s="81"/>
      <c r="G242" s="81" t="s">
        <v>75</v>
      </c>
      <c r="H242" s="80" t="n">
        <v>39630</v>
      </c>
      <c r="I242" s="81" t="n">
        <v>-2422</v>
      </c>
      <c r="J242" s="81" t="n">
        <v>-2422</v>
      </c>
      <c r="K242" s="82" t="n">
        <f aca="false">IF(J242=0,0,J242/I242)</f>
        <v>1</v>
      </c>
      <c r="L242" s="82" t="n">
        <f aca="false">I242/UOM</f>
        <v>-0.2422</v>
      </c>
      <c r="M242" s="82" t="n">
        <f aca="false">J242/UOM</f>
        <v>-0.2422</v>
      </c>
      <c r="N242" s="83" t="str">
        <f aca="false">IF(F242="P","PHY",IF(F242="G","G",E242))</f>
        <v>P</v>
      </c>
      <c r="O242" s="83" t="str">
        <f aca="false">IF(ISNA(VLOOKUP(G242,BadCanCurves,1,FALSE())),VLOOKUP(D242,FOLIOS,6,FALSE()),"not used")</f>
        <v>not used</v>
      </c>
      <c r="P242" s="83" t="n">
        <f aca="false">IF($N242="P",VLOOKUP(H242,PrcBuckets,2,FALSE()),0)</f>
        <v>13</v>
      </c>
      <c r="Q242" s="83" t="n">
        <f aca="false">IF($N242="D",VLOOKUP(H242,BasisBuckets,2,FALSE()),0)</f>
        <v>0</v>
      </c>
      <c r="R242" s="83" t="n">
        <f aca="false">IF($N242="PHY",VLOOKUP(H242,PGDBuckets,2,FALSE()),0)</f>
        <v>0</v>
      </c>
      <c r="S242" s="83" t="n">
        <f aca="false">IF($N242="G",VLOOKUP(H242,PGDBuckets,2,FALSE()),0)</f>
        <v>0</v>
      </c>
      <c r="T242" s="83" t="n">
        <f aca="false">SUM(P242:S242)</f>
        <v>13</v>
      </c>
      <c r="U242" s="83" t="str">
        <f aca="false">IF(O242="not used","-",O242&amp;N242&amp;T242)</f>
        <v>-</v>
      </c>
      <c r="V242" s="83" t="str">
        <f aca="false">IF(O242="Not Used","-",VLOOKUP(D242,FOLIOS,7,FALSE())&amp;H242)</f>
        <v>-</v>
      </c>
      <c r="W242" s="83" t="str">
        <f aca="false">IF(U242="-","-",O242&amp;E242&amp;H242)</f>
        <v>-</v>
      </c>
      <c r="X242" s="84" t="str">
        <f aca="false">D242&amp;G242</f>
        <v>FT-CAND-EGSC-PRCNG</v>
      </c>
      <c r="AF242" s="0" t="str">
        <f aca="false">D242&amp;V242</f>
        <v>FT-CAND-EGSC-PRC-</v>
      </c>
    </row>
    <row r="243" customFormat="false" ht="12.75" hidden="false" customHeight="false" outlineLevel="0" collapsed="false">
      <c r="A243" s="80" t="n">
        <v>36682</v>
      </c>
      <c r="B243" s="81" t="s">
        <v>55</v>
      </c>
      <c r="C243" s="81" t="s">
        <v>56</v>
      </c>
      <c r="D243" s="81" t="s">
        <v>80</v>
      </c>
      <c r="E243" s="81" t="s">
        <v>24</v>
      </c>
      <c r="F243" s="81"/>
      <c r="G243" s="81" t="s">
        <v>75</v>
      </c>
      <c r="H243" s="80" t="n">
        <v>39661</v>
      </c>
      <c r="I243" s="81" t="n">
        <v>-2407</v>
      </c>
      <c r="J243" s="81" t="n">
        <v>-2407</v>
      </c>
      <c r="K243" s="82" t="n">
        <f aca="false">IF(J243=0,0,J243/I243)</f>
        <v>1</v>
      </c>
      <c r="L243" s="82" t="n">
        <f aca="false">I243/UOM</f>
        <v>-0.2407</v>
      </c>
      <c r="M243" s="82" t="n">
        <f aca="false">J243/UOM</f>
        <v>-0.2407</v>
      </c>
      <c r="N243" s="83" t="str">
        <f aca="false">IF(F243="P","PHY",IF(F243="G","G",E243))</f>
        <v>P</v>
      </c>
      <c r="O243" s="83" t="str">
        <f aca="false">IF(ISNA(VLOOKUP(G243,BadCanCurves,1,FALSE())),VLOOKUP(D243,FOLIOS,6,FALSE()),"not used")</f>
        <v>not used</v>
      </c>
      <c r="P243" s="83" t="n">
        <f aca="false">IF($N243="P",VLOOKUP(H243,PrcBuckets,2,FALSE()),0)</f>
        <v>13</v>
      </c>
      <c r="Q243" s="83" t="n">
        <f aca="false">IF($N243="D",VLOOKUP(H243,BasisBuckets,2,FALSE()),0)</f>
        <v>0</v>
      </c>
      <c r="R243" s="83" t="n">
        <f aca="false">IF($N243="PHY",VLOOKUP(H243,PGDBuckets,2,FALSE()),0)</f>
        <v>0</v>
      </c>
      <c r="S243" s="83" t="n">
        <f aca="false">IF($N243="G",VLOOKUP(H243,PGDBuckets,2,FALSE()),0)</f>
        <v>0</v>
      </c>
      <c r="T243" s="83" t="n">
        <f aca="false">SUM(P243:S243)</f>
        <v>13</v>
      </c>
      <c r="U243" s="83" t="str">
        <f aca="false">IF(O243="not used","-",O243&amp;N243&amp;T243)</f>
        <v>-</v>
      </c>
      <c r="V243" s="83" t="str">
        <f aca="false">IF(O243="Not Used","-",VLOOKUP(D243,FOLIOS,7,FALSE())&amp;H243)</f>
        <v>-</v>
      </c>
      <c r="W243" s="83" t="str">
        <f aca="false">IF(U243="-","-",O243&amp;E243&amp;H243)</f>
        <v>-</v>
      </c>
      <c r="X243" s="84" t="str">
        <f aca="false">D243&amp;G243</f>
        <v>FT-CAND-EGSC-PRCNG</v>
      </c>
      <c r="AF243" s="0" t="str">
        <f aca="false">D243&amp;V243</f>
        <v>FT-CAND-EGSC-PRC-</v>
      </c>
    </row>
    <row r="244" customFormat="false" ht="12.75" hidden="false" customHeight="false" outlineLevel="0" collapsed="false">
      <c r="A244" s="80" t="n">
        <v>36682</v>
      </c>
      <c r="B244" s="81" t="s">
        <v>55</v>
      </c>
      <c r="C244" s="81" t="s">
        <v>56</v>
      </c>
      <c r="D244" s="81" t="s">
        <v>80</v>
      </c>
      <c r="E244" s="81" t="s">
        <v>24</v>
      </c>
      <c r="F244" s="81"/>
      <c r="G244" s="81" t="s">
        <v>75</v>
      </c>
      <c r="H244" s="80" t="n">
        <v>39692</v>
      </c>
      <c r="I244" s="81" t="n">
        <v>-2316</v>
      </c>
      <c r="J244" s="81" t="n">
        <v>-2316</v>
      </c>
      <c r="K244" s="82" t="n">
        <f aca="false">IF(J244=0,0,J244/I244)</f>
        <v>1</v>
      </c>
      <c r="L244" s="82" t="n">
        <f aca="false">I244/UOM</f>
        <v>-0.2316</v>
      </c>
      <c r="M244" s="82" t="n">
        <f aca="false">J244/UOM</f>
        <v>-0.2316</v>
      </c>
      <c r="N244" s="83" t="str">
        <f aca="false">IF(F244="P","PHY",IF(F244="G","G",E244))</f>
        <v>P</v>
      </c>
      <c r="O244" s="83" t="str">
        <f aca="false">IF(ISNA(VLOOKUP(G244,BadCanCurves,1,FALSE())),VLOOKUP(D244,FOLIOS,6,FALSE()),"not used")</f>
        <v>not used</v>
      </c>
      <c r="P244" s="83" t="n">
        <f aca="false">IF($N244="P",VLOOKUP(H244,PrcBuckets,2,FALSE()),0)</f>
        <v>13</v>
      </c>
      <c r="Q244" s="83" t="n">
        <f aca="false">IF($N244="D",VLOOKUP(H244,BasisBuckets,2,FALSE()),0)</f>
        <v>0</v>
      </c>
      <c r="R244" s="83" t="n">
        <f aca="false">IF($N244="PHY",VLOOKUP(H244,PGDBuckets,2,FALSE()),0)</f>
        <v>0</v>
      </c>
      <c r="S244" s="83" t="n">
        <f aca="false">IF($N244="G",VLOOKUP(H244,PGDBuckets,2,FALSE()),0)</f>
        <v>0</v>
      </c>
      <c r="T244" s="83" t="n">
        <f aca="false">SUM(P244:S244)</f>
        <v>13</v>
      </c>
      <c r="U244" s="83" t="str">
        <f aca="false">IF(O244="not used","-",O244&amp;N244&amp;T244)</f>
        <v>-</v>
      </c>
      <c r="V244" s="83" t="str">
        <f aca="false">IF(O244="Not Used","-",VLOOKUP(D244,FOLIOS,7,FALSE())&amp;H244)</f>
        <v>-</v>
      </c>
      <c r="W244" s="83" t="str">
        <f aca="false">IF(U244="-","-",O244&amp;E244&amp;H244)</f>
        <v>-</v>
      </c>
      <c r="X244" s="84" t="str">
        <f aca="false">D244&amp;G244</f>
        <v>FT-CAND-EGSC-PRCNG</v>
      </c>
      <c r="AF244" s="0" t="str">
        <f aca="false">D244&amp;V244</f>
        <v>FT-CAND-EGSC-PRC-</v>
      </c>
    </row>
    <row r="245" customFormat="false" ht="12.75" hidden="false" customHeight="false" outlineLevel="0" collapsed="false">
      <c r="A245" s="80" t="n">
        <v>36682</v>
      </c>
      <c r="B245" s="81" t="s">
        <v>55</v>
      </c>
      <c r="C245" s="81" t="s">
        <v>56</v>
      </c>
      <c r="D245" s="81" t="s">
        <v>80</v>
      </c>
      <c r="E245" s="81" t="s">
        <v>24</v>
      </c>
      <c r="F245" s="81"/>
      <c r="G245" s="81" t="s">
        <v>75</v>
      </c>
      <c r="H245" s="80" t="n">
        <v>39722</v>
      </c>
      <c r="I245" s="81" t="n">
        <v>-2379</v>
      </c>
      <c r="J245" s="81" t="n">
        <v>-2379</v>
      </c>
      <c r="K245" s="82" t="n">
        <f aca="false">IF(J245=0,0,J245/I245)</f>
        <v>1</v>
      </c>
      <c r="L245" s="82" t="n">
        <f aca="false">I245/UOM</f>
        <v>-0.2379</v>
      </c>
      <c r="M245" s="82" t="n">
        <f aca="false">J245/UOM</f>
        <v>-0.2379</v>
      </c>
      <c r="N245" s="83" t="str">
        <f aca="false">IF(F245="P","PHY",IF(F245="G","G",E245))</f>
        <v>P</v>
      </c>
      <c r="O245" s="83" t="str">
        <f aca="false">IF(ISNA(VLOOKUP(G245,BadCanCurves,1,FALSE())),VLOOKUP(D245,FOLIOS,6,FALSE()),"not used")</f>
        <v>not used</v>
      </c>
      <c r="P245" s="83" t="n">
        <f aca="false">IF($N245="P",VLOOKUP(H245,PrcBuckets,2,FALSE()),0)</f>
        <v>13</v>
      </c>
      <c r="Q245" s="83" t="n">
        <f aca="false">IF($N245="D",VLOOKUP(H245,BasisBuckets,2,FALSE()),0)</f>
        <v>0</v>
      </c>
      <c r="R245" s="83" t="n">
        <f aca="false">IF($N245="PHY",VLOOKUP(H245,PGDBuckets,2,FALSE()),0)</f>
        <v>0</v>
      </c>
      <c r="S245" s="83" t="n">
        <f aca="false">IF($N245="G",VLOOKUP(H245,PGDBuckets,2,FALSE()),0)</f>
        <v>0</v>
      </c>
      <c r="T245" s="83" t="n">
        <f aca="false">SUM(P245:S245)</f>
        <v>13</v>
      </c>
      <c r="U245" s="83" t="str">
        <f aca="false">IF(O245="not used","-",O245&amp;N245&amp;T245)</f>
        <v>-</v>
      </c>
      <c r="V245" s="83" t="str">
        <f aca="false">IF(O245="Not Used","-",VLOOKUP(D245,FOLIOS,7,FALSE())&amp;H245)</f>
        <v>-</v>
      </c>
      <c r="W245" s="83" t="str">
        <f aca="false">IF(U245="-","-",O245&amp;E245&amp;H245)</f>
        <v>-</v>
      </c>
      <c r="X245" s="84" t="str">
        <f aca="false">D245&amp;G245</f>
        <v>FT-CAND-EGSC-PRCNG</v>
      </c>
      <c r="AF245" s="0" t="str">
        <f aca="false">D245&amp;V245</f>
        <v>FT-CAND-EGSC-PRC-</v>
      </c>
    </row>
    <row r="246" customFormat="false" ht="12.75" hidden="false" customHeight="false" outlineLevel="0" collapsed="false">
      <c r="A246" s="80" t="n">
        <v>36682</v>
      </c>
      <c r="B246" s="81" t="s">
        <v>55</v>
      </c>
      <c r="C246" s="81" t="s">
        <v>56</v>
      </c>
      <c r="D246" s="81" t="s">
        <v>80</v>
      </c>
      <c r="E246" s="81" t="s">
        <v>24</v>
      </c>
      <c r="F246" s="81"/>
      <c r="G246" s="81" t="s">
        <v>75</v>
      </c>
      <c r="H246" s="80" t="n">
        <v>39753</v>
      </c>
      <c r="I246" s="81" t="n">
        <v>-3812</v>
      </c>
      <c r="J246" s="81" t="n">
        <v>-3812</v>
      </c>
      <c r="K246" s="82" t="n">
        <f aca="false">IF(J246=0,0,J246/I246)</f>
        <v>1</v>
      </c>
      <c r="L246" s="82" t="n">
        <f aca="false">I246/UOM</f>
        <v>-0.3812</v>
      </c>
      <c r="M246" s="82" t="n">
        <f aca="false">J246/UOM</f>
        <v>-0.3812</v>
      </c>
      <c r="N246" s="83" t="str">
        <f aca="false">IF(F246="P","PHY",IF(F246="G","G",E246))</f>
        <v>P</v>
      </c>
      <c r="O246" s="83" t="str">
        <f aca="false">IF(ISNA(VLOOKUP(G246,BadCanCurves,1,FALSE())),VLOOKUP(D246,FOLIOS,6,FALSE()),"not used")</f>
        <v>not used</v>
      </c>
      <c r="P246" s="83" t="n">
        <f aca="false">IF($N246="P",VLOOKUP(H246,PrcBuckets,2,FALSE()),0)</f>
        <v>13</v>
      </c>
      <c r="Q246" s="83" t="n">
        <f aca="false">IF($N246="D",VLOOKUP(H246,BasisBuckets,2,FALSE()),0)</f>
        <v>0</v>
      </c>
      <c r="R246" s="83" t="n">
        <f aca="false">IF($N246="PHY",VLOOKUP(H246,PGDBuckets,2,FALSE()),0)</f>
        <v>0</v>
      </c>
      <c r="S246" s="83" t="n">
        <f aca="false">IF($N246="G",VLOOKUP(H246,PGDBuckets,2,FALSE()),0)</f>
        <v>0</v>
      </c>
      <c r="T246" s="83" t="n">
        <f aca="false">SUM(P246:S246)</f>
        <v>13</v>
      </c>
      <c r="U246" s="83" t="str">
        <f aca="false">IF(O246="not used","-",O246&amp;N246&amp;T246)</f>
        <v>-</v>
      </c>
      <c r="V246" s="83" t="str">
        <f aca="false">IF(O246="Not Used","-",VLOOKUP(D246,FOLIOS,7,FALSE())&amp;H246)</f>
        <v>-</v>
      </c>
      <c r="W246" s="83" t="str">
        <f aca="false">IF(U246="-","-",O246&amp;E246&amp;H246)</f>
        <v>-</v>
      </c>
      <c r="X246" s="84" t="str">
        <f aca="false">D246&amp;G246</f>
        <v>FT-CAND-EGSC-PRCNG</v>
      </c>
      <c r="AF246" s="0" t="str">
        <f aca="false">D246&amp;V246</f>
        <v>FT-CAND-EGSC-PRC-</v>
      </c>
    </row>
    <row r="247" customFormat="false" ht="12.75" hidden="false" customHeight="false" outlineLevel="0" collapsed="false">
      <c r="A247" s="80" t="n">
        <v>36682</v>
      </c>
      <c r="B247" s="81" t="s">
        <v>55</v>
      </c>
      <c r="C247" s="81" t="s">
        <v>56</v>
      </c>
      <c r="D247" s="81" t="s">
        <v>80</v>
      </c>
      <c r="E247" s="81" t="s">
        <v>24</v>
      </c>
      <c r="F247" s="81"/>
      <c r="G247" s="81" t="s">
        <v>75</v>
      </c>
      <c r="H247" s="80" t="n">
        <v>39783</v>
      </c>
      <c r="I247" s="81" t="n">
        <v>13122</v>
      </c>
      <c r="J247" s="81" t="n">
        <v>13122</v>
      </c>
      <c r="K247" s="82" t="n">
        <f aca="false">IF(J247=0,0,J247/I247)</f>
        <v>1</v>
      </c>
      <c r="L247" s="82" t="n">
        <f aca="false">I247/UOM</f>
        <v>1.3122</v>
      </c>
      <c r="M247" s="82" t="n">
        <f aca="false">J247/UOM</f>
        <v>1.3122</v>
      </c>
      <c r="N247" s="83" t="str">
        <f aca="false">IF(F247="P","PHY",IF(F247="G","G",E247))</f>
        <v>P</v>
      </c>
      <c r="O247" s="83" t="str">
        <f aca="false">IF(ISNA(VLOOKUP(G247,BadCanCurves,1,FALSE())),VLOOKUP(D247,FOLIOS,6,FALSE()),"not used")</f>
        <v>not used</v>
      </c>
      <c r="P247" s="83" t="n">
        <f aca="false">IF($N247="P",VLOOKUP(H247,PrcBuckets,2,FALSE()),0)</f>
        <v>13</v>
      </c>
      <c r="Q247" s="83" t="n">
        <f aca="false">IF($N247="D",VLOOKUP(H247,BasisBuckets,2,FALSE()),0)</f>
        <v>0</v>
      </c>
      <c r="R247" s="83" t="n">
        <f aca="false">IF($N247="PHY",VLOOKUP(H247,PGDBuckets,2,FALSE()),0)</f>
        <v>0</v>
      </c>
      <c r="S247" s="83" t="n">
        <f aca="false">IF($N247="G",VLOOKUP(H247,PGDBuckets,2,FALSE()),0)</f>
        <v>0</v>
      </c>
      <c r="T247" s="83" t="n">
        <f aca="false">SUM(P247:S247)</f>
        <v>13</v>
      </c>
      <c r="U247" s="83" t="str">
        <f aca="false">IF(O247="not used","-",O247&amp;N247&amp;T247)</f>
        <v>-</v>
      </c>
      <c r="V247" s="83" t="str">
        <f aca="false">IF(O247="Not Used","-",VLOOKUP(D247,FOLIOS,7,FALSE())&amp;H247)</f>
        <v>-</v>
      </c>
      <c r="W247" s="83" t="str">
        <f aca="false">IF(U247="-","-",O247&amp;E247&amp;H247)</f>
        <v>-</v>
      </c>
      <c r="X247" s="84" t="str">
        <f aca="false">D247&amp;G247</f>
        <v>FT-CAND-EGSC-PRCNG</v>
      </c>
      <c r="AF247" s="0" t="str">
        <f aca="false">D247&amp;V247</f>
        <v>FT-CAND-EGSC-PRC-</v>
      </c>
    </row>
    <row r="248" customFormat="false" ht="12.75" hidden="false" customHeight="false" outlineLevel="0" collapsed="false">
      <c r="A248" s="80" t="n">
        <v>36682</v>
      </c>
      <c r="B248" s="81" t="s">
        <v>55</v>
      </c>
      <c r="C248" s="81" t="s">
        <v>56</v>
      </c>
      <c r="D248" s="81" t="s">
        <v>80</v>
      </c>
      <c r="E248" s="81" t="s">
        <v>24</v>
      </c>
      <c r="F248" s="81"/>
      <c r="G248" s="81" t="s">
        <v>75</v>
      </c>
      <c r="H248" s="80" t="n">
        <v>39814</v>
      </c>
      <c r="I248" s="81" t="n">
        <v>-110</v>
      </c>
      <c r="J248" s="81" t="n">
        <v>-110</v>
      </c>
      <c r="K248" s="82" t="n">
        <f aca="false">IF(J248=0,0,J248/I248)</f>
        <v>1</v>
      </c>
      <c r="L248" s="82" t="n">
        <f aca="false">I248/UOM</f>
        <v>-0.011</v>
      </c>
      <c r="M248" s="82" t="n">
        <f aca="false">J248/UOM</f>
        <v>-0.011</v>
      </c>
      <c r="N248" s="83" t="str">
        <f aca="false">IF(F248="P","PHY",IF(F248="G","G",E248))</f>
        <v>P</v>
      </c>
      <c r="O248" s="83" t="str">
        <f aca="false">IF(ISNA(VLOOKUP(G248,BadCanCurves,1,FALSE())),VLOOKUP(D248,FOLIOS,6,FALSE()),"not used")</f>
        <v>not used</v>
      </c>
      <c r="P248" s="83" t="n">
        <f aca="false">IF($N248="P",VLOOKUP(H248,PrcBuckets,2,FALSE()),0)</f>
        <v>13</v>
      </c>
      <c r="Q248" s="83" t="n">
        <f aca="false">IF($N248="D",VLOOKUP(H248,BasisBuckets,2,FALSE()),0)</f>
        <v>0</v>
      </c>
      <c r="R248" s="83" t="n">
        <f aca="false">IF($N248="PHY",VLOOKUP(H248,PGDBuckets,2,FALSE()),0)</f>
        <v>0</v>
      </c>
      <c r="S248" s="83" t="n">
        <f aca="false">IF($N248="G",VLOOKUP(H248,PGDBuckets,2,FALSE()),0)</f>
        <v>0</v>
      </c>
      <c r="T248" s="83" t="n">
        <f aca="false">SUM(P248:S248)</f>
        <v>13</v>
      </c>
      <c r="U248" s="83" t="str">
        <f aca="false">IF(O248="not used","-",O248&amp;N248&amp;T248)</f>
        <v>-</v>
      </c>
      <c r="V248" s="83" t="str">
        <f aca="false">IF(O248="Not Used","-",VLOOKUP(D248,FOLIOS,7,FALSE())&amp;H248)</f>
        <v>-</v>
      </c>
      <c r="W248" s="83" t="str">
        <f aca="false">IF(U248="-","-",O248&amp;E248&amp;H248)</f>
        <v>-</v>
      </c>
      <c r="X248" s="84" t="str">
        <f aca="false">D248&amp;G248</f>
        <v>FT-CAND-EGSC-PRCNG</v>
      </c>
      <c r="AF248" s="0" t="str">
        <f aca="false">D248&amp;V248</f>
        <v>FT-CAND-EGSC-PRC-</v>
      </c>
    </row>
    <row r="249" customFormat="false" ht="12.75" hidden="false" customHeight="false" outlineLevel="0" collapsed="false">
      <c r="A249" s="80" t="n">
        <v>36682</v>
      </c>
      <c r="B249" s="81" t="s">
        <v>55</v>
      </c>
      <c r="C249" s="81" t="s">
        <v>56</v>
      </c>
      <c r="D249" s="81" t="s">
        <v>80</v>
      </c>
      <c r="E249" s="81" t="s">
        <v>24</v>
      </c>
      <c r="F249" s="81"/>
      <c r="G249" s="81" t="s">
        <v>75</v>
      </c>
      <c r="H249" s="80" t="n">
        <v>39845</v>
      </c>
      <c r="I249" s="81" t="n">
        <v>-99</v>
      </c>
      <c r="J249" s="81" t="n">
        <v>-99</v>
      </c>
      <c r="K249" s="82" t="n">
        <f aca="false">IF(J249=0,0,J249/I249)</f>
        <v>1</v>
      </c>
      <c r="L249" s="82" t="n">
        <f aca="false">I249/UOM</f>
        <v>-0.0099</v>
      </c>
      <c r="M249" s="82" t="n">
        <f aca="false">J249/UOM</f>
        <v>-0.0099</v>
      </c>
      <c r="N249" s="83" t="str">
        <f aca="false">IF(F249="P","PHY",IF(F249="G","G",E249))</f>
        <v>P</v>
      </c>
      <c r="O249" s="83" t="str">
        <f aca="false">IF(ISNA(VLOOKUP(G249,BadCanCurves,1,FALSE())),VLOOKUP(D249,FOLIOS,6,FALSE()),"not used")</f>
        <v>not used</v>
      </c>
      <c r="P249" s="83" t="n">
        <f aca="false">IF($N249="P",VLOOKUP(H249,PrcBuckets,2,FALSE()),0)</f>
        <v>13</v>
      </c>
      <c r="Q249" s="83" t="n">
        <f aca="false">IF($N249="D",VLOOKUP(H249,BasisBuckets,2,FALSE()),0)</f>
        <v>0</v>
      </c>
      <c r="R249" s="83" t="n">
        <f aca="false">IF($N249="PHY",VLOOKUP(H249,PGDBuckets,2,FALSE()),0)</f>
        <v>0</v>
      </c>
      <c r="S249" s="83" t="n">
        <f aca="false">IF($N249="G",VLOOKUP(H249,PGDBuckets,2,FALSE()),0)</f>
        <v>0</v>
      </c>
      <c r="T249" s="83" t="n">
        <f aca="false">SUM(P249:S249)</f>
        <v>13</v>
      </c>
      <c r="U249" s="83" t="str">
        <f aca="false">IF(O249="not used","-",O249&amp;N249&amp;T249)</f>
        <v>-</v>
      </c>
      <c r="V249" s="83" t="str">
        <f aca="false">IF(O249="Not Used","-",VLOOKUP(D249,FOLIOS,7,FALSE())&amp;H249)</f>
        <v>-</v>
      </c>
      <c r="W249" s="83" t="str">
        <f aca="false">IF(U249="-","-",O249&amp;E249&amp;H249)</f>
        <v>-</v>
      </c>
      <c r="X249" s="84" t="str">
        <f aca="false">D249&amp;G249</f>
        <v>FT-CAND-EGSC-PRCNG</v>
      </c>
      <c r="AF249" s="0" t="str">
        <f aca="false">D249&amp;V249</f>
        <v>FT-CAND-EGSC-PRC-</v>
      </c>
    </row>
    <row r="250" customFormat="false" ht="12.75" hidden="false" customHeight="false" outlineLevel="0" collapsed="false">
      <c r="A250" s="80" t="n">
        <v>36682</v>
      </c>
      <c r="B250" s="81" t="s">
        <v>55</v>
      </c>
      <c r="C250" s="81" t="s">
        <v>56</v>
      </c>
      <c r="D250" s="81" t="s">
        <v>80</v>
      </c>
      <c r="E250" s="81" t="s">
        <v>24</v>
      </c>
      <c r="F250" s="81"/>
      <c r="G250" s="81" t="s">
        <v>75</v>
      </c>
      <c r="H250" s="80" t="n">
        <v>39873</v>
      </c>
      <c r="I250" s="81" t="n">
        <v>-109</v>
      </c>
      <c r="J250" s="81" t="n">
        <v>-109</v>
      </c>
      <c r="K250" s="82" t="n">
        <f aca="false">IF(J250=0,0,J250/I250)</f>
        <v>1</v>
      </c>
      <c r="L250" s="82" t="n">
        <f aca="false">I250/UOM</f>
        <v>-0.0109</v>
      </c>
      <c r="M250" s="82" t="n">
        <f aca="false">J250/UOM</f>
        <v>-0.0109</v>
      </c>
      <c r="N250" s="83" t="str">
        <f aca="false">IF(F250="P","PHY",IF(F250="G","G",E250))</f>
        <v>P</v>
      </c>
      <c r="O250" s="83" t="str">
        <f aca="false">IF(ISNA(VLOOKUP(G250,BadCanCurves,1,FALSE())),VLOOKUP(D250,FOLIOS,6,FALSE()),"not used")</f>
        <v>not used</v>
      </c>
      <c r="P250" s="83" t="n">
        <f aca="false">IF($N250="P",VLOOKUP(H250,PrcBuckets,2,FALSE()),0)</f>
        <v>13</v>
      </c>
      <c r="Q250" s="83" t="n">
        <f aca="false">IF($N250="D",VLOOKUP(H250,BasisBuckets,2,FALSE()),0)</f>
        <v>0</v>
      </c>
      <c r="R250" s="83" t="n">
        <f aca="false">IF($N250="PHY",VLOOKUP(H250,PGDBuckets,2,FALSE()),0)</f>
        <v>0</v>
      </c>
      <c r="S250" s="83" t="n">
        <f aca="false">IF($N250="G",VLOOKUP(H250,PGDBuckets,2,FALSE()),0)</f>
        <v>0</v>
      </c>
      <c r="T250" s="83" t="n">
        <f aca="false">SUM(P250:S250)</f>
        <v>13</v>
      </c>
      <c r="U250" s="83" t="str">
        <f aca="false">IF(O250="not used","-",O250&amp;N250&amp;T250)</f>
        <v>-</v>
      </c>
      <c r="V250" s="83" t="str">
        <f aca="false">IF(O250="Not Used","-",VLOOKUP(D250,FOLIOS,7,FALSE())&amp;H250)</f>
        <v>-</v>
      </c>
      <c r="W250" s="83" t="str">
        <f aca="false">IF(U250="-","-",O250&amp;E250&amp;H250)</f>
        <v>-</v>
      </c>
      <c r="X250" s="84" t="str">
        <f aca="false">D250&amp;G250</f>
        <v>FT-CAND-EGSC-PRCNG</v>
      </c>
      <c r="AF250" s="0" t="str">
        <f aca="false">D250&amp;V250</f>
        <v>FT-CAND-EGSC-PRC-</v>
      </c>
    </row>
    <row r="251" customFormat="false" ht="12.75" hidden="false" customHeight="false" outlineLevel="0" collapsed="false">
      <c r="A251" s="80" t="n">
        <v>36682</v>
      </c>
      <c r="B251" s="81" t="s">
        <v>55</v>
      </c>
      <c r="C251" s="81" t="s">
        <v>56</v>
      </c>
      <c r="D251" s="81" t="s">
        <v>80</v>
      </c>
      <c r="E251" s="81" t="s">
        <v>24</v>
      </c>
      <c r="F251" s="81"/>
      <c r="G251" s="81" t="s">
        <v>75</v>
      </c>
      <c r="H251" s="80" t="n">
        <v>39904</v>
      </c>
      <c r="I251" s="81" t="n">
        <v>-105</v>
      </c>
      <c r="J251" s="81" t="n">
        <v>-105</v>
      </c>
      <c r="K251" s="82" t="n">
        <f aca="false">IF(J251=0,0,J251/I251)</f>
        <v>1</v>
      </c>
      <c r="L251" s="82" t="n">
        <f aca="false">I251/UOM</f>
        <v>-0.0105</v>
      </c>
      <c r="M251" s="82" t="n">
        <f aca="false">J251/UOM</f>
        <v>-0.0105</v>
      </c>
      <c r="N251" s="83" t="str">
        <f aca="false">IF(F251="P","PHY",IF(F251="G","G",E251))</f>
        <v>P</v>
      </c>
      <c r="O251" s="83" t="str">
        <f aca="false">IF(ISNA(VLOOKUP(G251,BadCanCurves,1,FALSE())),VLOOKUP(D251,FOLIOS,6,FALSE()),"not used")</f>
        <v>not used</v>
      </c>
      <c r="P251" s="83" t="n">
        <f aca="false">IF($N251="P",VLOOKUP(H251,PrcBuckets,2,FALSE()),0)</f>
        <v>13</v>
      </c>
      <c r="Q251" s="83" t="n">
        <f aca="false">IF($N251="D",VLOOKUP(H251,BasisBuckets,2,FALSE()),0)</f>
        <v>0</v>
      </c>
      <c r="R251" s="83" t="n">
        <f aca="false">IF($N251="PHY",VLOOKUP(H251,PGDBuckets,2,FALSE()),0)</f>
        <v>0</v>
      </c>
      <c r="S251" s="83" t="n">
        <f aca="false">IF($N251="G",VLOOKUP(H251,PGDBuckets,2,FALSE()),0)</f>
        <v>0</v>
      </c>
      <c r="T251" s="83" t="n">
        <f aca="false">SUM(P251:S251)</f>
        <v>13</v>
      </c>
      <c r="U251" s="83" t="str">
        <f aca="false">IF(O251="not used","-",O251&amp;N251&amp;T251)</f>
        <v>-</v>
      </c>
      <c r="V251" s="83" t="str">
        <f aca="false">IF(O251="Not Used","-",VLOOKUP(D251,FOLIOS,7,FALSE())&amp;H251)</f>
        <v>-</v>
      </c>
      <c r="W251" s="83" t="str">
        <f aca="false">IF(U251="-","-",O251&amp;E251&amp;H251)</f>
        <v>-</v>
      </c>
      <c r="X251" s="84" t="str">
        <f aca="false">D251&amp;G251</f>
        <v>FT-CAND-EGSC-PRCNG</v>
      </c>
      <c r="AF251" s="0" t="str">
        <f aca="false">D251&amp;V251</f>
        <v>FT-CAND-EGSC-PRC-</v>
      </c>
    </row>
    <row r="252" customFormat="false" ht="12.75" hidden="false" customHeight="false" outlineLevel="0" collapsed="false">
      <c r="A252" s="80" t="n">
        <v>36682</v>
      </c>
      <c r="B252" s="81" t="s">
        <v>55</v>
      </c>
      <c r="C252" s="81" t="s">
        <v>56</v>
      </c>
      <c r="D252" s="81" t="s">
        <v>80</v>
      </c>
      <c r="E252" s="81" t="s">
        <v>24</v>
      </c>
      <c r="F252" s="81"/>
      <c r="G252" s="81" t="s">
        <v>75</v>
      </c>
      <c r="H252" s="80" t="n">
        <v>39934</v>
      </c>
      <c r="I252" s="81" t="n">
        <v>-108</v>
      </c>
      <c r="J252" s="81" t="n">
        <v>-108</v>
      </c>
      <c r="K252" s="82" t="n">
        <f aca="false">IF(J252=0,0,J252/I252)</f>
        <v>1</v>
      </c>
      <c r="L252" s="82" t="n">
        <f aca="false">I252/UOM</f>
        <v>-0.0108</v>
      </c>
      <c r="M252" s="82" t="n">
        <f aca="false">J252/UOM</f>
        <v>-0.0108</v>
      </c>
      <c r="N252" s="83" t="str">
        <f aca="false">IF(F252="P","PHY",IF(F252="G","G",E252))</f>
        <v>P</v>
      </c>
      <c r="O252" s="83" t="str">
        <f aca="false">IF(ISNA(VLOOKUP(G252,BadCanCurves,1,FALSE())),VLOOKUP(D252,FOLIOS,6,FALSE()),"not used")</f>
        <v>not used</v>
      </c>
      <c r="P252" s="83" t="n">
        <f aca="false">IF($N252="P",VLOOKUP(H252,PrcBuckets,2,FALSE()),0)</f>
        <v>13</v>
      </c>
      <c r="Q252" s="83" t="n">
        <f aca="false">IF($N252="D",VLOOKUP(H252,BasisBuckets,2,FALSE()),0)</f>
        <v>0</v>
      </c>
      <c r="R252" s="83" t="n">
        <f aca="false">IF($N252="PHY",VLOOKUP(H252,PGDBuckets,2,FALSE()),0)</f>
        <v>0</v>
      </c>
      <c r="S252" s="83" t="n">
        <f aca="false">IF($N252="G",VLOOKUP(H252,PGDBuckets,2,FALSE()),0)</f>
        <v>0</v>
      </c>
      <c r="T252" s="83" t="n">
        <f aca="false">SUM(P252:S252)</f>
        <v>13</v>
      </c>
      <c r="U252" s="83" t="str">
        <f aca="false">IF(O252="not used","-",O252&amp;N252&amp;T252)</f>
        <v>-</v>
      </c>
      <c r="V252" s="83" t="str">
        <f aca="false">IF(O252="Not Used","-",VLOOKUP(D252,FOLIOS,7,FALSE())&amp;H252)</f>
        <v>-</v>
      </c>
      <c r="W252" s="83" t="str">
        <f aca="false">IF(U252="-","-",O252&amp;E252&amp;H252)</f>
        <v>-</v>
      </c>
      <c r="X252" s="84" t="str">
        <f aca="false">D252&amp;G252</f>
        <v>FT-CAND-EGSC-PRCNG</v>
      </c>
      <c r="AF252" s="0" t="str">
        <f aca="false">D252&amp;V252</f>
        <v>FT-CAND-EGSC-PRC-</v>
      </c>
    </row>
    <row r="253" customFormat="false" ht="12.75" hidden="false" customHeight="false" outlineLevel="0" collapsed="false">
      <c r="A253" s="80" t="n">
        <v>36682</v>
      </c>
      <c r="B253" s="81" t="s">
        <v>55</v>
      </c>
      <c r="C253" s="81" t="s">
        <v>56</v>
      </c>
      <c r="D253" s="81" t="s">
        <v>80</v>
      </c>
      <c r="E253" s="81" t="s">
        <v>24</v>
      </c>
      <c r="F253" s="81"/>
      <c r="G253" s="81" t="s">
        <v>75</v>
      </c>
      <c r="H253" s="80" t="n">
        <v>39965</v>
      </c>
      <c r="I253" s="81" t="n">
        <v>-104</v>
      </c>
      <c r="J253" s="81" t="n">
        <v>-104</v>
      </c>
      <c r="K253" s="82" t="n">
        <f aca="false">IF(J253=0,0,J253/I253)</f>
        <v>1</v>
      </c>
      <c r="L253" s="82" t="n">
        <f aca="false">I253/UOM</f>
        <v>-0.0104</v>
      </c>
      <c r="M253" s="82" t="n">
        <f aca="false">J253/UOM</f>
        <v>-0.0104</v>
      </c>
      <c r="N253" s="83" t="str">
        <f aca="false">IF(F253="P","PHY",IF(F253="G","G",E253))</f>
        <v>P</v>
      </c>
      <c r="O253" s="83" t="str">
        <f aca="false">IF(ISNA(VLOOKUP(G253,BadCanCurves,1,FALSE())),VLOOKUP(D253,FOLIOS,6,FALSE()),"not used")</f>
        <v>not used</v>
      </c>
      <c r="P253" s="83" t="n">
        <f aca="false">IF($N253="P",VLOOKUP(H253,PrcBuckets,2,FALSE()),0)</f>
        <v>13</v>
      </c>
      <c r="Q253" s="83" t="n">
        <f aca="false">IF($N253="D",VLOOKUP(H253,BasisBuckets,2,FALSE()),0)</f>
        <v>0</v>
      </c>
      <c r="R253" s="83" t="n">
        <f aca="false">IF($N253="PHY",VLOOKUP(H253,PGDBuckets,2,FALSE()),0)</f>
        <v>0</v>
      </c>
      <c r="S253" s="83" t="n">
        <f aca="false">IF($N253="G",VLOOKUP(H253,PGDBuckets,2,FALSE()),0)</f>
        <v>0</v>
      </c>
      <c r="T253" s="83" t="n">
        <f aca="false">SUM(P253:S253)</f>
        <v>13</v>
      </c>
      <c r="U253" s="83" t="str">
        <f aca="false">IF(O253="not used","-",O253&amp;N253&amp;T253)</f>
        <v>-</v>
      </c>
      <c r="V253" s="83" t="str">
        <f aca="false">IF(O253="Not Used","-",VLOOKUP(D253,FOLIOS,7,FALSE())&amp;H253)</f>
        <v>-</v>
      </c>
      <c r="W253" s="83" t="str">
        <f aca="false">IF(U253="-","-",O253&amp;E253&amp;H253)</f>
        <v>-</v>
      </c>
      <c r="X253" s="84" t="str">
        <f aca="false">D253&amp;G253</f>
        <v>FT-CAND-EGSC-PRCNG</v>
      </c>
      <c r="AF253" s="0" t="str">
        <f aca="false">D253&amp;V253</f>
        <v>FT-CAND-EGSC-PRC-</v>
      </c>
    </row>
    <row r="254" customFormat="false" ht="12.75" hidden="false" customHeight="false" outlineLevel="0" collapsed="false">
      <c r="A254" s="80" t="n">
        <v>36682</v>
      </c>
      <c r="B254" s="81" t="s">
        <v>55</v>
      </c>
      <c r="C254" s="81" t="s">
        <v>56</v>
      </c>
      <c r="D254" s="81" t="s">
        <v>80</v>
      </c>
      <c r="E254" s="81" t="s">
        <v>24</v>
      </c>
      <c r="F254" s="81"/>
      <c r="G254" s="81" t="s">
        <v>75</v>
      </c>
      <c r="H254" s="80" t="n">
        <v>39995</v>
      </c>
      <c r="I254" s="81" t="n">
        <v>-107</v>
      </c>
      <c r="J254" s="81" t="n">
        <v>-107</v>
      </c>
      <c r="K254" s="82" t="n">
        <f aca="false">IF(J254=0,0,J254/I254)</f>
        <v>1</v>
      </c>
      <c r="L254" s="82" t="n">
        <f aca="false">I254/UOM</f>
        <v>-0.0107</v>
      </c>
      <c r="M254" s="82" t="n">
        <f aca="false">J254/UOM</f>
        <v>-0.0107</v>
      </c>
      <c r="N254" s="83" t="str">
        <f aca="false">IF(F254="P","PHY",IF(F254="G","G",E254))</f>
        <v>P</v>
      </c>
      <c r="O254" s="83" t="str">
        <f aca="false">IF(ISNA(VLOOKUP(G254,BadCanCurves,1,FALSE())),VLOOKUP(D254,FOLIOS,6,FALSE()),"not used")</f>
        <v>not used</v>
      </c>
      <c r="P254" s="83" t="n">
        <f aca="false">IF($N254="P",VLOOKUP(H254,PrcBuckets,2,FALSE()),0)</f>
        <v>13</v>
      </c>
      <c r="Q254" s="83" t="n">
        <f aca="false">IF($N254="D",VLOOKUP(H254,BasisBuckets,2,FALSE()),0)</f>
        <v>0</v>
      </c>
      <c r="R254" s="83" t="n">
        <f aca="false">IF($N254="PHY",VLOOKUP(H254,PGDBuckets,2,FALSE()),0)</f>
        <v>0</v>
      </c>
      <c r="S254" s="83" t="n">
        <f aca="false">IF($N254="G",VLOOKUP(H254,PGDBuckets,2,FALSE()),0)</f>
        <v>0</v>
      </c>
      <c r="T254" s="83" t="n">
        <f aca="false">SUM(P254:S254)</f>
        <v>13</v>
      </c>
      <c r="U254" s="83" t="str">
        <f aca="false">IF(O254="not used","-",O254&amp;N254&amp;T254)</f>
        <v>-</v>
      </c>
      <c r="V254" s="83" t="str">
        <f aca="false">IF(O254="Not Used","-",VLOOKUP(D254,FOLIOS,7,FALSE())&amp;H254)</f>
        <v>-</v>
      </c>
      <c r="W254" s="83" t="str">
        <f aca="false">IF(U254="-","-",O254&amp;E254&amp;H254)</f>
        <v>-</v>
      </c>
      <c r="X254" s="84" t="str">
        <f aca="false">D254&amp;G254</f>
        <v>FT-CAND-EGSC-PRCNG</v>
      </c>
      <c r="AF254" s="0" t="str">
        <f aca="false">D254&amp;V254</f>
        <v>FT-CAND-EGSC-PRC-</v>
      </c>
    </row>
    <row r="255" customFormat="false" ht="12.75" hidden="false" customHeight="false" outlineLevel="0" collapsed="false">
      <c r="A255" s="80" t="n">
        <v>36682</v>
      </c>
      <c r="B255" s="81" t="s">
        <v>55</v>
      </c>
      <c r="C255" s="81" t="s">
        <v>56</v>
      </c>
      <c r="D255" s="81" t="s">
        <v>80</v>
      </c>
      <c r="E255" s="81" t="s">
        <v>24</v>
      </c>
      <c r="F255" s="81"/>
      <c r="G255" s="81" t="s">
        <v>75</v>
      </c>
      <c r="H255" s="80" t="n">
        <v>40026</v>
      </c>
      <c r="I255" s="81" t="n">
        <v>-106</v>
      </c>
      <c r="J255" s="81" t="n">
        <v>-106</v>
      </c>
      <c r="K255" s="82" t="n">
        <f aca="false">IF(J255=0,0,J255/I255)</f>
        <v>1</v>
      </c>
      <c r="L255" s="82" t="n">
        <f aca="false">I255/UOM</f>
        <v>-0.0106</v>
      </c>
      <c r="M255" s="82" t="n">
        <f aca="false">J255/UOM</f>
        <v>-0.0106</v>
      </c>
      <c r="N255" s="83" t="str">
        <f aca="false">IF(F255="P","PHY",IF(F255="G","G",E255))</f>
        <v>P</v>
      </c>
      <c r="O255" s="83" t="str">
        <f aca="false">IF(ISNA(VLOOKUP(G255,BadCanCurves,1,FALSE())),VLOOKUP(D255,FOLIOS,6,FALSE()),"not used")</f>
        <v>not used</v>
      </c>
      <c r="P255" s="83" t="n">
        <f aca="false">IF($N255="P",VLOOKUP(H255,PrcBuckets,2,FALSE()),0)</f>
        <v>13</v>
      </c>
      <c r="Q255" s="83" t="n">
        <f aca="false">IF($N255="D",VLOOKUP(H255,BasisBuckets,2,FALSE()),0)</f>
        <v>0</v>
      </c>
      <c r="R255" s="83" t="n">
        <f aca="false">IF($N255="PHY",VLOOKUP(H255,PGDBuckets,2,FALSE()),0)</f>
        <v>0</v>
      </c>
      <c r="S255" s="83" t="n">
        <f aca="false">IF($N255="G",VLOOKUP(H255,PGDBuckets,2,FALSE()),0)</f>
        <v>0</v>
      </c>
      <c r="T255" s="83" t="n">
        <f aca="false">SUM(P255:S255)</f>
        <v>13</v>
      </c>
      <c r="U255" s="83" t="str">
        <f aca="false">IF(O255="not used","-",O255&amp;N255&amp;T255)</f>
        <v>-</v>
      </c>
      <c r="V255" s="83" t="str">
        <f aca="false">IF(O255="Not Used","-",VLOOKUP(D255,FOLIOS,7,FALSE())&amp;H255)</f>
        <v>-</v>
      </c>
      <c r="W255" s="83" t="str">
        <f aca="false">IF(U255="-","-",O255&amp;E255&amp;H255)</f>
        <v>-</v>
      </c>
      <c r="X255" s="84" t="str">
        <f aca="false">D255&amp;G255</f>
        <v>FT-CAND-EGSC-PRCNG</v>
      </c>
      <c r="AF255" s="0" t="str">
        <f aca="false">D255&amp;V255</f>
        <v>FT-CAND-EGSC-PRC-</v>
      </c>
    </row>
    <row r="256" customFormat="false" ht="12.75" hidden="false" customHeight="false" outlineLevel="0" collapsed="false">
      <c r="A256" s="80" t="n">
        <v>36682</v>
      </c>
      <c r="B256" s="81" t="s">
        <v>55</v>
      </c>
      <c r="C256" s="81" t="s">
        <v>56</v>
      </c>
      <c r="D256" s="81" t="s">
        <v>80</v>
      </c>
      <c r="E256" s="81" t="s">
        <v>24</v>
      </c>
      <c r="F256" s="81"/>
      <c r="G256" s="81" t="s">
        <v>75</v>
      </c>
      <c r="H256" s="80" t="n">
        <v>40057</v>
      </c>
      <c r="I256" s="81" t="n">
        <v>-102</v>
      </c>
      <c r="J256" s="81" t="n">
        <v>-102</v>
      </c>
      <c r="K256" s="82" t="n">
        <f aca="false">IF(J256=0,0,J256/I256)</f>
        <v>1</v>
      </c>
      <c r="L256" s="82" t="n">
        <f aca="false">I256/UOM</f>
        <v>-0.0102</v>
      </c>
      <c r="M256" s="82" t="n">
        <f aca="false">J256/UOM</f>
        <v>-0.0102</v>
      </c>
      <c r="N256" s="83" t="str">
        <f aca="false">IF(F256="P","PHY",IF(F256="G","G",E256))</f>
        <v>P</v>
      </c>
      <c r="O256" s="83" t="str">
        <f aca="false">IF(ISNA(VLOOKUP(G256,BadCanCurves,1,FALSE())),VLOOKUP(D256,FOLIOS,6,FALSE()),"not used")</f>
        <v>not used</v>
      </c>
      <c r="P256" s="83" t="n">
        <f aca="false">IF($N256="P",VLOOKUP(H256,PrcBuckets,2,FALSE()),0)</f>
        <v>13</v>
      </c>
      <c r="Q256" s="83" t="n">
        <f aca="false">IF($N256="D",VLOOKUP(H256,BasisBuckets,2,FALSE()),0)</f>
        <v>0</v>
      </c>
      <c r="R256" s="83" t="n">
        <f aca="false">IF($N256="PHY",VLOOKUP(H256,PGDBuckets,2,FALSE()),0)</f>
        <v>0</v>
      </c>
      <c r="S256" s="83" t="n">
        <f aca="false">IF($N256="G",VLOOKUP(H256,PGDBuckets,2,FALSE()),0)</f>
        <v>0</v>
      </c>
      <c r="T256" s="83" t="n">
        <f aca="false">SUM(P256:S256)</f>
        <v>13</v>
      </c>
      <c r="U256" s="83" t="str">
        <f aca="false">IF(O256="not used","-",O256&amp;N256&amp;T256)</f>
        <v>-</v>
      </c>
      <c r="V256" s="83" t="str">
        <f aca="false">IF(O256="Not Used","-",VLOOKUP(D256,FOLIOS,7,FALSE())&amp;H256)</f>
        <v>-</v>
      </c>
      <c r="W256" s="83" t="str">
        <f aca="false">IF(U256="-","-",O256&amp;E256&amp;H256)</f>
        <v>-</v>
      </c>
      <c r="X256" s="84" t="str">
        <f aca="false">D256&amp;G256</f>
        <v>FT-CAND-EGSC-PRCNG</v>
      </c>
      <c r="AF256" s="0" t="str">
        <f aca="false">D256&amp;V256</f>
        <v>FT-CAND-EGSC-PRC-</v>
      </c>
    </row>
    <row r="257" customFormat="false" ht="12.75" hidden="false" customHeight="false" outlineLevel="0" collapsed="false">
      <c r="A257" s="80" t="n">
        <v>36682</v>
      </c>
      <c r="B257" s="81" t="s">
        <v>55</v>
      </c>
      <c r="C257" s="81" t="s">
        <v>56</v>
      </c>
      <c r="D257" s="81" t="s">
        <v>80</v>
      </c>
      <c r="E257" s="81" t="s">
        <v>24</v>
      </c>
      <c r="F257" s="81"/>
      <c r="G257" s="81" t="s">
        <v>75</v>
      </c>
      <c r="H257" s="80" t="n">
        <v>40087</v>
      </c>
      <c r="I257" s="81" t="n">
        <v>-105</v>
      </c>
      <c r="J257" s="81" t="n">
        <v>-105</v>
      </c>
      <c r="K257" s="82" t="n">
        <f aca="false">IF(J257=0,0,J257/I257)</f>
        <v>1</v>
      </c>
      <c r="L257" s="82" t="n">
        <f aca="false">I257/UOM</f>
        <v>-0.0105</v>
      </c>
      <c r="M257" s="82" t="n">
        <f aca="false">J257/UOM</f>
        <v>-0.0105</v>
      </c>
      <c r="N257" s="83" t="str">
        <f aca="false">IF(F257="P","PHY",IF(F257="G","G",E257))</f>
        <v>P</v>
      </c>
      <c r="O257" s="83" t="str">
        <f aca="false">IF(ISNA(VLOOKUP(G257,BadCanCurves,1,FALSE())),VLOOKUP(D257,FOLIOS,6,FALSE()),"not used")</f>
        <v>not used</v>
      </c>
      <c r="P257" s="83" t="n">
        <f aca="false">IF($N257="P",VLOOKUP(H257,PrcBuckets,2,FALSE()),0)</f>
        <v>13</v>
      </c>
      <c r="Q257" s="83" t="n">
        <f aca="false">IF($N257="D",VLOOKUP(H257,BasisBuckets,2,FALSE()),0)</f>
        <v>0</v>
      </c>
      <c r="R257" s="83" t="n">
        <f aca="false">IF($N257="PHY",VLOOKUP(H257,PGDBuckets,2,FALSE()),0)</f>
        <v>0</v>
      </c>
      <c r="S257" s="83" t="n">
        <f aca="false">IF($N257="G",VLOOKUP(H257,PGDBuckets,2,FALSE()),0)</f>
        <v>0</v>
      </c>
      <c r="T257" s="83" t="n">
        <f aca="false">SUM(P257:S257)</f>
        <v>13</v>
      </c>
      <c r="U257" s="83" t="str">
        <f aca="false">IF(O257="not used","-",O257&amp;N257&amp;T257)</f>
        <v>-</v>
      </c>
      <c r="V257" s="83" t="str">
        <f aca="false">IF(O257="Not Used","-",VLOOKUP(D257,FOLIOS,7,FALSE())&amp;H257)</f>
        <v>-</v>
      </c>
      <c r="W257" s="83" t="str">
        <f aca="false">IF(U257="-","-",O257&amp;E257&amp;H257)</f>
        <v>-</v>
      </c>
      <c r="X257" s="84" t="str">
        <f aca="false">D257&amp;G257</f>
        <v>FT-CAND-EGSC-PRCNG</v>
      </c>
      <c r="AF257" s="0" t="str">
        <f aca="false">D257&amp;V257</f>
        <v>FT-CAND-EGSC-PRC-</v>
      </c>
    </row>
    <row r="258" customFormat="false" ht="12.75" hidden="false" customHeight="false" outlineLevel="0" collapsed="false">
      <c r="A258" s="80" t="n">
        <v>36682</v>
      </c>
      <c r="B258" s="81" t="s">
        <v>55</v>
      </c>
      <c r="C258" s="81" t="s">
        <v>56</v>
      </c>
      <c r="D258" s="81" t="s">
        <v>80</v>
      </c>
      <c r="E258" s="81" t="s">
        <v>24</v>
      </c>
      <c r="F258" s="81"/>
      <c r="G258" s="81" t="s">
        <v>75</v>
      </c>
      <c r="H258" s="80" t="n">
        <v>40118</v>
      </c>
      <c r="I258" s="81" t="n">
        <v>-101</v>
      </c>
      <c r="J258" s="81" t="n">
        <v>-101</v>
      </c>
      <c r="K258" s="82" t="n">
        <f aca="false">IF(J258=0,0,J258/I258)</f>
        <v>1</v>
      </c>
      <c r="L258" s="82" t="n">
        <f aca="false">I258/UOM</f>
        <v>-0.0101</v>
      </c>
      <c r="M258" s="82" t="n">
        <f aca="false">J258/UOM</f>
        <v>-0.0101</v>
      </c>
      <c r="N258" s="83" t="str">
        <f aca="false">IF(F258="P","PHY",IF(F258="G","G",E258))</f>
        <v>P</v>
      </c>
      <c r="O258" s="83" t="str">
        <f aca="false">IF(ISNA(VLOOKUP(G258,BadCanCurves,1,FALSE())),VLOOKUP(D258,FOLIOS,6,FALSE()),"not used")</f>
        <v>not used</v>
      </c>
      <c r="P258" s="83" t="n">
        <f aca="false">IF($N258="P",VLOOKUP(H258,PrcBuckets,2,FALSE()),0)</f>
        <v>13</v>
      </c>
      <c r="Q258" s="83" t="n">
        <f aca="false">IF($N258="D",VLOOKUP(H258,BasisBuckets,2,FALSE()),0)</f>
        <v>0</v>
      </c>
      <c r="R258" s="83" t="n">
        <f aca="false">IF($N258="PHY",VLOOKUP(H258,PGDBuckets,2,FALSE()),0)</f>
        <v>0</v>
      </c>
      <c r="S258" s="83" t="n">
        <f aca="false">IF($N258="G",VLOOKUP(H258,PGDBuckets,2,FALSE()),0)</f>
        <v>0</v>
      </c>
      <c r="T258" s="83" t="n">
        <f aca="false">SUM(P258:S258)</f>
        <v>13</v>
      </c>
      <c r="U258" s="83" t="str">
        <f aca="false">IF(O258="not used","-",O258&amp;N258&amp;T258)</f>
        <v>-</v>
      </c>
      <c r="V258" s="83" t="str">
        <f aca="false">IF(O258="Not Used","-",VLOOKUP(D258,FOLIOS,7,FALSE())&amp;H258)</f>
        <v>-</v>
      </c>
      <c r="W258" s="83" t="str">
        <f aca="false">IF(U258="-","-",O258&amp;E258&amp;H258)</f>
        <v>-</v>
      </c>
      <c r="X258" s="84" t="str">
        <f aca="false">D258&amp;G258</f>
        <v>FT-CAND-EGSC-PRCNG</v>
      </c>
      <c r="AF258" s="0" t="str">
        <f aca="false">D258&amp;V258</f>
        <v>FT-CAND-EGSC-PRC-</v>
      </c>
    </row>
    <row r="259" customFormat="false" ht="12.75" hidden="false" customHeight="false" outlineLevel="0" collapsed="false">
      <c r="A259" s="80" t="n">
        <v>36682</v>
      </c>
      <c r="B259" s="81" t="s">
        <v>55</v>
      </c>
      <c r="C259" s="81" t="s">
        <v>56</v>
      </c>
      <c r="D259" s="81" t="s">
        <v>80</v>
      </c>
      <c r="E259" s="81" t="s">
        <v>24</v>
      </c>
      <c r="F259" s="81"/>
      <c r="G259" s="81" t="s">
        <v>75</v>
      </c>
      <c r="H259" s="80" t="n">
        <v>40148</v>
      </c>
      <c r="I259" s="81" t="n">
        <v>-103</v>
      </c>
      <c r="J259" s="81" t="n">
        <v>-103</v>
      </c>
      <c r="K259" s="82" t="n">
        <f aca="false">IF(J259=0,0,J259/I259)</f>
        <v>1</v>
      </c>
      <c r="L259" s="82" t="n">
        <f aca="false">I259/UOM</f>
        <v>-0.0103</v>
      </c>
      <c r="M259" s="82" t="n">
        <f aca="false">J259/UOM</f>
        <v>-0.0103</v>
      </c>
      <c r="N259" s="83" t="str">
        <f aca="false">IF(F259="P","PHY",IF(F259="G","G",E259))</f>
        <v>P</v>
      </c>
      <c r="O259" s="83" t="str">
        <f aca="false">IF(ISNA(VLOOKUP(G259,BadCanCurves,1,FALSE())),VLOOKUP(D259,FOLIOS,6,FALSE()),"not used")</f>
        <v>not used</v>
      </c>
      <c r="P259" s="83" t="n">
        <f aca="false">IF($N259="P",VLOOKUP(H259,PrcBuckets,2,FALSE()),0)</f>
        <v>13</v>
      </c>
      <c r="Q259" s="83" t="n">
        <f aca="false">IF($N259="D",VLOOKUP(H259,BasisBuckets,2,FALSE()),0)</f>
        <v>0</v>
      </c>
      <c r="R259" s="83" t="n">
        <f aca="false">IF($N259="PHY",VLOOKUP(H259,PGDBuckets,2,FALSE()),0)</f>
        <v>0</v>
      </c>
      <c r="S259" s="83" t="n">
        <f aca="false">IF($N259="G",VLOOKUP(H259,PGDBuckets,2,FALSE()),0)</f>
        <v>0</v>
      </c>
      <c r="T259" s="83" t="n">
        <f aca="false">SUM(P259:S259)</f>
        <v>13</v>
      </c>
      <c r="U259" s="83" t="str">
        <f aca="false">IF(O259="not used","-",O259&amp;N259&amp;T259)</f>
        <v>-</v>
      </c>
      <c r="V259" s="83" t="str">
        <f aca="false">IF(O259="Not Used","-",VLOOKUP(D259,FOLIOS,7,FALSE())&amp;H259)</f>
        <v>-</v>
      </c>
      <c r="W259" s="83" t="str">
        <f aca="false">IF(U259="-","-",O259&amp;E259&amp;H259)</f>
        <v>-</v>
      </c>
      <c r="X259" s="84" t="str">
        <f aca="false">D259&amp;G259</f>
        <v>FT-CAND-EGSC-PRCNG</v>
      </c>
      <c r="AF259" s="0" t="str">
        <f aca="false">D259&amp;V259</f>
        <v>FT-CAND-EGSC-PRC-</v>
      </c>
    </row>
    <row r="260" customFormat="false" ht="12.75" hidden="false" customHeight="false" outlineLevel="0" collapsed="false">
      <c r="A260" s="80" t="n">
        <v>36682</v>
      </c>
      <c r="B260" s="81" t="s">
        <v>55</v>
      </c>
      <c r="C260" s="81" t="s">
        <v>56</v>
      </c>
      <c r="D260" s="81" t="s">
        <v>80</v>
      </c>
      <c r="E260" s="81" t="s">
        <v>24</v>
      </c>
      <c r="F260" s="81"/>
      <c r="G260" s="81" t="s">
        <v>75</v>
      </c>
      <c r="H260" s="80" t="n">
        <v>40179</v>
      </c>
      <c r="I260" s="81" t="n">
        <v>-103</v>
      </c>
      <c r="J260" s="81" t="n">
        <v>-103</v>
      </c>
      <c r="K260" s="82" t="n">
        <f aca="false">IF(J260=0,0,J260/I260)</f>
        <v>1</v>
      </c>
      <c r="L260" s="82" t="n">
        <f aca="false">I260/UOM</f>
        <v>-0.0103</v>
      </c>
      <c r="M260" s="82" t="n">
        <f aca="false">J260/UOM</f>
        <v>-0.0103</v>
      </c>
      <c r="N260" s="83" t="str">
        <f aca="false">IF(F260="P","PHY",IF(F260="G","G",E260))</f>
        <v>P</v>
      </c>
      <c r="O260" s="83" t="str">
        <f aca="false">IF(ISNA(VLOOKUP(G260,BadCanCurves,1,FALSE())),VLOOKUP(D260,FOLIOS,6,FALSE()),"not used")</f>
        <v>not used</v>
      </c>
      <c r="P260" s="83" t="n">
        <f aca="false">IF($N260="P",VLOOKUP(H260,PrcBuckets,2,FALSE()),0)</f>
        <v>13</v>
      </c>
      <c r="Q260" s="83" t="n">
        <f aca="false">IF($N260="D",VLOOKUP(H260,BasisBuckets,2,FALSE()),0)</f>
        <v>0</v>
      </c>
      <c r="R260" s="83" t="n">
        <f aca="false">IF($N260="PHY",VLOOKUP(H260,PGDBuckets,2,FALSE()),0)</f>
        <v>0</v>
      </c>
      <c r="S260" s="83" t="n">
        <f aca="false">IF($N260="G",VLOOKUP(H260,PGDBuckets,2,FALSE()),0)</f>
        <v>0</v>
      </c>
      <c r="T260" s="83" t="n">
        <f aca="false">SUM(P260:S260)</f>
        <v>13</v>
      </c>
      <c r="U260" s="83" t="str">
        <f aca="false">IF(O260="not used","-",O260&amp;N260&amp;T260)</f>
        <v>-</v>
      </c>
      <c r="V260" s="83" t="str">
        <f aca="false">IF(O260="Not Used","-",VLOOKUP(D260,FOLIOS,7,FALSE())&amp;H260)</f>
        <v>-</v>
      </c>
      <c r="W260" s="83" t="str">
        <f aca="false">IF(U260="-","-",O260&amp;E260&amp;H260)</f>
        <v>-</v>
      </c>
      <c r="X260" s="84" t="str">
        <f aca="false">D260&amp;G260</f>
        <v>FT-CAND-EGSC-PRCNG</v>
      </c>
      <c r="AF260" s="0" t="str">
        <f aca="false">D260&amp;V260</f>
        <v>FT-CAND-EGSC-PRC-</v>
      </c>
    </row>
    <row r="261" customFormat="false" ht="12.75" hidden="false" customHeight="false" outlineLevel="0" collapsed="false">
      <c r="A261" s="80" t="n">
        <v>36682</v>
      </c>
      <c r="B261" s="81" t="s">
        <v>55</v>
      </c>
      <c r="C261" s="81" t="s">
        <v>56</v>
      </c>
      <c r="D261" s="81" t="s">
        <v>80</v>
      </c>
      <c r="E261" s="81" t="s">
        <v>24</v>
      </c>
      <c r="F261" s="81"/>
      <c r="G261" s="81" t="s">
        <v>75</v>
      </c>
      <c r="H261" s="80" t="n">
        <v>40210</v>
      </c>
      <c r="I261" s="81" t="n">
        <v>-92</v>
      </c>
      <c r="J261" s="81" t="n">
        <v>-92</v>
      </c>
      <c r="K261" s="82" t="n">
        <f aca="false">IF(J261=0,0,J261/I261)</f>
        <v>1</v>
      </c>
      <c r="L261" s="82" t="n">
        <f aca="false">I261/UOM</f>
        <v>-0.0092</v>
      </c>
      <c r="M261" s="82" t="n">
        <f aca="false">J261/UOM</f>
        <v>-0.0092</v>
      </c>
      <c r="N261" s="83" t="str">
        <f aca="false">IF(F261="P","PHY",IF(F261="G","G",E261))</f>
        <v>P</v>
      </c>
      <c r="O261" s="83" t="str">
        <f aca="false">IF(ISNA(VLOOKUP(G261,BadCanCurves,1,FALSE())),VLOOKUP(D261,FOLIOS,6,FALSE()),"not used")</f>
        <v>not used</v>
      </c>
      <c r="P261" s="83" t="n">
        <f aca="false">IF($N261="P",VLOOKUP(H261,PrcBuckets,2,FALSE()),0)</f>
        <v>13</v>
      </c>
      <c r="Q261" s="83" t="n">
        <f aca="false">IF($N261="D",VLOOKUP(H261,BasisBuckets,2,FALSE()),0)</f>
        <v>0</v>
      </c>
      <c r="R261" s="83" t="n">
        <f aca="false">IF($N261="PHY",VLOOKUP(H261,PGDBuckets,2,FALSE()),0)</f>
        <v>0</v>
      </c>
      <c r="S261" s="83" t="n">
        <f aca="false">IF($N261="G",VLOOKUP(H261,PGDBuckets,2,FALSE()),0)</f>
        <v>0</v>
      </c>
      <c r="T261" s="83" t="n">
        <f aca="false">SUM(P261:S261)</f>
        <v>13</v>
      </c>
      <c r="U261" s="83" t="str">
        <f aca="false">IF(O261="not used","-",O261&amp;N261&amp;T261)</f>
        <v>-</v>
      </c>
      <c r="V261" s="83" t="str">
        <f aca="false">IF(O261="Not Used","-",VLOOKUP(D261,FOLIOS,7,FALSE())&amp;H261)</f>
        <v>-</v>
      </c>
      <c r="W261" s="83" t="str">
        <f aca="false">IF(U261="-","-",O261&amp;E261&amp;H261)</f>
        <v>-</v>
      </c>
      <c r="X261" s="84" t="str">
        <f aca="false">D261&amp;G261</f>
        <v>FT-CAND-EGSC-PRCNG</v>
      </c>
      <c r="AF261" s="0" t="str">
        <f aca="false">D261&amp;V261</f>
        <v>FT-CAND-EGSC-PRC-</v>
      </c>
    </row>
    <row r="262" customFormat="false" ht="12.75" hidden="false" customHeight="false" outlineLevel="0" collapsed="false">
      <c r="A262" s="80" t="n">
        <v>36682</v>
      </c>
      <c r="B262" s="81" t="s">
        <v>55</v>
      </c>
      <c r="C262" s="81" t="s">
        <v>56</v>
      </c>
      <c r="D262" s="81" t="s">
        <v>80</v>
      </c>
      <c r="E262" s="81" t="s">
        <v>24</v>
      </c>
      <c r="F262" s="81"/>
      <c r="G262" s="81" t="s">
        <v>75</v>
      </c>
      <c r="H262" s="80" t="n">
        <v>40238</v>
      </c>
      <c r="I262" s="81" t="n">
        <v>-102</v>
      </c>
      <c r="J262" s="81" t="n">
        <v>-102</v>
      </c>
      <c r="K262" s="82" t="n">
        <f aca="false">IF(J262=0,0,J262/I262)</f>
        <v>1</v>
      </c>
      <c r="L262" s="82" t="n">
        <f aca="false">I262/UOM</f>
        <v>-0.0102</v>
      </c>
      <c r="M262" s="82" t="n">
        <f aca="false">J262/UOM</f>
        <v>-0.0102</v>
      </c>
      <c r="N262" s="83" t="str">
        <f aca="false">IF(F262="P","PHY",IF(F262="G","G",E262))</f>
        <v>P</v>
      </c>
      <c r="O262" s="83" t="str">
        <f aca="false">IF(ISNA(VLOOKUP(G262,BadCanCurves,1,FALSE())),VLOOKUP(D262,FOLIOS,6,FALSE()),"not used")</f>
        <v>not used</v>
      </c>
      <c r="P262" s="83" t="n">
        <f aca="false">IF($N262="P",VLOOKUP(H262,PrcBuckets,2,FALSE()),0)</f>
        <v>13</v>
      </c>
      <c r="Q262" s="83" t="n">
        <f aca="false">IF($N262="D",VLOOKUP(H262,BasisBuckets,2,FALSE()),0)</f>
        <v>0</v>
      </c>
      <c r="R262" s="83" t="n">
        <f aca="false">IF($N262="PHY",VLOOKUP(H262,PGDBuckets,2,FALSE()),0)</f>
        <v>0</v>
      </c>
      <c r="S262" s="83" t="n">
        <f aca="false">IF($N262="G",VLOOKUP(H262,PGDBuckets,2,FALSE()),0)</f>
        <v>0</v>
      </c>
      <c r="T262" s="83" t="n">
        <f aca="false">SUM(P262:S262)</f>
        <v>13</v>
      </c>
      <c r="U262" s="83" t="str">
        <f aca="false">IF(O262="not used","-",O262&amp;N262&amp;T262)</f>
        <v>-</v>
      </c>
      <c r="V262" s="83" t="str">
        <f aca="false">IF(O262="Not Used","-",VLOOKUP(D262,FOLIOS,7,FALSE())&amp;H262)</f>
        <v>-</v>
      </c>
      <c r="W262" s="83" t="str">
        <f aca="false">IF(U262="-","-",O262&amp;E262&amp;H262)</f>
        <v>-</v>
      </c>
      <c r="X262" s="84" t="str">
        <f aca="false">D262&amp;G262</f>
        <v>FT-CAND-EGSC-PRCNG</v>
      </c>
      <c r="AF262" s="0" t="str">
        <f aca="false">D262&amp;V262</f>
        <v>FT-CAND-EGSC-PRC-</v>
      </c>
    </row>
    <row r="263" customFormat="false" ht="12.75" hidden="false" customHeight="false" outlineLevel="0" collapsed="false">
      <c r="A263" s="80" t="n">
        <v>36682</v>
      </c>
      <c r="B263" s="81" t="s">
        <v>55</v>
      </c>
      <c r="C263" s="81" t="s">
        <v>56</v>
      </c>
      <c r="D263" s="81" t="s">
        <v>80</v>
      </c>
      <c r="E263" s="81" t="s">
        <v>24</v>
      </c>
      <c r="F263" s="81"/>
      <c r="G263" s="81" t="s">
        <v>75</v>
      </c>
      <c r="H263" s="80" t="n">
        <v>40269</v>
      </c>
      <c r="I263" s="81" t="n">
        <v>-98</v>
      </c>
      <c r="J263" s="81" t="n">
        <v>-98</v>
      </c>
      <c r="K263" s="82" t="n">
        <f aca="false">IF(J263=0,0,J263/I263)</f>
        <v>1</v>
      </c>
      <c r="L263" s="82" t="n">
        <f aca="false">I263/UOM</f>
        <v>-0.0098</v>
      </c>
      <c r="M263" s="82" t="n">
        <f aca="false">J263/UOM</f>
        <v>-0.0098</v>
      </c>
      <c r="N263" s="83" t="str">
        <f aca="false">IF(F263="P","PHY",IF(F263="G","G",E263))</f>
        <v>P</v>
      </c>
      <c r="O263" s="83" t="str">
        <f aca="false">IF(ISNA(VLOOKUP(G263,BadCanCurves,1,FALSE())),VLOOKUP(D263,FOLIOS,6,FALSE()),"not used")</f>
        <v>not used</v>
      </c>
      <c r="P263" s="83" t="n">
        <f aca="false">IF($N263="P",VLOOKUP(H263,PrcBuckets,2,FALSE()),0)</f>
        <v>13</v>
      </c>
      <c r="Q263" s="83" t="n">
        <f aca="false">IF($N263="D",VLOOKUP(H263,BasisBuckets,2,FALSE()),0)</f>
        <v>0</v>
      </c>
      <c r="R263" s="83" t="n">
        <f aca="false">IF($N263="PHY",VLOOKUP(H263,PGDBuckets,2,FALSE()),0)</f>
        <v>0</v>
      </c>
      <c r="S263" s="83" t="n">
        <f aca="false">IF($N263="G",VLOOKUP(H263,PGDBuckets,2,FALSE()),0)</f>
        <v>0</v>
      </c>
      <c r="T263" s="83" t="n">
        <f aca="false">SUM(P263:S263)</f>
        <v>13</v>
      </c>
      <c r="U263" s="83" t="str">
        <f aca="false">IF(O263="not used","-",O263&amp;N263&amp;T263)</f>
        <v>-</v>
      </c>
      <c r="V263" s="83" t="str">
        <f aca="false">IF(O263="Not Used","-",VLOOKUP(D263,FOLIOS,7,FALSE())&amp;H263)</f>
        <v>-</v>
      </c>
      <c r="W263" s="83" t="str">
        <f aca="false">IF(U263="-","-",O263&amp;E263&amp;H263)</f>
        <v>-</v>
      </c>
      <c r="X263" s="84" t="str">
        <f aca="false">D263&amp;G263</f>
        <v>FT-CAND-EGSC-PRCNG</v>
      </c>
      <c r="AF263" s="0" t="str">
        <f aca="false">D263&amp;V263</f>
        <v>FT-CAND-EGSC-PRC-</v>
      </c>
    </row>
    <row r="264" customFormat="false" ht="12.75" hidden="false" customHeight="false" outlineLevel="0" collapsed="false">
      <c r="A264" s="80" t="n">
        <v>36682</v>
      </c>
      <c r="B264" s="81" t="s">
        <v>55</v>
      </c>
      <c r="C264" s="81" t="s">
        <v>56</v>
      </c>
      <c r="D264" s="81" t="s">
        <v>80</v>
      </c>
      <c r="E264" s="81" t="s">
        <v>24</v>
      </c>
      <c r="F264" s="81"/>
      <c r="G264" s="81" t="s">
        <v>75</v>
      </c>
      <c r="H264" s="80" t="n">
        <v>40299</v>
      </c>
      <c r="I264" s="81" t="n">
        <v>-100</v>
      </c>
      <c r="J264" s="81" t="n">
        <v>-100</v>
      </c>
      <c r="K264" s="82" t="n">
        <f aca="false">IF(J264=0,0,J264/I264)</f>
        <v>1</v>
      </c>
      <c r="L264" s="82" t="n">
        <f aca="false">I264/UOM</f>
        <v>-0.01</v>
      </c>
      <c r="M264" s="82" t="n">
        <f aca="false">J264/UOM</f>
        <v>-0.01</v>
      </c>
      <c r="N264" s="83" t="str">
        <f aca="false">IF(F264="P","PHY",IF(F264="G","G",E264))</f>
        <v>P</v>
      </c>
      <c r="O264" s="83" t="str">
        <f aca="false">IF(ISNA(VLOOKUP(G264,BadCanCurves,1,FALSE())),VLOOKUP(D264,FOLIOS,6,FALSE()),"not used")</f>
        <v>not used</v>
      </c>
      <c r="P264" s="83" t="n">
        <f aca="false">IF($N264="P",VLOOKUP(H264,PrcBuckets,2,FALSE()),0)</f>
        <v>13</v>
      </c>
      <c r="Q264" s="83" t="n">
        <f aca="false">IF($N264="D",VLOOKUP(H264,BasisBuckets,2,FALSE()),0)</f>
        <v>0</v>
      </c>
      <c r="R264" s="83" t="n">
        <f aca="false">IF($N264="PHY",VLOOKUP(H264,PGDBuckets,2,FALSE()),0)</f>
        <v>0</v>
      </c>
      <c r="S264" s="83" t="n">
        <f aca="false">IF($N264="G",VLOOKUP(H264,PGDBuckets,2,FALSE()),0)</f>
        <v>0</v>
      </c>
      <c r="T264" s="83" t="n">
        <f aca="false">SUM(P264:S264)</f>
        <v>13</v>
      </c>
      <c r="U264" s="83" t="str">
        <f aca="false">IF(O264="not used","-",O264&amp;N264&amp;T264)</f>
        <v>-</v>
      </c>
      <c r="V264" s="83" t="str">
        <f aca="false">IF(O264="Not Used","-",VLOOKUP(D264,FOLIOS,7,FALSE())&amp;H264)</f>
        <v>-</v>
      </c>
      <c r="W264" s="83" t="str">
        <f aca="false">IF(U264="-","-",O264&amp;E264&amp;H264)</f>
        <v>-</v>
      </c>
      <c r="X264" s="84" t="str">
        <f aca="false">D264&amp;G264</f>
        <v>FT-CAND-EGSC-PRCNG</v>
      </c>
      <c r="AF264" s="0" t="str">
        <f aca="false">D264&amp;V264</f>
        <v>FT-CAND-EGSC-PRC-</v>
      </c>
    </row>
    <row r="265" customFormat="false" ht="12.75" hidden="false" customHeight="false" outlineLevel="0" collapsed="false">
      <c r="A265" s="80" t="n">
        <v>36682</v>
      </c>
      <c r="B265" s="81" t="s">
        <v>55</v>
      </c>
      <c r="C265" s="81" t="s">
        <v>56</v>
      </c>
      <c r="D265" s="81" t="s">
        <v>80</v>
      </c>
      <c r="E265" s="81" t="s">
        <v>24</v>
      </c>
      <c r="F265" s="81"/>
      <c r="G265" s="81" t="s">
        <v>75</v>
      </c>
      <c r="H265" s="80" t="n">
        <v>40330</v>
      </c>
      <c r="I265" s="81" t="n">
        <v>-97</v>
      </c>
      <c r="J265" s="81" t="n">
        <v>-97</v>
      </c>
      <c r="K265" s="82" t="n">
        <f aca="false">IF(J265=0,0,J265/I265)</f>
        <v>1</v>
      </c>
      <c r="L265" s="82" t="n">
        <f aca="false">I265/UOM</f>
        <v>-0.0097</v>
      </c>
      <c r="M265" s="82" t="n">
        <f aca="false">J265/UOM</f>
        <v>-0.0097</v>
      </c>
      <c r="N265" s="83" t="str">
        <f aca="false">IF(F265="P","PHY",IF(F265="G","G",E265))</f>
        <v>P</v>
      </c>
      <c r="O265" s="83" t="str">
        <f aca="false">IF(ISNA(VLOOKUP(G265,BadCanCurves,1,FALSE())),VLOOKUP(D265,FOLIOS,6,FALSE()),"not used")</f>
        <v>not used</v>
      </c>
      <c r="P265" s="83" t="n">
        <f aca="false">IF($N265="P",VLOOKUP(H265,PrcBuckets,2,FALSE()),0)</f>
        <v>13</v>
      </c>
      <c r="Q265" s="83" t="n">
        <f aca="false">IF($N265="D",VLOOKUP(H265,BasisBuckets,2,FALSE()),0)</f>
        <v>0</v>
      </c>
      <c r="R265" s="83" t="n">
        <f aca="false">IF($N265="PHY",VLOOKUP(H265,PGDBuckets,2,FALSE()),0)</f>
        <v>0</v>
      </c>
      <c r="S265" s="83" t="n">
        <f aca="false">IF($N265="G",VLOOKUP(H265,PGDBuckets,2,FALSE()),0)</f>
        <v>0</v>
      </c>
      <c r="T265" s="83" t="n">
        <f aca="false">SUM(P265:S265)</f>
        <v>13</v>
      </c>
      <c r="U265" s="83" t="str">
        <f aca="false">IF(O265="not used","-",O265&amp;N265&amp;T265)</f>
        <v>-</v>
      </c>
      <c r="V265" s="83" t="str">
        <f aca="false">IF(O265="Not Used","-",VLOOKUP(D265,FOLIOS,7,FALSE())&amp;H265)</f>
        <v>-</v>
      </c>
      <c r="W265" s="83" t="str">
        <f aca="false">IF(U265="-","-",O265&amp;E265&amp;H265)</f>
        <v>-</v>
      </c>
      <c r="X265" s="84" t="str">
        <f aca="false">D265&amp;G265</f>
        <v>FT-CAND-EGSC-PRCNG</v>
      </c>
      <c r="AF265" s="0" t="str">
        <f aca="false">D265&amp;V265</f>
        <v>FT-CAND-EGSC-PRC-</v>
      </c>
    </row>
    <row r="266" customFormat="false" ht="12.75" hidden="false" customHeight="false" outlineLevel="0" collapsed="false">
      <c r="A266" s="80" t="n">
        <v>36682</v>
      </c>
      <c r="B266" s="81" t="s">
        <v>55</v>
      </c>
      <c r="C266" s="81" t="s">
        <v>56</v>
      </c>
      <c r="D266" s="81" t="s">
        <v>80</v>
      </c>
      <c r="E266" s="81" t="s">
        <v>24</v>
      </c>
      <c r="F266" s="81"/>
      <c r="G266" s="81" t="s">
        <v>75</v>
      </c>
      <c r="H266" s="80" t="n">
        <v>40360</v>
      </c>
      <c r="I266" s="81" t="n">
        <v>-99</v>
      </c>
      <c r="J266" s="81" t="n">
        <v>-99</v>
      </c>
      <c r="K266" s="82" t="n">
        <f aca="false">IF(J266=0,0,J266/I266)</f>
        <v>1</v>
      </c>
      <c r="L266" s="82" t="n">
        <f aca="false">I266/UOM</f>
        <v>-0.0099</v>
      </c>
      <c r="M266" s="82" t="n">
        <f aca="false">J266/UOM</f>
        <v>-0.0099</v>
      </c>
      <c r="N266" s="83" t="str">
        <f aca="false">IF(F266="P","PHY",IF(F266="G","G",E266))</f>
        <v>P</v>
      </c>
      <c r="O266" s="83" t="str">
        <f aca="false">IF(ISNA(VLOOKUP(G266,BadCanCurves,1,FALSE())),VLOOKUP(D266,FOLIOS,6,FALSE()),"not used")</f>
        <v>not used</v>
      </c>
      <c r="P266" s="83" t="n">
        <f aca="false">IF($N266="P",VLOOKUP(H266,PrcBuckets,2,FALSE()),0)</f>
        <v>13</v>
      </c>
      <c r="Q266" s="83" t="n">
        <f aca="false">IF($N266="D",VLOOKUP(H266,BasisBuckets,2,FALSE()),0)</f>
        <v>0</v>
      </c>
      <c r="R266" s="83" t="n">
        <f aca="false">IF($N266="PHY",VLOOKUP(H266,PGDBuckets,2,FALSE()),0)</f>
        <v>0</v>
      </c>
      <c r="S266" s="83" t="n">
        <f aca="false">IF($N266="G",VLOOKUP(H266,PGDBuckets,2,FALSE()),0)</f>
        <v>0</v>
      </c>
      <c r="T266" s="83" t="n">
        <f aca="false">SUM(P266:S266)</f>
        <v>13</v>
      </c>
      <c r="U266" s="83" t="str">
        <f aca="false">IF(O266="not used","-",O266&amp;N266&amp;T266)</f>
        <v>-</v>
      </c>
      <c r="V266" s="83" t="str">
        <f aca="false">IF(O266="Not Used","-",VLOOKUP(D266,FOLIOS,7,FALSE())&amp;H266)</f>
        <v>-</v>
      </c>
      <c r="W266" s="83" t="str">
        <f aca="false">IF(U266="-","-",O266&amp;E266&amp;H266)</f>
        <v>-</v>
      </c>
      <c r="X266" s="84" t="str">
        <f aca="false">D266&amp;G266</f>
        <v>FT-CAND-EGSC-PRCNG</v>
      </c>
      <c r="AF266" s="0" t="str">
        <f aca="false">D266&amp;V266</f>
        <v>FT-CAND-EGSC-PRC-</v>
      </c>
    </row>
    <row r="267" customFormat="false" ht="12.75" hidden="false" customHeight="false" outlineLevel="0" collapsed="false">
      <c r="A267" s="80" t="n">
        <v>36682</v>
      </c>
      <c r="B267" s="81" t="s">
        <v>55</v>
      </c>
      <c r="C267" s="81" t="s">
        <v>56</v>
      </c>
      <c r="D267" s="81" t="s">
        <v>80</v>
      </c>
      <c r="E267" s="81" t="s">
        <v>24</v>
      </c>
      <c r="F267" s="81"/>
      <c r="G267" s="81" t="s">
        <v>75</v>
      </c>
      <c r="H267" s="80" t="n">
        <v>40391</v>
      </c>
      <c r="I267" s="81" t="n">
        <v>-99</v>
      </c>
      <c r="J267" s="81" t="n">
        <v>-99</v>
      </c>
      <c r="K267" s="82" t="n">
        <f aca="false">IF(J267=0,0,J267/I267)</f>
        <v>1</v>
      </c>
      <c r="L267" s="82" t="n">
        <f aca="false">I267/UOM</f>
        <v>-0.0099</v>
      </c>
      <c r="M267" s="82" t="n">
        <f aca="false">J267/UOM</f>
        <v>-0.0099</v>
      </c>
      <c r="N267" s="83" t="str">
        <f aca="false">IF(F267="P","PHY",IF(F267="G","G",E267))</f>
        <v>P</v>
      </c>
      <c r="O267" s="83" t="str">
        <f aca="false">IF(ISNA(VLOOKUP(G267,BadCanCurves,1,FALSE())),VLOOKUP(D267,FOLIOS,6,FALSE()),"not used")</f>
        <v>not used</v>
      </c>
      <c r="P267" s="83" t="n">
        <f aca="false">IF($N267="P",VLOOKUP(H267,PrcBuckets,2,FALSE()),0)</f>
        <v>13</v>
      </c>
      <c r="Q267" s="83" t="n">
        <f aca="false">IF($N267="D",VLOOKUP(H267,BasisBuckets,2,FALSE()),0)</f>
        <v>0</v>
      </c>
      <c r="R267" s="83" t="n">
        <f aca="false">IF($N267="PHY",VLOOKUP(H267,PGDBuckets,2,FALSE()),0)</f>
        <v>0</v>
      </c>
      <c r="S267" s="83" t="n">
        <f aca="false">IF($N267="G",VLOOKUP(H267,PGDBuckets,2,FALSE()),0)</f>
        <v>0</v>
      </c>
      <c r="T267" s="83" t="n">
        <f aca="false">SUM(P267:S267)</f>
        <v>13</v>
      </c>
      <c r="U267" s="83" t="str">
        <f aca="false">IF(O267="not used","-",O267&amp;N267&amp;T267)</f>
        <v>-</v>
      </c>
      <c r="V267" s="83" t="str">
        <f aca="false">IF(O267="Not Used","-",VLOOKUP(D267,FOLIOS,7,FALSE())&amp;H267)</f>
        <v>-</v>
      </c>
      <c r="W267" s="83" t="str">
        <f aca="false">IF(U267="-","-",O267&amp;E267&amp;H267)</f>
        <v>-</v>
      </c>
      <c r="X267" s="84" t="str">
        <f aca="false">D267&amp;G267</f>
        <v>FT-CAND-EGSC-PRCNG</v>
      </c>
      <c r="AF267" s="0" t="str">
        <f aca="false">D267&amp;V267</f>
        <v>FT-CAND-EGSC-PRC-</v>
      </c>
    </row>
    <row r="268" customFormat="false" ht="12.75" hidden="false" customHeight="false" outlineLevel="0" collapsed="false">
      <c r="A268" s="80" t="n">
        <v>36682</v>
      </c>
      <c r="B268" s="81" t="s">
        <v>55</v>
      </c>
      <c r="C268" s="81" t="s">
        <v>56</v>
      </c>
      <c r="D268" s="81" t="s">
        <v>80</v>
      </c>
      <c r="E268" s="81" t="s">
        <v>24</v>
      </c>
      <c r="F268" s="81"/>
      <c r="G268" s="81" t="s">
        <v>75</v>
      </c>
      <c r="H268" s="80" t="n">
        <v>40422</v>
      </c>
      <c r="I268" s="81" t="n">
        <v>-95</v>
      </c>
      <c r="J268" s="81" t="n">
        <v>-95</v>
      </c>
      <c r="K268" s="82" t="n">
        <f aca="false">IF(J268=0,0,J268/I268)</f>
        <v>1</v>
      </c>
      <c r="L268" s="82" t="n">
        <f aca="false">I268/UOM</f>
        <v>-0.0095</v>
      </c>
      <c r="M268" s="82" t="n">
        <f aca="false">J268/UOM</f>
        <v>-0.0095</v>
      </c>
      <c r="N268" s="83" t="str">
        <f aca="false">IF(F268="P","PHY",IF(F268="G","G",E268))</f>
        <v>P</v>
      </c>
      <c r="O268" s="83" t="str">
        <f aca="false">IF(ISNA(VLOOKUP(G268,BadCanCurves,1,FALSE())),VLOOKUP(D268,FOLIOS,6,FALSE()),"not used")</f>
        <v>not used</v>
      </c>
      <c r="P268" s="83" t="n">
        <f aca="false">IF($N268="P",VLOOKUP(H268,PrcBuckets,2,FALSE()),0)</f>
        <v>13</v>
      </c>
      <c r="Q268" s="83" t="n">
        <f aca="false">IF($N268="D",VLOOKUP(H268,BasisBuckets,2,FALSE()),0)</f>
        <v>0</v>
      </c>
      <c r="R268" s="83" t="n">
        <f aca="false">IF($N268="PHY",VLOOKUP(H268,PGDBuckets,2,FALSE()),0)</f>
        <v>0</v>
      </c>
      <c r="S268" s="83" t="n">
        <f aca="false">IF($N268="G",VLOOKUP(H268,PGDBuckets,2,FALSE()),0)</f>
        <v>0</v>
      </c>
      <c r="T268" s="83" t="n">
        <f aca="false">SUM(P268:S268)</f>
        <v>13</v>
      </c>
      <c r="U268" s="83" t="str">
        <f aca="false">IF(O268="not used","-",O268&amp;N268&amp;T268)</f>
        <v>-</v>
      </c>
      <c r="V268" s="83" t="str">
        <f aca="false">IF(O268="Not Used","-",VLOOKUP(D268,FOLIOS,7,FALSE())&amp;H268)</f>
        <v>-</v>
      </c>
      <c r="W268" s="83" t="str">
        <f aca="false">IF(U268="-","-",O268&amp;E268&amp;H268)</f>
        <v>-</v>
      </c>
      <c r="X268" s="84" t="str">
        <f aca="false">D268&amp;G268</f>
        <v>FT-CAND-EGSC-PRCNG</v>
      </c>
      <c r="AF268" s="0" t="str">
        <f aca="false">D268&amp;V268</f>
        <v>FT-CAND-EGSC-PRC-</v>
      </c>
    </row>
    <row r="269" customFormat="false" ht="12.75" hidden="false" customHeight="false" outlineLevel="0" collapsed="false">
      <c r="A269" s="80" t="n">
        <v>36682</v>
      </c>
      <c r="B269" s="81" t="s">
        <v>55</v>
      </c>
      <c r="C269" s="81" t="s">
        <v>56</v>
      </c>
      <c r="D269" s="81" t="s">
        <v>80</v>
      </c>
      <c r="E269" s="81" t="s">
        <v>24</v>
      </c>
      <c r="F269" s="81"/>
      <c r="G269" s="81" t="s">
        <v>75</v>
      </c>
      <c r="H269" s="80" t="n">
        <v>40452</v>
      </c>
      <c r="I269" s="81" t="n">
        <v>-97</v>
      </c>
      <c r="J269" s="81" t="n">
        <v>-97</v>
      </c>
      <c r="K269" s="82" t="n">
        <f aca="false">IF(J269=0,0,J269/I269)</f>
        <v>1</v>
      </c>
      <c r="L269" s="82" t="n">
        <f aca="false">I269/UOM</f>
        <v>-0.0097</v>
      </c>
      <c r="M269" s="82" t="n">
        <f aca="false">J269/UOM</f>
        <v>-0.0097</v>
      </c>
      <c r="N269" s="83" t="str">
        <f aca="false">IF(F269="P","PHY",IF(F269="G","G",E269))</f>
        <v>P</v>
      </c>
      <c r="O269" s="83" t="str">
        <f aca="false">IF(ISNA(VLOOKUP(G269,BadCanCurves,1,FALSE())),VLOOKUP(D269,FOLIOS,6,FALSE()),"not used")</f>
        <v>not used</v>
      </c>
      <c r="P269" s="83" t="n">
        <f aca="false">IF($N269="P",VLOOKUP(H269,PrcBuckets,2,FALSE()),0)</f>
        <v>13</v>
      </c>
      <c r="Q269" s="83" t="n">
        <f aca="false">IF($N269="D",VLOOKUP(H269,BasisBuckets,2,FALSE()),0)</f>
        <v>0</v>
      </c>
      <c r="R269" s="83" t="n">
        <f aca="false">IF($N269="PHY",VLOOKUP(H269,PGDBuckets,2,FALSE()),0)</f>
        <v>0</v>
      </c>
      <c r="S269" s="83" t="n">
        <f aca="false">IF($N269="G",VLOOKUP(H269,PGDBuckets,2,FALSE()),0)</f>
        <v>0</v>
      </c>
      <c r="T269" s="83" t="n">
        <f aca="false">SUM(P269:S269)</f>
        <v>13</v>
      </c>
      <c r="U269" s="83" t="str">
        <f aca="false">IF(O269="not used","-",O269&amp;N269&amp;T269)</f>
        <v>-</v>
      </c>
      <c r="V269" s="83" t="str">
        <f aca="false">IF(O269="Not Used","-",VLOOKUP(D269,FOLIOS,7,FALSE())&amp;H269)</f>
        <v>-</v>
      </c>
      <c r="W269" s="83" t="str">
        <f aca="false">IF(U269="-","-",O269&amp;E269&amp;H269)</f>
        <v>-</v>
      </c>
      <c r="X269" s="84" t="str">
        <f aca="false">D269&amp;G269</f>
        <v>FT-CAND-EGSC-PRCNG</v>
      </c>
      <c r="AF269" s="0" t="str">
        <f aca="false">D269&amp;V269</f>
        <v>FT-CAND-EGSC-PRC-</v>
      </c>
    </row>
    <row r="270" customFormat="false" ht="12.75" hidden="false" customHeight="false" outlineLevel="0" collapsed="false">
      <c r="A270" s="80" t="n">
        <v>36682</v>
      </c>
      <c r="B270" s="81" t="s">
        <v>55</v>
      </c>
      <c r="C270" s="81" t="s">
        <v>56</v>
      </c>
      <c r="D270" s="81" t="s">
        <v>80</v>
      </c>
      <c r="E270" s="81" t="s">
        <v>24</v>
      </c>
      <c r="F270" s="81"/>
      <c r="G270" s="81" t="s">
        <v>75</v>
      </c>
      <c r="H270" s="80" t="n">
        <v>40483</v>
      </c>
      <c r="I270" s="81" t="n">
        <v>-94</v>
      </c>
      <c r="J270" s="81" t="n">
        <v>-94</v>
      </c>
      <c r="K270" s="82" t="n">
        <f aca="false">IF(J270=0,0,J270/I270)</f>
        <v>1</v>
      </c>
      <c r="L270" s="82" t="n">
        <f aca="false">I270/UOM</f>
        <v>-0.0094</v>
      </c>
      <c r="M270" s="82" t="n">
        <f aca="false">J270/UOM</f>
        <v>-0.0094</v>
      </c>
      <c r="N270" s="83" t="str">
        <f aca="false">IF(F270="P","PHY",IF(F270="G","G",E270))</f>
        <v>P</v>
      </c>
      <c r="O270" s="83" t="str">
        <f aca="false">IF(ISNA(VLOOKUP(G270,BadCanCurves,1,FALSE())),VLOOKUP(D270,FOLIOS,6,FALSE()),"not used")</f>
        <v>not used</v>
      </c>
      <c r="P270" s="83" t="n">
        <f aca="false">IF($N270="P",VLOOKUP(H270,PrcBuckets,2,FALSE()),0)</f>
        <v>13</v>
      </c>
      <c r="Q270" s="83" t="n">
        <f aca="false">IF($N270="D",VLOOKUP(H270,BasisBuckets,2,FALSE()),0)</f>
        <v>0</v>
      </c>
      <c r="R270" s="83" t="n">
        <f aca="false">IF($N270="PHY",VLOOKUP(H270,PGDBuckets,2,FALSE()),0)</f>
        <v>0</v>
      </c>
      <c r="S270" s="83" t="n">
        <f aca="false">IF($N270="G",VLOOKUP(H270,PGDBuckets,2,FALSE()),0)</f>
        <v>0</v>
      </c>
      <c r="T270" s="83" t="n">
        <f aca="false">SUM(P270:S270)</f>
        <v>13</v>
      </c>
      <c r="U270" s="83" t="str">
        <f aca="false">IF(O270="not used","-",O270&amp;N270&amp;T270)</f>
        <v>-</v>
      </c>
      <c r="V270" s="83" t="str">
        <f aca="false">IF(O270="Not Used","-",VLOOKUP(D270,FOLIOS,7,FALSE())&amp;H270)</f>
        <v>-</v>
      </c>
      <c r="W270" s="83" t="str">
        <f aca="false">IF(U270="-","-",O270&amp;E270&amp;H270)</f>
        <v>-</v>
      </c>
      <c r="X270" s="84" t="str">
        <f aca="false">D270&amp;G270</f>
        <v>FT-CAND-EGSC-PRCNG</v>
      </c>
      <c r="AF270" s="0" t="str">
        <f aca="false">D270&amp;V270</f>
        <v>FT-CAND-EGSC-PRC-</v>
      </c>
    </row>
    <row r="271" customFormat="false" ht="12.75" hidden="false" customHeight="false" outlineLevel="0" collapsed="false">
      <c r="A271" s="80" t="n">
        <v>36682</v>
      </c>
      <c r="B271" s="81" t="s">
        <v>55</v>
      </c>
      <c r="C271" s="81" t="s">
        <v>56</v>
      </c>
      <c r="D271" s="81" t="s">
        <v>80</v>
      </c>
      <c r="E271" s="81" t="s">
        <v>24</v>
      </c>
      <c r="F271" s="81"/>
      <c r="G271" s="81" t="s">
        <v>75</v>
      </c>
      <c r="H271" s="80" t="n">
        <v>40513</v>
      </c>
      <c r="I271" s="81" t="n">
        <v>-96</v>
      </c>
      <c r="J271" s="81" t="n">
        <v>-96</v>
      </c>
      <c r="K271" s="82" t="n">
        <f aca="false">IF(J271=0,0,J271/I271)</f>
        <v>1</v>
      </c>
      <c r="L271" s="82" t="n">
        <f aca="false">I271/UOM</f>
        <v>-0.0096</v>
      </c>
      <c r="M271" s="82" t="n">
        <f aca="false">J271/UOM</f>
        <v>-0.0096</v>
      </c>
      <c r="N271" s="83" t="str">
        <f aca="false">IF(F271="P","PHY",IF(F271="G","G",E271))</f>
        <v>P</v>
      </c>
      <c r="O271" s="83" t="str">
        <f aca="false">IF(ISNA(VLOOKUP(G271,BadCanCurves,1,FALSE())),VLOOKUP(D271,FOLIOS,6,FALSE()),"not used")</f>
        <v>not used</v>
      </c>
      <c r="P271" s="83" t="n">
        <f aca="false">IF($N271="P",VLOOKUP(H271,PrcBuckets,2,FALSE()),0)</f>
        <v>13</v>
      </c>
      <c r="Q271" s="83" t="n">
        <f aca="false">IF($N271="D",VLOOKUP(H271,BasisBuckets,2,FALSE()),0)</f>
        <v>0</v>
      </c>
      <c r="R271" s="83" t="n">
        <f aca="false">IF($N271="PHY",VLOOKUP(H271,PGDBuckets,2,FALSE()),0)</f>
        <v>0</v>
      </c>
      <c r="S271" s="83" t="n">
        <f aca="false">IF($N271="G",VLOOKUP(H271,PGDBuckets,2,FALSE()),0)</f>
        <v>0</v>
      </c>
      <c r="T271" s="83" t="n">
        <f aca="false">SUM(P271:S271)</f>
        <v>13</v>
      </c>
      <c r="U271" s="83" t="str">
        <f aca="false">IF(O271="not used","-",O271&amp;N271&amp;T271)</f>
        <v>-</v>
      </c>
      <c r="V271" s="83" t="str">
        <f aca="false">IF(O271="Not Used","-",VLOOKUP(D271,FOLIOS,7,FALSE())&amp;H271)</f>
        <v>-</v>
      </c>
      <c r="W271" s="83" t="str">
        <f aca="false">IF(U271="-","-",O271&amp;E271&amp;H271)</f>
        <v>-</v>
      </c>
      <c r="X271" s="84" t="str">
        <f aca="false">D271&amp;G271</f>
        <v>FT-CAND-EGSC-PRCNG</v>
      </c>
      <c r="AF271" s="0" t="str">
        <f aca="false">D271&amp;V271</f>
        <v>FT-CAND-EGSC-PRC-</v>
      </c>
    </row>
    <row r="272" customFormat="false" ht="12.75" hidden="false" customHeight="false" outlineLevel="0" collapsed="false">
      <c r="A272" s="80" t="n">
        <v>36682</v>
      </c>
      <c r="B272" s="81" t="s">
        <v>55</v>
      </c>
      <c r="C272" s="81" t="s">
        <v>56</v>
      </c>
      <c r="D272" s="81" t="s">
        <v>80</v>
      </c>
      <c r="E272" s="81" t="s">
        <v>24</v>
      </c>
      <c r="F272" s="81"/>
      <c r="G272" s="81" t="s">
        <v>75</v>
      </c>
      <c r="H272" s="80" t="n">
        <v>40544</v>
      </c>
      <c r="I272" s="81" t="n">
        <v>-96</v>
      </c>
      <c r="J272" s="81" t="n">
        <v>-96</v>
      </c>
      <c r="K272" s="82" t="n">
        <f aca="false">IF(J272=0,0,J272/I272)</f>
        <v>1</v>
      </c>
      <c r="L272" s="82" t="n">
        <f aca="false">I272/UOM</f>
        <v>-0.0096</v>
      </c>
      <c r="M272" s="82" t="n">
        <f aca="false">J272/UOM</f>
        <v>-0.0096</v>
      </c>
      <c r="N272" s="83" t="str">
        <f aca="false">IF(F272="P","PHY",IF(F272="G","G",E272))</f>
        <v>P</v>
      </c>
      <c r="O272" s="83" t="str">
        <f aca="false">IF(ISNA(VLOOKUP(G272,BadCanCurves,1,FALSE())),VLOOKUP(D272,FOLIOS,6,FALSE()),"not used")</f>
        <v>not used</v>
      </c>
      <c r="P272" s="83" t="n">
        <f aca="false">IF($N272="P",VLOOKUP(H272,PrcBuckets,2,FALSE()),0)</f>
        <v>14</v>
      </c>
      <c r="Q272" s="83" t="n">
        <f aca="false">IF($N272="D",VLOOKUP(H272,BasisBuckets,2,FALSE()),0)</f>
        <v>0</v>
      </c>
      <c r="R272" s="83" t="n">
        <f aca="false">IF($N272="PHY",VLOOKUP(H272,PGDBuckets,2,FALSE()),0)</f>
        <v>0</v>
      </c>
      <c r="S272" s="83" t="n">
        <f aca="false">IF($N272="G",VLOOKUP(H272,PGDBuckets,2,FALSE()),0)</f>
        <v>0</v>
      </c>
      <c r="T272" s="83" t="n">
        <f aca="false">SUM(P272:S272)</f>
        <v>14</v>
      </c>
      <c r="U272" s="83" t="str">
        <f aca="false">IF(O272="not used","-",O272&amp;N272&amp;T272)</f>
        <v>-</v>
      </c>
      <c r="V272" s="83" t="str">
        <f aca="false">IF(O272="Not Used","-",VLOOKUP(D272,FOLIOS,7,FALSE())&amp;H272)</f>
        <v>-</v>
      </c>
      <c r="W272" s="83" t="str">
        <f aca="false">IF(U272="-","-",O272&amp;E272&amp;H272)</f>
        <v>-</v>
      </c>
      <c r="X272" s="84" t="str">
        <f aca="false">D272&amp;G272</f>
        <v>FT-CAND-EGSC-PRCNG</v>
      </c>
      <c r="AF272" s="0" t="str">
        <f aca="false">D272&amp;V272</f>
        <v>FT-CAND-EGSC-PRC-</v>
      </c>
    </row>
    <row r="273" customFormat="false" ht="12.75" hidden="false" customHeight="false" outlineLevel="0" collapsed="false">
      <c r="A273" s="80" t="n">
        <v>36682</v>
      </c>
      <c r="B273" s="81" t="s">
        <v>55</v>
      </c>
      <c r="C273" s="81" t="s">
        <v>56</v>
      </c>
      <c r="D273" s="81" t="s">
        <v>80</v>
      </c>
      <c r="E273" s="81" t="s">
        <v>24</v>
      </c>
      <c r="F273" s="81"/>
      <c r="G273" s="81" t="s">
        <v>75</v>
      </c>
      <c r="H273" s="80" t="n">
        <v>40575</v>
      </c>
      <c r="I273" s="81" t="n">
        <v>-86</v>
      </c>
      <c r="J273" s="81" t="n">
        <v>-86</v>
      </c>
      <c r="K273" s="82" t="n">
        <f aca="false">IF(J273=0,0,J273/I273)</f>
        <v>1</v>
      </c>
      <c r="L273" s="82" t="n">
        <f aca="false">I273/UOM</f>
        <v>-0.0086</v>
      </c>
      <c r="M273" s="82" t="n">
        <f aca="false">J273/UOM</f>
        <v>-0.0086</v>
      </c>
      <c r="N273" s="83" t="str">
        <f aca="false">IF(F273="P","PHY",IF(F273="G","G",E273))</f>
        <v>P</v>
      </c>
      <c r="O273" s="83" t="str">
        <f aca="false">IF(ISNA(VLOOKUP(G273,BadCanCurves,1,FALSE())),VLOOKUP(D273,FOLIOS,6,FALSE()),"not used")</f>
        <v>not used</v>
      </c>
      <c r="P273" s="83" t="n">
        <f aca="false">IF($N273="P",VLOOKUP(H273,PrcBuckets,2,FALSE()),0)</f>
        <v>14</v>
      </c>
      <c r="Q273" s="83" t="n">
        <f aca="false">IF($N273="D",VLOOKUP(H273,BasisBuckets,2,FALSE()),0)</f>
        <v>0</v>
      </c>
      <c r="R273" s="83" t="n">
        <f aca="false">IF($N273="PHY",VLOOKUP(H273,PGDBuckets,2,FALSE()),0)</f>
        <v>0</v>
      </c>
      <c r="S273" s="83" t="n">
        <f aca="false">IF($N273="G",VLOOKUP(H273,PGDBuckets,2,FALSE()),0)</f>
        <v>0</v>
      </c>
      <c r="T273" s="83" t="n">
        <f aca="false">SUM(P273:S273)</f>
        <v>14</v>
      </c>
      <c r="U273" s="83" t="str">
        <f aca="false">IF(O273="not used","-",O273&amp;N273&amp;T273)</f>
        <v>-</v>
      </c>
      <c r="V273" s="83" t="str">
        <f aca="false">IF(O273="Not Used","-",VLOOKUP(D273,FOLIOS,7,FALSE())&amp;H273)</f>
        <v>-</v>
      </c>
      <c r="W273" s="83" t="str">
        <f aca="false">IF(U273="-","-",O273&amp;E273&amp;H273)</f>
        <v>-</v>
      </c>
      <c r="X273" s="84" t="str">
        <f aca="false">D273&amp;G273</f>
        <v>FT-CAND-EGSC-PRCNG</v>
      </c>
      <c r="AF273" s="0" t="str">
        <f aca="false">D273&amp;V273</f>
        <v>FT-CAND-EGSC-PRC-</v>
      </c>
    </row>
    <row r="274" customFormat="false" ht="12.75" hidden="false" customHeight="false" outlineLevel="0" collapsed="false">
      <c r="A274" s="80" t="n">
        <v>36682</v>
      </c>
      <c r="B274" s="81" t="s">
        <v>55</v>
      </c>
      <c r="C274" s="81" t="s">
        <v>56</v>
      </c>
      <c r="D274" s="81" t="s">
        <v>80</v>
      </c>
      <c r="E274" s="81" t="s">
        <v>24</v>
      </c>
      <c r="F274" s="81"/>
      <c r="G274" s="81" t="s">
        <v>75</v>
      </c>
      <c r="H274" s="80" t="n">
        <v>40603</v>
      </c>
      <c r="I274" s="81" t="n">
        <v>-95</v>
      </c>
      <c r="J274" s="81" t="n">
        <v>-95</v>
      </c>
      <c r="K274" s="82" t="n">
        <f aca="false">IF(J274=0,0,J274/I274)</f>
        <v>1</v>
      </c>
      <c r="L274" s="82" t="n">
        <f aca="false">I274/UOM</f>
        <v>-0.0095</v>
      </c>
      <c r="M274" s="82" t="n">
        <f aca="false">J274/UOM</f>
        <v>-0.0095</v>
      </c>
      <c r="N274" s="83" t="str">
        <f aca="false">IF(F274="P","PHY",IF(F274="G","G",E274))</f>
        <v>P</v>
      </c>
      <c r="O274" s="83" t="str">
        <f aca="false">IF(ISNA(VLOOKUP(G274,BadCanCurves,1,FALSE())),VLOOKUP(D274,FOLIOS,6,FALSE()),"not used")</f>
        <v>not used</v>
      </c>
      <c r="P274" s="83" t="n">
        <f aca="false">IF($N274="P",VLOOKUP(H274,PrcBuckets,2,FALSE()),0)</f>
        <v>14</v>
      </c>
      <c r="Q274" s="83" t="n">
        <f aca="false">IF($N274="D",VLOOKUP(H274,BasisBuckets,2,FALSE()),0)</f>
        <v>0</v>
      </c>
      <c r="R274" s="83" t="n">
        <f aca="false">IF($N274="PHY",VLOOKUP(H274,PGDBuckets,2,FALSE()),0)</f>
        <v>0</v>
      </c>
      <c r="S274" s="83" t="n">
        <f aca="false">IF($N274="G",VLOOKUP(H274,PGDBuckets,2,FALSE()),0)</f>
        <v>0</v>
      </c>
      <c r="T274" s="83" t="n">
        <f aca="false">SUM(P274:S274)</f>
        <v>14</v>
      </c>
      <c r="U274" s="83" t="str">
        <f aca="false">IF(O274="not used","-",O274&amp;N274&amp;T274)</f>
        <v>-</v>
      </c>
      <c r="V274" s="83" t="str">
        <f aca="false">IF(O274="Not Used","-",VLOOKUP(D274,FOLIOS,7,FALSE())&amp;H274)</f>
        <v>-</v>
      </c>
      <c r="W274" s="83" t="str">
        <f aca="false">IF(U274="-","-",O274&amp;E274&amp;H274)</f>
        <v>-</v>
      </c>
      <c r="X274" s="84" t="str">
        <f aca="false">D274&amp;G274</f>
        <v>FT-CAND-EGSC-PRCNG</v>
      </c>
      <c r="AF274" s="0" t="str">
        <f aca="false">D274&amp;V274</f>
        <v>FT-CAND-EGSC-PRC-</v>
      </c>
    </row>
    <row r="275" customFormat="false" ht="12.75" hidden="false" customHeight="false" outlineLevel="0" collapsed="false">
      <c r="A275" s="80" t="n">
        <v>36682</v>
      </c>
      <c r="B275" s="81" t="s">
        <v>55</v>
      </c>
      <c r="C275" s="81" t="s">
        <v>56</v>
      </c>
      <c r="D275" s="81" t="s">
        <v>80</v>
      </c>
      <c r="E275" s="81" t="s">
        <v>24</v>
      </c>
      <c r="F275" s="81"/>
      <c r="G275" s="81" t="s">
        <v>75</v>
      </c>
      <c r="H275" s="80" t="n">
        <v>40634</v>
      </c>
      <c r="I275" s="81" t="n">
        <v>-91</v>
      </c>
      <c r="J275" s="81" t="n">
        <v>-91</v>
      </c>
      <c r="K275" s="82" t="n">
        <f aca="false">IF(J275=0,0,J275/I275)</f>
        <v>1</v>
      </c>
      <c r="L275" s="82" t="n">
        <f aca="false">I275/UOM</f>
        <v>-0.0091</v>
      </c>
      <c r="M275" s="82" t="n">
        <f aca="false">J275/UOM</f>
        <v>-0.0091</v>
      </c>
      <c r="N275" s="83" t="str">
        <f aca="false">IF(F275="P","PHY",IF(F275="G","G",E275))</f>
        <v>P</v>
      </c>
      <c r="O275" s="83" t="str">
        <f aca="false">IF(ISNA(VLOOKUP(G275,BadCanCurves,1,FALSE())),VLOOKUP(D275,FOLIOS,6,FALSE()),"not used")</f>
        <v>not used</v>
      </c>
      <c r="P275" s="83" t="n">
        <f aca="false">IF($N275="P",VLOOKUP(H275,PrcBuckets,2,FALSE()),0)</f>
        <v>14</v>
      </c>
      <c r="Q275" s="83" t="n">
        <f aca="false">IF($N275="D",VLOOKUP(H275,BasisBuckets,2,FALSE()),0)</f>
        <v>0</v>
      </c>
      <c r="R275" s="83" t="n">
        <f aca="false">IF($N275="PHY",VLOOKUP(H275,PGDBuckets,2,FALSE()),0)</f>
        <v>0</v>
      </c>
      <c r="S275" s="83" t="n">
        <f aca="false">IF($N275="G",VLOOKUP(H275,PGDBuckets,2,FALSE()),0)</f>
        <v>0</v>
      </c>
      <c r="T275" s="83" t="n">
        <f aca="false">SUM(P275:S275)</f>
        <v>14</v>
      </c>
      <c r="U275" s="83" t="str">
        <f aca="false">IF(O275="not used","-",O275&amp;N275&amp;T275)</f>
        <v>-</v>
      </c>
      <c r="V275" s="83" t="str">
        <f aca="false">IF(O275="Not Used","-",VLOOKUP(D275,FOLIOS,7,FALSE())&amp;H275)</f>
        <v>-</v>
      </c>
      <c r="W275" s="83" t="str">
        <f aca="false">IF(U275="-","-",O275&amp;E275&amp;H275)</f>
        <v>-</v>
      </c>
      <c r="X275" s="84" t="str">
        <f aca="false">D275&amp;G275</f>
        <v>FT-CAND-EGSC-PRCNG</v>
      </c>
      <c r="AF275" s="0" t="str">
        <f aca="false">D275&amp;V275</f>
        <v>FT-CAND-EGSC-PRC-</v>
      </c>
    </row>
    <row r="276" customFormat="false" ht="12.75" hidden="false" customHeight="false" outlineLevel="0" collapsed="false">
      <c r="A276" s="80" t="n">
        <v>36682</v>
      </c>
      <c r="B276" s="81" t="s">
        <v>55</v>
      </c>
      <c r="C276" s="81" t="s">
        <v>56</v>
      </c>
      <c r="D276" s="81" t="s">
        <v>80</v>
      </c>
      <c r="E276" s="81" t="s">
        <v>24</v>
      </c>
      <c r="F276" s="81"/>
      <c r="G276" s="81" t="s">
        <v>75</v>
      </c>
      <c r="H276" s="80" t="n">
        <v>40664</v>
      </c>
      <c r="I276" s="81" t="n">
        <v>-93</v>
      </c>
      <c r="J276" s="81" t="n">
        <v>-93</v>
      </c>
      <c r="K276" s="82" t="n">
        <f aca="false">IF(J276=0,0,J276/I276)</f>
        <v>1</v>
      </c>
      <c r="L276" s="82" t="n">
        <f aca="false">I276/UOM</f>
        <v>-0.0093</v>
      </c>
      <c r="M276" s="82" t="n">
        <f aca="false">J276/UOM</f>
        <v>-0.0093</v>
      </c>
      <c r="N276" s="83" t="str">
        <f aca="false">IF(F276="P","PHY",IF(F276="G","G",E276))</f>
        <v>P</v>
      </c>
      <c r="O276" s="83" t="str">
        <f aca="false">IF(ISNA(VLOOKUP(G276,BadCanCurves,1,FALSE())),VLOOKUP(D276,FOLIOS,6,FALSE()),"not used")</f>
        <v>not used</v>
      </c>
      <c r="P276" s="83" t="n">
        <f aca="false">IF($N276="P",VLOOKUP(H276,PrcBuckets,2,FALSE()),0)</f>
        <v>14</v>
      </c>
      <c r="Q276" s="83" t="n">
        <f aca="false">IF($N276="D",VLOOKUP(H276,BasisBuckets,2,FALSE()),0)</f>
        <v>0</v>
      </c>
      <c r="R276" s="83" t="n">
        <f aca="false">IF($N276="PHY",VLOOKUP(H276,PGDBuckets,2,FALSE()),0)</f>
        <v>0</v>
      </c>
      <c r="S276" s="83" t="n">
        <f aca="false">IF($N276="G",VLOOKUP(H276,PGDBuckets,2,FALSE()),0)</f>
        <v>0</v>
      </c>
      <c r="T276" s="83" t="n">
        <f aca="false">SUM(P276:S276)</f>
        <v>14</v>
      </c>
      <c r="U276" s="83" t="str">
        <f aca="false">IF(O276="not used","-",O276&amp;N276&amp;T276)</f>
        <v>-</v>
      </c>
      <c r="V276" s="83" t="str">
        <f aca="false">IF(O276="Not Used","-",VLOOKUP(D276,FOLIOS,7,FALSE())&amp;H276)</f>
        <v>-</v>
      </c>
      <c r="W276" s="83" t="str">
        <f aca="false">IF(U276="-","-",O276&amp;E276&amp;H276)</f>
        <v>-</v>
      </c>
      <c r="X276" s="84" t="str">
        <f aca="false">D276&amp;G276</f>
        <v>FT-CAND-EGSC-PRCNG</v>
      </c>
      <c r="AF276" s="0" t="str">
        <f aca="false">D276&amp;V276</f>
        <v>FT-CAND-EGSC-PRC-</v>
      </c>
    </row>
    <row r="277" customFormat="false" ht="12.75" hidden="false" customHeight="false" outlineLevel="0" collapsed="false">
      <c r="A277" s="80" t="n">
        <v>36682</v>
      </c>
      <c r="B277" s="81" t="s">
        <v>55</v>
      </c>
      <c r="C277" s="81" t="s">
        <v>56</v>
      </c>
      <c r="D277" s="81" t="s">
        <v>80</v>
      </c>
      <c r="E277" s="81" t="s">
        <v>24</v>
      </c>
      <c r="F277" s="81"/>
      <c r="G277" s="81" t="s">
        <v>75</v>
      </c>
      <c r="H277" s="80" t="n">
        <v>40695</v>
      </c>
      <c r="I277" s="81" t="n">
        <v>-90</v>
      </c>
      <c r="J277" s="81" t="n">
        <v>-90</v>
      </c>
      <c r="K277" s="82" t="n">
        <f aca="false">IF(J277=0,0,J277/I277)</f>
        <v>1</v>
      </c>
      <c r="L277" s="82" t="n">
        <f aca="false">I277/UOM</f>
        <v>-0.009</v>
      </c>
      <c r="M277" s="82" t="n">
        <f aca="false">J277/UOM</f>
        <v>-0.009</v>
      </c>
      <c r="N277" s="83" t="str">
        <f aca="false">IF(F277="P","PHY",IF(F277="G","G",E277))</f>
        <v>P</v>
      </c>
      <c r="O277" s="83" t="str">
        <f aca="false">IF(ISNA(VLOOKUP(G277,BadCanCurves,1,FALSE())),VLOOKUP(D277,FOLIOS,6,FALSE()),"not used")</f>
        <v>not used</v>
      </c>
      <c r="P277" s="83" t="n">
        <f aca="false">IF($N277="P",VLOOKUP(H277,PrcBuckets,2,FALSE()),0)</f>
        <v>14</v>
      </c>
      <c r="Q277" s="83" t="n">
        <f aca="false">IF($N277="D",VLOOKUP(H277,BasisBuckets,2,FALSE()),0)</f>
        <v>0</v>
      </c>
      <c r="R277" s="83" t="n">
        <f aca="false">IF($N277="PHY",VLOOKUP(H277,PGDBuckets,2,FALSE()),0)</f>
        <v>0</v>
      </c>
      <c r="S277" s="83" t="n">
        <f aca="false">IF($N277="G",VLOOKUP(H277,PGDBuckets,2,FALSE()),0)</f>
        <v>0</v>
      </c>
      <c r="T277" s="83" t="n">
        <f aca="false">SUM(P277:S277)</f>
        <v>14</v>
      </c>
      <c r="U277" s="83" t="str">
        <f aca="false">IF(O277="not used","-",O277&amp;N277&amp;T277)</f>
        <v>-</v>
      </c>
      <c r="V277" s="83" t="str">
        <f aca="false">IF(O277="Not Used","-",VLOOKUP(D277,FOLIOS,7,FALSE())&amp;H277)</f>
        <v>-</v>
      </c>
      <c r="W277" s="83" t="str">
        <f aca="false">IF(U277="-","-",O277&amp;E277&amp;H277)</f>
        <v>-</v>
      </c>
      <c r="X277" s="84" t="str">
        <f aca="false">D277&amp;G277</f>
        <v>FT-CAND-EGSC-PRCNG</v>
      </c>
      <c r="AF277" s="0" t="str">
        <f aca="false">D277&amp;V277</f>
        <v>FT-CAND-EGSC-PRC-</v>
      </c>
    </row>
    <row r="278" customFormat="false" ht="12.75" hidden="false" customHeight="false" outlineLevel="0" collapsed="false">
      <c r="A278" s="80" t="n">
        <v>36682</v>
      </c>
      <c r="B278" s="81" t="s">
        <v>55</v>
      </c>
      <c r="C278" s="81" t="s">
        <v>56</v>
      </c>
      <c r="D278" s="81" t="s">
        <v>80</v>
      </c>
      <c r="E278" s="81" t="s">
        <v>24</v>
      </c>
      <c r="F278" s="81"/>
      <c r="G278" s="81" t="s">
        <v>75</v>
      </c>
      <c r="H278" s="80" t="n">
        <v>40725</v>
      </c>
      <c r="I278" s="81" t="n">
        <v>-92</v>
      </c>
      <c r="J278" s="81" t="n">
        <v>-92</v>
      </c>
      <c r="K278" s="82" t="n">
        <f aca="false">IF(J278=0,0,J278/I278)</f>
        <v>1</v>
      </c>
      <c r="L278" s="82" t="n">
        <f aca="false">I278/UOM</f>
        <v>-0.0092</v>
      </c>
      <c r="M278" s="82" t="n">
        <f aca="false">J278/UOM</f>
        <v>-0.0092</v>
      </c>
      <c r="N278" s="83" t="str">
        <f aca="false">IF(F278="P","PHY",IF(F278="G","G",E278))</f>
        <v>P</v>
      </c>
      <c r="O278" s="83" t="str">
        <f aca="false">IF(ISNA(VLOOKUP(G278,BadCanCurves,1,FALSE())),VLOOKUP(D278,FOLIOS,6,FALSE()),"not used")</f>
        <v>not used</v>
      </c>
      <c r="P278" s="83" t="n">
        <f aca="false">IF($N278="P",VLOOKUP(H278,PrcBuckets,2,FALSE()),0)</f>
        <v>14</v>
      </c>
      <c r="Q278" s="83" t="n">
        <f aca="false">IF($N278="D",VLOOKUP(H278,BasisBuckets,2,FALSE()),0)</f>
        <v>0</v>
      </c>
      <c r="R278" s="83" t="n">
        <f aca="false">IF($N278="PHY",VLOOKUP(H278,PGDBuckets,2,FALSE()),0)</f>
        <v>0</v>
      </c>
      <c r="S278" s="83" t="n">
        <f aca="false">IF($N278="G",VLOOKUP(H278,PGDBuckets,2,FALSE()),0)</f>
        <v>0</v>
      </c>
      <c r="T278" s="83" t="n">
        <f aca="false">SUM(P278:S278)</f>
        <v>14</v>
      </c>
      <c r="U278" s="83" t="str">
        <f aca="false">IF(O278="not used","-",O278&amp;N278&amp;T278)</f>
        <v>-</v>
      </c>
      <c r="V278" s="83" t="str">
        <f aca="false">IF(O278="Not Used","-",VLOOKUP(D278,FOLIOS,7,FALSE())&amp;H278)</f>
        <v>-</v>
      </c>
      <c r="W278" s="83" t="str">
        <f aca="false">IF(U278="-","-",O278&amp;E278&amp;H278)</f>
        <v>-</v>
      </c>
      <c r="X278" s="84" t="str">
        <f aca="false">D278&amp;G278</f>
        <v>FT-CAND-EGSC-PRCNG</v>
      </c>
      <c r="AF278" s="0" t="str">
        <f aca="false">D278&amp;V278</f>
        <v>FT-CAND-EGSC-PRC-</v>
      </c>
    </row>
    <row r="279" customFormat="false" ht="12.75" hidden="false" customHeight="false" outlineLevel="0" collapsed="false">
      <c r="A279" s="80" t="n">
        <v>36682</v>
      </c>
      <c r="B279" s="81" t="s">
        <v>55</v>
      </c>
      <c r="C279" s="81" t="s">
        <v>56</v>
      </c>
      <c r="D279" s="81" t="s">
        <v>80</v>
      </c>
      <c r="E279" s="81" t="s">
        <v>24</v>
      </c>
      <c r="F279" s="81"/>
      <c r="G279" s="81" t="s">
        <v>75</v>
      </c>
      <c r="H279" s="80" t="n">
        <v>40756</v>
      </c>
      <c r="I279" s="81" t="n">
        <v>-92</v>
      </c>
      <c r="J279" s="81" t="n">
        <v>-92</v>
      </c>
      <c r="K279" s="82" t="n">
        <f aca="false">IF(J279=0,0,J279/I279)</f>
        <v>1</v>
      </c>
      <c r="L279" s="82" t="n">
        <f aca="false">I279/UOM</f>
        <v>-0.0092</v>
      </c>
      <c r="M279" s="82" t="n">
        <f aca="false">J279/UOM</f>
        <v>-0.0092</v>
      </c>
      <c r="N279" s="83" t="str">
        <f aca="false">IF(F279="P","PHY",IF(F279="G","G",E279))</f>
        <v>P</v>
      </c>
      <c r="O279" s="83" t="str">
        <f aca="false">IF(ISNA(VLOOKUP(G279,BadCanCurves,1,FALSE())),VLOOKUP(D279,FOLIOS,6,FALSE()),"not used")</f>
        <v>not used</v>
      </c>
      <c r="P279" s="83" t="n">
        <f aca="false">IF($N279="P",VLOOKUP(H279,PrcBuckets,2,FALSE()),0)</f>
        <v>14</v>
      </c>
      <c r="Q279" s="83" t="n">
        <f aca="false">IF($N279="D",VLOOKUP(H279,BasisBuckets,2,FALSE()),0)</f>
        <v>0</v>
      </c>
      <c r="R279" s="83" t="n">
        <f aca="false">IF($N279="PHY",VLOOKUP(H279,PGDBuckets,2,FALSE()),0)</f>
        <v>0</v>
      </c>
      <c r="S279" s="83" t="n">
        <f aca="false">IF($N279="G",VLOOKUP(H279,PGDBuckets,2,FALSE()),0)</f>
        <v>0</v>
      </c>
      <c r="T279" s="83" t="n">
        <f aca="false">SUM(P279:S279)</f>
        <v>14</v>
      </c>
      <c r="U279" s="83" t="str">
        <f aca="false">IF(O279="not used","-",O279&amp;N279&amp;T279)</f>
        <v>-</v>
      </c>
      <c r="V279" s="83" t="str">
        <f aca="false">IF(O279="Not Used","-",VLOOKUP(D279,FOLIOS,7,FALSE())&amp;H279)</f>
        <v>-</v>
      </c>
      <c r="W279" s="83" t="str">
        <f aca="false">IF(U279="-","-",O279&amp;E279&amp;H279)</f>
        <v>-</v>
      </c>
      <c r="X279" s="84" t="str">
        <f aca="false">D279&amp;G279</f>
        <v>FT-CAND-EGSC-PRCNG</v>
      </c>
      <c r="AF279" s="0" t="str">
        <f aca="false">D279&amp;V279</f>
        <v>FT-CAND-EGSC-PRC-</v>
      </c>
    </row>
    <row r="280" customFormat="false" ht="12.75" hidden="false" customHeight="false" outlineLevel="0" collapsed="false">
      <c r="A280" s="80" t="n">
        <v>36682</v>
      </c>
      <c r="B280" s="81" t="s">
        <v>55</v>
      </c>
      <c r="C280" s="81" t="s">
        <v>56</v>
      </c>
      <c r="D280" s="81" t="s">
        <v>80</v>
      </c>
      <c r="E280" s="81" t="s">
        <v>24</v>
      </c>
      <c r="F280" s="81"/>
      <c r="G280" s="81" t="s">
        <v>75</v>
      </c>
      <c r="H280" s="80" t="n">
        <v>40787</v>
      </c>
      <c r="I280" s="81" t="n">
        <v>-88</v>
      </c>
      <c r="J280" s="81" t="n">
        <v>-88</v>
      </c>
      <c r="K280" s="82" t="n">
        <f aca="false">IF(J280=0,0,J280/I280)</f>
        <v>1</v>
      </c>
      <c r="L280" s="82" t="n">
        <f aca="false">I280/UOM</f>
        <v>-0.0088</v>
      </c>
      <c r="M280" s="82" t="n">
        <f aca="false">J280/UOM</f>
        <v>-0.0088</v>
      </c>
      <c r="N280" s="83" t="str">
        <f aca="false">IF(F280="P","PHY",IF(F280="G","G",E280))</f>
        <v>P</v>
      </c>
      <c r="O280" s="83" t="str">
        <f aca="false">IF(ISNA(VLOOKUP(G280,BadCanCurves,1,FALSE())),VLOOKUP(D280,FOLIOS,6,FALSE()),"not used")</f>
        <v>not used</v>
      </c>
      <c r="P280" s="83" t="n">
        <f aca="false">IF($N280="P",VLOOKUP(H280,PrcBuckets,2,FALSE()),0)</f>
        <v>14</v>
      </c>
      <c r="Q280" s="83" t="n">
        <f aca="false">IF($N280="D",VLOOKUP(H280,BasisBuckets,2,FALSE()),0)</f>
        <v>0</v>
      </c>
      <c r="R280" s="83" t="n">
        <f aca="false">IF($N280="PHY",VLOOKUP(H280,PGDBuckets,2,FALSE()),0)</f>
        <v>0</v>
      </c>
      <c r="S280" s="83" t="n">
        <f aca="false">IF($N280="G",VLOOKUP(H280,PGDBuckets,2,FALSE()),0)</f>
        <v>0</v>
      </c>
      <c r="T280" s="83" t="n">
        <f aca="false">SUM(P280:S280)</f>
        <v>14</v>
      </c>
      <c r="U280" s="83" t="str">
        <f aca="false">IF(O280="not used","-",O280&amp;N280&amp;T280)</f>
        <v>-</v>
      </c>
      <c r="V280" s="83" t="str">
        <f aca="false">IF(O280="Not Used","-",VLOOKUP(D280,FOLIOS,7,FALSE())&amp;H280)</f>
        <v>-</v>
      </c>
      <c r="W280" s="83" t="str">
        <f aca="false">IF(U280="-","-",O280&amp;E280&amp;H280)</f>
        <v>-</v>
      </c>
      <c r="X280" s="84" t="str">
        <f aca="false">D280&amp;G280</f>
        <v>FT-CAND-EGSC-PRCNG</v>
      </c>
      <c r="AF280" s="0" t="str">
        <f aca="false">D280&amp;V280</f>
        <v>FT-CAND-EGSC-PRC-</v>
      </c>
    </row>
    <row r="281" customFormat="false" ht="12.75" hidden="false" customHeight="false" outlineLevel="0" collapsed="false">
      <c r="A281" s="80" t="n">
        <v>36682</v>
      </c>
      <c r="B281" s="81" t="s">
        <v>55</v>
      </c>
      <c r="C281" s="81" t="s">
        <v>56</v>
      </c>
      <c r="D281" s="81" t="s">
        <v>80</v>
      </c>
      <c r="E281" s="81" t="s">
        <v>24</v>
      </c>
      <c r="F281" s="81"/>
      <c r="G281" s="81" t="s">
        <v>75</v>
      </c>
      <c r="H281" s="80" t="n">
        <v>40817</v>
      </c>
      <c r="I281" s="81" t="n">
        <v>-91</v>
      </c>
      <c r="J281" s="81" t="n">
        <v>-91</v>
      </c>
      <c r="K281" s="82" t="n">
        <f aca="false">IF(J281=0,0,J281/I281)</f>
        <v>1</v>
      </c>
      <c r="L281" s="82" t="n">
        <f aca="false">I281/UOM</f>
        <v>-0.0091</v>
      </c>
      <c r="M281" s="82" t="n">
        <f aca="false">J281/UOM</f>
        <v>-0.0091</v>
      </c>
      <c r="N281" s="83" t="str">
        <f aca="false">IF(F281="P","PHY",IF(F281="G","G",E281))</f>
        <v>P</v>
      </c>
      <c r="O281" s="83" t="str">
        <f aca="false">IF(ISNA(VLOOKUP(G281,BadCanCurves,1,FALSE())),VLOOKUP(D281,FOLIOS,6,FALSE()),"not used")</f>
        <v>not used</v>
      </c>
      <c r="P281" s="83" t="n">
        <f aca="false">IF($N281="P",VLOOKUP(H281,PrcBuckets,2,FALSE()),0)</f>
        <v>14</v>
      </c>
      <c r="Q281" s="83" t="n">
        <f aca="false">IF($N281="D",VLOOKUP(H281,BasisBuckets,2,FALSE()),0)</f>
        <v>0</v>
      </c>
      <c r="R281" s="83" t="n">
        <f aca="false">IF($N281="PHY",VLOOKUP(H281,PGDBuckets,2,FALSE()),0)</f>
        <v>0</v>
      </c>
      <c r="S281" s="83" t="n">
        <f aca="false">IF($N281="G",VLOOKUP(H281,PGDBuckets,2,FALSE()),0)</f>
        <v>0</v>
      </c>
      <c r="T281" s="83" t="n">
        <f aca="false">SUM(P281:S281)</f>
        <v>14</v>
      </c>
      <c r="U281" s="83" t="str">
        <f aca="false">IF(O281="not used","-",O281&amp;N281&amp;T281)</f>
        <v>-</v>
      </c>
      <c r="V281" s="83" t="str">
        <f aca="false">IF(O281="Not Used","-",VLOOKUP(D281,FOLIOS,7,FALSE())&amp;H281)</f>
        <v>-</v>
      </c>
      <c r="W281" s="83" t="str">
        <f aca="false">IF(U281="-","-",O281&amp;E281&amp;H281)</f>
        <v>-</v>
      </c>
      <c r="X281" s="84" t="str">
        <f aca="false">D281&amp;G281</f>
        <v>FT-CAND-EGSC-PRCNG</v>
      </c>
      <c r="AF281" s="0" t="str">
        <f aca="false">D281&amp;V281</f>
        <v>FT-CAND-EGSC-PRC-</v>
      </c>
    </row>
    <row r="282" customFormat="false" ht="12.75" hidden="false" customHeight="false" outlineLevel="0" collapsed="false">
      <c r="A282" s="80" t="n">
        <v>36682</v>
      </c>
      <c r="B282" s="81" t="s">
        <v>55</v>
      </c>
      <c r="C282" s="81" t="s">
        <v>56</v>
      </c>
      <c r="D282" s="81" t="s">
        <v>80</v>
      </c>
      <c r="E282" s="81" t="s">
        <v>24</v>
      </c>
      <c r="F282" s="81"/>
      <c r="G282" s="81" t="s">
        <v>75</v>
      </c>
      <c r="H282" s="80" t="n">
        <v>40848</v>
      </c>
      <c r="I282" s="81" t="n">
        <v>-87</v>
      </c>
      <c r="J282" s="81" t="n">
        <v>-87</v>
      </c>
      <c r="K282" s="82" t="n">
        <f aca="false">IF(J282=0,0,J282/I282)</f>
        <v>1</v>
      </c>
      <c r="L282" s="82" t="n">
        <f aca="false">I282/UOM</f>
        <v>-0.0087</v>
      </c>
      <c r="M282" s="82" t="n">
        <f aca="false">J282/UOM</f>
        <v>-0.0087</v>
      </c>
      <c r="N282" s="83" t="str">
        <f aca="false">IF(F282="P","PHY",IF(F282="G","G",E282))</f>
        <v>P</v>
      </c>
      <c r="O282" s="83" t="str">
        <f aca="false">IF(ISNA(VLOOKUP(G282,BadCanCurves,1,FALSE())),VLOOKUP(D282,FOLIOS,6,FALSE()),"not used")</f>
        <v>not used</v>
      </c>
      <c r="P282" s="83" t="n">
        <f aca="false">IF($N282="P",VLOOKUP(H282,PrcBuckets,2,FALSE()),0)</f>
        <v>14</v>
      </c>
      <c r="Q282" s="83" t="n">
        <f aca="false">IF($N282="D",VLOOKUP(H282,BasisBuckets,2,FALSE()),0)</f>
        <v>0</v>
      </c>
      <c r="R282" s="83" t="n">
        <f aca="false">IF($N282="PHY",VLOOKUP(H282,PGDBuckets,2,FALSE()),0)</f>
        <v>0</v>
      </c>
      <c r="S282" s="83" t="n">
        <f aca="false">IF($N282="G",VLOOKUP(H282,PGDBuckets,2,FALSE()),0)</f>
        <v>0</v>
      </c>
      <c r="T282" s="83" t="n">
        <f aca="false">SUM(P282:S282)</f>
        <v>14</v>
      </c>
      <c r="U282" s="83" t="str">
        <f aca="false">IF(O282="not used","-",O282&amp;N282&amp;T282)</f>
        <v>-</v>
      </c>
      <c r="V282" s="83" t="str">
        <f aca="false">IF(O282="Not Used","-",VLOOKUP(D282,FOLIOS,7,FALSE())&amp;H282)</f>
        <v>-</v>
      </c>
      <c r="W282" s="83" t="str">
        <f aca="false">IF(U282="-","-",O282&amp;E282&amp;H282)</f>
        <v>-</v>
      </c>
      <c r="X282" s="84" t="str">
        <f aca="false">D282&amp;G282</f>
        <v>FT-CAND-EGSC-PRCNG</v>
      </c>
      <c r="AF282" s="0" t="str">
        <f aca="false">D282&amp;V282</f>
        <v>FT-CAND-EGSC-PRC-</v>
      </c>
    </row>
    <row r="283" customFormat="false" ht="12.75" hidden="false" customHeight="false" outlineLevel="0" collapsed="false">
      <c r="A283" s="80" t="n">
        <v>36682</v>
      </c>
      <c r="B283" s="81" t="s">
        <v>55</v>
      </c>
      <c r="C283" s="81" t="s">
        <v>56</v>
      </c>
      <c r="D283" s="81" t="s">
        <v>80</v>
      </c>
      <c r="E283" s="81" t="s">
        <v>24</v>
      </c>
      <c r="F283" s="81"/>
      <c r="G283" s="81" t="s">
        <v>75</v>
      </c>
      <c r="H283" s="80" t="n">
        <v>40878</v>
      </c>
      <c r="I283" s="81" t="n">
        <v>-90</v>
      </c>
      <c r="J283" s="81" t="n">
        <v>-90</v>
      </c>
      <c r="K283" s="82" t="n">
        <f aca="false">IF(J283=0,0,J283/I283)</f>
        <v>1</v>
      </c>
      <c r="L283" s="82" t="n">
        <f aca="false">I283/UOM</f>
        <v>-0.009</v>
      </c>
      <c r="M283" s="82" t="n">
        <f aca="false">J283/UOM</f>
        <v>-0.009</v>
      </c>
      <c r="N283" s="83" t="str">
        <f aca="false">IF(F283="P","PHY",IF(F283="G","G",E283))</f>
        <v>P</v>
      </c>
      <c r="O283" s="83" t="str">
        <f aca="false">IF(ISNA(VLOOKUP(G283,BadCanCurves,1,FALSE())),VLOOKUP(D283,FOLIOS,6,FALSE()),"not used")</f>
        <v>not used</v>
      </c>
      <c r="P283" s="83" t="n">
        <f aca="false">IF($N283="P",VLOOKUP(H283,PrcBuckets,2,FALSE()),0)</f>
        <v>14</v>
      </c>
      <c r="Q283" s="83" t="n">
        <f aca="false">IF($N283="D",VLOOKUP(H283,BasisBuckets,2,FALSE()),0)</f>
        <v>0</v>
      </c>
      <c r="R283" s="83" t="n">
        <f aca="false">IF($N283="PHY",VLOOKUP(H283,PGDBuckets,2,FALSE()),0)</f>
        <v>0</v>
      </c>
      <c r="S283" s="83" t="n">
        <f aca="false">IF($N283="G",VLOOKUP(H283,PGDBuckets,2,FALSE()),0)</f>
        <v>0</v>
      </c>
      <c r="T283" s="83" t="n">
        <f aca="false">SUM(P283:S283)</f>
        <v>14</v>
      </c>
      <c r="U283" s="83" t="str">
        <f aca="false">IF(O283="not used","-",O283&amp;N283&amp;T283)</f>
        <v>-</v>
      </c>
      <c r="V283" s="83" t="str">
        <f aca="false">IF(O283="Not Used","-",VLOOKUP(D283,FOLIOS,7,FALSE())&amp;H283)</f>
        <v>-</v>
      </c>
      <c r="W283" s="83" t="str">
        <f aca="false">IF(U283="-","-",O283&amp;E283&amp;H283)</f>
        <v>-</v>
      </c>
      <c r="X283" s="84" t="str">
        <f aca="false">D283&amp;G283</f>
        <v>FT-CAND-EGSC-PRCNG</v>
      </c>
      <c r="AF283" s="0" t="str">
        <f aca="false">D283&amp;V283</f>
        <v>FT-CAND-EGSC-PRC-</v>
      </c>
    </row>
    <row r="284" customFormat="false" ht="12.75" hidden="false" customHeight="false" outlineLevel="0" collapsed="false">
      <c r="A284" s="80" t="n">
        <v>36682</v>
      </c>
      <c r="B284" s="81" t="s">
        <v>55</v>
      </c>
      <c r="C284" s="81" t="s">
        <v>56</v>
      </c>
      <c r="D284" s="81" t="s">
        <v>80</v>
      </c>
      <c r="E284" s="81" t="s">
        <v>24</v>
      </c>
      <c r="F284" s="81"/>
      <c r="G284" s="81" t="s">
        <v>75</v>
      </c>
      <c r="H284" s="80" t="n">
        <v>40909</v>
      </c>
      <c r="I284" s="81" t="n">
        <v>-89</v>
      </c>
      <c r="J284" s="81" t="n">
        <v>-89</v>
      </c>
      <c r="K284" s="82" t="n">
        <f aca="false">IF(J284=0,0,J284/I284)</f>
        <v>1</v>
      </c>
      <c r="L284" s="82" t="n">
        <f aca="false">I284/UOM</f>
        <v>-0.0089</v>
      </c>
      <c r="M284" s="82" t="n">
        <f aca="false">J284/UOM</f>
        <v>-0.0089</v>
      </c>
      <c r="N284" s="83" t="str">
        <f aca="false">IF(F284="P","PHY",IF(F284="G","G",E284))</f>
        <v>P</v>
      </c>
      <c r="O284" s="83" t="str">
        <f aca="false">IF(ISNA(VLOOKUP(G284,BadCanCurves,1,FALSE())),VLOOKUP(D284,FOLIOS,6,FALSE()),"not used")</f>
        <v>not used</v>
      </c>
      <c r="P284" s="83" t="n">
        <f aca="false">IF($N284="P",VLOOKUP(H284,PrcBuckets,2,FALSE()),0)</f>
        <v>14</v>
      </c>
      <c r="Q284" s="83" t="n">
        <f aca="false">IF($N284="D",VLOOKUP(H284,BasisBuckets,2,FALSE()),0)</f>
        <v>0</v>
      </c>
      <c r="R284" s="83" t="n">
        <f aca="false">IF($N284="PHY",VLOOKUP(H284,PGDBuckets,2,FALSE()),0)</f>
        <v>0</v>
      </c>
      <c r="S284" s="83" t="n">
        <f aca="false">IF($N284="G",VLOOKUP(H284,PGDBuckets,2,FALSE()),0)</f>
        <v>0</v>
      </c>
      <c r="T284" s="83" t="n">
        <f aca="false">SUM(P284:S284)</f>
        <v>14</v>
      </c>
      <c r="U284" s="83" t="str">
        <f aca="false">IF(O284="not used","-",O284&amp;N284&amp;T284)</f>
        <v>-</v>
      </c>
      <c r="V284" s="83" t="str">
        <f aca="false">IF(O284="Not Used","-",VLOOKUP(D284,FOLIOS,7,FALSE())&amp;H284)</f>
        <v>-</v>
      </c>
      <c r="W284" s="83" t="str">
        <f aca="false">IF(U284="-","-",O284&amp;E284&amp;H284)</f>
        <v>-</v>
      </c>
      <c r="X284" s="84" t="str">
        <f aca="false">D284&amp;G284</f>
        <v>FT-CAND-EGSC-PRCNG</v>
      </c>
      <c r="AF284" s="0" t="str">
        <f aca="false">D284&amp;V284</f>
        <v>FT-CAND-EGSC-PRC-</v>
      </c>
    </row>
    <row r="285" customFormat="false" ht="12.75" hidden="false" customHeight="false" outlineLevel="0" collapsed="false">
      <c r="A285" s="80" t="n">
        <v>36682</v>
      </c>
      <c r="B285" s="81" t="s">
        <v>55</v>
      </c>
      <c r="C285" s="81" t="s">
        <v>56</v>
      </c>
      <c r="D285" s="81" t="s">
        <v>80</v>
      </c>
      <c r="E285" s="81" t="s">
        <v>24</v>
      </c>
      <c r="F285" s="81"/>
      <c r="G285" s="81" t="s">
        <v>75</v>
      </c>
      <c r="H285" s="80" t="n">
        <v>40940</v>
      </c>
      <c r="I285" s="81" t="n">
        <v>-83</v>
      </c>
      <c r="J285" s="81" t="n">
        <v>-83</v>
      </c>
      <c r="K285" s="82" t="n">
        <f aca="false">IF(J285=0,0,J285/I285)</f>
        <v>1</v>
      </c>
      <c r="L285" s="82" t="n">
        <f aca="false">I285/UOM</f>
        <v>-0.0083</v>
      </c>
      <c r="M285" s="82" t="n">
        <f aca="false">J285/UOM</f>
        <v>-0.0083</v>
      </c>
      <c r="N285" s="83" t="str">
        <f aca="false">IF(F285="P","PHY",IF(F285="G","G",E285))</f>
        <v>P</v>
      </c>
      <c r="O285" s="83" t="str">
        <f aca="false">IF(ISNA(VLOOKUP(G285,BadCanCurves,1,FALSE())),VLOOKUP(D285,FOLIOS,6,FALSE()),"not used")</f>
        <v>not used</v>
      </c>
      <c r="P285" s="83" t="n">
        <f aca="false">IF($N285="P",VLOOKUP(H285,PrcBuckets,2,FALSE()),0)</f>
        <v>14</v>
      </c>
      <c r="Q285" s="83" t="n">
        <f aca="false">IF($N285="D",VLOOKUP(H285,BasisBuckets,2,FALSE()),0)</f>
        <v>0</v>
      </c>
      <c r="R285" s="83" t="n">
        <f aca="false">IF($N285="PHY",VLOOKUP(H285,PGDBuckets,2,FALSE()),0)</f>
        <v>0</v>
      </c>
      <c r="S285" s="83" t="n">
        <f aca="false">IF($N285="G",VLOOKUP(H285,PGDBuckets,2,FALSE()),0)</f>
        <v>0</v>
      </c>
      <c r="T285" s="83" t="n">
        <f aca="false">SUM(P285:S285)</f>
        <v>14</v>
      </c>
      <c r="U285" s="83" t="str">
        <f aca="false">IF(O285="not used","-",O285&amp;N285&amp;T285)</f>
        <v>-</v>
      </c>
      <c r="V285" s="83" t="str">
        <f aca="false">IF(O285="Not Used","-",VLOOKUP(D285,FOLIOS,7,FALSE())&amp;H285)</f>
        <v>-</v>
      </c>
      <c r="W285" s="83" t="str">
        <f aca="false">IF(U285="-","-",O285&amp;E285&amp;H285)</f>
        <v>-</v>
      </c>
      <c r="X285" s="84" t="str">
        <f aca="false">D285&amp;G285</f>
        <v>FT-CAND-EGSC-PRCNG</v>
      </c>
      <c r="AF285" s="0" t="str">
        <f aca="false">D285&amp;V285</f>
        <v>FT-CAND-EGSC-PRC-</v>
      </c>
    </row>
    <row r="286" customFormat="false" ht="12.75" hidden="false" customHeight="false" outlineLevel="0" collapsed="false">
      <c r="A286" s="80" t="n">
        <v>36682</v>
      </c>
      <c r="B286" s="81" t="s">
        <v>55</v>
      </c>
      <c r="C286" s="81" t="s">
        <v>56</v>
      </c>
      <c r="D286" s="81" t="s">
        <v>80</v>
      </c>
      <c r="E286" s="81" t="s">
        <v>24</v>
      </c>
      <c r="F286" s="81"/>
      <c r="G286" s="81" t="s">
        <v>75</v>
      </c>
      <c r="H286" s="80" t="n">
        <v>40969</v>
      </c>
      <c r="I286" s="81" t="n">
        <v>-88</v>
      </c>
      <c r="J286" s="81" t="n">
        <v>-88</v>
      </c>
      <c r="K286" s="82" t="n">
        <f aca="false">IF(J286=0,0,J286/I286)</f>
        <v>1</v>
      </c>
      <c r="L286" s="82" t="n">
        <f aca="false">I286/UOM</f>
        <v>-0.0088</v>
      </c>
      <c r="M286" s="82" t="n">
        <f aca="false">J286/UOM</f>
        <v>-0.0088</v>
      </c>
      <c r="N286" s="83" t="str">
        <f aca="false">IF(F286="P","PHY",IF(F286="G","G",E286))</f>
        <v>P</v>
      </c>
      <c r="O286" s="83" t="str">
        <f aca="false">IF(ISNA(VLOOKUP(G286,BadCanCurves,1,FALSE())),VLOOKUP(D286,FOLIOS,6,FALSE()),"not used")</f>
        <v>not used</v>
      </c>
      <c r="P286" s="83" t="n">
        <f aca="false">IF($N286="P",VLOOKUP(H286,PrcBuckets,2,FALSE()),0)</f>
        <v>14</v>
      </c>
      <c r="Q286" s="83" t="n">
        <f aca="false">IF($N286="D",VLOOKUP(H286,BasisBuckets,2,FALSE()),0)</f>
        <v>0</v>
      </c>
      <c r="R286" s="83" t="n">
        <f aca="false">IF($N286="PHY",VLOOKUP(H286,PGDBuckets,2,FALSE()),0)</f>
        <v>0</v>
      </c>
      <c r="S286" s="83" t="n">
        <f aca="false">IF($N286="G",VLOOKUP(H286,PGDBuckets,2,FALSE()),0)</f>
        <v>0</v>
      </c>
      <c r="T286" s="83" t="n">
        <f aca="false">SUM(P286:S286)</f>
        <v>14</v>
      </c>
      <c r="U286" s="83" t="str">
        <f aca="false">IF(O286="not used","-",O286&amp;N286&amp;T286)</f>
        <v>-</v>
      </c>
      <c r="V286" s="83" t="str">
        <f aca="false">IF(O286="Not Used","-",VLOOKUP(D286,FOLIOS,7,FALSE())&amp;H286)</f>
        <v>-</v>
      </c>
      <c r="W286" s="83" t="str">
        <f aca="false">IF(U286="-","-",O286&amp;E286&amp;H286)</f>
        <v>-</v>
      </c>
      <c r="X286" s="84" t="str">
        <f aca="false">D286&amp;G286</f>
        <v>FT-CAND-EGSC-PRCNG</v>
      </c>
      <c r="AF286" s="0" t="str">
        <f aca="false">D286&amp;V286</f>
        <v>FT-CAND-EGSC-PRC-</v>
      </c>
    </row>
    <row r="287" customFormat="false" ht="12.75" hidden="false" customHeight="false" outlineLevel="0" collapsed="false">
      <c r="A287" s="80" t="n">
        <v>36682</v>
      </c>
      <c r="B287" s="81" t="s">
        <v>55</v>
      </c>
      <c r="C287" s="81" t="s">
        <v>56</v>
      </c>
      <c r="D287" s="81" t="s">
        <v>80</v>
      </c>
      <c r="E287" s="81" t="s">
        <v>24</v>
      </c>
      <c r="F287" s="81"/>
      <c r="G287" s="81" t="s">
        <v>75</v>
      </c>
      <c r="H287" s="80" t="n">
        <v>41000</v>
      </c>
      <c r="I287" s="81" t="n">
        <v>-85</v>
      </c>
      <c r="J287" s="81" t="n">
        <v>-85</v>
      </c>
      <c r="K287" s="82" t="n">
        <f aca="false">IF(J287=0,0,J287/I287)</f>
        <v>1</v>
      </c>
      <c r="L287" s="82" t="n">
        <f aca="false">I287/UOM</f>
        <v>-0.0085</v>
      </c>
      <c r="M287" s="82" t="n">
        <f aca="false">J287/UOM</f>
        <v>-0.0085</v>
      </c>
      <c r="N287" s="83" t="str">
        <f aca="false">IF(F287="P","PHY",IF(F287="G","G",E287))</f>
        <v>P</v>
      </c>
      <c r="O287" s="83" t="str">
        <f aca="false">IF(ISNA(VLOOKUP(G287,BadCanCurves,1,FALSE())),VLOOKUP(D287,FOLIOS,6,FALSE()),"not used")</f>
        <v>not used</v>
      </c>
      <c r="P287" s="83" t="n">
        <f aca="false">IF($N287="P",VLOOKUP(H287,PrcBuckets,2,FALSE()),0)</f>
        <v>14</v>
      </c>
      <c r="Q287" s="83" t="n">
        <f aca="false">IF($N287="D",VLOOKUP(H287,BasisBuckets,2,FALSE()),0)</f>
        <v>0</v>
      </c>
      <c r="R287" s="83" t="n">
        <f aca="false">IF($N287="PHY",VLOOKUP(H287,PGDBuckets,2,FALSE()),0)</f>
        <v>0</v>
      </c>
      <c r="S287" s="83" t="n">
        <f aca="false">IF($N287="G",VLOOKUP(H287,PGDBuckets,2,FALSE()),0)</f>
        <v>0</v>
      </c>
      <c r="T287" s="83" t="n">
        <f aca="false">SUM(P287:S287)</f>
        <v>14</v>
      </c>
      <c r="U287" s="83" t="str">
        <f aca="false">IF(O287="not used","-",O287&amp;N287&amp;T287)</f>
        <v>-</v>
      </c>
      <c r="V287" s="83" t="str">
        <f aca="false">IF(O287="Not Used","-",VLOOKUP(D287,FOLIOS,7,FALSE())&amp;H287)</f>
        <v>-</v>
      </c>
      <c r="W287" s="83" t="str">
        <f aca="false">IF(U287="-","-",O287&amp;E287&amp;H287)</f>
        <v>-</v>
      </c>
      <c r="X287" s="84" t="str">
        <f aca="false">D287&amp;G287</f>
        <v>FT-CAND-EGSC-PRCNG</v>
      </c>
      <c r="AF287" s="0" t="str">
        <f aca="false">D287&amp;V287</f>
        <v>FT-CAND-EGSC-PRC-</v>
      </c>
    </row>
    <row r="288" customFormat="false" ht="12.75" hidden="false" customHeight="false" outlineLevel="0" collapsed="false">
      <c r="A288" s="80" t="n">
        <v>36682</v>
      </c>
      <c r="B288" s="81" t="s">
        <v>55</v>
      </c>
      <c r="C288" s="81" t="s">
        <v>56</v>
      </c>
      <c r="D288" s="81" t="s">
        <v>80</v>
      </c>
      <c r="E288" s="81" t="s">
        <v>24</v>
      </c>
      <c r="F288" s="81"/>
      <c r="G288" s="81" t="s">
        <v>75</v>
      </c>
      <c r="H288" s="80" t="n">
        <v>41030</v>
      </c>
      <c r="I288" s="81" t="n">
        <v>-87</v>
      </c>
      <c r="J288" s="81" t="n">
        <v>-87</v>
      </c>
      <c r="K288" s="82" t="n">
        <f aca="false">IF(J288=0,0,J288/I288)</f>
        <v>1</v>
      </c>
      <c r="L288" s="82" t="n">
        <f aca="false">I288/UOM</f>
        <v>-0.0087</v>
      </c>
      <c r="M288" s="82" t="n">
        <f aca="false">J288/UOM</f>
        <v>-0.0087</v>
      </c>
      <c r="N288" s="83" t="str">
        <f aca="false">IF(F288="P","PHY",IF(F288="G","G",E288))</f>
        <v>P</v>
      </c>
      <c r="O288" s="83" t="str">
        <f aca="false">IF(ISNA(VLOOKUP(G288,BadCanCurves,1,FALSE())),VLOOKUP(D288,FOLIOS,6,FALSE()),"not used")</f>
        <v>not used</v>
      </c>
      <c r="P288" s="83" t="n">
        <f aca="false">IF($N288="P",VLOOKUP(H288,PrcBuckets,2,FALSE()),0)</f>
        <v>14</v>
      </c>
      <c r="Q288" s="83" t="n">
        <f aca="false">IF($N288="D",VLOOKUP(H288,BasisBuckets,2,FALSE()),0)</f>
        <v>0</v>
      </c>
      <c r="R288" s="83" t="n">
        <f aca="false">IF($N288="PHY",VLOOKUP(H288,PGDBuckets,2,FALSE()),0)</f>
        <v>0</v>
      </c>
      <c r="S288" s="83" t="n">
        <f aca="false">IF($N288="G",VLOOKUP(H288,PGDBuckets,2,FALSE()),0)</f>
        <v>0</v>
      </c>
      <c r="T288" s="83" t="n">
        <f aca="false">SUM(P288:S288)</f>
        <v>14</v>
      </c>
      <c r="U288" s="83" t="str">
        <f aca="false">IF(O288="not used","-",O288&amp;N288&amp;T288)</f>
        <v>-</v>
      </c>
      <c r="V288" s="83" t="str">
        <f aca="false">IF(O288="Not Used","-",VLOOKUP(D288,FOLIOS,7,FALSE())&amp;H288)</f>
        <v>-</v>
      </c>
      <c r="W288" s="83" t="str">
        <f aca="false">IF(U288="-","-",O288&amp;E288&amp;H288)</f>
        <v>-</v>
      </c>
      <c r="X288" s="84" t="str">
        <f aca="false">D288&amp;G288</f>
        <v>FT-CAND-EGSC-PRCNG</v>
      </c>
      <c r="AF288" s="0" t="str">
        <f aca="false">D288&amp;V288</f>
        <v>FT-CAND-EGSC-PRC-</v>
      </c>
    </row>
    <row r="289" customFormat="false" ht="12.75" hidden="false" customHeight="false" outlineLevel="0" collapsed="false">
      <c r="A289" s="80" t="n">
        <v>36682</v>
      </c>
      <c r="B289" s="81" t="s">
        <v>55</v>
      </c>
      <c r="C289" s="81" t="s">
        <v>56</v>
      </c>
      <c r="D289" s="81" t="s">
        <v>80</v>
      </c>
      <c r="E289" s="81" t="s">
        <v>24</v>
      </c>
      <c r="F289" s="81"/>
      <c r="G289" s="81" t="s">
        <v>75</v>
      </c>
      <c r="H289" s="80" t="n">
        <v>41061</v>
      </c>
      <c r="I289" s="81" t="n">
        <v>-84</v>
      </c>
      <c r="J289" s="81" t="n">
        <v>-84</v>
      </c>
      <c r="K289" s="82" t="n">
        <f aca="false">IF(J289=0,0,J289/I289)</f>
        <v>1</v>
      </c>
      <c r="L289" s="82" t="n">
        <f aca="false">I289/UOM</f>
        <v>-0.0084</v>
      </c>
      <c r="M289" s="82" t="n">
        <f aca="false">J289/UOM</f>
        <v>-0.0084</v>
      </c>
      <c r="N289" s="83" t="str">
        <f aca="false">IF(F289="P","PHY",IF(F289="G","G",E289))</f>
        <v>P</v>
      </c>
      <c r="O289" s="83" t="str">
        <f aca="false">IF(ISNA(VLOOKUP(G289,BadCanCurves,1,FALSE())),VLOOKUP(D289,FOLIOS,6,FALSE()),"not used")</f>
        <v>not used</v>
      </c>
      <c r="P289" s="83" t="n">
        <f aca="false">IF($N289="P",VLOOKUP(H289,PrcBuckets,2,FALSE()),0)</f>
        <v>14</v>
      </c>
      <c r="Q289" s="83" t="n">
        <f aca="false">IF($N289="D",VLOOKUP(H289,BasisBuckets,2,FALSE()),0)</f>
        <v>0</v>
      </c>
      <c r="R289" s="83" t="n">
        <f aca="false">IF($N289="PHY",VLOOKUP(H289,PGDBuckets,2,FALSE()),0)</f>
        <v>0</v>
      </c>
      <c r="S289" s="83" t="n">
        <f aca="false">IF($N289="G",VLOOKUP(H289,PGDBuckets,2,FALSE()),0)</f>
        <v>0</v>
      </c>
      <c r="T289" s="83" t="n">
        <f aca="false">SUM(P289:S289)</f>
        <v>14</v>
      </c>
      <c r="U289" s="83" t="str">
        <f aca="false">IF(O289="not used","-",O289&amp;N289&amp;T289)</f>
        <v>-</v>
      </c>
      <c r="V289" s="83" t="str">
        <f aca="false">IF(O289="Not Used","-",VLOOKUP(D289,FOLIOS,7,FALSE())&amp;H289)</f>
        <v>-</v>
      </c>
      <c r="W289" s="83" t="str">
        <f aca="false">IF(U289="-","-",O289&amp;E289&amp;H289)</f>
        <v>-</v>
      </c>
      <c r="X289" s="84" t="str">
        <f aca="false">D289&amp;G289</f>
        <v>FT-CAND-EGSC-PRCNG</v>
      </c>
      <c r="AF289" s="0" t="str">
        <f aca="false">D289&amp;V289</f>
        <v>FT-CAND-EGSC-PRC-</v>
      </c>
    </row>
    <row r="290" customFormat="false" ht="12.75" hidden="false" customHeight="false" outlineLevel="0" collapsed="false">
      <c r="A290" s="80" t="n">
        <v>36682</v>
      </c>
      <c r="B290" s="81" t="s">
        <v>55</v>
      </c>
      <c r="C290" s="81" t="s">
        <v>56</v>
      </c>
      <c r="D290" s="81" t="s">
        <v>80</v>
      </c>
      <c r="E290" s="81" t="s">
        <v>24</v>
      </c>
      <c r="F290" s="81"/>
      <c r="G290" s="81" t="s">
        <v>75</v>
      </c>
      <c r="H290" s="80" t="n">
        <v>41091</v>
      </c>
      <c r="I290" s="81" t="n">
        <v>-86</v>
      </c>
      <c r="J290" s="81" t="n">
        <v>-86</v>
      </c>
      <c r="K290" s="82" t="n">
        <f aca="false">IF(J290=0,0,J290/I290)</f>
        <v>1</v>
      </c>
      <c r="L290" s="82" t="n">
        <f aca="false">I290/UOM</f>
        <v>-0.0086</v>
      </c>
      <c r="M290" s="82" t="n">
        <f aca="false">J290/UOM</f>
        <v>-0.0086</v>
      </c>
      <c r="N290" s="83" t="str">
        <f aca="false">IF(F290="P","PHY",IF(F290="G","G",E290))</f>
        <v>P</v>
      </c>
      <c r="O290" s="83" t="str">
        <f aca="false">IF(ISNA(VLOOKUP(G290,BadCanCurves,1,FALSE())),VLOOKUP(D290,FOLIOS,6,FALSE()),"not used")</f>
        <v>not used</v>
      </c>
      <c r="P290" s="83" t="n">
        <f aca="false">IF($N290="P",VLOOKUP(H290,PrcBuckets,2,FALSE()),0)</f>
        <v>14</v>
      </c>
      <c r="Q290" s="83" t="n">
        <f aca="false">IF($N290="D",VLOOKUP(H290,BasisBuckets,2,FALSE()),0)</f>
        <v>0</v>
      </c>
      <c r="R290" s="83" t="n">
        <f aca="false">IF($N290="PHY",VLOOKUP(H290,PGDBuckets,2,FALSE()),0)</f>
        <v>0</v>
      </c>
      <c r="S290" s="83" t="n">
        <f aca="false">IF($N290="G",VLOOKUP(H290,PGDBuckets,2,FALSE()),0)</f>
        <v>0</v>
      </c>
      <c r="T290" s="83" t="n">
        <f aca="false">SUM(P290:S290)</f>
        <v>14</v>
      </c>
      <c r="U290" s="83" t="str">
        <f aca="false">IF(O290="not used","-",O290&amp;N290&amp;T290)</f>
        <v>-</v>
      </c>
      <c r="V290" s="83" t="str">
        <f aca="false">IF(O290="Not Used","-",VLOOKUP(D290,FOLIOS,7,FALSE())&amp;H290)</f>
        <v>-</v>
      </c>
      <c r="W290" s="83" t="str">
        <f aca="false">IF(U290="-","-",O290&amp;E290&amp;H290)</f>
        <v>-</v>
      </c>
      <c r="X290" s="84" t="str">
        <f aca="false">D290&amp;G290</f>
        <v>FT-CAND-EGSC-PRCNG</v>
      </c>
      <c r="AF290" s="0" t="str">
        <f aca="false">D290&amp;V290</f>
        <v>FT-CAND-EGSC-PRC-</v>
      </c>
    </row>
    <row r="291" customFormat="false" ht="12.75" hidden="false" customHeight="false" outlineLevel="0" collapsed="false">
      <c r="A291" s="80" t="n">
        <v>36682</v>
      </c>
      <c r="B291" s="81" t="s">
        <v>55</v>
      </c>
      <c r="C291" s="81" t="s">
        <v>56</v>
      </c>
      <c r="D291" s="81" t="s">
        <v>80</v>
      </c>
      <c r="E291" s="81" t="s">
        <v>24</v>
      </c>
      <c r="F291" s="81"/>
      <c r="G291" s="81" t="s">
        <v>75</v>
      </c>
      <c r="H291" s="80" t="n">
        <v>41122</v>
      </c>
      <c r="I291" s="81" t="n">
        <v>-85</v>
      </c>
      <c r="J291" s="81" t="n">
        <v>-85</v>
      </c>
      <c r="K291" s="82" t="n">
        <f aca="false">IF(J291=0,0,J291/I291)</f>
        <v>1</v>
      </c>
      <c r="L291" s="82" t="n">
        <f aca="false">I291/UOM</f>
        <v>-0.0085</v>
      </c>
      <c r="M291" s="82" t="n">
        <f aca="false">J291/UOM</f>
        <v>-0.0085</v>
      </c>
      <c r="N291" s="83" t="str">
        <f aca="false">IF(F291="P","PHY",IF(F291="G","G",E291))</f>
        <v>P</v>
      </c>
      <c r="O291" s="83" t="str">
        <f aca="false">IF(ISNA(VLOOKUP(G291,BadCanCurves,1,FALSE())),VLOOKUP(D291,FOLIOS,6,FALSE()),"not used")</f>
        <v>not used</v>
      </c>
      <c r="P291" s="83" t="n">
        <f aca="false">IF($N291="P",VLOOKUP(H291,PrcBuckets,2,FALSE()),0)</f>
        <v>14</v>
      </c>
      <c r="Q291" s="83" t="n">
        <f aca="false">IF($N291="D",VLOOKUP(H291,BasisBuckets,2,FALSE()),0)</f>
        <v>0</v>
      </c>
      <c r="R291" s="83" t="n">
        <f aca="false">IF($N291="PHY",VLOOKUP(H291,PGDBuckets,2,FALSE()),0)</f>
        <v>0</v>
      </c>
      <c r="S291" s="83" t="n">
        <f aca="false">IF($N291="G",VLOOKUP(H291,PGDBuckets,2,FALSE()),0)</f>
        <v>0</v>
      </c>
      <c r="T291" s="83" t="n">
        <f aca="false">SUM(P291:S291)</f>
        <v>14</v>
      </c>
      <c r="U291" s="83" t="str">
        <f aca="false">IF(O291="not used","-",O291&amp;N291&amp;T291)</f>
        <v>-</v>
      </c>
      <c r="V291" s="83" t="str">
        <f aca="false">IF(O291="Not Used","-",VLOOKUP(D291,FOLIOS,7,FALSE())&amp;H291)</f>
        <v>-</v>
      </c>
      <c r="W291" s="83" t="str">
        <f aca="false">IF(U291="-","-",O291&amp;E291&amp;H291)</f>
        <v>-</v>
      </c>
      <c r="X291" s="84" t="str">
        <f aca="false">D291&amp;G291</f>
        <v>FT-CAND-EGSC-PRCNG</v>
      </c>
      <c r="AF291" s="0" t="str">
        <f aca="false">D291&amp;V291</f>
        <v>FT-CAND-EGSC-PRC-</v>
      </c>
    </row>
    <row r="292" customFormat="false" ht="12.75" hidden="false" customHeight="false" outlineLevel="0" collapsed="false">
      <c r="A292" s="80" t="n">
        <v>36682</v>
      </c>
      <c r="B292" s="81" t="s">
        <v>55</v>
      </c>
      <c r="C292" s="81" t="s">
        <v>56</v>
      </c>
      <c r="D292" s="81" t="s">
        <v>80</v>
      </c>
      <c r="E292" s="81" t="s">
        <v>24</v>
      </c>
      <c r="F292" s="81"/>
      <c r="G292" s="81" t="s">
        <v>75</v>
      </c>
      <c r="H292" s="80" t="n">
        <v>41153</v>
      </c>
      <c r="I292" s="81" t="n">
        <v>-82</v>
      </c>
      <c r="J292" s="81" t="n">
        <v>-82</v>
      </c>
      <c r="K292" s="82" t="n">
        <f aca="false">IF(J292=0,0,J292/I292)</f>
        <v>1</v>
      </c>
      <c r="L292" s="82" t="n">
        <f aca="false">I292/UOM</f>
        <v>-0.0082</v>
      </c>
      <c r="M292" s="82" t="n">
        <f aca="false">J292/UOM</f>
        <v>-0.0082</v>
      </c>
      <c r="N292" s="83" t="str">
        <f aca="false">IF(F292="P","PHY",IF(F292="G","G",E292))</f>
        <v>P</v>
      </c>
      <c r="O292" s="83" t="str">
        <f aca="false">IF(ISNA(VLOOKUP(G292,BadCanCurves,1,FALSE())),VLOOKUP(D292,FOLIOS,6,FALSE()),"not used")</f>
        <v>not used</v>
      </c>
      <c r="P292" s="83" t="n">
        <f aca="false">IF($N292="P",VLOOKUP(H292,PrcBuckets,2,FALSE()),0)</f>
        <v>14</v>
      </c>
      <c r="Q292" s="83" t="n">
        <f aca="false">IF($N292="D",VLOOKUP(H292,BasisBuckets,2,FALSE()),0)</f>
        <v>0</v>
      </c>
      <c r="R292" s="83" t="n">
        <f aca="false">IF($N292="PHY",VLOOKUP(H292,PGDBuckets,2,FALSE()),0)</f>
        <v>0</v>
      </c>
      <c r="S292" s="83" t="n">
        <f aca="false">IF($N292="G",VLOOKUP(H292,PGDBuckets,2,FALSE()),0)</f>
        <v>0</v>
      </c>
      <c r="T292" s="83" t="n">
        <f aca="false">SUM(P292:S292)</f>
        <v>14</v>
      </c>
      <c r="U292" s="83" t="str">
        <f aca="false">IF(O292="not used","-",O292&amp;N292&amp;T292)</f>
        <v>-</v>
      </c>
      <c r="V292" s="83" t="str">
        <f aca="false">IF(O292="Not Used","-",VLOOKUP(D292,FOLIOS,7,FALSE())&amp;H292)</f>
        <v>-</v>
      </c>
      <c r="W292" s="83" t="str">
        <f aca="false">IF(U292="-","-",O292&amp;E292&amp;H292)</f>
        <v>-</v>
      </c>
      <c r="X292" s="84" t="str">
        <f aca="false">D292&amp;G292</f>
        <v>FT-CAND-EGSC-PRCNG</v>
      </c>
      <c r="AF292" s="0" t="str">
        <f aca="false">D292&amp;V292</f>
        <v>FT-CAND-EGSC-PRC-</v>
      </c>
    </row>
    <row r="293" customFormat="false" ht="12.75" hidden="false" customHeight="false" outlineLevel="0" collapsed="false">
      <c r="A293" s="80" t="n">
        <v>36682</v>
      </c>
      <c r="B293" s="81" t="s">
        <v>55</v>
      </c>
      <c r="C293" s="81" t="s">
        <v>56</v>
      </c>
      <c r="D293" s="81" t="s">
        <v>80</v>
      </c>
      <c r="E293" s="81" t="s">
        <v>24</v>
      </c>
      <c r="F293" s="81"/>
      <c r="G293" s="81" t="s">
        <v>75</v>
      </c>
      <c r="H293" s="80" t="n">
        <v>41183</v>
      </c>
      <c r="I293" s="81" t="n">
        <v>-84</v>
      </c>
      <c r="J293" s="81" t="n">
        <v>-84</v>
      </c>
      <c r="K293" s="82" t="n">
        <f aca="false">IF(J293=0,0,J293/I293)</f>
        <v>1</v>
      </c>
      <c r="L293" s="82" t="n">
        <f aca="false">I293/UOM</f>
        <v>-0.0084</v>
      </c>
      <c r="M293" s="82" t="n">
        <f aca="false">J293/UOM</f>
        <v>-0.0084</v>
      </c>
      <c r="N293" s="83" t="str">
        <f aca="false">IF(F293="P","PHY",IF(F293="G","G",E293))</f>
        <v>P</v>
      </c>
      <c r="O293" s="83" t="str">
        <f aca="false">IF(ISNA(VLOOKUP(G293,BadCanCurves,1,FALSE())),VLOOKUP(D293,FOLIOS,6,FALSE()),"not used")</f>
        <v>not used</v>
      </c>
      <c r="P293" s="83" t="n">
        <f aca="false">IF($N293="P",VLOOKUP(H293,PrcBuckets,2,FALSE()),0)</f>
        <v>14</v>
      </c>
      <c r="Q293" s="83" t="n">
        <f aca="false">IF($N293="D",VLOOKUP(H293,BasisBuckets,2,FALSE()),0)</f>
        <v>0</v>
      </c>
      <c r="R293" s="83" t="n">
        <f aca="false">IF($N293="PHY",VLOOKUP(H293,PGDBuckets,2,FALSE()),0)</f>
        <v>0</v>
      </c>
      <c r="S293" s="83" t="n">
        <f aca="false">IF($N293="G",VLOOKUP(H293,PGDBuckets,2,FALSE()),0)</f>
        <v>0</v>
      </c>
      <c r="T293" s="83" t="n">
        <f aca="false">SUM(P293:S293)</f>
        <v>14</v>
      </c>
      <c r="U293" s="83" t="str">
        <f aca="false">IF(O293="not used","-",O293&amp;N293&amp;T293)</f>
        <v>-</v>
      </c>
      <c r="V293" s="83" t="str">
        <f aca="false">IF(O293="Not Used","-",VLOOKUP(D293,FOLIOS,7,FALSE())&amp;H293)</f>
        <v>-</v>
      </c>
      <c r="W293" s="83" t="str">
        <f aca="false">IF(U293="-","-",O293&amp;E293&amp;H293)</f>
        <v>-</v>
      </c>
      <c r="X293" s="84" t="str">
        <f aca="false">D293&amp;G293</f>
        <v>FT-CAND-EGSC-PRCNG</v>
      </c>
      <c r="AF293" s="0" t="str">
        <f aca="false">D293&amp;V293</f>
        <v>FT-CAND-EGSC-PRC-</v>
      </c>
    </row>
    <row r="294" customFormat="false" ht="12.75" hidden="false" customHeight="false" outlineLevel="0" collapsed="false">
      <c r="A294" s="80" t="n">
        <v>36682</v>
      </c>
      <c r="B294" s="81" t="s">
        <v>55</v>
      </c>
      <c r="C294" s="81" t="s">
        <v>56</v>
      </c>
      <c r="D294" s="81" t="s">
        <v>80</v>
      </c>
      <c r="E294" s="81" t="s">
        <v>24</v>
      </c>
      <c r="F294" s="81"/>
      <c r="G294" s="81" t="s">
        <v>75</v>
      </c>
      <c r="H294" s="80" t="n">
        <v>41214</v>
      </c>
      <c r="I294" s="81" t="n">
        <v>-81</v>
      </c>
      <c r="J294" s="81" t="n">
        <v>-81</v>
      </c>
      <c r="K294" s="82" t="n">
        <f aca="false">IF(J294=0,0,J294/I294)</f>
        <v>1</v>
      </c>
      <c r="L294" s="82" t="n">
        <f aca="false">I294/UOM</f>
        <v>-0.0081</v>
      </c>
      <c r="M294" s="82" t="n">
        <f aca="false">J294/UOM</f>
        <v>-0.0081</v>
      </c>
      <c r="N294" s="83" t="str">
        <f aca="false">IF(F294="P","PHY",IF(F294="G","G",E294))</f>
        <v>P</v>
      </c>
      <c r="O294" s="83" t="str">
        <f aca="false">IF(ISNA(VLOOKUP(G294,BadCanCurves,1,FALSE())),VLOOKUP(D294,FOLIOS,6,FALSE()),"not used")</f>
        <v>not used</v>
      </c>
      <c r="P294" s="83" t="n">
        <f aca="false">IF($N294="P",VLOOKUP(H294,PrcBuckets,2,FALSE()),0)</f>
        <v>14</v>
      </c>
      <c r="Q294" s="83" t="n">
        <f aca="false">IF($N294="D",VLOOKUP(H294,BasisBuckets,2,FALSE()),0)</f>
        <v>0</v>
      </c>
      <c r="R294" s="83" t="n">
        <f aca="false">IF($N294="PHY",VLOOKUP(H294,PGDBuckets,2,FALSE()),0)</f>
        <v>0</v>
      </c>
      <c r="S294" s="83" t="n">
        <f aca="false">IF($N294="G",VLOOKUP(H294,PGDBuckets,2,FALSE()),0)</f>
        <v>0</v>
      </c>
      <c r="T294" s="83" t="n">
        <f aca="false">SUM(P294:S294)</f>
        <v>14</v>
      </c>
      <c r="U294" s="83" t="str">
        <f aca="false">IF(O294="not used","-",O294&amp;N294&amp;T294)</f>
        <v>-</v>
      </c>
      <c r="V294" s="83" t="str">
        <f aca="false">IF(O294="Not Used","-",VLOOKUP(D294,FOLIOS,7,FALSE())&amp;H294)</f>
        <v>-</v>
      </c>
      <c r="W294" s="83" t="str">
        <f aca="false">IF(U294="-","-",O294&amp;E294&amp;H294)</f>
        <v>-</v>
      </c>
      <c r="X294" s="84" t="str">
        <f aca="false">D294&amp;G294</f>
        <v>FT-CAND-EGSC-PRCNG</v>
      </c>
      <c r="AF294" s="0" t="str">
        <f aca="false">D294&amp;V294</f>
        <v>FT-CAND-EGSC-PRC-</v>
      </c>
    </row>
    <row r="295" customFormat="false" ht="12.75" hidden="false" customHeight="false" outlineLevel="0" collapsed="false">
      <c r="A295" s="80" t="n">
        <v>36682</v>
      </c>
      <c r="B295" s="81" t="s">
        <v>55</v>
      </c>
      <c r="C295" s="81" t="s">
        <v>56</v>
      </c>
      <c r="D295" s="81" t="s">
        <v>80</v>
      </c>
      <c r="E295" s="81" t="s">
        <v>24</v>
      </c>
      <c r="F295" s="81"/>
      <c r="G295" s="81" t="s">
        <v>75</v>
      </c>
      <c r="H295" s="80" t="n">
        <v>41244</v>
      </c>
      <c r="I295" s="81" t="n">
        <v>-83</v>
      </c>
      <c r="J295" s="81" t="n">
        <v>-83</v>
      </c>
      <c r="K295" s="82" t="n">
        <f aca="false">IF(J295=0,0,J295/I295)</f>
        <v>1</v>
      </c>
      <c r="L295" s="82" t="n">
        <f aca="false">I295/UOM</f>
        <v>-0.0083</v>
      </c>
      <c r="M295" s="82" t="n">
        <f aca="false">J295/UOM</f>
        <v>-0.0083</v>
      </c>
      <c r="N295" s="83" t="str">
        <f aca="false">IF(F295="P","PHY",IF(F295="G","G",E295))</f>
        <v>P</v>
      </c>
      <c r="O295" s="83" t="str">
        <f aca="false">IF(ISNA(VLOOKUP(G295,BadCanCurves,1,FALSE())),VLOOKUP(D295,FOLIOS,6,FALSE()),"not used")</f>
        <v>not used</v>
      </c>
      <c r="P295" s="83" t="n">
        <f aca="false">IF($N295="P",VLOOKUP(H295,PrcBuckets,2,FALSE()),0)</f>
        <v>14</v>
      </c>
      <c r="Q295" s="83" t="n">
        <f aca="false">IF($N295="D",VLOOKUP(H295,BasisBuckets,2,FALSE()),0)</f>
        <v>0</v>
      </c>
      <c r="R295" s="83" t="n">
        <f aca="false">IF($N295="PHY",VLOOKUP(H295,PGDBuckets,2,FALSE()),0)</f>
        <v>0</v>
      </c>
      <c r="S295" s="83" t="n">
        <f aca="false">IF($N295="G",VLOOKUP(H295,PGDBuckets,2,FALSE()),0)</f>
        <v>0</v>
      </c>
      <c r="T295" s="83" t="n">
        <f aca="false">SUM(P295:S295)</f>
        <v>14</v>
      </c>
      <c r="U295" s="83" t="str">
        <f aca="false">IF(O295="not used","-",O295&amp;N295&amp;T295)</f>
        <v>-</v>
      </c>
      <c r="V295" s="83" t="str">
        <f aca="false">IF(O295="Not Used","-",VLOOKUP(D295,FOLIOS,7,FALSE())&amp;H295)</f>
        <v>-</v>
      </c>
      <c r="W295" s="83" t="str">
        <f aca="false">IF(U295="-","-",O295&amp;E295&amp;H295)</f>
        <v>-</v>
      </c>
      <c r="X295" s="84" t="str">
        <f aca="false">D295&amp;G295</f>
        <v>FT-CAND-EGSC-PRCNG</v>
      </c>
      <c r="AF295" s="0" t="str">
        <f aca="false">D295&amp;V295</f>
        <v>FT-CAND-EGSC-PRC-</v>
      </c>
    </row>
    <row r="296" customFormat="false" ht="12.75" hidden="false" customHeight="false" outlineLevel="0" collapsed="false">
      <c r="A296" s="80" t="n">
        <v>36682</v>
      </c>
      <c r="B296" s="81" t="s">
        <v>55</v>
      </c>
      <c r="C296" s="81" t="s">
        <v>56</v>
      </c>
      <c r="D296" s="81" t="s">
        <v>80</v>
      </c>
      <c r="E296" s="81" t="s">
        <v>24</v>
      </c>
      <c r="F296" s="81"/>
      <c r="G296" s="81" t="s">
        <v>75</v>
      </c>
      <c r="H296" s="80" t="n">
        <v>41275</v>
      </c>
      <c r="I296" s="81" t="n">
        <v>-83</v>
      </c>
      <c r="J296" s="81" t="n">
        <v>-83</v>
      </c>
      <c r="K296" s="82" t="n">
        <f aca="false">IF(J296=0,0,J296/I296)</f>
        <v>1</v>
      </c>
      <c r="L296" s="82" t="n">
        <f aca="false">I296/UOM</f>
        <v>-0.0083</v>
      </c>
      <c r="M296" s="82" t="n">
        <f aca="false">J296/UOM</f>
        <v>-0.0083</v>
      </c>
      <c r="N296" s="83" t="str">
        <f aca="false">IF(F296="P","PHY",IF(F296="G","G",E296))</f>
        <v>P</v>
      </c>
      <c r="O296" s="83" t="str">
        <f aca="false">IF(ISNA(VLOOKUP(G296,BadCanCurves,1,FALSE())),VLOOKUP(D296,FOLIOS,6,FALSE()),"not used")</f>
        <v>not used</v>
      </c>
      <c r="P296" s="83" t="n">
        <f aca="false">IF($N296="P",VLOOKUP(H296,PrcBuckets,2,FALSE()),0)</f>
        <v>14</v>
      </c>
      <c r="Q296" s="83" t="n">
        <f aca="false">IF($N296="D",VLOOKUP(H296,BasisBuckets,2,FALSE()),0)</f>
        <v>0</v>
      </c>
      <c r="R296" s="83" t="n">
        <f aca="false">IF($N296="PHY",VLOOKUP(H296,PGDBuckets,2,FALSE()),0)</f>
        <v>0</v>
      </c>
      <c r="S296" s="83" t="n">
        <f aca="false">IF($N296="G",VLOOKUP(H296,PGDBuckets,2,FALSE()),0)</f>
        <v>0</v>
      </c>
      <c r="T296" s="83" t="n">
        <f aca="false">SUM(P296:S296)</f>
        <v>14</v>
      </c>
      <c r="U296" s="83" t="str">
        <f aca="false">IF(O296="not used","-",O296&amp;N296&amp;T296)</f>
        <v>-</v>
      </c>
      <c r="V296" s="83" t="str">
        <f aca="false">IF(O296="Not Used","-",VLOOKUP(D296,FOLIOS,7,FALSE())&amp;H296)</f>
        <v>-</v>
      </c>
      <c r="W296" s="83" t="str">
        <f aca="false">IF(U296="-","-",O296&amp;E296&amp;H296)</f>
        <v>-</v>
      </c>
      <c r="X296" s="84" t="str">
        <f aca="false">D296&amp;G296</f>
        <v>FT-CAND-EGSC-PRCNG</v>
      </c>
      <c r="AF296" s="0" t="str">
        <f aca="false">D296&amp;V296</f>
        <v>FT-CAND-EGSC-PRC-</v>
      </c>
    </row>
    <row r="297" customFormat="false" ht="12.75" hidden="false" customHeight="false" outlineLevel="0" collapsed="false">
      <c r="A297" s="80" t="n">
        <v>36682</v>
      </c>
      <c r="B297" s="81" t="s">
        <v>55</v>
      </c>
      <c r="C297" s="81" t="s">
        <v>56</v>
      </c>
      <c r="D297" s="81" t="s">
        <v>80</v>
      </c>
      <c r="E297" s="81" t="s">
        <v>24</v>
      </c>
      <c r="F297" s="81"/>
      <c r="G297" s="81" t="s">
        <v>75</v>
      </c>
      <c r="H297" s="80" t="n">
        <v>41306</v>
      </c>
      <c r="I297" s="81" t="n">
        <v>-74</v>
      </c>
      <c r="J297" s="81" t="n">
        <v>-74</v>
      </c>
      <c r="K297" s="82" t="n">
        <f aca="false">IF(J297=0,0,J297/I297)</f>
        <v>1</v>
      </c>
      <c r="L297" s="82" t="n">
        <f aca="false">I297/UOM</f>
        <v>-0.0074</v>
      </c>
      <c r="M297" s="82" t="n">
        <f aca="false">J297/UOM</f>
        <v>-0.0074</v>
      </c>
      <c r="N297" s="83" t="str">
        <f aca="false">IF(F297="P","PHY",IF(F297="G","G",E297))</f>
        <v>P</v>
      </c>
      <c r="O297" s="83" t="str">
        <f aca="false">IF(ISNA(VLOOKUP(G297,BadCanCurves,1,FALSE())),VLOOKUP(D297,FOLIOS,6,FALSE()),"not used")</f>
        <v>not used</v>
      </c>
      <c r="P297" s="83" t="n">
        <f aca="false">IF($N297="P",VLOOKUP(H297,PrcBuckets,2,FALSE()),0)</f>
        <v>14</v>
      </c>
      <c r="Q297" s="83" t="n">
        <f aca="false">IF($N297="D",VLOOKUP(H297,BasisBuckets,2,FALSE()),0)</f>
        <v>0</v>
      </c>
      <c r="R297" s="83" t="n">
        <f aca="false">IF($N297="PHY",VLOOKUP(H297,PGDBuckets,2,FALSE()),0)</f>
        <v>0</v>
      </c>
      <c r="S297" s="83" t="n">
        <f aca="false">IF($N297="G",VLOOKUP(H297,PGDBuckets,2,FALSE()),0)</f>
        <v>0</v>
      </c>
      <c r="T297" s="83" t="n">
        <f aca="false">SUM(P297:S297)</f>
        <v>14</v>
      </c>
      <c r="U297" s="83" t="str">
        <f aca="false">IF(O297="not used","-",O297&amp;N297&amp;T297)</f>
        <v>-</v>
      </c>
      <c r="V297" s="83" t="str">
        <f aca="false">IF(O297="Not Used","-",VLOOKUP(D297,FOLIOS,7,FALSE())&amp;H297)</f>
        <v>-</v>
      </c>
      <c r="W297" s="83" t="str">
        <f aca="false">IF(U297="-","-",O297&amp;E297&amp;H297)</f>
        <v>-</v>
      </c>
      <c r="X297" s="84" t="str">
        <f aca="false">D297&amp;G297</f>
        <v>FT-CAND-EGSC-PRCNG</v>
      </c>
      <c r="AF297" s="0" t="str">
        <f aca="false">D297&amp;V297</f>
        <v>FT-CAND-EGSC-PRC-</v>
      </c>
    </row>
    <row r="298" customFormat="false" ht="12.75" hidden="false" customHeight="false" outlineLevel="0" collapsed="false">
      <c r="A298" s="80" t="n">
        <v>36682</v>
      </c>
      <c r="B298" s="81" t="s">
        <v>55</v>
      </c>
      <c r="C298" s="81" t="s">
        <v>56</v>
      </c>
      <c r="D298" s="81" t="s">
        <v>80</v>
      </c>
      <c r="E298" s="81" t="s">
        <v>24</v>
      </c>
      <c r="F298" s="81"/>
      <c r="G298" s="81" t="s">
        <v>75</v>
      </c>
      <c r="H298" s="80" t="n">
        <v>41334</v>
      </c>
      <c r="I298" s="81" t="n">
        <v>-82</v>
      </c>
      <c r="J298" s="81" t="n">
        <v>-82</v>
      </c>
      <c r="K298" s="82" t="n">
        <f aca="false">IF(J298=0,0,J298/I298)</f>
        <v>1</v>
      </c>
      <c r="L298" s="82" t="n">
        <f aca="false">I298/UOM</f>
        <v>-0.0082</v>
      </c>
      <c r="M298" s="82" t="n">
        <f aca="false">J298/UOM</f>
        <v>-0.0082</v>
      </c>
      <c r="N298" s="83" t="str">
        <f aca="false">IF(F298="P","PHY",IF(F298="G","G",E298))</f>
        <v>P</v>
      </c>
      <c r="O298" s="83" t="str">
        <f aca="false">IF(ISNA(VLOOKUP(G298,BadCanCurves,1,FALSE())),VLOOKUP(D298,FOLIOS,6,FALSE()),"not used")</f>
        <v>not used</v>
      </c>
      <c r="P298" s="83" t="n">
        <f aca="false">IF($N298="P",VLOOKUP(H298,PrcBuckets,2,FALSE()),0)</f>
        <v>14</v>
      </c>
      <c r="Q298" s="83" t="n">
        <f aca="false">IF($N298="D",VLOOKUP(H298,BasisBuckets,2,FALSE()),0)</f>
        <v>0</v>
      </c>
      <c r="R298" s="83" t="n">
        <f aca="false">IF($N298="PHY",VLOOKUP(H298,PGDBuckets,2,FALSE()),0)</f>
        <v>0</v>
      </c>
      <c r="S298" s="83" t="n">
        <f aca="false">IF($N298="G",VLOOKUP(H298,PGDBuckets,2,FALSE()),0)</f>
        <v>0</v>
      </c>
      <c r="T298" s="83" t="n">
        <f aca="false">SUM(P298:S298)</f>
        <v>14</v>
      </c>
      <c r="U298" s="83" t="str">
        <f aca="false">IF(O298="not used","-",O298&amp;N298&amp;T298)</f>
        <v>-</v>
      </c>
      <c r="V298" s="83" t="str">
        <f aca="false">IF(O298="Not Used","-",VLOOKUP(D298,FOLIOS,7,FALSE())&amp;H298)</f>
        <v>-</v>
      </c>
      <c r="W298" s="83" t="str">
        <f aca="false">IF(U298="-","-",O298&amp;E298&amp;H298)</f>
        <v>-</v>
      </c>
      <c r="X298" s="84" t="str">
        <f aca="false">D298&amp;G298</f>
        <v>FT-CAND-EGSC-PRCNG</v>
      </c>
      <c r="AF298" s="0" t="str">
        <f aca="false">D298&amp;V298</f>
        <v>FT-CAND-EGSC-PRC-</v>
      </c>
    </row>
    <row r="299" customFormat="false" ht="12.75" hidden="false" customHeight="false" outlineLevel="0" collapsed="false">
      <c r="A299" s="80" t="n">
        <v>36682</v>
      </c>
      <c r="B299" s="81" t="s">
        <v>55</v>
      </c>
      <c r="C299" s="81" t="s">
        <v>56</v>
      </c>
      <c r="D299" s="81" t="s">
        <v>80</v>
      </c>
      <c r="E299" s="81" t="s">
        <v>24</v>
      </c>
      <c r="F299" s="81"/>
      <c r="G299" s="81" t="s">
        <v>75</v>
      </c>
      <c r="H299" s="80" t="n">
        <v>41365</v>
      </c>
      <c r="I299" s="81" t="n">
        <v>-79</v>
      </c>
      <c r="J299" s="81" t="n">
        <v>-79</v>
      </c>
      <c r="K299" s="82" t="n">
        <f aca="false">IF(J299=0,0,J299/I299)</f>
        <v>1</v>
      </c>
      <c r="L299" s="82" t="n">
        <f aca="false">I299/UOM</f>
        <v>-0.0079</v>
      </c>
      <c r="M299" s="82" t="n">
        <f aca="false">J299/UOM</f>
        <v>-0.0079</v>
      </c>
      <c r="N299" s="83" t="str">
        <f aca="false">IF(F299="P","PHY",IF(F299="G","G",E299))</f>
        <v>P</v>
      </c>
      <c r="O299" s="83" t="str">
        <f aca="false">IF(ISNA(VLOOKUP(G299,BadCanCurves,1,FALSE())),VLOOKUP(D299,FOLIOS,6,FALSE()),"not used")</f>
        <v>not used</v>
      </c>
      <c r="P299" s="83" t="n">
        <f aca="false">IF($N299="P",VLOOKUP(H299,PrcBuckets,2,FALSE()),0)</f>
        <v>14</v>
      </c>
      <c r="Q299" s="83" t="n">
        <f aca="false">IF($N299="D",VLOOKUP(H299,BasisBuckets,2,FALSE()),0)</f>
        <v>0</v>
      </c>
      <c r="R299" s="83" t="n">
        <f aca="false">IF($N299="PHY",VLOOKUP(H299,PGDBuckets,2,FALSE()),0)</f>
        <v>0</v>
      </c>
      <c r="S299" s="83" t="n">
        <f aca="false">IF($N299="G",VLOOKUP(H299,PGDBuckets,2,FALSE()),0)</f>
        <v>0</v>
      </c>
      <c r="T299" s="83" t="n">
        <f aca="false">SUM(P299:S299)</f>
        <v>14</v>
      </c>
      <c r="U299" s="83" t="str">
        <f aca="false">IF(O299="not used","-",O299&amp;N299&amp;T299)</f>
        <v>-</v>
      </c>
      <c r="V299" s="83" t="str">
        <f aca="false">IF(O299="Not Used","-",VLOOKUP(D299,FOLIOS,7,FALSE())&amp;H299)</f>
        <v>-</v>
      </c>
      <c r="W299" s="83" t="str">
        <f aca="false">IF(U299="-","-",O299&amp;E299&amp;H299)</f>
        <v>-</v>
      </c>
      <c r="X299" s="84" t="str">
        <f aca="false">D299&amp;G299</f>
        <v>FT-CAND-EGSC-PRCNG</v>
      </c>
      <c r="AF299" s="0" t="str">
        <f aca="false">D299&amp;V299</f>
        <v>FT-CAND-EGSC-PRC-</v>
      </c>
    </row>
    <row r="300" customFormat="false" ht="12.75" hidden="false" customHeight="false" outlineLevel="0" collapsed="false">
      <c r="A300" s="80" t="n">
        <v>36682</v>
      </c>
      <c r="B300" s="81" t="s">
        <v>55</v>
      </c>
      <c r="C300" s="81" t="s">
        <v>56</v>
      </c>
      <c r="D300" s="81" t="s">
        <v>80</v>
      </c>
      <c r="E300" s="81" t="s">
        <v>24</v>
      </c>
      <c r="F300" s="81"/>
      <c r="G300" s="81" t="s">
        <v>75</v>
      </c>
      <c r="H300" s="80" t="n">
        <v>41395</v>
      </c>
      <c r="I300" s="81" t="n">
        <v>-81</v>
      </c>
      <c r="J300" s="81" t="n">
        <v>-81</v>
      </c>
      <c r="K300" s="82" t="n">
        <f aca="false">IF(J300=0,0,J300/I300)</f>
        <v>1</v>
      </c>
      <c r="L300" s="82" t="n">
        <f aca="false">I300/UOM</f>
        <v>-0.0081</v>
      </c>
      <c r="M300" s="82" t="n">
        <f aca="false">J300/UOM</f>
        <v>-0.0081</v>
      </c>
      <c r="N300" s="83" t="str">
        <f aca="false">IF(F300="P","PHY",IF(F300="G","G",E300))</f>
        <v>P</v>
      </c>
      <c r="O300" s="83" t="str">
        <f aca="false">IF(ISNA(VLOOKUP(G300,BadCanCurves,1,FALSE())),VLOOKUP(D300,FOLIOS,6,FALSE()),"not used")</f>
        <v>not used</v>
      </c>
      <c r="P300" s="83" t="n">
        <f aca="false">IF($N300="P",VLOOKUP(H300,PrcBuckets,2,FALSE()),0)</f>
        <v>14</v>
      </c>
      <c r="Q300" s="83" t="n">
        <f aca="false">IF($N300="D",VLOOKUP(H300,BasisBuckets,2,FALSE()),0)</f>
        <v>0</v>
      </c>
      <c r="R300" s="83" t="n">
        <f aca="false">IF($N300="PHY",VLOOKUP(H300,PGDBuckets,2,FALSE()),0)</f>
        <v>0</v>
      </c>
      <c r="S300" s="83" t="n">
        <f aca="false">IF($N300="G",VLOOKUP(H300,PGDBuckets,2,FALSE()),0)</f>
        <v>0</v>
      </c>
      <c r="T300" s="83" t="n">
        <f aca="false">SUM(P300:S300)</f>
        <v>14</v>
      </c>
      <c r="U300" s="83" t="str">
        <f aca="false">IF(O300="not used","-",O300&amp;N300&amp;T300)</f>
        <v>-</v>
      </c>
      <c r="V300" s="83" t="str">
        <f aca="false">IF(O300="Not Used","-",VLOOKUP(D300,FOLIOS,7,FALSE())&amp;H300)</f>
        <v>-</v>
      </c>
      <c r="W300" s="83" t="str">
        <f aca="false">IF(U300="-","-",O300&amp;E300&amp;H300)</f>
        <v>-</v>
      </c>
      <c r="X300" s="84" t="str">
        <f aca="false">D300&amp;G300</f>
        <v>FT-CAND-EGSC-PRCNG</v>
      </c>
      <c r="AF300" s="0" t="str">
        <f aca="false">D300&amp;V300</f>
        <v>FT-CAND-EGSC-PRC-</v>
      </c>
    </row>
    <row r="301" customFormat="false" ht="12.75" hidden="false" customHeight="false" outlineLevel="0" collapsed="false">
      <c r="A301" s="80" t="n">
        <v>36682</v>
      </c>
      <c r="B301" s="81" t="s">
        <v>55</v>
      </c>
      <c r="C301" s="81" t="s">
        <v>56</v>
      </c>
      <c r="D301" s="81" t="s">
        <v>80</v>
      </c>
      <c r="E301" s="81" t="s">
        <v>24</v>
      </c>
      <c r="F301" s="81"/>
      <c r="G301" s="81" t="s">
        <v>75</v>
      </c>
      <c r="H301" s="80" t="n">
        <v>41426</v>
      </c>
      <c r="I301" s="81" t="n">
        <v>-78</v>
      </c>
      <c r="J301" s="81" t="n">
        <v>-78</v>
      </c>
      <c r="K301" s="82" t="n">
        <f aca="false">IF(J301=0,0,J301/I301)</f>
        <v>1</v>
      </c>
      <c r="L301" s="82" t="n">
        <f aca="false">I301/UOM</f>
        <v>-0.0078</v>
      </c>
      <c r="M301" s="82" t="n">
        <f aca="false">J301/UOM</f>
        <v>-0.0078</v>
      </c>
      <c r="N301" s="83" t="str">
        <f aca="false">IF(F301="P","PHY",IF(F301="G","G",E301))</f>
        <v>P</v>
      </c>
      <c r="O301" s="83" t="str">
        <f aca="false">IF(ISNA(VLOOKUP(G301,BadCanCurves,1,FALSE())),VLOOKUP(D301,FOLIOS,6,FALSE()),"not used")</f>
        <v>not used</v>
      </c>
      <c r="P301" s="83" t="n">
        <f aca="false">IF($N301="P",VLOOKUP(H301,PrcBuckets,2,FALSE()),0)</f>
        <v>14</v>
      </c>
      <c r="Q301" s="83" t="n">
        <f aca="false">IF($N301="D",VLOOKUP(H301,BasisBuckets,2,FALSE()),0)</f>
        <v>0</v>
      </c>
      <c r="R301" s="83" t="n">
        <f aca="false">IF($N301="PHY",VLOOKUP(H301,PGDBuckets,2,FALSE()),0)</f>
        <v>0</v>
      </c>
      <c r="S301" s="83" t="n">
        <f aca="false">IF($N301="G",VLOOKUP(H301,PGDBuckets,2,FALSE()),0)</f>
        <v>0</v>
      </c>
      <c r="T301" s="83" t="n">
        <f aca="false">SUM(P301:S301)</f>
        <v>14</v>
      </c>
      <c r="U301" s="83" t="str">
        <f aca="false">IF(O301="not used","-",O301&amp;N301&amp;T301)</f>
        <v>-</v>
      </c>
      <c r="V301" s="83" t="str">
        <f aca="false">IF(O301="Not Used","-",VLOOKUP(D301,FOLIOS,7,FALSE())&amp;H301)</f>
        <v>-</v>
      </c>
      <c r="W301" s="83" t="str">
        <f aca="false">IF(U301="-","-",O301&amp;E301&amp;H301)</f>
        <v>-</v>
      </c>
      <c r="X301" s="84" t="str">
        <f aca="false">D301&amp;G301</f>
        <v>FT-CAND-EGSC-PRCNG</v>
      </c>
      <c r="AF301" s="0" t="str">
        <f aca="false">D301&amp;V301</f>
        <v>FT-CAND-EGSC-PRC-</v>
      </c>
    </row>
    <row r="302" customFormat="false" ht="12.75" hidden="false" customHeight="false" outlineLevel="0" collapsed="false">
      <c r="A302" s="80" t="n">
        <v>36682</v>
      </c>
      <c r="B302" s="81" t="s">
        <v>55</v>
      </c>
      <c r="C302" s="81" t="s">
        <v>56</v>
      </c>
      <c r="D302" s="81" t="s">
        <v>80</v>
      </c>
      <c r="E302" s="81" t="s">
        <v>24</v>
      </c>
      <c r="F302" s="81"/>
      <c r="G302" s="81" t="s">
        <v>75</v>
      </c>
      <c r="H302" s="80" t="n">
        <v>41456</v>
      </c>
      <c r="I302" s="81" t="n">
        <v>-80</v>
      </c>
      <c r="J302" s="81" t="n">
        <v>-80</v>
      </c>
      <c r="K302" s="82" t="n">
        <f aca="false">IF(J302=0,0,J302/I302)</f>
        <v>1</v>
      </c>
      <c r="L302" s="82" t="n">
        <f aca="false">I302/UOM</f>
        <v>-0.008</v>
      </c>
      <c r="M302" s="82" t="n">
        <f aca="false">J302/UOM</f>
        <v>-0.008</v>
      </c>
      <c r="N302" s="83" t="str">
        <f aca="false">IF(F302="P","PHY",IF(F302="G","G",E302))</f>
        <v>P</v>
      </c>
      <c r="O302" s="83" t="str">
        <f aca="false">IF(ISNA(VLOOKUP(G302,BadCanCurves,1,FALSE())),VLOOKUP(D302,FOLIOS,6,FALSE()),"not used")</f>
        <v>not used</v>
      </c>
      <c r="P302" s="83" t="n">
        <f aca="false">IF($N302="P",VLOOKUP(H302,PrcBuckets,2,FALSE()),0)</f>
        <v>14</v>
      </c>
      <c r="Q302" s="83" t="n">
        <f aca="false">IF($N302="D",VLOOKUP(H302,BasisBuckets,2,FALSE()),0)</f>
        <v>0</v>
      </c>
      <c r="R302" s="83" t="n">
        <f aca="false">IF($N302="PHY",VLOOKUP(H302,PGDBuckets,2,FALSE()),0)</f>
        <v>0</v>
      </c>
      <c r="S302" s="83" t="n">
        <f aca="false">IF($N302="G",VLOOKUP(H302,PGDBuckets,2,FALSE()),0)</f>
        <v>0</v>
      </c>
      <c r="T302" s="83" t="n">
        <f aca="false">SUM(P302:S302)</f>
        <v>14</v>
      </c>
      <c r="U302" s="83" t="str">
        <f aca="false">IF(O302="not used","-",O302&amp;N302&amp;T302)</f>
        <v>-</v>
      </c>
      <c r="V302" s="83" t="str">
        <f aca="false">IF(O302="Not Used","-",VLOOKUP(D302,FOLIOS,7,FALSE())&amp;H302)</f>
        <v>-</v>
      </c>
      <c r="W302" s="83" t="str">
        <f aca="false">IF(U302="-","-",O302&amp;E302&amp;H302)</f>
        <v>-</v>
      </c>
      <c r="X302" s="84" t="str">
        <f aca="false">D302&amp;G302</f>
        <v>FT-CAND-EGSC-PRCNG</v>
      </c>
      <c r="AF302" s="0" t="str">
        <f aca="false">D302&amp;V302</f>
        <v>FT-CAND-EGSC-PRC-</v>
      </c>
    </row>
    <row r="303" customFormat="false" ht="12.75" hidden="false" customHeight="false" outlineLevel="0" collapsed="false">
      <c r="A303" s="80" t="n">
        <v>36682</v>
      </c>
      <c r="B303" s="81" t="s">
        <v>55</v>
      </c>
      <c r="C303" s="81" t="s">
        <v>56</v>
      </c>
      <c r="D303" s="81" t="s">
        <v>80</v>
      </c>
      <c r="E303" s="81" t="s">
        <v>24</v>
      </c>
      <c r="F303" s="81"/>
      <c r="G303" s="81" t="s">
        <v>75</v>
      </c>
      <c r="H303" s="80" t="n">
        <v>41487</v>
      </c>
      <c r="I303" s="81" t="n">
        <v>-79</v>
      </c>
      <c r="J303" s="81" t="n">
        <v>-79</v>
      </c>
      <c r="K303" s="82" t="n">
        <f aca="false">IF(J303=0,0,J303/I303)</f>
        <v>1</v>
      </c>
      <c r="L303" s="82" t="n">
        <f aca="false">I303/UOM</f>
        <v>-0.0079</v>
      </c>
      <c r="M303" s="82" t="n">
        <f aca="false">J303/UOM</f>
        <v>-0.0079</v>
      </c>
      <c r="N303" s="83" t="str">
        <f aca="false">IF(F303="P","PHY",IF(F303="G","G",E303))</f>
        <v>P</v>
      </c>
      <c r="O303" s="83" t="str">
        <f aca="false">IF(ISNA(VLOOKUP(G303,BadCanCurves,1,FALSE())),VLOOKUP(D303,FOLIOS,6,FALSE()),"not used")</f>
        <v>not used</v>
      </c>
      <c r="P303" s="83" t="n">
        <f aca="false">IF($N303="P",VLOOKUP(H303,PrcBuckets,2,FALSE()),0)</f>
        <v>14</v>
      </c>
      <c r="Q303" s="83" t="n">
        <f aca="false">IF($N303="D",VLOOKUP(H303,BasisBuckets,2,FALSE()),0)</f>
        <v>0</v>
      </c>
      <c r="R303" s="83" t="n">
        <f aca="false">IF($N303="PHY",VLOOKUP(H303,PGDBuckets,2,FALSE()),0)</f>
        <v>0</v>
      </c>
      <c r="S303" s="83" t="n">
        <f aca="false">IF($N303="G",VLOOKUP(H303,PGDBuckets,2,FALSE()),0)</f>
        <v>0</v>
      </c>
      <c r="T303" s="83" t="n">
        <f aca="false">SUM(P303:S303)</f>
        <v>14</v>
      </c>
      <c r="U303" s="83" t="str">
        <f aca="false">IF(O303="not used","-",O303&amp;N303&amp;T303)</f>
        <v>-</v>
      </c>
      <c r="V303" s="83" t="str">
        <f aca="false">IF(O303="Not Used","-",VLOOKUP(D303,FOLIOS,7,FALSE())&amp;H303)</f>
        <v>-</v>
      </c>
      <c r="W303" s="83" t="str">
        <f aca="false">IF(U303="-","-",O303&amp;E303&amp;H303)</f>
        <v>-</v>
      </c>
      <c r="X303" s="84" t="str">
        <f aca="false">D303&amp;G303</f>
        <v>FT-CAND-EGSC-PRCNG</v>
      </c>
      <c r="AF303" s="0" t="str">
        <f aca="false">D303&amp;V303</f>
        <v>FT-CAND-EGSC-PRC-</v>
      </c>
    </row>
    <row r="304" customFormat="false" ht="12.75" hidden="false" customHeight="false" outlineLevel="0" collapsed="false">
      <c r="A304" s="80" t="n">
        <v>36682</v>
      </c>
      <c r="B304" s="81" t="s">
        <v>55</v>
      </c>
      <c r="C304" s="81" t="s">
        <v>56</v>
      </c>
      <c r="D304" s="81" t="s">
        <v>80</v>
      </c>
      <c r="E304" s="81" t="s">
        <v>24</v>
      </c>
      <c r="F304" s="81"/>
      <c r="G304" s="81" t="s">
        <v>75</v>
      </c>
      <c r="H304" s="80" t="n">
        <v>41518</v>
      </c>
      <c r="I304" s="81" t="n">
        <v>-76</v>
      </c>
      <c r="J304" s="81" t="n">
        <v>-76</v>
      </c>
      <c r="K304" s="82" t="n">
        <f aca="false">IF(J304=0,0,J304/I304)</f>
        <v>1</v>
      </c>
      <c r="L304" s="82" t="n">
        <f aca="false">I304/UOM</f>
        <v>-0.0076</v>
      </c>
      <c r="M304" s="82" t="n">
        <f aca="false">J304/UOM</f>
        <v>-0.0076</v>
      </c>
      <c r="N304" s="83" t="str">
        <f aca="false">IF(F304="P","PHY",IF(F304="G","G",E304))</f>
        <v>P</v>
      </c>
      <c r="O304" s="83" t="str">
        <f aca="false">IF(ISNA(VLOOKUP(G304,BadCanCurves,1,FALSE())),VLOOKUP(D304,FOLIOS,6,FALSE()),"not used")</f>
        <v>not used</v>
      </c>
      <c r="P304" s="83" t="n">
        <f aca="false">IF($N304="P",VLOOKUP(H304,PrcBuckets,2,FALSE()),0)</f>
        <v>14</v>
      </c>
      <c r="Q304" s="83" t="n">
        <f aca="false">IF($N304="D",VLOOKUP(H304,BasisBuckets,2,FALSE()),0)</f>
        <v>0</v>
      </c>
      <c r="R304" s="83" t="n">
        <f aca="false">IF($N304="PHY",VLOOKUP(H304,PGDBuckets,2,FALSE()),0)</f>
        <v>0</v>
      </c>
      <c r="S304" s="83" t="n">
        <f aca="false">IF($N304="G",VLOOKUP(H304,PGDBuckets,2,FALSE()),0)</f>
        <v>0</v>
      </c>
      <c r="T304" s="83" t="n">
        <f aca="false">SUM(P304:S304)</f>
        <v>14</v>
      </c>
      <c r="U304" s="83" t="str">
        <f aca="false">IF(O304="not used","-",O304&amp;N304&amp;T304)</f>
        <v>-</v>
      </c>
      <c r="V304" s="83" t="str">
        <f aca="false">IF(O304="Not Used","-",VLOOKUP(D304,FOLIOS,7,FALSE())&amp;H304)</f>
        <v>-</v>
      </c>
      <c r="W304" s="83" t="str">
        <f aca="false">IF(U304="-","-",O304&amp;E304&amp;H304)</f>
        <v>-</v>
      </c>
      <c r="X304" s="84" t="str">
        <f aca="false">D304&amp;G304</f>
        <v>FT-CAND-EGSC-PRCNG</v>
      </c>
      <c r="AF304" s="0" t="str">
        <f aca="false">D304&amp;V304</f>
        <v>FT-CAND-EGSC-PRC-</v>
      </c>
    </row>
    <row r="305" customFormat="false" ht="12.75" hidden="false" customHeight="false" outlineLevel="0" collapsed="false">
      <c r="A305" s="80" t="n">
        <v>36682</v>
      </c>
      <c r="B305" s="81" t="s">
        <v>55</v>
      </c>
      <c r="C305" s="81" t="s">
        <v>56</v>
      </c>
      <c r="D305" s="81" t="s">
        <v>80</v>
      </c>
      <c r="E305" s="81" t="s">
        <v>24</v>
      </c>
      <c r="F305" s="81"/>
      <c r="G305" s="81" t="s">
        <v>75</v>
      </c>
      <c r="H305" s="80" t="n">
        <v>41548</v>
      </c>
      <c r="I305" s="81" t="n">
        <v>-78</v>
      </c>
      <c r="J305" s="81" t="n">
        <v>-78</v>
      </c>
      <c r="K305" s="82" t="n">
        <f aca="false">IF(J305=0,0,J305/I305)</f>
        <v>1</v>
      </c>
      <c r="L305" s="82" t="n">
        <f aca="false">I305/UOM</f>
        <v>-0.0078</v>
      </c>
      <c r="M305" s="82" t="n">
        <f aca="false">J305/UOM</f>
        <v>-0.0078</v>
      </c>
      <c r="N305" s="83" t="str">
        <f aca="false">IF(F305="P","PHY",IF(F305="G","G",E305))</f>
        <v>P</v>
      </c>
      <c r="O305" s="83" t="str">
        <f aca="false">IF(ISNA(VLOOKUP(G305,BadCanCurves,1,FALSE())),VLOOKUP(D305,FOLIOS,6,FALSE()),"not used")</f>
        <v>not used</v>
      </c>
      <c r="P305" s="83" t="n">
        <f aca="false">IF($N305="P",VLOOKUP(H305,PrcBuckets,2,FALSE()),0)</f>
        <v>14</v>
      </c>
      <c r="Q305" s="83" t="n">
        <f aca="false">IF($N305="D",VLOOKUP(H305,BasisBuckets,2,FALSE()),0)</f>
        <v>0</v>
      </c>
      <c r="R305" s="83" t="n">
        <f aca="false">IF($N305="PHY",VLOOKUP(H305,PGDBuckets,2,FALSE()),0)</f>
        <v>0</v>
      </c>
      <c r="S305" s="83" t="n">
        <f aca="false">IF($N305="G",VLOOKUP(H305,PGDBuckets,2,FALSE()),0)</f>
        <v>0</v>
      </c>
      <c r="T305" s="83" t="n">
        <f aca="false">SUM(P305:S305)</f>
        <v>14</v>
      </c>
      <c r="U305" s="83" t="str">
        <f aca="false">IF(O305="not used","-",O305&amp;N305&amp;T305)</f>
        <v>-</v>
      </c>
      <c r="V305" s="83" t="str">
        <f aca="false">IF(O305="Not Used","-",VLOOKUP(D305,FOLIOS,7,FALSE())&amp;H305)</f>
        <v>-</v>
      </c>
      <c r="W305" s="83" t="str">
        <f aca="false">IF(U305="-","-",O305&amp;E305&amp;H305)</f>
        <v>-</v>
      </c>
      <c r="X305" s="84" t="str">
        <f aca="false">D305&amp;G305</f>
        <v>FT-CAND-EGSC-PRCNG</v>
      </c>
      <c r="AF305" s="0" t="str">
        <f aca="false">D305&amp;V305</f>
        <v>FT-CAND-EGSC-PRC-</v>
      </c>
    </row>
    <row r="306" customFormat="false" ht="12.75" hidden="false" customHeight="false" outlineLevel="0" collapsed="false">
      <c r="A306" s="80" t="n">
        <v>36682</v>
      </c>
      <c r="B306" s="81" t="s">
        <v>55</v>
      </c>
      <c r="C306" s="81" t="s">
        <v>56</v>
      </c>
      <c r="D306" s="81" t="s">
        <v>80</v>
      </c>
      <c r="E306" s="81" t="s">
        <v>24</v>
      </c>
      <c r="F306" s="81"/>
      <c r="G306" s="81" t="s">
        <v>75</v>
      </c>
      <c r="H306" s="80" t="n">
        <v>41579</v>
      </c>
      <c r="I306" s="81" t="n">
        <v>-75</v>
      </c>
      <c r="J306" s="81" t="n">
        <v>-75</v>
      </c>
      <c r="K306" s="82" t="n">
        <f aca="false">IF(J306=0,0,J306/I306)</f>
        <v>1</v>
      </c>
      <c r="L306" s="82" t="n">
        <f aca="false">I306/UOM</f>
        <v>-0.0075</v>
      </c>
      <c r="M306" s="82" t="n">
        <f aca="false">J306/UOM</f>
        <v>-0.0075</v>
      </c>
      <c r="N306" s="83" t="str">
        <f aca="false">IF(F306="P","PHY",IF(F306="G","G",E306))</f>
        <v>P</v>
      </c>
      <c r="O306" s="83" t="str">
        <f aca="false">IF(ISNA(VLOOKUP(G306,BadCanCurves,1,FALSE())),VLOOKUP(D306,FOLIOS,6,FALSE()),"not used")</f>
        <v>not used</v>
      </c>
      <c r="P306" s="83" t="n">
        <f aca="false">IF($N306="P",VLOOKUP(H306,PrcBuckets,2,FALSE()),0)</f>
        <v>14</v>
      </c>
      <c r="Q306" s="83" t="n">
        <f aca="false">IF($N306="D",VLOOKUP(H306,BasisBuckets,2,FALSE()),0)</f>
        <v>0</v>
      </c>
      <c r="R306" s="83" t="n">
        <f aca="false">IF($N306="PHY",VLOOKUP(H306,PGDBuckets,2,FALSE()),0)</f>
        <v>0</v>
      </c>
      <c r="S306" s="83" t="n">
        <f aca="false">IF($N306="G",VLOOKUP(H306,PGDBuckets,2,FALSE()),0)</f>
        <v>0</v>
      </c>
      <c r="T306" s="83" t="n">
        <f aca="false">SUM(P306:S306)</f>
        <v>14</v>
      </c>
      <c r="U306" s="83" t="str">
        <f aca="false">IF(O306="not used","-",O306&amp;N306&amp;T306)</f>
        <v>-</v>
      </c>
      <c r="V306" s="83" t="str">
        <f aca="false">IF(O306="Not Used","-",VLOOKUP(D306,FOLIOS,7,FALSE())&amp;H306)</f>
        <v>-</v>
      </c>
      <c r="W306" s="83" t="str">
        <f aca="false">IF(U306="-","-",O306&amp;E306&amp;H306)</f>
        <v>-</v>
      </c>
      <c r="X306" s="84" t="str">
        <f aca="false">D306&amp;G306</f>
        <v>FT-CAND-EGSC-PRCNG</v>
      </c>
      <c r="AF306" s="0" t="str">
        <f aca="false">D306&amp;V306</f>
        <v>FT-CAND-EGSC-PRC-</v>
      </c>
    </row>
    <row r="307" customFormat="false" ht="12.75" hidden="false" customHeight="false" outlineLevel="0" collapsed="false">
      <c r="A307" s="80" t="n">
        <v>36682</v>
      </c>
      <c r="B307" s="81" t="s">
        <v>55</v>
      </c>
      <c r="C307" s="81" t="s">
        <v>56</v>
      </c>
      <c r="D307" s="81" t="s">
        <v>80</v>
      </c>
      <c r="E307" s="81" t="s">
        <v>24</v>
      </c>
      <c r="F307" s="81"/>
      <c r="G307" s="81" t="s">
        <v>75</v>
      </c>
      <c r="H307" s="80" t="n">
        <v>41609</v>
      </c>
      <c r="I307" s="81" t="n">
        <v>-77</v>
      </c>
      <c r="J307" s="81" t="n">
        <v>-77</v>
      </c>
      <c r="K307" s="82" t="n">
        <f aca="false">IF(J307=0,0,J307/I307)</f>
        <v>1</v>
      </c>
      <c r="L307" s="82" t="n">
        <f aca="false">I307/UOM</f>
        <v>-0.0077</v>
      </c>
      <c r="M307" s="82" t="n">
        <f aca="false">J307/UOM</f>
        <v>-0.0077</v>
      </c>
      <c r="N307" s="83" t="str">
        <f aca="false">IF(F307="P","PHY",IF(F307="G","G",E307))</f>
        <v>P</v>
      </c>
      <c r="O307" s="83" t="str">
        <f aca="false">IF(ISNA(VLOOKUP(G307,BadCanCurves,1,FALSE())),VLOOKUP(D307,FOLIOS,6,FALSE()),"not used")</f>
        <v>not used</v>
      </c>
      <c r="P307" s="83" t="n">
        <f aca="false">IF($N307="P",VLOOKUP(H307,PrcBuckets,2,FALSE()),0)</f>
        <v>14</v>
      </c>
      <c r="Q307" s="83" t="n">
        <f aca="false">IF($N307="D",VLOOKUP(H307,BasisBuckets,2,FALSE()),0)</f>
        <v>0</v>
      </c>
      <c r="R307" s="83" t="n">
        <f aca="false">IF($N307="PHY",VLOOKUP(H307,PGDBuckets,2,FALSE()),0)</f>
        <v>0</v>
      </c>
      <c r="S307" s="83" t="n">
        <f aca="false">IF($N307="G",VLOOKUP(H307,PGDBuckets,2,FALSE()),0)</f>
        <v>0</v>
      </c>
      <c r="T307" s="83" t="n">
        <f aca="false">SUM(P307:S307)</f>
        <v>14</v>
      </c>
      <c r="U307" s="83" t="str">
        <f aca="false">IF(O307="not used","-",O307&amp;N307&amp;T307)</f>
        <v>-</v>
      </c>
      <c r="V307" s="83" t="str">
        <f aca="false">IF(O307="Not Used","-",VLOOKUP(D307,FOLIOS,7,FALSE())&amp;H307)</f>
        <v>-</v>
      </c>
      <c r="W307" s="83" t="str">
        <f aca="false">IF(U307="-","-",O307&amp;E307&amp;H307)</f>
        <v>-</v>
      </c>
      <c r="X307" s="84" t="str">
        <f aca="false">D307&amp;G307</f>
        <v>FT-CAND-EGSC-PRCNG</v>
      </c>
      <c r="AF307" s="0" t="str">
        <f aca="false">D307&amp;V307</f>
        <v>FT-CAND-EGSC-PRC-</v>
      </c>
    </row>
    <row r="308" customFormat="false" ht="12.75" hidden="false" customHeight="false" outlineLevel="0" collapsed="false">
      <c r="A308" s="80" t="n">
        <v>36682</v>
      </c>
      <c r="B308" s="81" t="s">
        <v>55</v>
      </c>
      <c r="C308" s="81" t="s">
        <v>56</v>
      </c>
      <c r="D308" s="81" t="s">
        <v>80</v>
      </c>
      <c r="E308" s="81" t="s">
        <v>24</v>
      </c>
      <c r="F308" s="81"/>
      <c r="G308" s="81" t="s">
        <v>75</v>
      </c>
      <c r="H308" s="80" t="n">
        <v>41640</v>
      </c>
      <c r="I308" s="81" t="n">
        <v>-77</v>
      </c>
      <c r="J308" s="81" t="n">
        <v>-77</v>
      </c>
      <c r="K308" s="82" t="n">
        <f aca="false">IF(J308=0,0,J308/I308)</f>
        <v>1</v>
      </c>
      <c r="L308" s="82" t="n">
        <f aca="false">I308/UOM</f>
        <v>-0.0077</v>
      </c>
      <c r="M308" s="82" t="n">
        <f aca="false">J308/UOM</f>
        <v>-0.0077</v>
      </c>
      <c r="N308" s="83" t="str">
        <f aca="false">IF(F308="P","PHY",IF(F308="G","G",E308))</f>
        <v>P</v>
      </c>
      <c r="O308" s="83" t="str">
        <f aca="false">IF(ISNA(VLOOKUP(G308,BadCanCurves,1,FALSE())),VLOOKUP(D308,FOLIOS,6,FALSE()),"not used")</f>
        <v>not used</v>
      </c>
      <c r="P308" s="83" t="n">
        <f aca="false">IF($N308="P",VLOOKUP(H308,PrcBuckets,2,FALSE()),0)</f>
        <v>14</v>
      </c>
      <c r="Q308" s="83" t="n">
        <f aca="false">IF($N308="D",VLOOKUP(H308,BasisBuckets,2,FALSE()),0)</f>
        <v>0</v>
      </c>
      <c r="R308" s="83" t="n">
        <f aca="false">IF($N308="PHY",VLOOKUP(H308,PGDBuckets,2,FALSE()),0)</f>
        <v>0</v>
      </c>
      <c r="S308" s="83" t="n">
        <f aca="false">IF($N308="G",VLOOKUP(H308,PGDBuckets,2,FALSE()),0)</f>
        <v>0</v>
      </c>
      <c r="T308" s="83" t="n">
        <f aca="false">SUM(P308:S308)</f>
        <v>14</v>
      </c>
      <c r="U308" s="83" t="str">
        <f aca="false">IF(O308="not used","-",O308&amp;N308&amp;T308)</f>
        <v>-</v>
      </c>
      <c r="V308" s="83" t="str">
        <f aca="false">IF(O308="Not Used","-",VLOOKUP(D308,FOLIOS,7,FALSE())&amp;H308)</f>
        <v>-</v>
      </c>
      <c r="W308" s="83" t="str">
        <f aca="false">IF(U308="-","-",O308&amp;E308&amp;H308)</f>
        <v>-</v>
      </c>
      <c r="X308" s="84" t="str">
        <f aca="false">D308&amp;G308</f>
        <v>FT-CAND-EGSC-PRCNG</v>
      </c>
      <c r="AF308" s="0" t="str">
        <f aca="false">D308&amp;V308</f>
        <v>FT-CAND-EGSC-PRC-</v>
      </c>
    </row>
    <row r="309" customFormat="false" ht="12.75" hidden="false" customHeight="false" outlineLevel="0" collapsed="false">
      <c r="A309" s="80" t="n">
        <v>36682</v>
      </c>
      <c r="B309" s="81" t="s">
        <v>55</v>
      </c>
      <c r="C309" s="81" t="s">
        <v>56</v>
      </c>
      <c r="D309" s="81" t="s">
        <v>80</v>
      </c>
      <c r="E309" s="81" t="s">
        <v>24</v>
      </c>
      <c r="F309" s="81"/>
      <c r="G309" s="81" t="s">
        <v>75</v>
      </c>
      <c r="H309" s="80" t="n">
        <v>41671</v>
      </c>
      <c r="I309" s="81" t="n">
        <v>-69</v>
      </c>
      <c r="J309" s="81" t="n">
        <v>-69</v>
      </c>
      <c r="K309" s="82" t="n">
        <f aca="false">IF(J309=0,0,J309/I309)</f>
        <v>1</v>
      </c>
      <c r="L309" s="82" t="n">
        <f aca="false">I309/UOM</f>
        <v>-0.0069</v>
      </c>
      <c r="M309" s="82" t="n">
        <f aca="false">J309/UOM</f>
        <v>-0.0069</v>
      </c>
      <c r="N309" s="83" t="str">
        <f aca="false">IF(F309="P","PHY",IF(F309="G","G",E309))</f>
        <v>P</v>
      </c>
      <c r="O309" s="83" t="str">
        <f aca="false">IF(ISNA(VLOOKUP(G309,BadCanCurves,1,FALSE())),VLOOKUP(D309,FOLIOS,6,FALSE()),"not used")</f>
        <v>not used</v>
      </c>
      <c r="P309" s="83" t="n">
        <f aca="false">IF($N309="P",VLOOKUP(H309,PrcBuckets,2,FALSE()),0)</f>
        <v>14</v>
      </c>
      <c r="Q309" s="83" t="n">
        <f aca="false">IF($N309="D",VLOOKUP(H309,BasisBuckets,2,FALSE()),0)</f>
        <v>0</v>
      </c>
      <c r="R309" s="83" t="n">
        <f aca="false">IF($N309="PHY",VLOOKUP(H309,PGDBuckets,2,FALSE()),0)</f>
        <v>0</v>
      </c>
      <c r="S309" s="83" t="n">
        <f aca="false">IF($N309="G",VLOOKUP(H309,PGDBuckets,2,FALSE()),0)</f>
        <v>0</v>
      </c>
      <c r="T309" s="83" t="n">
        <f aca="false">SUM(P309:S309)</f>
        <v>14</v>
      </c>
      <c r="U309" s="83" t="str">
        <f aca="false">IF(O309="not used","-",O309&amp;N309&amp;T309)</f>
        <v>-</v>
      </c>
      <c r="V309" s="83" t="str">
        <f aca="false">IF(O309="Not Used","-",VLOOKUP(D309,FOLIOS,7,FALSE())&amp;H309)</f>
        <v>-</v>
      </c>
      <c r="W309" s="83" t="str">
        <f aca="false">IF(U309="-","-",O309&amp;E309&amp;H309)</f>
        <v>-</v>
      </c>
      <c r="X309" s="84" t="str">
        <f aca="false">D309&amp;G309</f>
        <v>FT-CAND-EGSC-PRCNG</v>
      </c>
      <c r="AF309" s="0" t="str">
        <f aca="false">D309&amp;V309</f>
        <v>FT-CAND-EGSC-PRC-</v>
      </c>
    </row>
    <row r="310" customFormat="false" ht="12.75" hidden="false" customHeight="false" outlineLevel="0" collapsed="false">
      <c r="A310" s="80" t="n">
        <v>36682</v>
      </c>
      <c r="B310" s="81" t="s">
        <v>55</v>
      </c>
      <c r="C310" s="81" t="s">
        <v>56</v>
      </c>
      <c r="D310" s="81" t="s">
        <v>80</v>
      </c>
      <c r="E310" s="81" t="s">
        <v>24</v>
      </c>
      <c r="F310" s="81"/>
      <c r="G310" s="81" t="s">
        <v>75</v>
      </c>
      <c r="H310" s="80" t="n">
        <v>41699</v>
      </c>
      <c r="I310" s="81" t="n">
        <v>-76</v>
      </c>
      <c r="J310" s="81" t="n">
        <v>-76</v>
      </c>
      <c r="K310" s="82" t="n">
        <f aca="false">IF(J310=0,0,J310/I310)</f>
        <v>1</v>
      </c>
      <c r="L310" s="82" t="n">
        <f aca="false">I310/UOM</f>
        <v>-0.0076</v>
      </c>
      <c r="M310" s="82" t="n">
        <f aca="false">J310/UOM</f>
        <v>-0.0076</v>
      </c>
      <c r="N310" s="83" t="str">
        <f aca="false">IF(F310="P","PHY",IF(F310="G","G",E310))</f>
        <v>P</v>
      </c>
      <c r="O310" s="83" t="str">
        <f aca="false">IF(ISNA(VLOOKUP(G310,BadCanCurves,1,FALSE())),VLOOKUP(D310,FOLIOS,6,FALSE()),"not used")</f>
        <v>not used</v>
      </c>
      <c r="P310" s="83" t="n">
        <f aca="false">IF($N310="P",VLOOKUP(H310,PrcBuckets,2,FALSE()),0)</f>
        <v>14</v>
      </c>
      <c r="Q310" s="83" t="n">
        <f aca="false">IF($N310="D",VLOOKUP(H310,BasisBuckets,2,FALSE()),0)</f>
        <v>0</v>
      </c>
      <c r="R310" s="83" t="n">
        <f aca="false">IF($N310="PHY",VLOOKUP(H310,PGDBuckets,2,FALSE()),0)</f>
        <v>0</v>
      </c>
      <c r="S310" s="83" t="n">
        <f aca="false">IF($N310="G",VLOOKUP(H310,PGDBuckets,2,FALSE()),0)</f>
        <v>0</v>
      </c>
      <c r="T310" s="83" t="n">
        <f aca="false">SUM(P310:S310)</f>
        <v>14</v>
      </c>
      <c r="U310" s="83" t="str">
        <f aca="false">IF(O310="not used","-",O310&amp;N310&amp;T310)</f>
        <v>-</v>
      </c>
      <c r="V310" s="83" t="str">
        <f aca="false">IF(O310="Not Used","-",VLOOKUP(D310,FOLIOS,7,FALSE())&amp;H310)</f>
        <v>-</v>
      </c>
      <c r="W310" s="83" t="str">
        <f aca="false">IF(U310="-","-",O310&amp;E310&amp;H310)</f>
        <v>-</v>
      </c>
      <c r="X310" s="84" t="str">
        <f aca="false">D310&amp;G310</f>
        <v>FT-CAND-EGSC-PRCNG</v>
      </c>
      <c r="AF310" s="0" t="str">
        <f aca="false">D310&amp;V310</f>
        <v>FT-CAND-EGSC-PRC-</v>
      </c>
    </row>
    <row r="311" customFormat="false" ht="12.75" hidden="false" customHeight="false" outlineLevel="0" collapsed="false">
      <c r="A311" s="80" t="n">
        <v>36682</v>
      </c>
      <c r="B311" s="81" t="s">
        <v>55</v>
      </c>
      <c r="C311" s="81" t="s">
        <v>56</v>
      </c>
      <c r="D311" s="81" t="s">
        <v>80</v>
      </c>
      <c r="E311" s="81" t="s">
        <v>24</v>
      </c>
      <c r="F311" s="81"/>
      <c r="G311" s="81" t="s">
        <v>75</v>
      </c>
      <c r="H311" s="80" t="n">
        <v>41730</v>
      </c>
      <c r="I311" s="81" t="n">
        <v>-73</v>
      </c>
      <c r="J311" s="81" t="n">
        <v>-73</v>
      </c>
      <c r="K311" s="82" t="n">
        <f aca="false">IF(J311=0,0,J311/I311)</f>
        <v>1</v>
      </c>
      <c r="L311" s="82" t="n">
        <f aca="false">I311/UOM</f>
        <v>-0.0073</v>
      </c>
      <c r="M311" s="82" t="n">
        <f aca="false">J311/UOM</f>
        <v>-0.0073</v>
      </c>
      <c r="N311" s="83" t="str">
        <f aca="false">IF(F311="P","PHY",IF(F311="G","G",E311))</f>
        <v>P</v>
      </c>
      <c r="O311" s="83" t="str">
        <f aca="false">IF(ISNA(VLOOKUP(G311,BadCanCurves,1,FALSE())),VLOOKUP(D311,FOLIOS,6,FALSE()),"not used")</f>
        <v>not used</v>
      </c>
      <c r="P311" s="83" t="n">
        <f aca="false">IF($N311="P",VLOOKUP(H311,PrcBuckets,2,FALSE()),0)</f>
        <v>14</v>
      </c>
      <c r="Q311" s="83" t="n">
        <f aca="false">IF($N311="D",VLOOKUP(H311,BasisBuckets,2,FALSE()),0)</f>
        <v>0</v>
      </c>
      <c r="R311" s="83" t="n">
        <f aca="false">IF($N311="PHY",VLOOKUP(H311,PGDBuckets,2,FALSE()),0)</f>
        <v>0</v>
      </c>
      <c r="S311" s="83" t="n">
        <f aca="false">IF($N311="G",VLOOKUP(H311,PGDBuckets,2,FALSE()),0)</f>
        <v>0</v>
      </c>
      <c r="T311" s="83" t="n">
        <f aca="false">SUM(P311:S311)</f>
        <v>14</v>
      </c>
      <c r="U311" s="83" t="str">
        <f aca="false">IF(O311="not used","-",O311&amp;N311&amp;T311)</f>
        <v>-</v>
      </c>
      <c r="V311" s="83" t="str">
        <f aca="false">IF(O311="Not Used","-",VLOOKUP(D311,FOLIOS,7,FALSE())&amp;H311)</f>
        <v>-</v>
      </c>
      <c r="W311" s="83" t="str">
        <f aca="false">IF(U311="-","-",O311&amp;E311&amp;H311)</f>
        <v>-</v>
      </c>
      <c r="X311" s="84" t="str">
        <f aca="false">D311&amp;G311</f>
        <v>FT-CAND-EGSC-PRCNG</v>
      </c>
      <c r="AF311" s="0" t="str">
        <f aca="false">D311&amp;V311</f>
        <v>FT-CAND-EGSC-PRC-</v>
      </c>
    </row>
    <row r="312" customFormat="false" ht="12.75" hidden="false" customHeight="false" outlineLevel="0" collapsed="false">
      <c r="A312" s="80" t="n">
        <v>36682</v>
      </c>
      <c r="B312" s="81" t="s">
        <v>55</v>
      </c>
      <c r="C312" s="81" t="s">
        <v>56</v>
      </c>
      <c r="D312" s="81" t="s">
        <v>80</v>
      </c>
      <c r="E312" s="81" t="s">
        <v>24</v>
      </c>
      <c r="F312" s="81"/>
      <c r="G312" s="81" t="s">
        <v>75</v>
      </c>
      <c r="H312" s="80" t="n">
        <v>41760</v>
      </c>
      <c r="I312" s="81" t="n">
        <v>-75</v>
      </c>
      <c r="J312" s="81" t="n">
        <v>-75</v>
      </c>
      <c r="K312" s="82" t="n">
        <f aca="false">IF(J312=0,0,J312/I312)</f>
        <v>1</v>
      </c>
      <c r="L312" s="82" t="n">
        <f aca="false">I312/UOM</f>
        <v>-0.0075</v>
      </c>
      <c r="M312" s="82" t="n">
        <f aca="false">J312/UOM</f>
        <v>-0.0075</v>
      </c>
      <c r="N312" s="83" t="str">
        <f aca="false">IF(F312="P","PHY",IF(F312="G","G",E312))</f>
        <v>P</v>
      </c>
      <c r="O312" s="83" t="str">
        <f aca="false">IF(ISNA(VLOOKUP(G312,BadCanCurves,1,FALSE())),VLOOKUP(D312,FOLIOS,6,FALSE()),"not used")</f>
        <v>not used</v>
      </c>
      <c r="P312" s="83" t="n">
        <f aca="false">IF($N312="P",VLOOKUP(H312,PrcBuckets,2,FALSE()),0)</f>
        <v>14</v>
      </c>
      <c r="Q312" s="83" t="n">
        <f aca="false">IF($N312="D",VLOOKUP(H312,BasisBuckets,2,FALSE()),0)</f>
        <v>0</v>
      </c>
      <c r="R312" s="83" t="n">
        <f aca="false">IF($N312="PHY",VLOOKUP(H312,PGDBuckets,2,FALSE()),0)</f>
        <v>0</v>
      </c>
      <c r="S312" s="83" t="n">
        <f aca="false">IF($N312="G",VLOOKUP(H312,PGDBuckets,2,FALSE()),0)</f>
        <v>0</v>
      </c>
      <c r="T312" s="83" t="n">
        <f aca="false">SUM(P312:S312)</f>
        <v>14</v>
      </c>
      <c r="U312" s="83" t="str">
        <f aca="false">IF(O312="not used","-",O312&amp;N312&amp;T312)</f>
        <v>-</v>
      </c>
      <c r="V312" s="83" t="str">
        <f aca="false">IF(O312="Not Used","-",VLOOKUP(D312,FOLIOS,7,FALSE())&amp;H312)</f>
        <v>-</v>
      </c>
      <c r="W312" s="83" t="str">
        <f aca="false">IF(U312="-","-",O312&amp;E312&amp;H312)</f>
        <v>-</v>
      </c>
      <c r="X312" s="84" t="str">
        <f aca="false">D312&amp;G312</f>
        <v>FT-CAND-EGSC-PRCNG</v>
      </c>
      <c r="AF312" s="0" t="str">
        <f aca="false">D312&amp;V312</f>
        <v>FT-CAND-EGSC-PRC-</v>
      </c>
    </row>
    <row r="313" customFormat="false" ht="12.75" hidden="false" customHeight="false" outlineLevel="0" collapsed="false">
      <c r="A313" s="80" t="n">
        <v>36682</v>
      </c>
      <c r="B313" s="81" t="s">
        <v>55</v>
      </c>
      <c r="C313" s="81" t="s">
        <v>56</v>
      </c>
      <c r="D313" s="81" t="s">
        <v>80</v>
      </c>
      <c r="E313" s="81" t="s">
        <v>24</v>
      </c>
      <c r="F313" s="81"/>
      <c r="G313" s="81" t="s">
        <v>75</v>
      </c>
      <c r="H313" s="80" t="n">
        <v>41791</v>
      </c>
      <c r="I313" s="81" t="n">
        <v>-72</v>
      </c>
      <c r="J313" s="81" t="n">
        <v>-72</v>
      </c>
      <c r="K313" s="82" t="n">
        <f aca="false">IF(J313=0,0,J313/I313)</f>
        <v>1</v>
      </c>
      <c r="L313" s="82" t="n">
        <f aca="false">I313/UOM</f>
        <v>-0.0072</v>
      </c>
      <c r="M313" s="82" t="n">
        <f aca="false">J313/UOM</f>
        <v>-0.0072</v>
      </c>
      <c r="N313" s="83" t="str">
        <f aca="false">IF(F313="P","PHY",IF(F313="G","G",E313))</f>
        <v>P</v>
      </c>
      <c r="O313" s="83" t="str">
        <f aca="false">IF(ISNA(VLOOKUP(G313,BadCanCurves,1,FALSE())),VLOOKUP(D313,FOLIOS,6,FALSE()),"not used")</f>
        <v>not used</v>
      </c>
      <c r="P313" s="83" t="n">
        <f aca="false">IF($N313="P",VLOOKUP(H313,PrcBuckets,2,FALSE()),0)</f>
        <v>14</v>
      </c>
      <c r="Q313" s="83" t="n">
        <f aca="false">IF($N313="D",VLOOKUP(H313,BasisBuckets,2,FALSE()),0)</f>
        <v>0</v>
      </c>
      <c r="R313" s="83" t="n">
        <f aca="false">IF($N313="PHY",VLOOKUP(H313,PGDBuckets,2,FALSE()),0)</f>
        <v>0</v>
      </c>
      <c r="S313" s="83" t="n">
        <f aca="false">IF($N313="G",VLOOKUP(H313,PGDBuckets,2,FALSE()),0)</f>
        <v>0</v>
      </c>
      <c r="T313" s="83" t="n">
        <f aca="false">SUM(P313:S313)</f>
        <v>14</v>
      </c>
      <c r="U313" s="83" t="str">
        <f aca="false">IF(O313="not used","-",O313&amp;N313&amp;T313)</f>
        <v>-</v>
      </c>
      <c r="V313" s="83" t="str">
        <f aca="false">IF(O313="Not Used","-",VLOOKUP(D313,FOLIOS,7,FALSE())&amp;H313)</f>
        <v>-</v>
      </c>
      <c r="W313" s="83" t="str">
        <f aca="false">IF(U313="-","-",O313&amp;E313&amp;H313)</f>
        <v>-</v>
      </c>
      <c r="X313" s="84" t="str">
        <f aca="false">D313&amp;G313</f>
        <v>FT-CAND-EGSC-PRCNG</v>
      </c>
      <c r="AF313" s="0" t="str">
        <f aca="false">D313&amp;V313</f>
        <v>FT-CAND-EGSC-PRC-</v>
      </c>
    </row>
    <row r="314" customFormat="false" ht="12.75" hidden="false" customHeight="false" outlineLevel="0" collapsed="false">
      <c r="A314" s="80" t="n">
        <v>36682</v>
      </c>
      <c r="B314" s="81" t="s">
        <v>55</v>
      </c>
      <c r="C314" s="81" t="s">
        <v>56</v>
      </c>
      <c r="D314" s="81" t="s">
        <v>80</v>
      </c>
      <c r="E314" s="81" t="s">
        <v>24</v>
      </c>
      <c r="F314" s="81"/>
      <c r="G314" s="81" t="s">
        <v>75</v>
      </c>
      <c r="H314" s="80" t="n">
        <v>41821</v>
      </c>
      <c r="I314" s="81" t="n">
        <v>-74</v>
      </c>
      <c r="J314" s="81" t="n">
        <v>-74</v>
      </c>
      <c r="K314" s="82" t="n">
        <f aca="false">IF(J314=0,0,J314/I314)</f>
        <v>1</v>
      </c>
      <c r="L314" s="82" t="n">
        <f aca="false">I314/UOM</f>
        <v>-0.0074</v>
      </c>
      <c r="M314" s="82" t="n">
        <f aca="false">J314/UOM</f>
        <v>-0.0074</v>
      </c>
      <c r="N314" s="83" t="str">
        <f aca="false">IF(F314="P","PHY",IF(F314="G","G",E314))</f>
        <v>P</v>
      </c>
      <c r="O314" s="83" t="str">
        <f aca="false">IF(ISNA(VLOOKUP(G314,BadCanCurves,1,FALSE())),VLOOKUP(D314,FOLIOS,6,FALSE()),"not used")</f>
        <v>not used</v>
      </c>
      <c r="P314" s="83" t="n">
        <f aca="false">IF($N314="P",VLOOKUP(H314,PrcBuckets,2,FALSE()),0)</f>
        <v>14</v>
      </c>
      <c r="Q314" s="83" t="n">
        <f aca="false">IF($N314="D",VLOOKUP(H314,BasisBuckets,2,FALSE()),0)</f>
        <v>0</v>
      </c>
      <c r="R314" s="83" t="n">
        <f aca="false">IF($N314="PHY",VLOOKUP(H314,PGDBuckets,2,FALSE()),0)</f>
        <v>0</v>
      </c>
      <c r="S314" s="83" t="n">
        <f aca="false">IF($N314="G",VLOOKUP(H314,PGDBuckets,2,FALSE()),0)</f>
        <v>0</v>
      </c>
      <c r="T314" s="83" t="n">
        <f aca="false">SUM(P314:S314)</f>
        <v>14</v>
      </c>
      <c r="U314" s="83" t="str">
        <f aca="false">IF(O314="not used","-",O314&amp;N314&amp;T314)</f>
        <v>-</v>
      </c>
      <c r="V314" s="83" t="str">
        <f aca="false">IF(O314="Not Used","-",VLOOKUP(D314,FOLIOS,7,FALSE())&amp;H314)</f>
        <v>-</v>
      </c>
      <c r="W314" s="83" t="str">
        <f aca="false">IF(U314="-","-",O314&amp;E314&amp;H314)</f>
        <v>-</v>
      </c>
      <c r="X314" s="84" t="str">
        <f aca="false">D314&amp;G314</f>
        <v>FT-CAND-EGSC-PRCNG</v>
      </c>
      <c r="AF314" s="0" t="str">
        <f aca="false">D314&amp;V314</f>
        <v>FT-CAND-EGSC-PRC-</v>
      </c>
    </row>
    <row r="315" customFormat="false" ht="12.75" hidden="false" customHeight="false" outlineLevel="0" collapsed="false">
      <c r="A315" s="80" t="n">
        <v>36682</v>
      </c>
      <c r="B315" s="81" t="s">
        <v>55</v>
      </c>
      <c r="C315" s="81" t="s">
        <v>56</v>
      </c>
      <c r="D315" s="81" t="s">
        <v>80</v>
      </c>
      <c r="E315" s="81" t="s">
        <v>24</v>
      </c>
      <c r="F315" s="81"/>
      <c r="G315" s="81" t="s">
        <v>75</v>
      </c>
      <c r="H315" s="80" t="n">
        <v>41852</v>
      </c>
      <c r="I315" s="81" t="n">
        <v>-74</v>
      </c>
      <c r="J315" s="81" t="n">
        <v>-74</v>
      </c>
      <c r="K315" s="82" t="n">
        <f aca="false">IF(J315=0,0,J315/I315)</f>
        <v>1</v>
      </c>
      <c r="L315" s="82" t="n">
        <f aca="false">I315/UOM</f>
        <v>-0.0074</v>
      </c>
      <c r="M315" s="82" t="n">
        <f aca="false">J315/UOM</f>
        <v>-0.0074</v>
      </c>
      <c r="N315" s="83" t="str">
        <f aca="false">IF(F315="P","PHY",IF(F315="G","G",E315))</f>
        <v>P</v>
      </c>
      <c r="O315" s="83" t="str">
        <f aca="false">IF(ISNA(VLOOKUP(G315,BadCanCurves,1,FALSE())),VLOOKUP(D315,FOLIOS,6,FALSE()),"not used")</f>
        <v>not used</v>
      </c>
      <c r="P315" s="83" t="n">
        <f aca="false">IF($N315="P",VLOOKUP(H315,PrcBuckets,2,FALSE()),0)</f>
        <v>14</v>
      </c>
      <c r="Q315" s="83" t="n">
        <f aca="false">IF($N315="D",VLOOKUP(H315,BasisBuckets,2,FALSE()),0)</f>
        <v>0</v>
      </c>
      <c r="R315" s="83" t="n">
        <f aca="false">IF($N315="PHY",VLOOKUP(H315,PGDBuckets,2,FALSE()),0)</f>
        <v>0</v>
      </c>
      <c r="S315" s="83" t="n">
        <f aca="false">IF($N315="G",VLOOKUP(H315,PGDBuckets,2,FALSE()),0)</f>
        <v>0</v>
      </c>
      <c r="T315" s="83" t="n">
        <f aca="false">SUM(P315:S315)</f>
        <v>14</v>
      </c>
      <c r="U315" s="83" t="str">
        <f aca="false">IF(O315="not used","-",O315&amp;N315&amp;T315)</f>
        <v>-</v>
      </c>
      <c r="V315" s="83" t="str">
        <f aca="false">IF(O315="Not Used","-",VLOOKUP(D315,FOLIOS,7,FALSE())&amp;H315)</f>
        <v>-</v>
      </c>
      <c r="W315" s="83" t="str">
        <f aca="false">IF(U315="-","-",O315&amp;E315&amp;H315)</f>
        <v>-</v>
      </c>
      <c r="X315" s="84" t="str">
        <f aca="false">D315&amp;G315</f>
        <v>FT-CAND-EGSC-PRCNG</v>
      </c>
      <c r="AF315" s="0" t="str">
        <f aca="false">D315&amp;V315</f>
        <v>FT-CAND-EGSC-PRC-</v>
      </c>
    </row>
    <row r="316" customFormat="false" ht="12.75" hidden="false" customHeight="false" outlineLevel="0" collapsed="false">
      <c r="A316" s="80" t="n">
        <v>36682</v>
      </c>
      <c r="B316" s="81" t="s">
        <v>55</v>
      </c>
      <c r="C316" s="81" t="s">
        <v>56</v>
      </c>
      <c r="D316" s="81" t="s">
        <v>80</v>
      </c>
      <c r="E316" s="81" t="s">
        <v>24</v>
      </c>
      <c r="F316" s="81"/>
      <c r="G316" s="81" t="s">
        <v>75</v>
      </c>
      <c r="H316" s="80" t="n">
        <v>41883</v>
      </c>
      <c r="I316" s="81" t="n">
        <v>-71</v>
      </c>
      <c r="J316" s="81" t="n">
        <v>-71</v>
      </c>
      <c r="K316" s="82" t="n">
        <f aca="false">IF(J316=0,0,J316/I316)</f>
        <v>1</v>
      </c>
      <c r="L316" s="82" t="n">
        <f aca="false">I316/UOM</f>
        <v>-0.0071</v>
      </c>
      <c r="M316" s="82" t="n">
        <f aca="false">J316/UOM</f>
        <v>-0.0071</v>
      </c>
      <c r="N316" s="83" t="str">
        <f aca="false">IF(F316="P","PHY",IF(F316="G","G",E316))</f>
        <v>P</v>
      </c>
      <c r="O316" s="83" t="str">
        <f aca="false">IF(ISNA(VLOOKUP(G316,BadCanCurves,1,FALSE())),VLOOKUP(D316,FOLIOS,6,FALSE()),"not used")</f>
        <v>not used</v>
      </c>
      <c r="P316" s="83" t="n">
        <f aca="false">IF($N316="P",VLOOKUP(H316,PrcBuckets,2,FALSE()),0)</f>
        <v>14</v>
      </c>
      <c r="Q316" s="83" t="n">
        <f aca="false">IF($N316="D",VLOOKUP(H316,BasisBuckets,2,FALSE()),0)</f>
        <v>0</v>
      </c>
      <c r="R316" s="83" t="n">
        <f aca="false">IF($N316="PHY",VLOOKUP(H316,PGDBuckets,2,FALSE()),0)</f>
        <v>0</v>
      </c>
      <c r="S316" s="83" t="n">
        <f aca="false">IF($N316="G",VLOOKUP(H316,PGDBuckets,2,FALSE()),0)</f>
        <v>0</v>
      </c>
      <c r="T316" s="83" t="n">
        <f aca="false">SUM(P316:S316)</f>
        <v>14</v>
      </c>
      <c r="U316" s="83" t="str">
        <f aca="false">IF(O316="not used","-",O316&amp;N316&amp;T316)</f>
        <v>-</v>
      </c>
      <c r="V316" s="83" t="str">
        <f aca="false">IF(O316="Not Used","-",VLOOKUP(D316,FOLIOS,7,FALSE())&amp;H316)</f>
        <v>-</v>
      </c>
      <c r="W316" s="83" t="str">
        <f aca="false">IF(U316="-","-",O316&amp;E316&amp;H316)</f>
        <v>-</v>
      </c>
      <c r="X316" s="84" t="str">
        <f aca="false">D316&amp;G316</f>
        <v>FT-CAND-EGSC-PRCNG</v>
      </c>
      <c r="AF316" s="0" t="str">
        <f aca="false">D316&amp;V316</f>
        <v>FT-CAND-EGSC-PRC-</v>
      </c>
    </row>
    <row r="317" customFormat="false" ht="12.75" hidden="false" customHeight="false" outlineLevel="0" collapsed="false">
      <c r="A317" s="80" t="n">
        <v>36682</v>
      </c>
      <c r="B317" s="81" t="s">
        <v>55</v>
      </c>
      <c r="C317" s="81" t="s">
        <v>56</v>
      </c>
      <c r="D317" s="81" t="s">
        <v>80</v>
      </c>
      <c r="E317" s="81" t="s">
        <v>24</v>
      </c>
      <c r="F317" s="81"/>
      <c r="G317" s="81" t="s">
        <v>75</v>
      </c>
      <c r="H317" s="80" t="n">
        <v>41913</v>
      </c>
      <c r="I317" s="81" t="n">
        <v>-73</v>
      </c>
      <c r="J317" s="81" t="n">
        <v>-73</v>
      </c>
      <c r="K317" s="82" t="n">
        <f aca="false">IF(J317=0,0,J317/I317)</f>
        <v>1</v>
      </c>
      <c r="L317" s="82" t="n">
        <f aca="false">I317/UOM</f>
        <v>-0.0073</v>
      </c>
      <c r="M317" s="82" t="n">
        <f aca="false">J317/UOM</f>
        <v>-0.0073</v>
      </c>
      <c r="N317" s="83" t="str">
        <f aca="false">IF(F317="P","PHY",IF(F317="G","G",E317))</f>
        <v>P</v>
      </c>
      <c r="O317" s="83" t="str">
        <f aca="false">IF(ISNA(VLOOKUP(G317,BadCanCurves,1,FALSE())),VLOOKUP(D317,FOLIOS,6,FALSE()),"not used")</f>
        <v>not used</v>
      </c>
      <c r="P317" s="83" t="n">
        <f aca="false">IF($N317="P",VLOOKUP(H317,PrcBuckets,2,FALSE()),0)</f>
        <v>14</v>
      </c>
      <c r="Q317" s="83" t="n">
        <f aca="false">IF($N317="D",VLOOKUP(H317,BasisBuckets,2,FALSE()),0)</f>
        <v>0</v>
      </c>
      <c r="R317" s="83" t="n">
        <f aca="false">IF($N317="PHY",VLOOKUP(H317,PGDBuckets,2,FALSE()),0)</f>
        <v>0</v>
      </c>
      <c r="S317" s="83" t="n">
        <f aca="false">IF($N317="G",VLOOKUP(H317,PGDBuckets,2,FALSE()),0)</f>
        <v>0</v>
      </c>
      <c r="T317" s="83" t="n">
        <f aca="false">SUM(P317:S317)</f>
        <v>14</v>
      </c>
      <c r="U317" s="83" t="str">
        <f aca="false">IF(O317="not used","-",O317&amp;N317&amp;T317)</f>
        <v>-</v>
      </c>
      <c r="V317" s="83" t="str">
        <f aca="false">IF(O317="Not Used","-",VLOOKUP(D317,FOLIOS,7,FALSE())&amp;H317)</f>
        <v>-</v>
      </c>
      <c r="W317" s="83" t="str">
        <f aca="false">IF(U317="-","-",O317&amp;E317&amp;H317)</f>
        <v>-</v>
      </c>
      <c r="X317" s="84" t="str">
        <f aca="false">D317&amp;G317</f>
        <v>FT-CAND-EGSC-PRCNG</v>
      </c>
      <c r="AF317" s="0" t="str">
        <f aca="false">D317&amp;V317</f>
        <v>FT-CAND-EGSC-PRC-</v>
      </c>
    </row>
    <row r="318" customFormat="false" ht="12.75" hidden="false" customHeight="false" outlineLevel="0" collapsed="false">
      <c r="A318" s="80" t="n">
        <v>36682</v>
      </c>
      <c r="B318" s="81" t="s">
        <v>55</v>
      </c>
      <c r="C318" s="81" t="s">
        <v>56</v>
      </c>
      <c r="D318" s="81" t="s">
        <v>80</v>
      </c>
      <c r="E318" s="81" t="s">
        <v>24</v>
      </c>
      <c r="F318" s="81"/>
      <c r="G318" s="81" t="s">
        <v>79</v>
      </c>
      <c r="H318" s="80" t="n">
        <v>36678</v>
      </c>
      <c r="I318" s="81" t="n">
        <v>0</v>
      </c>
      <c r="J318" s="81" t="n">
        <v>0</v>
      </c>
      <c r="K318" s="82" t="n">
        <f aca="false">IF(J318=0,0,J318/I318)</f>
        <v>0</v>
      </c>
      <c r="L318" s="82" t="n">
        <f aca="false">I318/UOM</f>
        <v>0</v>
      </c>
      <c r="M318" s="82" t="n">
        <f aca="false">J318/UOM</f>
        <v>0</v>
      </c>
      <c r="N318" s="83" t="str">
        <f aca="false">IF(F318="P","PHY",IF(F318="G","G",E318))</f>
        <v>P</v>
      </c>
      <c r="O318" s="83" t="str">
        <f aca="false">IF(ISNA(VLOOKUP(G318,BadCanCurves,1,FALSE())),VLOOKUP(D318,FOLIOS,6,FALSE()),"not used")</f>
        <v>not used</v>
      </c>
      <c r="P318" s="83" t="n">
        <f aca="false">IF($N318="P",VLOOKUP(H318,PrcBuckets,2,FALSE()),0)</f>
        <v>3</v>
      </c>
      <c r="Q318" s="83" t="n">
        <f aca="false">IF($N318="D",VLOOKUP(H318,BasisBuckets,2,FALSE()),0)</f>
        <v>0</v>
      </c>
      <c r="R318" s="83" t="n">
        <f aca="false">IF($N318="PHY",VLOOKUP(H318,PGDBuckets,2,FALSE()),0)</f>
        <v>0</v>
      </c>
      <c r="S318" s="83" t="n">
        <f aca="false">IF($N318="G",VLOOKUP(H318,PGDBuckets,2,FALSE()),0)</f>
        <v>0</v>
      </c>
      <c r="T318" s="83" t="n">
        <f aca="false">SUM(P318:S318)</f>
        <v>3</v>
      </c>
      <c r="U318" s="83" t="str">
        <f aca="false">IF(O318="not used","-",O318&amp;N318&amp;T318)</f>
        <v>-</v>
      </c>
      <c r="V318" s="83" t="str">
        <f aca="false">IF(O318="Not Used","-",VLOOKUP(D318,FOLIOS,7,FALSE())&amp;H318)</f>
        <v>-</v>
      </c>
      <c r="W318" s="83" t="str">
        <f aca="false">IF(U318="-","-",O318&amp;E318&amp;H318)</f>
        <v>-</v>
      </c>
      <c r="X318" s="84" t="str">
        <f aca="false">D318&amp;G318</f>
        <v>FT-CAND-EGSC-PRCNGMR-AECO/C</v>
      </c>
      <c r="AF318" s="0" t="str">
        <f aca="false">D318&amp;V318</f>
        <v>FT-CAND-EGSC-PRC-</v>
      </c>
    </row>
    <row r="319" customFormat="false" ht="12.75" hidden="false" customHeight="false" outlineLevel="0" collapsed="false">
      <c r="A319" s="80" t="n">
        <v>36682</v>
      </c>
      <c r="B319" s="81" t="s">
        <v>55</v>
      </c>
      <c r="C319" s="81" t="s">
        <v>56</v>
      </c>
      <c r="D319" s="81" t="s">
        <v>80</v>
      </c>
      <c r="E319" s="81" t="s">
        <v>24</v>
      </c>
      <c r="F319" s="81"/>
      <c r="G319" s="81" t="s">
        <v>79</v>
      </c>
      <c r="H319" s="80" t="n">
        <v>36708</v>
      </c>
      <c r="I319" s="81" t="n">
        <v>0</v>
      </c>
      <c r="J319" s="81" t="n">
        <v>0</v>
      </c>
      <c r="K319" s="82" t="n">
        <f aca="false">IF(J319=0,0,J319/I319)</f>
        <v>0</v>
      </c>
      <c r="L319" s="82" t="n">
        <f aca="false">I319/UOM</f>
        <v>0</v>
      </c>
      <c r="M319" s="82" t="n">
        <f aca="false">J319/UOM</f>
        <v>0</v>
      </c>
      <c r="N319" s="83" t="str">
        <f aca="false">IF(F319="P","PHY",IF(F319="G","G",E319))</f>
        <v>P</v>
      </c>
      <c r="O319" s="83" t="str">
        <f aca="false">IF(ISNA(VLOOKUP(G319,BadCanCurves,1,FALSE())),VLOOKUP(D319,FOLIOS,6,FALSE()),"not used")</f>
        <v>not used</v>
      </c>
      <c r="P319" s="83" t="n">
        <f aca="false">IF($N319="P",VLOOKUP(H319,PrcBuckets,2,FALSE()),0)</f>
        <v>4</v>
      </c>
      <c r="Q319" s="83" t="n">
        <f aca="false">IF($N319="D",VLOOKUP(H319,BasisBuckets,2,FALSE()),0)</f>
        <v>0</v>
      </c>
      <c r="R319" s="83" t="n">
        <f aca="false">IF($N319="PHY",VLOOKUP(H319,PGDBuckets,2,FALSE()),0)</f>
        <v>0</v>
      </c>
      <c r="S319" s="83" t="n">
        <f aca="false">IF($N319="G",VLOOKUP(H319,PGDBuckets,2,FALSE()),0)</f>
        <v>0</v>
      </c>
      <c r="T319" s="83" t="n">
        <f aca="false">SUM(P319:S319)</f>
        <v>4</v>
      </c>
      <c r="U319" s="83" t="str">
        <f aca="false">IF(O319="not used","-",O319&amp;N319&amp;T319)</f>
        <v>-</v>
      </c>
      <c r="V319" s="83" t="str">
        <f aca="false">IF(O319="Not Used","-",VLOOKUP(D319,FOLIOS,7,FALSE())&amp;H319)</f>
        <v>-</v>
      </c>
      <c r="W319" s="83" t="str">
        <f aca="false">IF(U319="-","-",O319&amp;E319&amp;H319)</f>
        <v>-</v>
      </c>
      <c r="X319" s="84" t="str">
        <f aca="false">D319&amp;G319</f>
        <v>FT-CAND-EGSC-PRCNGMR-AECO/C</v>
      </c>
      <c r="AF319" s="0" t="str">
        <f aca="false">D319&amp;V319</f>
        <v>FT-CAND-EGSC-PRC-</v>
      </c>
    </row>
    <row r="320" customFormat="false" ht="12.75" hidden="false" customHeight="false" outlineLevel="0" collapsed="false">
      <c r="A320" s="80" t="n">
        <v>36682</v>
      </c>
      <c r="B320" s="81" t="s">
        <v>55</v>
      </c>
      <c r="C320" s="81" t="s">
        <v>56</v>
      </c>
      <c r="D320" s="81" t="s">
        <v>80</v>
      </c>
      <c r="E320" s="81" t="s">
        <v>24</v>
      </c>
      <c r="F320" s="81"/>
      <c r="G320" s="81" t="s">
        <v>79</v>
      </c>
      <c r="H320" s="80" t="n">
        <v>36739</v>
      </c>
      <c r="I320" s="81" t="n">
        <v>0</v>
      </c>
      <c r="J320" s="81" t="n">
        <v>0</v>
      </c>
      <c r="K320" s="82" t="n">
        <f aca="false">IF(J320=0,0,J320/I320)</f>
        <v>0</v>
      </c>
      <c r="L320" s="82" t="n">
        <f aca="false">I320/UOM</f>
        <v>0</v>
      </c>
      <c r="M320" s="82" t="n">
        <f aca="false">J320/UOM</f>
        <v>0</v>
      </c>
      <c r="N320" s="83" t="str">
        <f aca="false">IF(F320="P","PHY",IF(F320="G","G",E320))</f>
        <v>P</v>
      </c>
      <c r="O320" s="83" t="str">
        <f aca="false">IF(ISNA(VLOOKUP(G320,BadCanCurves,1,FALSE())),VLOOKUP(D320,FOLIOS,6,FALSE()),"not used")</f>
        <v>not used</v>
      </c>
      <c r="P320" s="83" t="n">
        <f aca="false">IF($N320="P",VLOOKUP(H320,PrcBuckets,2,FALSE()),0)</f>
        <v>5</v>
      </c>
      <c r="Q320" s="83" t="n">
        <f aca="false">IF($N320="D",VLOOKUP(H320,BasisBuckets,2,FALSE()),0)</f>
        <v>0</v>
      </c>
      <c r="R320" s="83" t="n">
        <f aca="false">IF($N320="PHY",VLOOKUP(H320,PGDBuckets,2,FALSE()),0)</f>
        <v>0</v>
      </c>
      <c r="S320" s="83" t="n">
        <f aca="false">IF($N320="G",VLOOKUP(H320,PGDBuckets,2,FALSE()),0)</f>
        <v>0</v>
      </c>
      <c r="T320" s="83" t="n">
        <f aca="false">SUM(P320:S320)</f>
        <v>5</v>
      </c>
      <c r="U320" s="83" t="str">
        <f aca="false">IF(O320="not used","-",O320&amp;N320&amp;T320)</f>
        <v>-</v>
      </c>
      <c r="V320" s="83" t="str">
        <f aca="false">IF(O320="Not Used","-",VLOOKUP(D320,FOLIOS,7,FALSE())&amp;H320)</f>
        <v>-</v>
      </c>
      <c r="W320" s="83" t="str">
        <f aca="false">IF(U320="-","-",O320&amp;E320&amp;H320)</f>
        <v>-</v>
      </c>
      <c r="X320" s="84" t="str">
        <f aca="false">D320&amp;G320</f>
        <v>FT-CAND-EGSC-PRCNGMR-AECO/C</v>
      </c>
      <c r="AF320" s="0" t="str">
        <f aca="false">D320&amp;V320</f>
        <v>FT-CAND-EGSC-PRC-</v>
      </c>
    </row>
    <row r="321" customFormat="false" ht="12.75" hidden="false" customHeight="false" outlineLevel="0" collapsed="false">
      <c r="A321" s="80" t="n">
        <v>36682</v>
      </c>
      <c r="B321" s="81" t="s">
        <v>55</v>
      </c>
      <c r="C321" s="81" t="s">
        <v>56</v>
      </c>
      <c r="D321" s="81" t="s">
        <v>80</v>
      </c>
      <c r="E321" s="81" t="s">
        <v>24</v>
      </c>
      <c r="F321" s="81"/>
      <c r="G321" s="81" t="s">
        <v>79</v>
      </c>
      <c r="H321" s="80" t="n">
        <v>36770</v>
      </c>
      <c r="I321" s="81" t="n">
        <v>0</v>
      </c>
      <c r="J321" s="81" t="n">
        <v>0</v>
      </c>
      <c r="K321" s="82" t="n">
        <f aca="false">IF(J321=0,0,J321/I321)</f>
        <v>0</v>
      </c>
      <c r="L321" s="82" t="n">
        <f aca="false">I321/UOM</f>
        <v>0</v>
      </c>
      <c r="M321" s="82" t="n">
        <f aca="false">J321/UOM</f>
        <v>0</v>
      </c>
      <c r="N321" s="83" t="str">
        <f aca="false">IF(F321="P","PHY",IF(F321="G","G",E321))</f>
        <v>P</v>
      </c>
      <c r="O321" s="83" t="str">
        <f aca="false">IF(ISNA(VLOOKUP(G321,BadCanCurves,1,FALSE())),VLOOKUP(D321,FOLIOS,6,FALSE()),"not used")</f>
        <v>not used</v>
      </c>
      <c r="P321" s="83" t="n">
        <f aca="false">IF($N321="P",VLOOKUP(H321,PrcBuckets,2,FALSE()),0)</f>
        <v>6</v>
      </c>
      <c r="Q321" s="83" t="n">
        <f aca="false">IF($N321="D",VLOOKUP(H321,BasisBuckets,2,FALSE()),0)</f>
        <v>0</v>
      </c>
      <c r="R321" s="83" t="n">
        <f aca="false">IF($N321="PHY",VLOOKUP(H321,PGDBuckets,2,FALSE()),0)</f>
        <v>0</v>
      </c>
      <c r="S321" s="83" t="n">
        <f aca="false">IF($N321="G",VLOOKUP(H321,PGDBuckets,2,FALSE()),0)</f>
        <v>0</v>
      </c>
      <c r="T321" s="83" t="n">
        <f aca="false">SUM(P321:S321)</f>
        <v>6</v>
      </c>
      <c r="U321" s="83" t="str">
        <f aca="false">IF(O321="not used","-",O321&amp;N321&amp;T321)</f>
        <v>-</v>
      </c>
      <c r="V321" s="83" t="str">
        <f aca="false">IF(O321="Not Used","-",VLOOKUP(D321,FOLIOS,7,FALSE())&amp;H321)</f>
        <v>-</v>
      </c>
      <c r="W321" s="83" t="str">
        <f aca="false">IF(U321="-","-",O321&amp;E321&amp;H321)</f>
        <v>-</v>
      </c>
      <c r="X321" s="84" t="str">
        <f aca="false">D321&amp;G321</f>
        <v>FT-CAND-EGSC-PRCNGMR-AECO/C</v>
      </c>
      <c r="AF321" s="0" t="str">
        <f aca="false">D321&amp;V321</f>
        <v>FT-CAND-EGSC-PRC-</v>
      </c>
    </row>
    <row r="322" customFormat="false" ht="12.75" hidden="false" customHeight="false" outlineLevel="0" collapsed="false">
      <c r="A322" s="80" t="n">
        <v>36682</v>
      </c>
      <c r="B322" s="81" t="s">
        <v>55</v>
      </c>
      <c r="C322" s="81" t="s">
        <v>56</v>
      </c>
      <c r="D322" s="81" t="s">
        <v>80</v>
      </c>
      <c r="E322" s="81" t="s">
        <v>24</v>
      </c>
      <c r="F322" s="81"/>
      <c r="G322" s="81" t="s">
        <v>79</v>
      </c>
      <c r="H322" s="80" t="n">
        <v>36800</v>
      </c>
      <c r="I322" s="81" t="n">
        <v>0</v>
      </c>
      <c r="J322" s="81" t="n">
        <v>0</v>
      </c>
      <c r="K322" s="82" t="n">
        <f aca="false">IF(J322=0,0,J322/I322)</f>
        <v>0</v>
      </c>
      <c r="L322" s="82" t="n">
        <f aca="false">I322/UOM</f>
        <v>0</v>
      </c>
      <c r="M322" s="82" t="n">
        <f aca="false">J322/UOM</f>
        <v>0</v>
      </c>
      <c r="N322" s="83" t="str">
        <f aca="false">IF(F322="P","PHY",IF(F322="G","G",E322))</f>
        <v>P</v>
      </c>
      <c r="O322" s="83" t="str">
        <f aca="false">IF(ISNA(VLOOKUP(G322,BadCanCurves,1,FALSE())),VLOOKUP(D322,FOLIOS,6,FALSE()),"not used")</f>
        <v>not used</v>
      </c>
      <c r="P322" s="83" t="n">
        <f aca="false">IF($N322="P",VLOOKUP(H322,PrcBuckets,2,FALSE()),0)</f>
        <v>7</v>
      </c>
      <c r="Q322" s="83" t="n">
        <f aca="false">IF($N322="D",VLOOKUP(H322,BasisBuckets,2,FALSE()),0)</f>
        <v>0</v>
      </c>
      <c r="R322" s="83" t="n">
        <f aca="false">IF($N322="PHY",VLOOKUP(H322,PGDBuckets,2,FALSE()),0)</f>
        <v>0</v>
      </c>
      <c r="S322" s="83" t="n">
        <f aca="false">IF($N322="G",VLOOKUP(H322,PGDBuckets,2,FALSE()),0)</f>
        <v>0</v>
      </c>
      <c r="T322" s="83" t="n">
        <f aca="false">SUM(P322:S322)</f>
        <v>7</v>
      </c>
      <c r="U322" s="83" t="str">
        <f aca="false">IF(O322="not used","-",O322&amp;N322&amp;T322)</f>
        <v>-</v>
      </c>
      <c r="V322" s="83" t="str">
        <f aca="false">IF(O322="Not Used","-",VLOOKUP(D322,FOLIOS,7,FALSE())&amp;H322)</f>
        <v>-</v>
      </c>
      <c r="W322" s="83" t="str">
        <f aca="false">IF(U322="-","-",O322&amp;E322&amp;H322)</f>
        <v>-</v>
      </c>
      <c r="X322" s="84" t="str">
        <f aca="false">D322&amp;G322</f>
        <v>FT-CAND-EGSC-PRCNGMR-AECO/C</v>
      </c>
      <c r="AF322" s="0" t="str">
        <f aca="false">D322&amp;V322</f>
        <v>FT-CAND-EGSC-PRC-</v>
      </c>
    </row>
    <row r="323" customFormat="false" ht="12.75" hidden="false" customHeight="false" outlineLevel="0" collapsed="false">
      <c r="A323" s="80" t="n">
        <v>36682</v>
      </c>
      <c r="B323" s="81" t="s">
        <v>55</v>
      </c>
      <c r="C323" s="81" t="s">
        <v>56</v>
      </c>
      <c r="D323" s="81" t="s">
        <v>80</v>
      </c>
      <c r="E323" s="81" t="s">
        <v>24</v>
      </c>
      <c r="F323" s="81"/>
      <c r="G323" s="81" t="s">
        <v>79</v>
      </c>
      <c r="H323" s="80" t="n">
        <v>36831</v>
      </c>
      <c r="I323" s="81" t="n">
        <v>0</v>
      </c>
      <c r="J323" s="81" t="n">
        <v>0</v>
      </c>
      <c r="K323" s="82" t="n">
        <f aca="false">IF(J323=0,0,J323/I323)</f>
        <v>0</v>
      </c>
      <c r="L323" s="82" t="n">
        <f aca="false">I323/UOM</f>
        <v>0</v>
      </c>
      <c r="M323" s="82" t="n">
        <f aca="false">J323/UOM</f>
        <v>0</v>
      </c>
      <c r="N323" s="83" t="str">
        <f aca="false">IF(F323="P","PHY",IF(F323="G","G",E323))</f>
        <v>P</v>
      </c>
      <c r="O323" s="83" t="str">
        <f aca="false">IF(ISNA(VLOOKUP(G323,BadCanCurves,1,FALSE())),VLOOKUP(D323,FOLIOS,6,FALSE()),"not used")</f>
        <v>not used</v>
      </c>
      <c r="P323" s="83" t="n">
        <f aca="false">IF($N323="P",VLOOKUP(H323,PrcBuckets,2,FALSE()),0)</f>
        <v>8</v>
      </c>
      <c r="Q323" s="83" t="n">
        <f aca="false">IF($N323="D",VLOOKUP(H323,BasisBuckets,2,FALSE()),0)</f>
        <v>0</v>
      </c>
      <c r="R323" s="83" t="n">
        <f aca="false">IF($N323="PHY",VLOOKUP(H323,PGDBuckets,2,FALSE()),0)</f>
        <v>0</v>
      </c>
      <c r="S323" s="83" t="n">
        <f aca="false">IF($N323="G",VLOOKUP(H323,PGDBuckets,2,FALSE()),0)</f>
        <v>0</v>
      </c>
      <c r="T323" s="83" t="n">
        <f aca="false">SUM(P323:S323)</f>
        <v>8</v>
      </c>
      <c r="U323" s="83" t="str">
        <f aca="false">IF(O323="not used","-",O323&amp;N323&amp;T323)</f>
        <v>-</v>
      </c>
      <c r="V323" s="83" t="str">
        <f aca="false">IF(O323="Not Used","-",VLOOKUP(D323,FOLIOS,7,FALSE())&amp;H323)</f>
        <v>-</v>
      </c>
      <c r="W323" s="83" t="str">
        <f aca="false">IF(U323="-","-",O323&amp;E323&amp;H323)</f>
        <v>-</v>
      </c>
      <c r="X323" s="84" t="str">
        <f aca="false">D323&amp;G323</f>
        <v>FT-CAND-EGSC-PRCNGMR-AECO/C</v>
      </c>
      <c r="AF323" s="0" t="str">
        <f aca="false">D323&amp;V323</f>
        <v>FT-CAND-EGSC-PRC-</v>
      </c>
    </row>
    <row r="324" customFormat="false" ht="12.75" hidden="false" customHeight="false" outlineLevel="0" collapsed="false">
      <c r="A324" s="80" t="n">
        <v>36682</v>
      </c>
      <c r="B324" s="81" t="s">
        <v>55</v>
      </c>
      <c r="C324" s="81" t="s">
        <v>56</v>
      </c>
      <c r="D324" s="81" t="s">
        <v>80</v>
      </c>
      <c r="E324" s="81" t="s">
        <v>24</v>
      </c>
      <c r="F324" s="81"/>
      <c r="G324" s="81" t="s">
        <v>79</v>
      </c>
      <c r="H324" s="80" t="n">
        <v>36861</v>
      </c>
      <c r="I324" s="81" t="n">
        <v>0</v>
      </c>
      <c r="J324" s="81" t="n">
        <v>0</v>
      </c>
      <c r="K324" s="82" t="n">
        <f aca="false">IF(J324=0,0,J324/I324)</f>
        <v>0</v>
      </c>
      <c r="L324" s="82" t="n">
        <f aca="false">I324/UOM</f>
        <v>0</v>
      </c>
      <c r="M324" s="82" t="n">
        <f aca="false">J324/UOM</f>
        <v>0</v>
      </c>
      <c r="N324" s="83" t="str">
        <f aca="false">IF(F324="P","PHY",IF(F324="G","G",E324))</f>
        <v>P</v>
      </c>
      <c r="O324" s="83" t="str">
        <f aca="false">IF(ISNA(VLOOKUP(G324,BadCanCurves,1,FALSE())),VLOOKUP(D324,FOLIOS,6,FALSE()),"not used")</f>
        <v>not used</v>
      </c>
      <c r="P324" s="83" t="n">
        <f aca="false">IF($N324="P",VLOOKUP(H324,PrcBuckets,2,FALSE()),0)</f>
        <v>8</v>
      </c>
      <c r="Q324" s="83" t="n">
        <f aca="false">IF($N324="D",VLOOKUP(H324,BasisBuckets,2,FALSE()),0)</f>
        <v>0</v>
      </c>
      <c r="R324" s="83" t="n">
        <f aca="false">IF($N324="PHY",VLOOKUP(H324,PGDBuckets,2,FALSE()),0)</f>
        <v>0</v>
      </c>
      <c r="S324" s="83" t="n">
        <f aca="false">IF($N324="G",VLOOKUP(H324,PGDBuckets,2,FALSE()),0)</f>
        <v>0</v>
      </c>
      <c r="T324" s="83" t="n">
        <f aca="false">SUM(P324:S324)</f>
        <v>8</v>
      </c>
      <c r="U324" s="83" t="str">
        <f aca="false">IF(O324="not used","-",O324&amp;N324&amp;T324)</f>
        <v>-</v>
      </c>
      <c r="V324" s="83" t="str">
        <f aca="false">IF(O324="Not Used","-",VLOOKUP(D324,FOLIOS,7,FALSE())&amp;H324)</f>
        <v>-</v>
      </c>
      <c r="W324" s="83" t="str">
        <f aca="false">IF(U324="-","-",O324&amp;E324&amp;H324)</f>
        <v>-</v>
      </c>
      <c r="X324" s="84" t="str">
        <f aca="false">D324&amp;G324</f>
        <v>FT-CAND-EGSC-PRCNGMR-AECO/C</v>
      </c>
      <c r="AF324" s="0" t="str">
        <f aca="false">D324&amp;V324</f>
        <v>FT-CAND-EGSC-PRC-</v>
      </c>
    </row>
    <row r="325" customFormat="false" ht="12.75" hidden="false" customHeight="false" outlineLevel="0" collapsed="false">
      <c r="A325" s="80" t="n">
        <v>36682</v>
      </c>
      <c r="B325" s="81" t="s">
        <v>55</v>
      </c>
      <c r="C325" s="81" t="s">
        <v>56</v>
      </c>
      <c r="D325" s="81" t="s">
        <v>80</v>
      </c>
      <c r="E325" s="81" t="s">
        <v>24</v>
      </c>
      <c r="F325" s="81"/>
      <c r="G325" s="81" t="s">
        <v>54</v>
      </c>
      <c r="H325" s="80" t="n">
        <v>36708</v>
      </c>
      <c r="I325" s="81" t="n">
        <v>-1088045</v>
      </c>
      <c r="J325" s="81" t="n">
        <v>0</v>
      </c>
      <c r="K325" s="82" t="n">
        <f aca="false">IF(J325=0,0,J325/I325)</f>
        <v>0</v>
      </c>
      <c r="L325" s="82" t="n">
        <f aca="false">I325/UOM</f>
        <v>-108.8045</v>
      </c>
      <c r="M325" s="82" t="n">
        <f aca="false">J325/UOM</f>
        <v>0</v>
      </c>
      <c r="N325" s="83" t="str">
        <f aca="false">IF(F325="P","PHY",IF(F325="G","G",E325))</f>
        <v>P</v>
      </c>
      <c r="O325" s="83" t="str">
        <f aca="false">IF(ISNA(VLOOKUP(G325,BadCanCurves,1,FALSE())),VLOOKUP(D325,FOLIOS,6,FALSE()),"not used")</f>
        <v>not used</v>
      </c>
      <c r="P325" s="83" t="n">
        <f aca="false">IF($N325="P",VLOOKUP(H325,PrcBuckets,2,FALSE()),0)</f>
        <v>4</v>
      </c>
      <c r="Q325" s="83" t="n">
        <f aca="false">IF($N325="D",VLOOKUP(H325,BasisBuckets,2,FALSE()),0)</f>
        <v>0</v>
      </c>
      <c r="R325" s="83" t="n">
        <f aca="false">IF($N325="PHY",VLOOKUP(H325,PGDBuckets,2,FALSE()),0)</f>
        <v>0</v>
      </c>
      <c r="S325" s="83" t="n">
        <f aca="false">IF($N325="G",VLOOKUP(H325,PGDBuckets,2,FALSE()),0)</f>
        <v>0</v>
      </c>
      <c r="T325" s="83" t="n">
        <f aca="false">SUM(P325:S325)</f>
        <v>4</v>
      </c>
      <c r="U325" s="83" t="str">
        <f aca="false">IF(O325="not used","-",O325&amp;N325&amp;T325)</f>
        <v>-</v>
      </c>
      <c r="V325" s="83" t="str">
        <f aca="false">IF(O325="Not Used","-",VLOOKUP(D325,FOLIOS,7,FALSE())&amp;H325)</f>
        <v>-</v>
      </c>
      <c r="W325" s="83" t="str">
        <f aca="false">IF(U325="-","-",O325&amp;E325&amp;H325)</f>
        <v>-</v>
      </c>
      <c r="X325" s="84" t="str">
        <f aca="false">D325&amp;G325</f>
        <v>FT-CAND-EGSC-PRCSTN2-AECO</v>
      </c>
      <c r="AF325" s="0" t="str">
        <f aca="false">D325&amp;V325</f>
        <v>FT-CAND-EGSC-PRC-</v>
      </c>
    </row>
    <row r="326" customFormat="false" ht="12.75" hidden="false" customHeight="false" outlineLevel="0" collapsed="false">
      <c r="A326" s="80" t="n">
        <v>36682</v>
      </c>
      <c r="B326" s="81" t="s">
        <v>55</v>
      </c>
      <c r="C326" s="81" t="s">
        <v>56</v>
      </c>
      <c r="D326" s="81" t="s">
        <v>80</v>
      </c>
      <c r="E326" s="81" t="s">
        <v>24</v>
      </c>
      <c r="F326" s="81"/>
      <c r="G326" s="81" t="s">
        <v>54</v>
      </c>
      <c r="H326" s="80" t="n">
        <v>36739</v>
      </c>
      <c r="I326" s="81" t="n">
        <v>-1081768</v>
      </c>
      <c r="J326" s="81" t="n">
        <v>0</v>
      </c>
      <c r="K326" s="82" t="n">
        <f aca="false">IF(J326=0,0,J326/I326)</f>
        <v>0</v>
      </c>
      <c r="L326" s="82" t="n">
        <f aca="false">I326/UOM</f>
        <v>-108.1768</v>
      </c>
      <c r="M326" s="82" t="n">
        <f aca="false">J326/UOM</f>
        <v>0</v>
      </c>
      <c r="N326" s="83" t="str">
        <f aca="false">IF(F326="P","PHY",IF(F326="G","G",E326))</f>
        <v>P</v>
      </c>
      <c r="O326" s="83" t="str">
        <f aca="false">IF(ISNA(VLOOKUP(G326,BadCanCurves,1,FALSE())),VLOOKUP(D326,FOLIOS,6,FALSE()),"not used")</f>
        <v>not used</v>
      </c>
      <c r="P326" s="83" t="n">
        <f aca="false">IF($N326="P",VLOOKUP(H326,PrcBuckets,2,FALSE()),0)</f>
        <v>5</v>
      </c>
      <c r="Q326" s="83" t="n">
        <f aca="false">IF($N326="D",VLOOKUP(H326,BasisBuckets,2,FALSE()),0)</f>
        <v>0</v>
      </c>
      <c r="R326" s="83" t="n">
        <f aca="false">IF($N326="PHY",VLOOKUP(H326,PGDBuckets,2,FALSE()),0)</f>
        <v>0</v>
      </c>
      <c r="S326" s="83" t="n">
        <f aca="false">IF($N326="G",VLOOKUP(H326,PGDBuckets,2,FALSE()),0)</f>
        <v>0</v>
      </c>
      <c r="T326" s="83" t="n">
        <f aca="false">SUM(P326:S326)</f>
        <v>5</v>
      </c>
      <c r="U326" s="83" t="str">
        <f aca="false">IF(O326="not used","-",O326&amp;N326&amp;T326)</f>
        <v>-</v>
      </c>
      <c r="V326" s="83" t="str">
        <f aca="false">IF(O326="Not Used","-",VLOOKUP(D326,FOLIOS,7,FALSE())&amp;H326)</f>
        <v>-</v>
      </c>
      <c r="W326" s="83" t="str">
        <f aca="false">IF(U326="-","-",O326&amp;E326&amp;H326)</f>
        <v>-</v>
      </c>
      <c r="X326" s="84" t="str">
        <f aca="false">D326&amp;G326</f>
        <v>FT-CAND-EGSC-PRCSTN2-AECO</v>
      </c>
      <c r="AF326" s="0" t="str">
        <f aca="false">D326&amp;V326</f>
        <v>FT-CAND-EGSC-PRC-</v>
      </c>
    </row>
    <row r="327" customFormat="false" ht="12.75" hidden="false" customHeight="false" outlineLevel="0" collapsed="false">
      <c r="A327" s="80" t="n">
        <v>36682</v>
      </c>
      <c r="B327" s="81" t="s">
        <v>55</v>
      </c>
      <c r="C327" s="81" t="s">
        <v>56</v>
      </c>
      <c r="D327" s="81" t="s">
        <v>80</v>
      </c>
      <c r="E327" s="81" t="s">
        <v>24</v>
      </c>
      <c r="F327" s="81"/>
      <c r="G327" s="81" t="s">
        <v>54</v>
      </c>
      <c r="H327" s="80" t="n">
        <v>36770</v>
      </c>
      <c r="I327" s="81" t="n">
        <v>-1040731</v>
      </c>
      <c r="J327" s="81" t="n">
        <v>0</v>
      </c>
      <c r="K327" s="82" t="n">
        <f aca="false">IF(J327=0,0,J327/I327)</f>
        <v>0</v>
      </c>
      <c r="L327" s="82" t="n">
        <f aca="false">I327/UOM</f>
        <v>-104.0731</v>
      </c>
      <c r="M327" s="82" t="n">
        <f aca="false">J327/UOM</f>
        <v>0</v>
      </c>
      <c r="N327" s="83" t="str">
        <f aca="false">IF(F327="P","PHY",IF(F327="G","G",E327))</f>
        <v>P</v>
      </c>
      <c r="O327" s="83" t="str">
        <f aca="false">IF(ISNA(VLOOKUP(G327,BadCanCurves,1,FALSE())),VLOOKUP(D327,FOLIOS,6,FALSE()),"not used")</f>
        <v>not used</v>
      </c>
      <c r="P327" s="83" t="n">
        <f aca="false">IF($N327="P",VLOOKUP(H327,PrcBuckets,2,FALSE()),0)</f>
        <v>6</v>
      </c>
      <c r="Q327" s="83" t="n">
        <f aca="false">IF($N327="D",VLOOKUP(H327,BasisBuckets,2,FALSE()),0)</f>
        <v>0</v>
      </c>
      <c r="R327" s="83" t="n">
        <f aca="false">IF($N327="PHY",VLOOKUP(H327,PGDBuckets,2,FALSE()),0)</f>
        <v>0</v>
      </c>
      <c r="S327" s="83" t="n">
        <f aca="false">IF($N327="G",VLOOKUP(H327,PGDBuckets,2,FALSE()),0)</f>
        <v>0</v>
      </c>
      <c r="T327" s="83" t="n">
        <f aca="false">SUM(P327:S327)</f>
        <v>6</v>
      </c>
      <c r="U327" s="83" t="str">
        <f aca="false">IF(O327="not used","-",O327&amp;N327&amp;T327)</f>
        <v>-</v>
      </c>
      <c r="V327" s="83" t="str">
        <f aca="false">IF(O327="Not Used","-",VLOOKUP(D327,FOLIOS,7,FALSE())&amp;H327)</f>
        <v>-</v>
      </c>
      <c r="W327" s="83" t="str">
        <f aca="false">IF(U327="-","-",O327&amp;E327&amp;H327)</f>
        <v>-</v>
      </c>
      <c r="X327" s="84" t="str">
        <f aca="false">D327&amp;G327</f>
        <v>FT-CAND-EGSC-PRCSTN2-AECO</v>
      </c>
      <c r="AF327" s="0" t="str">
        <f aca="false">D327&amp;V327</f>
        <v>FT-CAND-EGSC-PRC-</v>
      </c>
    </row>
    <row r="328" customFormat="false" ht="12.75" hidden="false" customHeight="false" outlineLevel="0" collapsed="false">
      <c r="A328" s="80" t="n">
        <v>36682</v>
      </c>
      <c r="B328" s="81" t="s">
        <v>55</v>
      </c>
      <c r="C328" s="81" t="s">
        <v>56</v>
      </c>
      <c r="D328" s="81" t="s">
        <v>80</v>
      </c>
      <c r="E328" s="81" t="s">
        <v>24</v>
      </c>
      <c r="F328" s="81"/>
      <c r="G328" s="81" t="s">
        <v>54</v>
      </c>
      <c r="H328" s="80" t="n">
        <v>36800</v>
      </c>
      <c r="I328" s="81" t="n">
        <v>-1069367</v>
      </c>
      <c r="J328" s="81" t="n">
        <v>0</v>
      </c>
      <c r="K328" s="82" t="n">
        <f aca="false">IF(J328=0,0,J328/I328)</f>
        <v>0</v>
      </c>
      <c r="L328" s="82" t="n">
        <f aca="false">I328/UOM</f>
        <v>-106.9367</v>
      </c>
      <c r="M328" s="82" t="n">
        <f aca="false">J328/UOM</f>
        <v>0</v>
      </c>
      <c r="N328" s="83" t="str">
        <f aca="false">IF(F328="P","PHY",IF(F328="G","G",E328))</f>
        <v>P</v>
      </c>
      <c r="O328" s="83" t="str">
        <f aca="false">IF(ISNA(VLOOKUP(G328,BadCanCurves,1,FALSE())),VLOOKUP(D328,FOLIOS,6,FALSE()),"not used")</f>
        <v>not used</v>
      </c>
      <c r="P328" s="83" t="n">
        <f aca="false">IF($N328="P",VLOOKUP(H328,PrcBuckets,2,FALSE()),0)</f>
        <v>7</v>
      </c>
      <c r="Q328" s="83" t="n">
        <f aca="false">IF($N328="D",VLOOKUP(H328,BasisBuckets,2,FALSE()),0)</f>
        <v>0</v>
      </c>
      <c r="R328" s="83" t="n">
        <f aca="false">IF($N328="PHY",VLOOKUP(H328,PGDBuckets,2,FALSE()),0)</f>
        <v>0</v>
      </c>
      <c r="S328" s="83" t="n">
        <f aca="false">IF($N328="G",VLOOKUP(H328,PGDBuckets,2,FALSE()),0)</f>
        <v>0</v>
      </c>
      <c r="T328" s="83" t="n">
        <f aca="false">SUM(P328:S328)</f>
        <v>7</v>
      </c>
      <c r="U328" s="83" t="str">
        <f aca="false">IF(O328="not used","-",O328&amp;N328&amp;T328)</f>
        <v>-</v>
      </c>
      <c r="V328" s="83" t="str">
        <f aca="false">IF(O328="Not Used","-",VLOOKUP(D328,FOLIOS,7,FALSE())&amp;H328)</f>
        <v>-</v>
      </c>
      <c r="W328" s="83" t="str">
        <f aca="false">IF(U328="-","-",O328&amp;E328&amp;H328)</f>
        <v>-</v>
      </c>
      <c r="X328" s="84" t="str">
        <f aca="false">D328&amp;G328</f>
        <v>FT-CAND-EGSC-PRCSTN2-AECO</v>
      </c>
      <c r="AF328" s="0" t="str">
        <f aca="false">D328&amp;V328</f>
        <v>FT-CAND-EGSC-PRC-</v>
      </c>
    </row>
    <row r="329" customFormat="false" ht="12.75" hidden="false" customHeight="false" outlineLevel="0" collapsed="false">
      <c r="A329" s="80" t="n">
        <v>36682</v>
      </c>
      <c r="B329" s="81" t="s">
        <v>55</v>
      </c>
      <c r="C329" s="81" t="s">
        <v>56</v>
      </c>
      <c r="D329" s="81" t="s">
        <v>80</v>
      </c>
      <c r="E329" s="81" t="s">
        <v>24</v>
      </c>
      <c r="F329" s="81"/>
      <c r="G329" s="81" t="s">
        <v>54</v>
      </c>
      <c r="H329" s="80" t="n">
        <v>36831</v>
      </c>
      <c r="I329" s="81" t="n">
        <v>138245</v>
      </c>
      <c r="J329" s="81" t="n">
        <v>0</v>
      </c>
      <c r="K329" s="82" t="n">
        <f aca="false">IF(J329=0,0,J329/I329)</f>
        <v>0</v>
      </c>
      <c r="L329" s="82" t="n">
        <f aca="false">I329/UOM</f>
        <v>13.8245</v>
      </c>
      <c r="M329" s="82" t="n">
        <f aca="false">J329/UOM</f>
        <v>0</v>
      </c>
      <c r="N329" s="83" t="str">
        <f aca="false">IF(F329="P","PHY",IF(F329="G","G",E329))</f>
        <v>P</v>
      </c>
      <c r="O329" s="83" t="str">
        <f aca="false">IF(ISNA(VLOOKUP(G329,BadCanCurves,1,FALSE())),VLOOKUP(D329,FOLIOS,6,FALSE()),"not used")</f>
        <v>not used</v>
      </c>
      <c r="P329" s="83" t="n">
        <f aca="false">IF($N329="P",VLOOKUP(H329,PrcBuckets,2,FALSE()),0)</f>
        <v>8</v>
      </c>
      <c r="Q329" s="83" t="n">
        <f aca="false">IF($N329="D",VLOOKUP(H329,BasisBuckets,2,FALSE()),0)</f>
        <v>0</v>
      </c>
      <c r="R329" s="83" t="n">
        <f aca="false">IF($N329="PHY",VLOOKUP(H329,PGDBuckets,2,FALSE()),0)</f>
        <v>0</v>
      </c>
      <c r="S329" s="83" t="n">
        <f aca="false">IF($N329="G",VLOOKUP(H329,PGDBuckets,2,FALSE()),0)</f>
        <v>0</v>
      </c>
      <c r="T329" s="83" t="n">
        <f aca="false">SUM(P329:S329)</f>
        <v>8</v>
      </c>
      <c r="U329" s="83" t="str">
        <f aca="false">IF(O329="not used","-",O329&amp;N329&amp;T329)</f>
        <v>-</v>
      </c>
      <c r="V329" s="83" t="str">
        <f aca="false">IF(O329="Not Used","-",VLOOKUP(D329,FOLIOS,7,FALSE())&amp;H329)</f>
        <v>-</v>
      </c>
      <c r="W329" s="83" t="str">
        <f aca="false">IF(U329="-","-",O329&amp;E329&amp;H329)</f>
        <v>-</v>
      </c>
      <c r="X329" s="84" t="str">
        <f aca="false">D329&amp;G329</f>
        <v>FT-CAND-EGSC-PRCSTN2-AECO</v>
      </c>
      <c r="AF329" s="0" t="str">
        <f aca="false">D329&amp;V329</f>
        <v>FT-CAND-EGSC-PRC-</v>
      </c>
    </row>
    <row r="330" customFormat="false" ht="12.75" hidden="false" customHeight="false" outlineLevel="0" collapsed="false">
      <c r="A330" s="80" t="n">
        <v>36682</v>
      </c>
      <c r="B330" s="81" t="s">
        <v>55</v>
      </c>
      <c r="C330" s="81" t="s">
        <v>56</v>
      </c>
      <c r="D330" s="81" t="s">
        <v>80</v>
      </c>
      <c r="E330" s="81" t="s">
        <v>24</v>
      </c>
      <c r="F330" s="81"/>
      <c r="G330" s="81" t="s">
        <v>54</v>
      </c>
      <c r="H330" s="80" t="n">
        <v>36861</v>
      </c>
      <c r="I330" s="81" t="n">
        <v>142024</v>
      </c>
      <c r="J330" s="81" t="n">
        <v>0</v>
      </c>
      <c r="K330" s="82" t="n">
        <f aca="false">IF(J330=0,0,J330/I330)</f>
        <v>0</v>
      </c>
      <c r="L330" s="82" t="n">
        <f aca="false">I330/UOM</f>
        <v>14.2024</v>
      </c>
      <c r="M330" s="82" t="n">
        <f aca="false">J330/UOM</f>
        <v>0</v>
      </c>
      <c r="N330" s="83" t="str">
        <f aca="false">IF(F330="P","PHY",IF(F330="G","G",E330))</f>
        <v>P</v>
      </c>
      <c r="O330" s="83" t="str">
        <f aca="false">IF(ISNA(VLOOKUP(G330,BadCanCurves,1,FALSE())),VLOOKUP(D330,FOLIOS,6,FALSE()),"not used")</f>
        <v>not used</v>
      </c>
      <c r="P330" s="83" t="n">
        <f aca="false">IF($N330="P",VLOOKUP(H330,PrcBuckets,2,FALSE()),0)</f>
        <v>8</v>
      </c>
      <c r="Q330" s="83" t="n">
        <f aca="false">IF($N330="D",VLOOKUP(H330,BasisBuckets,2,FALSE()),0)</f>
        <v>0</v>
      </c>
      <c r="R330" s="83" t="n">
        <f aca="false">IF($N330="PHY",VLOOKUP(H330,PGDBuckets,2,FALSE()),0)</f>
        <v>0</v>
      </c>
      <c r="S330" s="83" t="n">
        <f aca="false">IF($N330="G",VLOOKUP(H330,PGDBuckets,2,FALSE()),0)</f>
        <v>0</v>
      </c>
      <c r="T330" s="83" t="n">
        <f aca="false">SUM(P330:S330)</f>
        <v>8</v>
      </c>
      <c r="U330" s="83" t="str">
        <f aca="false">IF(O330="not used","-",O330&amp;N330&amp;T330)</f>
        <v>-</v>
      </c>
      <c r="V330" s="83" t="str">
        <f aca="false">IF(O330="Not Used","-",VLOOKUP(D330,FOLIOS,7,FALSE())&amp;H330)</f>
        <v>-</v>
      </c>
      <c r="W330" s="83" t="str">
        <f aca="false">IF(U330="-","-",O330&amp;E330&amp;H330)</f>
        <v>-</v>
      </c>
      <c r="X330" s="84" t="str">
        <f aca="false">D330&amp;G330</f>
        <v>FT-CAND-EGSC-PRCSTN2-AECO</v>
      </c>
      <c r="AF330" s="0" t="str">
        <f aca="false">D330&amp;V330</f>
        <v>FT-CAND-EGSC-PRC-</v>
      </c>
    </row>
    <row r="331" customFormat="false" ht="12.75" hidden="false" customHeight="false" outlineLevel="0" collapsed="false">
      <c r="A331" s="80" t="n">
        <v>36682</v>
      </c>
      <c r="B331" s="81" t="s">
        <v>55</v>
      </c>
      <c r="C331" s="81" t="s">
        <v>56</v>
      </c>
      <c r="D331" s="81" t="s">
        <v>80</v>
      </c>
      <c r="E331" s="81" t="s">
        <v>24</v>
      </c>
      <c r="F331" s="81"/>
      <c r="G331" s="81" t="s">
        <v>54</v>
      </c>
      <c r="H331" s="80" t="n">
        <v>36892</v>
      </c>
      <c r="I331" s="81" t="n">
        <v>141166</v>
      </c>
      <c r="J331" s="81" t="n">
        <v>0</v>
      </c>
      <c r="K331" s="82" t="n">
        <f aca="false">IF(J331=0,0,J331/I331)</f>
        <v>0</v>
      </c>
      <c r="L331" s="82" t="n">
        <f aca="false">I331/UOM</f>
        <v>14.1166</v>
      </c>
      <c r="M331" s="82" t="n">
        <f aca="false">J331/UOM</f>
        <v>0</v>
      </c>
      <c r="N331" s="83" t="str">
        <f aca="false">IF(F331="P","PHY",IF(F331="G","G",E331))</f>
        <v>P</v>
      </c>
      <c r="O331" s="83" t="str">
        <f aca="false">IF(ISNA(VLOOKUP(G331,BadCanCurves,1,FALSE())),VLOOKUP(D331,FOLIOS,6,FALSE()),"not used")</f>
        <v>not used</v>
      </c>
      <c r="P331" s="83" t="n">
        <f aca="false">IF($N331="P",VLOOKUP(H331,PrcBuckets,2,FALSE()),0)</f>
        <v>9</v>
      </c>
      <c r="Q331" s="83" t="n">
        <f aca="false">IF($N331="D",VLOOKUP(H331,BasisBuckets,2,FALSE()),0)</f>
        <v>0</v>
      </c>
      <c r="R331" s="83" t="n">
        <f aca="false">IF($N331="PHY",VLOOKUP(H331,PGDBuckets,2,FALSE()),0)</f>
        <v>0</v>
      </c>
      <c r="S331" s="83" t="n">
        <f aca="false">IF($N331="G",VLOOKUP(H331,PGDBuckets,2,FALSE()),0)</f>
        <v>0</v>
      </c>
      <c r="T331" s="83" t="n">
        <f aca="false">SUM(P331:S331)</f>
        <v>9</v>
      </c>
      <c r="U331" s="83" t="str">
        <f aca="false">IF(O331="not used","-",O331&amp;N331&amp;T331)</f>
        <v>-</v>
      </c>
      <c r="V331" s="83" t="str">
        <f aca="false">IF(O331="Not Used","-",VLOOKUP(D331,FOLIOS,7,FALSE())&amp;H331)</f>
        <v>-</v>
      </c>
      <c r="W331" s="83" t="str">
        <f aca="false">IF(U331="-","-",O331&amp;E331&amp;H331)</f>
        <v>-</v>
      </c>
      <c r="X331" s="84" t="str">
        <f aca="false">D331&amp;G331</f>
        <v>FT-CAND-EGSC-PRCSTN2-AECO</v>
      </c>
      <c r="AF331" s="0" t="str">
        <f aca="false">D331&amp;V331</f>
        <v>FT-CAND-EGSC-PRC-</v>
      </c>
    </row>
    <row r="332" customFormat="false" ht="12.75" hidden="false" customHeight="false" outlineLevel="0" collapsed="false">
      <c r="A332" s="80" t="n">
        <v>36682</v>
      </c>
      <c r="B332" s="81" t="s">
        <v>55</v>
      </c>
      <c r="C332" s="81" t="s">
        <v>56</v>
      </c>
      <c r="D332" s="81" t="s">
        <v>80</v>
      </c>
      <c r="E332" s="81" t="s">
        <v>24</v>
      </c>
      <c r="F332" s="81"/>
      <c r="G332" s="81" t="s">
        <v>54</v>
      </c>
      <c r="H332" s="80" t="n">
        <v>36923</v>
      </c>
      <c r="I332" s="81" t="n">
        <v>126731</v>
      </c>
      <c r="J332" s="81" t="n">
        <v>0</v>
      </c>
      <c r="K332" s="82" t="n">
        <f aca="false">IF(J332=0,0,J332/I332)</f>
        <v>0</v>
      </c>
      <c r="L332" s="82" t="n">
        <f aca="false">I332/UOM</f>
        <v>12.6731</v>
      </c>
      <c r="M332" s="82" t="n">
        <f aca="false">J332/UOM</f>
        <v>0</v>
      </c>
      <c r="N332" s="83" t="str">
        <f aca="false">IF(F332="P","PHY",IF(F332="G","G",E332))</f>
        <v>P</v>
      </c>
      <c r="O332" s="83" t="str">
        <f aca="false">IF(ISNA(VLOOKUP(G332,BadCanCurves,1,FALSE())),VLOOKUP(D332,FOLIOS,6,FALSE()),"not used")</f>
        <v>not used</v>
      </c>
      <c r="P332" s="83" t="n">
        <f aca="false">IF($N332="P",VLOOKUP(H332,PrcBuckets,2,FALSE()),0)</f>
        <v>9</v>
      </c>
      <c r="Q332" s="83" t="n">
        <f aca="false">IF($N332="D",VLOOKUP(H332,BasisBuckets,2,FALSE()),0)</f>
        <v>0</v>
      </c>
      <c r="R332" s="83" t="n">
        <f aca="false">IF($N332="PHY",VLOOKUP(H332,PGDBuckets,2,FALSE()),0)</f>
        <v>0</v>
      </c>
      <c r="S332" s="83" t="n">
        <f aca="false">IF($N332="G",VLOOKUP(H332,PGDBuckets,2,FALSE()),0)</f>
        <v>0</v>
      </c>
      <c r="T332" s="83" t="n">
        <f aca="false">SUM(P332:S332)</f>
        <v>9</v>
      </c>
      <c r="U332" s="83" t="str">
        <f aca="false">IF(O332="not used","-",O332&amp;N332&amp;T332)</f>
        <v>-</v>
      </c>
      <c r="V332" s="83" t="str">
        <f aca="false">IF(O332="Not Used","-",VLOOKUP(D332,FOLIOS,7,FALSE())&amp;H332)</f>
        <v>-</v>
      </c>
      <c r="W332" s="83" t="str">
        <f aca="false">IF(U332="-","-",O332&amp;E332&amp;H332)</f>
        <v>-</v>
      </c>
      <c r="X332" s="84" t="str">
        <f aca="false">D332&amp;G332</f>
        <v>FT-CAND-EGSC-PRCSTN2-AECO</v>
      </c>
      <c r="AF332" s="0" t="str">
        <f aca="false">D332&amp;V332</f>
        <v>FT-CAND-EGSC-PRC-</v>
      </c>
    </row>
    <row r="333" customFormat="false" ht="12.75" hidden="false" customHeight="false" outlineLevel="0" collapsed="false">
      <c r="A333" s="80" t="n">
        <v>36682</v>
      </c>
      <c r="B333" s="81" t="s">
        <v>55</v>
      </c>
      <c r="C333" s="81" t="s">
        <v>56</v>
      </c>
      <c r="D333" s="81" t="s">
        <v>80</v>
      </c>
      <c r="E333" s="81" t="s">
        <v>24</v>
      </c>
      <c r="F333" s="81"/>
      <c r="G333" s="81" t="s">
        <v>54</v>
      </c>
      <c r="H333" s="80" t="n">
        <v>36951</v>
      </c>
      <c r="I333" s="81" t="n">
        <v>139533</v>
      </c>
      <c r="J333" s="81" t="n">
        <v>0</v>
      </c>
      <c r="K333" s="82" t="n">
        <f aca="false">IF(J333=0,0,J333/I333)</f>
        <v>0</v>
      </c>
      <c r="L333" s="82" t="n">
        <f aca="false">I333/UOM</f>
        <v>13.9533</v>
      </c>
      <c r="M333" s="82" t="n">
        <f aca="false">J333/UOM</f>
        <v>0</v>
      </c>
      <c r="N333" s="83" t="str">
        <f aca="false">IF(F333="P","PHY",IF(F333="G","G",E333))</f>
        <v>P</v>
      </c>
      <c r="O333" s="83" t="str">
        <f aca="false">IF(ISNA(VLOOKUP(G333,BadCanCurves,1,FALSE())),VLOOKUP(D333,FOLIOS,6,FALSE()),"not used")</f>
        <v>not used</v>
      </c>
      <c r="P333" s="83" t="n">
        <f aca="false">IF($N333="P",VLOOKUP(H333,PrcBuckets,2,FALSE()),0)</f>
        <v>9</v>
      </c>
      <c r="Q333" s="83" t="n">
        <f aca="false">IF($N333="D",VLOOKUP(H333,BasisBuckets,2,FALSE()),0)</f>
        <v>0</v>
      </c>
      <c r="R333" s="83" t="n">
        <f aca="false">IF($N333="PHY",VLOOKUP(H333,PGDBuckets,2,FALSE()),0)</f>
        <v>0</v>
      </c>
      <c r="S333" s="83" t="n">
        <f aca="false">IF($N333="G",VLOOKUP(H333,PGDBuckets,2,FALSE()),0)</f>
        <v>0</v>
      </c>
      <c r="T333" s="83" t="n">
        <f aca="false">SUM(P333:S333)</f>
        <v>9</v>
      </c>
      <c r="U333" s="83" t="str">
        <f aca="false">IF(O333="not used","-",O333&amp;N333&amp;T333)</f>
        <v>-</v>
      </c>
      <c r="V333" s="83" t="str">
        <f aca="false">IF(O333="Not Used","-",VLOOKUP(D333,FOLIOS,7,FALSE())&amp;H333)</f>
        <v>-</v>
      </c>
      <c r="W333" s="83" t="str">
        <f aca="false">IF(U333="-","-",O333&amp;E333&amp;H333)</f>
        <v>-</v>
      </c>
      <c r="X333" s="84" t="str">
        <f aca="false">D333&amp;G333</f>
        <v>FT-CAND-EGSC-PRCSTN2-AECO</v>
      </c>
      <c r="AF333" s="0" t="str">
        <f aca="false">D333&amp;V333</f>
        <v>FT-CAND-EGSC-PRC-</v>
      </c>
    </row>
    <row r="334" customFormat="false" ht="12.75" hidden="false" customHeight="false" outlineLevel="0" collapsed="false">
      <c r="A334" s="80" t="n">
        <v>36682</v>
      </c>
      <c r="B334" s="81" t="s">
        <v>55</v>
      </c>
      <c r="C334" s="81" t="s">
        <v>56</v>
      </c>
      <c r="D334" s="81" t="s">
        <v>80</v>
      </c>
      <c r="E334" s="81" t="s">
        <v>24</v>
      </c>
      <c r="F334" s="81"/>
      <c r="G334" s="81" t="s">
        <v>54</v>
      </c>
      <c r="H334" s="80" t="n">
        <v>36982</v>
      </c>
      <c r="I334" s="81" t="n">
        <v>-1207837</v>
      </c>
      <c r="J334" s="81" t="n">
        <v>0</v>
      </c>
      <c r="K334" s="82" t="n">
        <f aca="false">IF(J334=0,0,J334/I334)</f>
        <v>0</v>
      </c>
      <c r="L334" s="82" t="n">
        <f aca="false">I334/UOM</f>
        <v>-120.7837</v>
      </c>
      <c r="M334" s="82" t="n">
        <f aca="false">J334/UOM</f>
        <v>0</v>
      </c>
      <c r="N334" s="83" t="str">
        <f aca="false">IF(F334="P","PHY",IF(F334="G","G",E334))</f>
        <v>P</v>
      </c>
      <c r="O334" s="83" t="str">
        <f aca="false">IF(ISNA(VLOOKUP(G334,BadCanCurves,1,FALSE())),VLOOKUP(D334,FOLIOS,6,FALSE()),"not used")</f>
        <v>not used</v>
      </c>
      <c r="P334" s="83" t="n">
        <f aca="false">IF($N334="P",VLOOKUP(H334,PrcBuckets,2,FALSE()),0)</f>
        <v>9</v>
      </c>
      <c r="Q334" s="83" t="n">
        <f aca="false">IF($N334="D",VLOOKUP(H334,BasisBuckets,2,FALSE()),0)</f>
        <v>0</v>
      </c>
      <c r="R334" s="83" t="n">
        <f aca="false">IF($N334="PHY",VLOOKUP(H334,PGDBuckets,2,FALSE()),0)</f>
        <v>0</v>
      </c>
      <c r="S334" s="83" t="n">
        <f aca="false">IF($N334="G",VLOOKUP(H334,PGDBuckets,2,FALSE()),0)</f>
        <v>0</v>
      </c>
      <c r="T334" s="83" t="n">
        <f aca="false">SUM(P334:S334)</f>
        <v>9</v>
      </c>
      <c r="U334" s="83" t="str">
        <f aca="false">IF(O334="not used","-",O334&amp;N334&amp;T334)</f>
        <v>-</v>
      </c>
      <c r="V334" s="83" t="str">
        <f aca="false">IF(O334="Not Used","-",VLOOKUP(D334,FOLIOS,7,FALSE())&amp;H334)</f>
        <v>-</v>
      </c>
      <c r="W334" s="83" t="str">
        <f aca="false">IF(U334="-","-",O334&amp;E334&amp;H334)</f>
        <v>-</v>
      </c>
      <c r="X334" s="84" t="str">
        <f aca="false">D334&amp;G334</f>
        <v>FT-CAND-EGSC-PRCSTN2-AECO</v>
      </c>
      <c r="AF334" s="0" t="str">
        <f aca="false">D334&amp;V334</f>
        <v>FT-CAND-EGSC-PRC-</v>
      </c>
    </row>
    <row r="335" customFormat="false" ht="12.75" hidden="false" customHeight="false" outlineLevel="0" collapsed="false">
      <c r="A335" s="80" t="n">
        <v>36682</v>
      </c>
      <c r="B335" s="81" t="s">
        <v>55</v>
      </c>
      <c r="C335" s="81" t="s">
        <v>56</v>
      </c>
      <c r="D335" s="81" t="s">
        <v>80</v>
      </c>
      <c r="E335" s="81" t="s">
        <v>24</v>
      </c>
      <c r="F335" s="81"/>
      <c r="G335" s="81" t="s">
        <v>54</v>
      </c>
      <c r="H335" s="80" t="n">
        <v>37012</v>
      </c>
      <c r="I335" s="81" t="n">
        <v>-1240741</v>
      </c>
      <c r="J335" s="81" t="n">
        <v>0</v>
      </c>
      <c r="K335" s="82" t="n">
        <f aca="false">IF(J335=0,0,J335/I335)</f>
        <v>0</v>
      </c>
      <c r="L335" s="82" t="n">
        <f aca="false">I335/UOM</f>
        <v>-124.0741</v>
      </c>
      <c r="M335" s="82" t="n">
        <f aca="false">J335/UOM</f>
        <v>0</v>
      </c>
      <c r="N335" s="83" t="str">
        <f aca="false">IF(F335="P","PHY",IF(F335="G","G",E335))</f>
        <v>P</v>
      </c>
      <c r="O335" s="83" t="str">
        <f aca="false">IF(ISNA(VLOOKUP(G335,BadCanCurves,1,FALSE())),VLOOKUP(D335,FOLIOS,6,FALSE()),"not used")</f>
        <v>not used</v>
      </c>
      <c r="P335" s="83" t="n">
        <f aca="false">IF($N335="P",VLOOKUP(H335,PrcBuckets,2,FALSE()),0)</f>
        <v>9</v>
      </c>
      <c r="Q335" s="83" t="n">
        <f aca="false">IF($N335="D",VLOOKUP(H335,BasisBuckets,2,FALSE()),0)</f>
        <v>0</v>
      </c>
      <c r="R335" s="83" t="n">
        <f aca="false">IF($N335="PHY",VLOOKUP(H335,PGDBuckets,2,FALSE()),0)</f>
        <v>0</v>
      </c>
      <c r="S335" s="83" t="n">
        <f aca="false">IF($N335="G",VLOOKUP(H335,PGDBuckets,2,FALSE()),0)</f>
        <v>0</v>
      </c>
      <c r="T335" s="83" t="n">
        <f aca="false">SUM(P335:S335)</f>
        <v>9</v>
      </c>
      <c r="U335" s="83" t="str">
        <f aca="false">IF(O335="not used","-",O335&amp;N335&amp;T335)</f>
        <v>-</v>
      </c>
      <c r="V335" s="83" t="str">
        <f aca="false">IF(O335="Not Used","-",VLOOKUP(D335,FOLIOS,7,FALSE())&amp;H335)</f>
        <v>-</v>
      </c>
      <c r="W335" s="83" t="str">
        <f aca="false">IF(U335="-","-",O335&amp;E335&amp;H335)</f>
        <v>-</v>
      </c>
      <c r="X335" s="84" t="str">
        <f aca="false">D335&amp;G335</f>
        <v>FT-CAND-EGSC-PRCSTN2-AECO</v>
      </c>
      <c r="AF335" s="0" t="str">
        <f aca="false">D335&amp;V335</f>
        <v>FT-CAND-EGSC-PRC-</v>
      </c>
    </row>
    <row r="336" customFormat="false" ht="12.75" hidden="false" customHeight="false" outlineLevel="0" collapsed="false">
      <c r="A336" s="80" t="n">
        <v>36682</v>
      </c>
      <c r="B336" s="81" t="s">
        <v>55</v>
      </c>
      <c r="C336" s="81" t="s">
        <v>56</v>
      </c>
      <c r="D336" s="81" t="s">
        <v>80</v>
      </c>
      <c r="E336" s="81" t="s">
        <v>24</v>
      </c>
      <c r="F336" s="81"/>
      <c r="G336" s="81" t="s">
        <v>54</v>
      </c>
      <c r="H336" s="80" t="n">
        <v>37043</v>
      </c>
      <c r="I336" s="81" t="n">
        <v>-1193370</v>
      </c>
      <c r="J336" s="81" t="n">
        <v>0</v>
      </c>
      <c r="K336" s="82" t="n">
        <f aca="false">IF(J336=0,0,J336/I336)</f>
        <v>0</v>
      </c>
      <c r="L336" s="82" t="n">
        <f aca="false">I336/UOM</f>
        <v>-119.337</v>
      </c>
      <c r="M336" s="82" t="n">
        <f aca="false">J336/UOM</f>
        <v>0</v>
      </c>
      <c r="N336" s="83" t="str">
        <f aca="false">IF(F336="P","PHY",IF(F336="G","G",E336))</f>
        <v>P</v>
      </c>
      <c r="O336" s="83" t="str">
        <f aca="false">IF(ISNA(VLOOKUP(G336,BadCanCurves,1,FALSE())),VLOOKUP(D336,FOLIOS,6,FALSE()),"not used")</f>
        <v>not used</v>
      </c>
      <c r="P336" s="83" t="n">
        <f aca="false">IF($N336="P",VLOOKUP(H336,PrcBuckets,2,FALSE()),0)</f>
        <v>9</v>
      </c>
      <c r="Q336" s="83" t="n">
        <f aca="false">IF($N336="D",VLOOKUP(H336,BasisBuckets,2,FALSE()),0)</f>
        <v>0</v>
      </c>
      <c r="R336" s="83" t="n">
        <f aca="false">IF($N336="PHY",VLOOKUP(H336,PGDBuckets,2,FALSE()),0)</f>
        <v>0</v>
      </c>
      <c r="S336" s="83" t="n">
        <f aca="false">IF($N336="G",VLOOKUP(H336,PGDBuckets,2,FALSE()),0)</f>
        <v>0</v>
      </c>
      <c r="T336" s="83" t="n">
        <f aca="false">SUM(P336:S336)</f>
        <v>9</v>
      </c>
      <c r="U336" s="83" t="str">
        <f aca="false">IF(O336="not used","-",O336&amp;N336&amp;T336)</f>
        <v>-</v>
      </c>
      <c r="V336" s="83" t="str">
        <f aca="false">IF(O336="Not Used","-",VLOOKUP(D336,FOLIOS,7,FALSE())&amp;H336)</f>
        <v>-</v>
      </c>
      <c r="W336" s="83" t="str">
        <f aca="false">IF(U336="-","-",O336&amp;E336&amp;H336)</f>
        <v>-</v>
      </c>
      <c r="X336" s="84" t="str">
        <f aca="false">D336&amp;G336</f>
        <v>FT-CAND-EGSC-PRCSTN2-AECO</v>
      </c>
      <c r="AF336" s="0" t="str">
        <f aca="false">D336&amp;V336</f>
        <v>FT-CAND-EGSC-PRC-</v>
      </c>
    </row>
    <row r="337" customFormat="false" ht="12.75" hidden="false" customHeight="false" outlineLevel="0" collapsed="false">
      <c r="A337" s="80" t="n">
        <v>36682</v>
      </c>
      <c r="B337" s="81" t="s">
        <v>55</v>
      </c>
      <c r="C337" s="81" t="s">
        <v>56</v>
      </c>
      <c r="D337" s="81" t="s">
        <v>80</v>
      </c>
      <c r="E337" s="81" t="s">
        <v>24</v>
      </c>
      <c r="F337" s="81"/>
      <c r="G337" s="81" t="s">
        <v>54</v>
      </c>
      <c r="H337" s="80" t="n">
        <v>37073</v>
      </c>
      <c r="I337" s="81" t="n">
        <v>-1225838</v>
      </c>
      <c r="J337" s="81" t="n">
        <v>0</v>
      </c>
      <c r="K337" s="82" t="n">
        <f aca="false">IF(J337=0,0,J337/I337)</f>
        <v>0</v>
      </c>
      <c r="L337" s="82" t="n">
        <f aca="false">I337/UOM</f>
        <v>-122.5838</v>
      </c>
      <c r="M337" s="82" t="n">
        <f aca="false">J337/UOM</f>
        <v>0</v>
      </c>
      <c r="N337" s="83" t="str">
        <f aca="false">IF(F337="P","PHY",IF(F337="G","G",E337))</f>
        <v>P</v>
      </c>
      <c r="O337" s="83" t="str">
        <f aca="false">IF(ISNA(VLOOKUP(G337,BadCanCurves,1,FALSE())),VLOOKUP(D337,FOLIOS,6,FALSE()),"not used")</f>
        <v>not used</v>
      </c>
      <c r="P337" s="83" t="n">
        <f aca="false">IF($N337="P",VLOOKUP(H337,PrcBuckets,2,FALSE()),0)</f>
        <v>9</v>
      </c>
      <c r="Q337" s="83" t="n">
        <f aca="false">IF($N337="D",VLOOKUP(H337,BasisBuckets,2,FALSE()),0)</f>
        <v>0</v>
      </c>
      <c r="R337" s="83" t="n">
        <f aca="false">IF($N337="PHY",VLOOKUP(H337,PGDBuckets,2,FALSE()),0)</f>
        <v>0</v>
      </c>
      <c r="S337" s="83" t="n">
        <f aca="false">IF($N337="G",VLOOKUP(H337,PGDBuckets,2,FALSE()),0)</f>
        <v>0</v>
      </c>
      <c r="T337" s="83" t="n">
        <f aca="false">SUM(P337:S337)</f>
        <v>9</v>
      </c>
      <c r="U337" s="83" t="str">
        <f aca="false">IF(O337="not used","-",O337&amp;N337&amp;T337)</f>
        <v>-</v>
      </c>
      <c r="V337" s="83" t="str">
        <f aca="false">IF(O337="Not Used","-",VLOOKUP(D337,FOLIOS,7,FALSE())&amp;H337)</f>
        <v>-</v>
      </c>
      <c r="W337" s="83" t="str">
        <f aca="false">IF(U337="-","-",O337&amp;E337&amp;H337)</f>
        <v>-</v>
      </c>
      <c r="X337" s="84" t="str">
        <f aca="false">D337&amp;G337</f>
        <v>FT-CAND-EGSC-PRCSTN2-AECO</v>
      </c>
      <c r="AF337" s="0" t="str">
        <f aca="false">D337&amp;V337</f>
        <v>FT-CAND-EGSC-PRC-</v>
      </c>
    </row>
    <row r="338" customFormat="false" ht="12.75" hidden="false" customHeight="false" outlineLevel="0" collapsed="false">
      <c r="A338" s="80" t="n">
        <v>36682</v>
      </c>
      <c r="B338" s="81" t="s">
        <v>55</v>
      </c>
      <c r="C338" s="81" t="s">
        <v>56</v>
      </c>
      <c r="D338" s="81" t="s">
        <v>80</v>
      </c>
      <c r="E338" s="81" t="s">
        <v>24</v>
      </c>
      <c r="F338" s="81"/>
      <c r="G338" s="81" t="s">
        <v>54</v>
      </c>
      <c r="H338" s="80" t="n">
        <v>37104</v>
      </c>
      <c r="I338" s="81" t="n">
        <v>-1218350</v>
      </c>
      <c r="J338" s="81" t="n">
        <v>0</v>
      </c>
      <c r="K338" s="82" t="n">
        <f aca="false">IF(J338=0,0,J338/I338)</f>
        <v>0</v>
      </c>
      <c r="L338" s="82" t="n">
        <f aca="false">I338/UOM</f>
        <v>-121.835</v>
      </c>
      <c r="M338" s="82" t="n">
        <f aca="false">J338/UOM</f>
        <v>0</v>
      </c>
      <c r="N338" s="83" t="str">
        <f aca="false">IF(F338="P","PHY",IF(F338="G","G",E338))</f>
        <v>P</v>
      </c>
      <c r="O338" s="83" t="str">
        <f aca="false">IF(ISNA(VLOOKUP(G338,BadCanCurves,1,FALSE())),VLOOKUP(D338,FOLIOS,6,FALSE()),"not used")</f>
        <v>not used</v>
      </c>
      <c r="P338" s="83" t="n">
        <f aca="false">IF($N338="P",VLOOKUP(H338,PrcBuckets,2,FALSE()),0)</f>
        <v>9</v>
      </c>
      <c r="Q338" s="83" t="n">
        <f aca="false">IF($N338="D",VLOOKUP(H338,BasisBuckets,2,FALSE()),0)</f>
        <v>0</v>
      </c>
      <c r="R338" s="83" t="n">
        <f aca="false">IF($N338="PHY",VLOOKUP(H338,PGDBuckets,2,FALSE()),0)</f>
        <v>0</v>
      </c>
      <c r="S338" s="83" t="n">
        <f aca="false">IF($N338="G",VLOOKUP(H338,PGDBuckets,2,FALSE()),0)</f>
        <v>0</v>
      </c>
      <c r="T338" s="83" t="n">
        <f aca="false">SUM(P338:S338)</f>
        <v>9</v>
      </c>
      <c r="U338" s="83" t="str">
        <f aca="false">IF(O338="not used","-",O338&amp;N338&amp;T338)</f>
        <v>-</v>
      </c>
      <c r="V338" s="83" t="str">
        <f aca="false">IF(O338="Not Used","-",VLOOKUP(D338,FOLIOS,7,FALSE())&amp;H338)</f>
        <v>-</v>
      </c>
      <c r="W338" s="83" t="str">
        <f aca="false">IF(U338="-","-",O338&amp;E338&amp;H338)</f>
        <v>-</v>
      </c>
      <c r="X338" s="84" t="str">
        <f aca="false">D338&amp;G338</f>
        <v>FT-CAND-EGSC-PRCSTN2-AECO</v>
      </c>
      <c r="AF338" s="0" t="str">
        <f aca="false">D338&amp;V338</f>
        <v>FT-CAND-EGSC-PRC-</v>
      </c>
    </row>
    <row r="339" customFormat="false" ht="12.75" hidden="false" customHeight="false" outlineLevel="0" collapsed="false">
      <c r="A339" s="80" t="n">
        <v>36682</v>
      </c>
      <c r="B339" s="81" t="s">
        <v>55</v>
      </c>
      <c r="C339" s="81" t="s">
        <v>56</v>
      </c>
      <c r="D339" s="81" t="s">
        <v>80</v>
      </c>
      <c r="E339" s="81" t="s">
        <v>24</v>
      </c>
      <c r="F339" s="81"/>
      <c r="G339" s="81" t="s">
        <v>54</v>
      </c>
      <c r="H339" s="80" t="n">
        <v>37135</v>
      </c>
      <c r="I339" s="81" t="n">
        <v>-1171823</v>
      </c>
      <c r="J339" s="81" t="n">
        <v>0</v>
      </c>
      <c r="K339" s="82" t="n">
        <f aca="false">IF(J339=0,0,J339/I339)</f>
        <v>0</v>
      </c>
      <c r="L339" s="82" t="n">
        <f aca="false">I339/UOM</f>
        <v>-117.1823</v>
      </c>
      <c r="M339" s="82" t="n">
        <f aca="false">J339/UOM</f>
        <v>0</v>
      </c>
      <c r="N339" s="83" t="str">
        <f aca="false">IF(F339="P","PHY",IF(F339="G","G",E339))</f>
        <v>P</v>
      </c>
      <c r="O339" s="83" t="str">
        <f aca="false">IF(ISNA(VLOOKUP(G339,BadCanCurves,1,FALSE())),VLOOKUP(D339,FOLIOS,6,FALSE()),"not used")</f>
        <v>not used</v>
      </c>
      <c r="P339" s="83" t="n">
        <f aca="false">IF($N339="P",VLOOKUP(H339,PrcBuckets,2,FALSE()),0)</f>
        <v>9</v>
      </c>
      <c r="Q339" s="83" t="n">
        <f aca="false">IF($N339="D",VLOOKUP(H339,BasisBuckets,2,FALSE()),0)</f>
        <v>0</v>
      </c>
      <c r="R339" s="83" t="n">
        <f aca="false">IF($N339="PHY",VLOOKUP(H339,PGDBuckets,2,FALSE()),0)</f>
        <v>0</v>
      </c>
      <c r="S339" s="83" t="n">
        <f aca="false">IF($N339="G",VLOOKUP(H339,PGDBuckets,2,FALSE()),0)</f>
        <v>0</v>
      </c>
      <c r="T339" s="83" t="n">
        <f aca="false">SUM(P339:S339)</f>
        <v>9</v>
      </c>
      <c r="U339" s="83" t="str">
        <f aca="false">IF(O339="not used","-",O339&amp;N339&amp;T339)</f>
        <v>-</v>
      </c>
      <c r="V339" s="83" t="str">
        <f aca="false">IF(O339="Not Used","-",VLOOKUP(D339,FOLIOS,7,FALSE())&amp;H339)</f>
        <v>-</v>
      </c>
      <c r="W339" s="83" t="str">
        <f aca="false">IF(U339="-","-",O339&amp;E339&amp;H339)</f>
        <v>-</v>
      </c>
      <c r="X339" s="84" t="str">
        <f aca="false">D339&amp;G339</f>
        <v>FT-CAND-EGSC-PRCSTN2-AECO</v>
      </c>
      <c r="AF339" s="0" t="str">
        <f aca="false">D339&amp;V339</f>
        <v>FT-CAND-EGSC-PRC-</v>
      </c>
    </row>
    <row r="340" customFormat="false" ht="12.75" hidden="false" customHeight="false" outlineLevel="0" collapsed="false">
      <c r="A340" s="80" t="n">
        <v>36682</v>
      </c>
      <c r="B340" s="81" t="s">
        <v>55</v>
      </c>
      <c r="C340" s="81" t="s">
        <v>56</v>
      </c>
      <c r="D340" s="81" t="s">
        <v>80</v>
      </c>
      <c r="E340" s="81" t="s">
        <v>24</v>
      </c>
      <c r="F340" s="81"/>
      <c r="G340" s="81" t="s">
        <v>54</v>
      </c>
      <c r="H340" s="80" t="n">
        <v>37165</v>
      </c>
      <c r="I340" s="81" t="n">
        <v>-1203706</v>
      </c>
      <c r="J340" s="81" t="n">
        <v>0</v>
      </c>
      <c r="K340" s="82" t="n">
        <f aca="false">IF(J340=0,0,J340/I340)</f>
        <v>0</v>
      </c>
      <c r="L340" s="82" t="n">
        <f aca="false">I340/UOM</f>
        <v>-120.3706</v>
      </c>
      <c r="M340" s="82" t="n">
        <f aca="false">J340/UOM</f>
        <v>0</v>
      </c>
      <c r="N340" s="83" t="str">
        <f aca="false">IF(F340="P","PHY",IF(F340="G","G",E340))</f>
        <v>P</v>
      </c>
      <c r="O340" s="83" t="str">
        <f aca="false">IF(ISNA(VLOOKUP(G340,BadCanCurves,1,FALSE())),VLOOKUP(D340,FOLIOS,6,FALSE()),"not used")</f>
        <v>not used</v>
      </c>
      <c r="P340" s="83" t="n">
        <f aca="false">IF($N340="P",VLOOKUP(H340,PrcBuckets,2,FALSE()),0)</f>
        <v>9</v>
      </c>
      <c r="Q340" s="83" t="n">
        <f aca="false">IF($N340="D",VLOOKUP(H340,BasisBuckets,2,FALSE()),0)</f>
        <v>0</v>
      </c>
      <c r="R340" s="83" t="n">
        <f aca="false">IF($N340="PHY",VLOOKUP(H340,PGDBuckets,2,FALSE()),0)</f>
        <v>0</v>
      </c>
      <c r="S340" s="83" t="n">
        <f aca="false">IF($N340="G",VLOOKUP(H340,PGDBuckets,2,FALSE()),0)</f>
        <v>0</v>
      </c>
      <c r="T340" s="83" t="n">
        <f aca="false">SUM(P340:S340)</f>
        <v>9</v>
      </c>
      <c r="U340" s="83" t="str">
        <f aca="false">IF(O340="not used","-",O340&amp;N340&amp;T340)</f>
        <v>-</v>
      </c>
      <c r="V340" s="83" t="str">
        <f aca="false">IF(O340="Not Used","-",VLOOKUP(D340,FOLIOS,7,FALSE())&amp;H340)</f>
        <v>-</v>
      </c>
      <c r="W340" s="83" t="str">
        <f aca="false">IF(U340="-","-",O340&amp;E340&amp;H340)</f>
        <v>-</v>
      </c>
      <c r="X340" s="84" t="str">
        <f aca="false">D340&amp;G340</f>
        <v>FT-CAND-EGSC-PRCSTN2-AECO</v>
      </c>
      <c r="AF340" s="0" t="str">
        <f aca="false">D340&amp;V340</f>
        <v>FT-CAND-EGSC-PRC-</v>
      </c>
    </row>
    <row r="341" customFormat="false" ht="12.75" hidden="false" customHeight="false" outlineLevel="0" collapsed="false">
      <c r="A341" s="80" t="n">
        <v>36682</v>
      </c>
      <c r="B341" s="81" t="s">
        <v>55</v>
      </c>
      <c r="C341" s="81" t="s">
        <v>56</v>
      </c>
      <c r="D341" s="81" t="s">
        <v>80</v>
      </c>
      <c r="E341" s="81" t="s">
        <v>24</v>
      </c>
      <c r="F341" s="81"/>
      <c r="G341" s="81" t="s">
        <v>60</v>
      </c>
      <c r="H341" s="80" t="n">
        <v>36708</v>
      </c>
      <c r="I341" s="81" t="n">
        <v>-206407</v>
      </c>
      <c r="J341" s="81" t="n">
        <v>0</v>
      </c>
      <c r="K341" s="82" t="n">
        <f aca="false">IF(J341=0,0,J341/I341)</f>
        <v>0</v>
      </c>
      <c r="L341" s="82" t="n">
        <f aca="false">I341/UOM</f>
        <v>-20.6407</v>
      </c>
      <c r="M341" s="82" t="n">
        <f aca="false">J341/UOM</f>
        <v>0</v>
      </c>
      <c r="N341" s="83" t="str">
        <f aca="false">IF(F341="P","PHY",IF(F341="G","G",E341))</f>
        <v>P</v>
      </c>
      <c r="O341" s="83" t="str">
        <f aca="false">IF(ISNA(VLOOKUP(G341,BadCanCurves,1,FALSE())),VLOOKUP(D341,FOLIOS,6,FALSE()),"not used")</f>
        <v>not used</v>
      </c>
      <c r="P341" s="83" t="n">
        <f aca="false">IF($N341="P",VLOOKUP(H341,PrcBuckets,2,FALSE()),0)</f>
        <v>4</v>
      </c>
      <c r="Q341" s="83" t="n">
        <f aca="false">IF($N341="D",VLOOKUP(H341,BasisBuckets,2,FALSE()),0)</f>
        <v>0</v>
      </c>
      <c r="R341" s="83" t="n">
        <f aca="false">IF($N341="PHY",VLOOKUP(H341,PGDBuckets,2,FALSE()),0)</f>
        <v>0</v>
      </c>
      <c r="S341" s="83" t="n">
        <f aca="false">IF($N341="G",VLOOKUP(H341,PGDBuckets,2,FALSE()),0)</f>
        <v>0</v>
      </c>
      <c r="T341" s="83" t="n">
        <f aca="false">SUM(P341:S341)</f>
        <v>4</v>
      </c>
      <c r="U341" s="83" t="str">
        <f aca="false">IF(O341="not used","-",O341&amp;N341&amp;T341)</f>
        <v>-</v>
      </c>
      <c r="V341" s="83" t="str">
        <f aca="false">IF(O341="Not Used","-",VLOOKUP(D341,FOLIOS,7,FALSE())&amp;H341)</f>
        <v>-</v>
      </c>
      <c r="W341" s="83" t="str">
        <f aca="false">IF(U341="-","-",O341&amp;E341&amp;H341)</f>
        <v>-</v>
      </c>
      <c r="X341" s="84" t="str">
        <f aca="false">D341&amp;G341</f>
        <v>FT-CAND-EGSC-PRCTOLL:ABC/KING</v>
      </c>
      <c r="AF341" s="0" t="str">
        <f aca="false">D341&amp;V341</f>
        <v>FT-CAND-EGSC-PRC-</v>
      </c>
    </row>
    <row r="342" customFormat="false" ht="12.75" hidden="false" customHeight="false" outlineLevel="0" collapsed="false">
      <c r="A342" s="80" t="n">
        <v>36682</v>
      </c>
      <c r="B342" s="81" t="s">
        <v>55</v>
      </c>
      <c r="C342" s="81" t="s">
        <v>56</v>
      </c>
      <c r="D342" s="81" t="s">
        <v>80</v>
      </c>
      <c r="E342" s="81" t="s">
        <v>24</v>
      </c>
      <c r="F342" s="81"/>
      <c r="G342" s="81" t="s">
        <v>60</v>
      </c>
      <c r="H342" s="80" t="n">
        <v>36739</v>
      </c>
      <c r="I342" s="81" t="n">
        <v>-205216</v>
      </c>
      <c r="J342" s="81" t="n">
        <v>0</v>
      </c>
      <c r="K342" s="82" t="n">
        <f aca="false">IF(J342=0,0,J342/I342)</f>
        <v>0</v>
      </c>
      <c r="L342" s="82" t="n">
        <f aca="false">I342/UOM</f>
        <v>-20.5216</v>
      </c>
      <c r="M342" s="82" t="n">
        <f aca="false">J342/UOM</f>
        <v>0</v>
      </c>
      <c r="N342" s="83" t="str">
        <f aca="false">IF(F342="P","PHY",IF(F342="G","G",E342))</f>
        <v>P</v>
      </c>
      <c r="O342" s="83" t="str">
        <f aca="false">IF(ISNA(VLOOKUP(G342,BadCanCurves,1,FALSE())),VLOOKUP(D342,FOLIOS,6,FALSE()),"not used")</f>
        <v>not used</v>
      </c>
      <c r="P342" s="83" t="n">
        <f aca="false">IF($N342="P",VLOOKUP(H342,PrcBuckets,2,FALSE()),0)</f>
        <v>5</v>
      </c>
      <c r="Q342" s="83" t="n">
        <f aca="false">IF($N342="D",VLOOKUP(H342,BasisBuckets,2,FALSE()),0)</f>
        <v>0</v>
      </c>
      <c r="R342" s="83" t="n">
        <f aca="false">IF($N342="PHY",VLOOKUP(H342,PGDBuckets,2,FALSE()),0)</f>
        <v>0</v>
      </c>
      <c r="S342" s="83" t="n">
        <f aca="false">IF($N342="G",VLOOKUP(H342,PGDBuckets,2,FALSE()),0)</f>
        <v>0</v>
      </c>
      <c r="T342" s="83" t="n">
        <f aca="false">SUM(P342:S342)</f>
        <v>5</v>
      </c>
      <c r="U342" s="83" t="str">
        <f aca="false">IF(O342="not used","-",O342&amp;N342&amp;T342)</f>
        <v>-</v>
      </c>
      <c r="V342" s="83" t="str">
        <f aca="false">IF(O342="Not Used","-",VLOOKUP(D342,FOLIOS,7,FALSE())&amp;H342)</f>
        <v>-</v>
      </c>
      <c r="W342" s="83" t="str">
        <f aca="false">IF(U342="-","-",O342&amp;E342&amp;H342)</f>
        <v>-</v>
      </c>
      <c r="X342" s="84" t="str">
        <f aca="false">D342&amp;G342</f>
        <v>FT-CAND-EGSC-PRCTOLL:ABC/KING</v>
      </c>
      <c r="AF342" s="0" t="str">
        <f aca="false">D342&amp;V342</f>
        <v>FT-CAND-EGSC-PRC-</v>
      </c>
    </row>
    <row r="343" customFormat="false" ht="12.75" hidden="false" customHeight="false" outlineLevel="0" collapsed="false">
      <c r="A343" s="80" t="n">
        <v>36682</v>
      </c>
      <c r="B343" s="81" t="s">
        <v>55</v>
      </c>
      <c r="C343" s="81" t="s">
        <v>56</v>
      </c>
      <c r="D343" s="81" t="s">
        <v>80</v>
      </c>
      <c r="E343" s="81" t="s">
        <v>24</v>
      </c>
      <c r="F343" s="81"/>
      <c r="G343" s="81" t="s">
        <v>60</v>
      </c>
      <c r="H343" s="80" t="n">
        <v>36770</v>
      </c>
      <c r="I343" s="81" t="n">
        <v>-197431</v>
      </c>
      <c r="J343" s="81" t="n">
        <v>0</v>
      </c>
      <c r="K343" s="82" t="n">
        <f aca="false">IF(J343=0,0,J343/I343)</f>
        <v>0</v>
      </c>
      <c r="L343" s="82" t="n">
        <f aca="false">I343/UOM</f>
        <v>-19.7431</v>
      </c>
      <c r="M343" s="82" t="n">
        <f aca="false">J343/UOM</f>
        <v>0</v>
      </c>
      <c r="N343" s="83" t="str">
        <f aca="false">IF(F343="P","PHY",IF(F343="G","G",E343))</f>
        <v>P</v>
      </c>
      <c r="O343" s="83" t="str">
        <f aca="false">IF(ISNA(VLOOKUP(G343,BadCanCurves,1,FALSE())),VLOOKUP(D343,FOLIOS,6,FALSE()),"not used")</f>
        <v>not used</v>
      </c>
      <c r="P343" s="83" t="n">
        <f aca="false">IF($N343="P",VLOOKUP(H343,PrcBuckets,2,FALSE()),0)</f>
        <v>6</v>
      </c>
      <c r="Q343" s="83" t="n">
        <f aca="false">IF($N343="D",VLOOKUP(H343,BasisBuckets,2,FALSE()),0)</f>
        <v>0</v>
      </c>
      <c r="R343" s="83" t="n">
        <f aca="false">IF($N343="PHY",VLOOKUP(H343,PGDBuckets,2,FALSE()),0)</f>
        <v>0</v>
      </c>
      <c r="S343" s="83" t="n">
        <f aca="false">IF($N343="G",VLOOKUP(H343,PGDBuckets,2,FALSE()),0)</f>
        <v>0</v>
      </c>
      <c r="T343" s="83" t="n">
        <f aca="false">SUM(P343:S343)</f>
        <v>6</v>
      </c>
      <c r="U343" s="83" t="str">
        <f aca="false">IF(O343="not used","-",O343&amp;N343&amp;T343)</f>
        <v>-</v>
      </c>
      <c r="V343" s="83" t="str">
        <f aca="false">IF(O343="Not Used","-",VLOOKUP(D343,FOLIOS,7,FALSE())&amp;H343)</f>
        <v>-</v>
      </c>
      <c r="W343" s="83" t="str">
        <f aca="false">IF(U343="-","-",O343&amp;E343&amp;H343)</f>
        <v>-</v>
      </c>
      <c r="X343" s="84" t="str">
        <f aca="false">D343&amp;G343</f>
        <v>FT-CAND-EGSC-PRCTOLL:ABC/KING</v>
      </c>
      <c r="AF343" s="0" t="str">
        <f aca="false">D343&amp;V343</f>
        <v>FT-CAND-EGSC-PRC-</v>
      </c>
    </row>
    <row r="344" customFormat="false" ht="12.75" hidden="false" customHeight="false" outlineLevel="0" collapsed="false">
      <c r="A344" s="80" t="n">
        <v>36682</v>
      </c>
      <c r="B344" s="81" t="s">
        <v>55</v>
      </c>
      <c r="C344" s="81" t="s">
        <v>56</v>
      </c>
      <c r="D344" s="81" t="s">
        <v>80</v>
      </c>
      <c r="E344" s="81" t="s">
        <v>24</v>
      </c>
      <c r="F344" s="81"/>
      <c r="G344" s="81" t="s">
        <v>60</v>
      </c>
      <c r="H344" s="80" t="n">
        <v>36800</v>
      </c>
      <c r="I344" s="81" t="n">
        <v>-202864</v>
      </c>
      <c r="J344" s="81" t="n">
        <v>0</v>
      </c>
      <c r="K344" s="82" t="n">
        <f aca="false">IF(J344=0,0,J344/I344)</f>
        <v>0</v>
      </c>
      <c r="L344" s="82" t="n">
        <f aca="false">I344/UOM</f>
        <v>-20.2864</v>
      </c>
      <c r="M344" s="82" t="n">
        <f aca="false">J344/UOM</f>
        <v>0</v>
      </c>
      <c r="N344" s="83" t="str">
        <f aca="false">IF(F344="P","PHY",IF(F344="G","G",E344))</f>
        <v>P</v>
      </c>
      <c r="O344" s="83" t="str">
        <f aca="false">IF(ISNA(VLOOKUP(G344,BadCanCurves,1,FALSE())),VLOOKUP(D344,FOLIOS,6,FALSE()),"not used")</f>
        <v>not used</v>
      </c>
      <c r="P344" s="83" t="n">
        <f aca="false">IF($N344="P",VLOOKUP(H344,PrcBuckets,2,FALSE()),0)</f>
        <v>7</v>
      </c>
      <c r="Q344" s="83" t="n">
        <f aca="false">IF($N344="D",VLOOKUP(H344,BasisBuckets,2,FALSE()),0)</f>
        <v>0</v>
      </c>
      <c r="R344" s="83" t="n">
        <f aca="false">IF($N344="PHY",VLOOKUP(H344,PGDBuckets,2,FALSE()),0)</f>
        <v>0</v>
      </c>
      <c r="S344" s="83" t="n">
        <f aca="false">IF($N344="G",VLOOKUP(H344,PGDBuckets,2,FALSE()),0)</f>
        <v>0</v>
      </c>
      <c r="T344" s="83" t="n">
        <f aca="false">SUM(P344:S344)</f>
        <v>7</v>
      </c>
      <c r="U344" s="83" t="str">
        <f aca="false">IF(O344="not used","-",O344&amp;N344&amp;T344)</f>
        <v>-</v>
      </c>
      <c r="V344" s="83" t="str">
        <f aca="false">IF(O344="Not Used","-",VLOOKUP(D344,FOLIOS,7,FALSE())&amp;H344)</f>
        <v>-</v>
      </c>
      <c r="W344" s="83" t="str">
        <f aca="false">IF(U344="-","-",O344&amp;E344&amp;H344)</f>
        <v>-</v>
      </c>
      <c r="X344" s="84" t="str">
        <f aca="false">D344&amp;G344</f>
        <v>FT-CAND-EGSC-PRCTOLL:ABC/KING</v>
      </c>
      <c r="AF344" s="0" t="str">
        <f aca="false">D344&amp;V344</f>
        <v>FT-CAND-EGSC-PRC-</v>
      </c>
    </row>
    <row r="345" customFormat="false" ht="12.75" hidden="false" customHeight="false" outlineLevel="0" collapsed="false">
      <c r="A345" s="80" t="n">
        <v>36682</v>
      </c>
      <c r="B345" s="81" t="s">
        <v>55</v>
      </c>
      <c r="C345" s="81" t="s">
        <v>56</v>
      </c>
      <c r="D345" s="81" t="s">
        <v>80</v>
      </c>
      <c r="E345" s="81" t="s">
        <v>24</v>
      </c>
      <c r="F345" s="81"/>
      <c r="G345" s="81" t="s">
        <v>60</v>
      </c>
      <c r="H345" s="80" t="n">
        <v>36831</v>
      </c>
      <c r="I345" s="81" t="n">
        <v>-195155</v>
      </c>
      <c r="J345" s="81" t="n">
        <v>0</v>
      </c>
      <c r="K345" s="82" t="n">
        <f aca="false">IF(J345=0,0,J345/I345)</f>
        <v>0</v>
      </c>
      <c r="L345" s="82" t="n">
        <f aca="false">I345/UOM</f>
        <v>-19.5155</v>
      </c>
      <c r="M345" s="82" t="n">
        <f aca="false">J345/UOM</f>
        <v>0</v>
      </c>
      <c r="N345" s="83" t="str">
        <f aca="false">IF(F345="P","PHY",IF(F345="G","G",E345))</f>
        <v>P</v>
      </c>
      <c r="O345" s="83" t="str">
        <f aca="false">IF(ISNA(VLOOKUP(G345,BadCanCurves,1,FALSE())),VLOOKUP(D345,FOLIOS,6,FALSE()),"not used")</f>
        <v>not used</v>
      </c>
      <c r="P345" s="83" t="n">
        <f aca="false">IF($N345="P",VLOOKUP(H345,PrcBuckets,2,FALSE()),0)</f>
        <v>8</v>
      </c>
      <c r="Q345" s="83" t="n">
        <f aca="false">IF($N345="D",VLOOKUP(H345,BasisBuckets,2,FALSE()),0)</f>
        <v>0</v>
      </c>
      <c r="R345" s="83" t="n">
        <f aca="false">IF($N345="PHY",VLOOKUP(H345,PGDBuckets,2,FALSE()),0)</f>
        <v>0</v>
      </c>
      <c r="S345" s="83" t="n">
        <f aca="false">IF($N345="G",VLOOKUP(H345,PGDBuckets,2,FALSE()),0)</f>
        <v>0</v>
      </c>
      <c r="T345" s="83" t="n">
        <f aca="false">SUM(P345:S345)</f>
        <v>8</v>
      </c>
      <c r="U345" s="83" t="str">
        <f aca="false">IF(O345="not used","-",O345&amp;N345&amp;T345)</f>
        <v>-</v>
      </c>
      <c r="V345" s="83" t="str">
        <f aca="false">IF(O345="Not Used","-",VLOOKUP(D345,FOLIOS,7,FALSE())&amp;H345)</f>
        <v>-</v>
      </c>
      <c r="W345" s="83" t="str">
        <f aca="false">IF(U345="-","-",O345&amp;E345&amp;H345)</f>
        <v>-</v>
      </c>
      <c r="X345" s="84" t="str">
        <f aca="false">D345&amp;G345</f>
        <v>FT-CAND-EGSC-PRCTOLL:ABC/KING</v>
      </c>
      <c r="AF345" s="0" t="str">
        <f aca="false">D345&amp;V345</f>
        <v>FT-CAND-EGSC-PRC-</v>
      </c>
    </row>
    <row r="346" customFormat="false" ht="12.75" hidden="false" customHeight="false" outlineLevel="0" collapsed="false">
      <c r="A346" s="80" t="n">
        <v>36682</v>
      </c>
      <c r="B346" s="81" t="s">
        <v>55</v>
      </c>
      <c r="C346" s="81" t="s">
        <v>56</v>
      </c>
      <c r="D346" s="81" t="s">
        <v>80</v>
      </c>
      <c r="E346" s="81" t="s">
        <v>24</v>
      </c>
      <c r="F346" s="81"/>
      <c r="G346" s="81" t="s">
        <v>60</v>
      </c>
      <c r="H346" s="80" t="n">
        <v>36861</v>
      </c>
      <c r="I346" s="81" t="n">
        <v>-200490</v>
      </c>
      <c r="J346" s="81" t="n">
        <v>0</v>
      </c>
      <c r="K346" s="82" t="n">
        <f aca="false">IF(J346=0,0,J346/I346)</f>
        <v>0</v>
      </c>
      <c r="L346" s="82" t="n">
        <f aca="false">I346/UOM</f>
        <v>-20.049</v>
      </c>
      <c r="M346" s="82" t="n">
        <f aca="false">J346/UOM</f>
        <v>0</v>
      </c>
      <c r="N346" s="83" t="str">
        <f aca="false">IF(F346="P","PHY",IF(F346="G","G",E346))</f>
        <v>P</v>
      </c>
      <c r="O346" s="83" t="str">
        <f aca="false">IF(ISNA(VLOOKUP(G346,BadCanCurves,1,FALSE())),VLOOKUP(D346,FOLIOS,6,FALSE()),"not used")</f>
        <v>not used</v>
      </c>
      <c r="P346" s="83" t="n">
        <f aca="false">IF($N346="P",VLOOKUP(H346,PrcBuckets,2,FALSE()),0)</f>
        <v>8</v>
      </c>
      <c r="Q346" s="83" t="n">
        <f aca="false">IF($N346="D",VLOOKUP(H346,BasisBuckets,2,FALSE()),0)</f>
        <v>0</v>
      </c>
      <c r="R346" s="83" t="n">
        <f aca="false">IF($N346="PHY",VLOOKUP(H346,PGDBuckets,2,FALSE()),0)</f>
        <v>0</v>
      </c>
      <c r="S346" s="83" t="n">
        <f aca="false">IF($N346="G",VLOOKUP(H346,PGDBuckets,2,FALSE()),0)</f>
        <v>0</v>
      </c>
      <c r="T346" s="83" t="n">
        <f aca="false">SUM(P346:S346)</f>
        <v>8</v>
      </c>
      <c r="U346" s="83" t="str">
        <f aca="false">IF(O346="not used","-",O346&amp;N346&amp;T346)</f>
        <v>-</v>
      </c>
      <c r="V346" s="83" t="str">
        <f aca="false">IF(O346="Not Used","-",VLOOKUP(D346,FOLIOS,7,FALSE())&amp;H346)</f>
        <v>-</v>
      </c>
      <c r="W346" s="83" t="str">
        <f aca="false">IF(U346="-","-",O346&amp;E346&amp;H346)</f>
        <v>-</v>
      </c>
      <c r="X346" s="84" t="str">
        <f aca="false">D346&amp;G346</f>
        <v>FT-CAND-EGSC-PRCTOLL:ABC/KING</v>
      </c>
      <c r="AF346" s="0" t="str">
        <f aca="false">D346&amp;V346</f>
        <v>FT-CAND-EGSC-PRC-</v>
      </c>
    </row>
    <row r="347" customFormat="false" ht="12.75" hidden="false" customHeight="false" outlineLevel="0" collapsed="false">
      <c r="A347" s="80" t="n">
        <v>36682</v>
      </c>
      <c r="B347" s="81" t="s">
        <v>55</v>
      </c>
      <c r="C347" s="81" t="s">
        <v>56</v>
      </c>
      <c r="D347" s="81" t="s">
        <v>80</v>
      </c>
      <c r="E347" s="81" t="s">
        <v>24</v>
      </c>
      <c r="F347" s="81"/>
      <c r="G347" s="81" t="s">
        <v>60</v>
      </c>
      <c r="H347" s="80" t="n">
        <v>36892</v>
      </c>
      <c r="I347" s="81" t="n">
        <v>-199279</v>
      </c>
      <c r="J347" s="81" t="n">
        <v>0</v>
      </c>
      <c r="K347" s="82" t="n">
        <f aca="false">IF(J347=0,0,J347/I347)</f>
        <v>0</v>
      </c>
      <c r="L347" s="82" t="n">
        <f aca="false">I347/UOM</f>
        <v>-19.9279</v>
      </c>
      <c r="M347" s="82" t="n">
        <f aca="false">J347/UOM</f>
        <v>0</v>
      </c>
      <c r="N347" s="83" t="str">
        <f aca="false">IF(F347="P","PHY",IF(F347="G","G",E347))</f>
        <v>P</v>
      </c>
      <c r="O347" s="83" t="str">
        <f aca="false">IF(ISNA(VLOOKUP(G347,BadCanCurves,1,FALSE())),VLOOKUP(D347,FOLIOS,6,FALSE()),"not used")</f>
        <v>not used</v>
      </c>
      <c r="P347" s="83" t="n">
        <f aca="false">IF($N347="P",VLOOKUP(H347,PrcBuckets,2,FALSE()),0)</f>
        <v>9</v>
      </c>
      <c r="Q347" s="83" t="n">
        <f aca="false">IF($N347="D",VLOOKUP(H347,BasisBuckets,2,FALSE()),0)</f>
        <v>0</v>
      </c>
      <c r="R347" s="83" t="n">
        <f aca="false">IF($N347="PHY",VLOOKUP(H347,PGDBuckets,2,FALSE()),0)</f>
        <v>0</v>
      </c>
      <c r="S347" s="83" t="n">
        <f aca="false">IF($N347="G",VLOOKUP(H347,PGDBuckets,2,FALSE()),0)</f>
        <v>0</v>
      </c>
      <c r="T347" s="83" t="n">
        <f aca="false">SUM(P347:S347)</f>
        <v>9</v>
      </c>
      <c r="U347" s="83" t="str">
        <f aca="false">IF(O347="not used","-",O347&amp;N347&amp;T347)</f>
        <v>-</v>
      </c>
      <c r="V347" s="83" t="str">
        <f aca="false">IF(O347="Not Used","-",VLOOKUP(D347,FOLIOS,7,FALSE())&amp;H347)</f>
        <v>-</v>
      </c>
      <c r="W347" s="83" t="str">
        <f aca="false">IF(U347="-","-",O347&amp;E347&amp;H347)</f>
        <v>-</v>
      </c>
      <c r="X347" s="84" t="str">
        <f aca="false">D347&amp;G347</f>
        <v>FT-CAND-EGSC-PRCTOLL:ABC/KING</v>
      </c>
      <c r="AF347" s="0" t="str">
        <f aca="false">D347&amp;V347</f>
        <v>FT-CAND-EGSC-PRC-</v>
      </c>
    </row>
    <row r="348" customFormat="false" ht="12.75" hidden="false" customHeight="false" outlineLevel="0" collapsed="false">
      <c r="A348" s="80" t="n">
        <v>36682</v>
      </c>
      <c r="B348" s="81" t="s">
        <v>55</v>
      </c>
      <c r="C348" s="81" t="s">
        <v>56</v>
      </c>
      <c r="D348" s="81" t="s">
        <v>80</v>
      </c>
      <c r="E348" s="81" t="s">
        <v>24</v>
      </c>
      <c r="F348" s="81"/>
      <c r="G348" s="81" t="s">
        <v>60</v>
      </c>
      <c r="H348" s="80" t="n">
        <v>36923</v>
      </c>
      <c r="I348" s="81" t="n">
        <v>-178901</v>
      </c>
      <c r="J348" s="81" t="n">
        <v>0</v>
      </c>
      <c r="K348" s="82" t="n">
        <f aca="false">IF(J348=0,0,J348/I348)</f>
        <v>0</v>
      </c>
      <c r="L348" s="82" t="n">
        <f aca="false">I348/UOM</f>
        <v>-17.8901</v>
      </c>
      <c r="M348" s="82" t="n">
        <f aca="false">J348/UOM</f>
        <v>0</v>
      </c>
      <c r="N348" s="83" t="str">
        <f aca="false">IF(F348="P","PHY",IF(F348="G","G",E348))</f>
        <v>P</v>
      </c>
      <c r="O348" s="83" t="str">
        <f aca="false">IF(ISNA(VLOOKUP(G348,BadCanCurves,1,FALSE())),VLOOKUP(D348,FOLIOS,6,FALSE()),"not used")</f>
        <v>not used</v>
      </c>
      <c r="P348" s="83" t="n">
        <f aca="false">IF($N348="P",VLOOKUP(H348,PrcBuckets,2,FALSE()),0)</f>
        <v>9</v>
      </c>
      <c r="Q348" s="83" t="n">
        <f aca="false">IF($N348="D",VLOOKUP(H348,BasisBuckets,2,FALSE()),0)</f>
        <v>0</v>
      </c>
      <c r="R348" s="83" t="n">
        <f aca="false">IF($N348="PHY",VLOOKUP(H348,PGDBuckets,2,FALSE()),0)</f>
        <v>0</v>
      </c>
      <c r="S348" s="83" t="n">
        <f aca="false">IF($N348="G",VLOOKUP(H348,PGDBuckets,2,FALSE()),0)</f>
        <v>0</v>
      </c>
      <c r="T348" s="83" t="n">
        <f aca="false">SUM(P348:S348)</f>
        <v>9</v>
      </c>
      <c r="U348" s="83" t="str">
        <f aca="false">IF(O348="not used","-",O348&amp;N348&amp;T348)</f>
        <v>-</v>
      </c>
      <c r="V348" s="83" t="str">
        <f aca="false">IF(O348="Not Used","-",VLOOKUP(D348,FOLIOS,7,FALSE())&amp;H348)</f>
        <v>-</v>
      </c>
      <c r="W348" s="83" t="str">
        <f aca="false">IF(U348="-","-",O348&amp;E348&amp;H348)</f>
        <v>-</v>
      </c>
      <c r="X348" s="84" t="str">
        <f aca="false">D348&amp;G348</f>
        <v>FT-CAND-EGSC-PRCTOLL:ABC/KING</v>
      </c>
      <c r="AF348" s="0" t="str">
        <f aca="false">D348&amp;V348</f>
        <v>FT-CAND-EGSC-PRC-</v>
      </c>
    </row>
    <row r="349" customFormat="false" ht="12.75" hidden="false" customHeight="false" outlineLevel="0" collapsed="false">
      <c r="A349" s="80" t="n">
        <v>36682</v>
      </c>
      <c r="B349" s="81" t="s">
        <v>55</v>
      </c>
      <c r="C349" s="81" t="s">
        <v>56</v>
      </c>
      <c r="D349" s="81" t="s">
        <v>80</v>
      </c>
      <c r="E349" s="81" t="s">
        <v>24</v>
      </c>
      <c r="F349" s="81"/>
      <c r="G349" s="81" t="s">
        <v>60</v>
      </c>
      <c r="H349" s="80" t="n">
        <v>36951</v>
      </c>
      <c r="I349" s="81" t="n">
        <v>-196974</v>
      </c>
      <c r="J349" s="81" t="n">
        <v>0</v>
      </c>
      <c r="K349" s="82" t="n">
        <f aca="false">IF(J349=0,0,J349/I349)</f>
        <v>0</v>
      </c>
      <c r="L349" s="82" t="n">
        <f aca="false">I349/UOM</f>
        <v>-19.6974</v>
      </c>
      <c r="M349" s="82" t="n">
        <f aca="false">J349/UOM</f>
        <v>0</v>
      </c>
      <c r="N349" s="83" t="str">
        <f aca="false">IF(F349="P","PHY",IF(F349="G","G",E349))</f>
        <v>P</v>
      </c>
      <c r="O349" s="83" t="str">
        <f aca="false">IF(ISNA(VLOOKUP(G349,BadCanCurves,1,FALSE())),VLOOKUP(D349,FOLIOS,6,FALSE()),"not used")</f>
        <v>not used</v>
      </c>
      <c r="P349" s="83" t="n">
        <f aca="false">IF($N349="P",VLOOKUP(H349,PrcBuckets,2,FALSE()),0)</f>
        <v>9</v>
      </c>
      <c r="Q349" s="83" t="n">
        <f aca="false">IF($N349="D",VLOOKUP(H349,BasisBuckets,2,FALSE()),0)</f>
        <v>0</v>
      </c>
      <c r="R349" s="83" t="n">
        <f aca="false">IF($N349="PHY",VLOOKUP(H349,PGDBuckets,2,FALSE()),0)</f>
        <v>0</v>
      </c>
      <c r="S349" s="83" t="n">
        <f aca="false">IF($N349="G",VLOOKUP(H349,PGDBuckets,2,FALSE()),0)</f>
        <v>0</v>
      </c>
      <c r="T349" s="83" t="n">
        <f aca="false">SUM(P349:S349)</f>
        <v>9</v>
      </c>
      <c r="U349" s="83" t="str">
        <f aca="false">IF(O349="not used","-",O349&amp;N349&amp;T349)</f>
        <v>-</v>
      </c>
      <c r="V349" s="83" t="str">
        <f aca="false">IF(O349="Not Used","-",VLOOKUP(D349,FOLIOS,7,FALSE())&amp;H349)</f>
        <v>-</v>
      </c>
      <c r="W349" s="83" t="str">
        <f aca="false">IF(U349="-","-",O349&amp;E349&amp;H349)</f>
        <v>-</v>
      </c>
      <c r="X349" s="84" t="str">
        <f aca="false">D349&amp;G349</f>
        <v>FT-CAND-EGSC-PRCTOLL:ABC/KING</v>
      </c>
      <c r="AF349" s="0" t="str">
        <f aca="false">D349&amp;V349</f>
        <v>FT-CAND-EGSC-PRC-</v>
      </c>
    </row>
    <row r="350" customFormat="false" ht="12.75" hidden="false" customHeight="false" outlineLevel="0" collapsed="false">
      <c r="A350" s="80" t="n">
        <v>36682</v>
      </c>
      <c r="B350" s="81" t="s">
        <v>55</v>
      </c>
      <c r="C350" s="81" t="s">
        <v>56</v>
      </c>
      <c r="D350" s="81" t="s">
        <v>80</v>
      </c>
      <c r="E350" s="81" t="s">
        <v>24</v>
      </c>
      <c r="F350" s="81"/>
      <c r="G350" s="81" t="s">
        <v>60</v>
      </c>
      <c r="H350" s="80" t="n">
        <v>36982</v>
      </c>
      <c r="I350" s="81" t="n">
        <v>-189451</v>
      </c>
      <c r="J350" s="81" t="n">
        <v>0</v>
      </c>
      <c r="K350" s="82" t="n">
        <f aca="false">IF(J350=0,0,J350/I350)</f>
        <v>0</v>
      </c>
      <c r="L350" s="82" t="n">
        <f aca="false">I350/UOM</f>
        <v>-18.9451</v>
      </c>
      <c r="M350" s="82" t="n">
        <f aca="false">J350/UOM</f>
        <v>0</v>
      </c>
      <c r="N350" s="83" t="str">
        <f aca="false">IF(F350="P","PHY",IF(F350="G","G",E350))</f>
        <v>P</v>
      </c>
      <c r="O350" s="83" t="str">
        <f aca="false">IF(ISNA(VLOOKUP(G350,BadCanCurves,1,FALSE())),VLOOKUP(D350,FOLIOS,6,FALSE()),"not used")</f>
        <v>not used</v>
      </c>
      <c r="P350" s="83" t="n">
        <f aca="false">IF($N350="P",VLOOKUP(H350,PrcBuckets,2,FALSE()),0)</f>
        <v>9</v>
      </c>
      <c r="Q350" s="83" t="n">
        <f aca="false">IF($N350="D",VLOOKUP(H350,BasisBuckets,2,FALSE()),0)</f>
        <v>0</v>
      </c>
      <c r="R350" s="83" t="n">
        <f aca="false">IF($N350="PHY",VLOOKUP(H350,PGDBuckets,2,FALSE()),0)</f>
        <v>0</v>
      </c>
      <c r="S350" s="83" t="n">
        <f aca="false">IF($N350="G",VLOOKUP(H350,PGDBuckets,2,FALSE()),0)</f>
        <v>0</v>
      </c>
      <c r="T350" s="83" t="n">
        <f aca="false">SUM(P350:S350)</f>
        <v>9</v>
      </c>
      <c r="U350" s="83" t="str">
        <f aca="false">IF(O350="not used","-",O350&amp;N350&amp;T350)</f>
        <v>-</v>
      </c>
      <c r="V350" s="83" t="str">
        <f aca="false">IF(O350="Not Used","-",VLOOKUP(D350,FOLIOS,7,FALSE())&amp;H350)</f>
        <v>-</v>
      </c>
      <c r="W350" s="83" t="str">
        <f aca="false">IF(U350="-","-",O350&amp;E350&amp;H350)</f>
        <v>-</v>
      </c>
      <c r="X350" s="84" t="str">
        <f aca="false">D350&amp;G350</f>
        <v>FT-CAND-EGSC-PRCTOLL:ABC/KING</v>
      </c>
      <c r="AF350" s="0" t="str">
        <f aca="false">D350&amp;V350</f>
        <v>FT-CAND-EGSC-PRC-</v>
      </c>
    </row>
    <row r="351" customFormat="false" ht="12.75" hidden="false" customHeight="false" outlineLevel="0" collapsed="false">
      <c r="A351" s="80" t="n">
        <v>36682</v>
      </c>
      <c r="B351" s="81" t="s">
        <v>55</v>
      </c>
      <c r="C351" s="81" t="s">
        <v>56</v>
      </c>
      <c r="D351" s="81" t="s">
        <v>80</v>
      </c>
      <c r="E351" s="81" t="s">
        <v>24</v>
      </c>
      <c r="F351" s="81"/>
      <c r="G351" s="81" t="s">
        <v>60</v>
      </c>
      <c r="H351" s="80" t="n">
        <v>37012</v>
      </c>
      <c r="I351" s="81" t="n">
        <v>-194612</v>
      </c>
      <c r="J351" s="81" t="n">
        <v>0</v>
      </c>
      <c r="K351" s="82" t="n">
        <f aca="false">IF(J351=0,0,J351/I351)</f>
        <v>0</v>
      </c>
      <c r="L351" s="82" t="n">
        <f aca="false">I351/UOM</f>
        <v>-19.4612</v>
      </c>
      <c r="M351" s="82" t="n">
        <f aca="false">J351/UOM</f>
        <v>0</v>
      </c>
      <c r="N351" s="83" t="str">
        <f aca="false">IF(F351="P","PHY",IF(F351="G","G",E351))</f>
        <v>P</v>
      </c>
      <c r="O351" s="83" t="str">
        <f aca="false">IF(ISNA(VLOOKUP(G351,BadCanCurves,1,FALSE())),VLOOKUP(D351,FOLIOS,6,FALSE()),"not used")</f>
        <v>not used</v>
      </c>
      <c r="P351" s="83" t="n">
        <f aca="false">IF($N351="P",VLOOKUP(H351,PrcBuckets,2,FALSE()),0)</f>
        <v>9</v>
      </c>
      <c r="Q351" s="83" t="n">
        <f aca="false">IF($N351="D",VLOOKUP(H351,BasisBuckets,2,FALSE()),0)</f>
        <v>0</v>
      </c>
      <c r="R351" s="83" t="n">
        <f aca="false">IF($N351="PHY",VLOOKUP(H351,PGDBuckets,2,FALSE()),0)</f>
        <v>0</v>
      </c>
      <c r="S351" s="83" t="n">
        <f aca="false">IF($N351="G",VLOOKUP(H351,PGDBuckets,2,FALSE()),0)</f>
        <v>0</v>
      </c>
      <c r="T351" s="83" t="n">
        <f aca="false">SUM(P351:S351)</f>
        <v>9</v>
      </c>
      <c r="U351" s="83" t="str">
        <f aca="false">IF(O351="not used","-",O351&amp;N351&amp;T351)</f>
        <v>-</v>
      </c>
      <c r="V351" s="83" t="str">
        <f aca="false">IF(O351="Not Used","-",VLOOKUP(D351,FOLIOS,7,FALSE())&amp;H351)</f>
        <v>-</v>
      </c>
      <c r="W351" s="83" t="str">
        <f aca="false">IF(U351="-","-",O351&amp;E351&amp;H351)</f>
        <v>-</v>
      </c>
      <c r="X351" s="84" t="str">
        <f aca="false">D351&amp;G351</f>
        <v>FT-CAND-EGSC-PRCTOLL:ABC/KING</v>
      </c>
      <c r="AF351" s="0" t="str">
        <f aca="false">D351&amp;V351</f>
        <v>FT-CAND-EGSC-PRC-</v>
      </c>
    </row>
    <row r="352" customFormat="false" ht="12.75" hidden="false" customHeight="false" outlineLevel="0" collapsed="false">
      <c r="A352" s="80" t="n">
        <v>36682</v>
      </c>
      <c r="B352" s="81" t="s">
        <v>55</v>
      </c>
      <c r="C352" s="81" t="s">
        <v>56</v>
      </c>
      <c r="D352" s="81" t="s">
        <v>80</v>
      </c>
      <c r="E352" s="81" t="s">
        <v>24</v>
      </c>
      <c r="F352" s="81"/>
      <c r="G352" s="81" t="s">
        <v>60</v>
      </c>
      <c r="H352" s="80" t="n">
        <v>37043</v>
      </c>
      <c r="I352" s="81" t="n">
        <v>-187182</v>
      </c>
      <c r="J352" s="81" t="n">
        <v>0</v>
      </c>
      <c r="K352" s="82" t="n">
        <f aca="false">IF(J352=0,0,J352/I352)</f>
        <v>0</v>
      </c>
      <c r="L352" s="82" t="n">
        <f aca="false">I352/UOM</f>
        <v>-18.7182</v>
      </c>
      <c r="M352" s="82" t="n">
        <f aca="false">J352/UOM</f>
        <v>0</v>
      </c>
      <c r="N352" s="83" t="str">
        <f aca="false">IF(F352="P","PHY",IF(F352="G","G",E352))</f>
        <v>P</v>
      </c>
      <c r="O352" s="83" t="str">
        <f aca="false">IF(ISNA(VLOOKUP(G352,BadCanCurves,1,FALSE())),VLOOKUP(D352,FOLIOS,6,FALSE()),"not used")</f>
        <v>not used</v>
      </c>
      <c r="P352" s="83" t="n">
        <f aca="false">IF($N352="P",VLOOKUP(H352,PrcBuckets,2,FALSE()),0)</f>
        <v>9</v>
      </c>
      <c r="Q352" s="83" t="n">
        <f aca="false">IF($N352="D",VLOOKUP(H352,BasisBuckets,2,FALSE()),0)</f>
        <v>0</v>
      </c>
      <c r="R352" s="83" t="n">
        <f aca="false">IF($N352="PHY",VLOOKUP(H352,PGDBuckets,2,FALSE()),0)</f>
        <v>0</v>
      </c>
      <c r="S352" s="83" t="n">
        <f aca="false">IF($N352="G",VLOOKUP(H352,PGDBuckets,2,FALSE()),0)</f>
        <v>0</v>
      </c>
      <c r="T352" s="83" t="n">
        <f aca="false">SUM(P352:S352)</f>
        <v>9</v>
      </c>
      <c r="U352" s="83" t="str">
        <f aca="false">IF(O352="not used","-",O352&amp;N352&amp;T352)</f>
        <v>-</v>
      </c>
      <c r="V352" s="83" t="str">
        <f aca="false">IF(O352="Not Used","-",VLOOKUP(D352,FOLIOS,7,FALSE())&amp;H352)</f>
        <v>-</v>
      </c>
      <c r="W352" s="83" t="str">
        <f aca="false">IF(U352="-","-",O352&amp;E352&amp;H352)</f>
        <v>-</v>
      </c>
      <c r="X352" s="84" t="str">
        <f aca="false">D352&amp;G352</f>
        <v>FT-CAND-EGSC-PRCTOLL:ABC/KING</v>
      </c>
      <c r="AF352" s="0" t="str">
        <f aca="false">D352&amp;V352</f>
        <v>FT-CAND-EGSC-PRC-</v>
      </c>
    </row>
    <row r="353" customFormat="false" ht="12.75" hidden="false" customHeight="false" outlineLevel="0" collapsed="false">
      <c r="A353" s="80" t="n">
        <v>36682</v>
      </c>
      <c r="B353" s="81" t="s">
        <v>55</v>
      </c>
      <c r="C353" s="81" t="s">
        <v>56</v>
      </c>
      <c r="D353" s="81" t="s">
        <v>80</v>
      </c>
      <c r="E353" s="81" t="s">
        <v>24</v>
      </c>
      <c r="F353" s="81"/>
      <c r="G353" s="81" t="s">
        <v>60</v>
      </c>
      <c r="H353" s="80" t="n">
        <v>37073</v>
      </c>
      <c r="I353" s="81" t="n">
        <v>-192275</v>
      </c>
      <c r="J353" s="81" t="n">
        <v>0</v>
      </c>
      <c r="K353" s="82" t="n">
        <f aca="false">IF(J353=0,0,J353/I353)</f>
        <v>0</v>
      </c>
      <c r="L353" s="82" t="n">
        <f aca="false">I353/UOM</f>
        <v>-19.2275</v>
      </c>
      <c r="M353" s="82" t="n">
        <f aca="false">J353/UOM</f>
        <v>0</v>
      </c>
      <c r="N353" s="83" t="str">
        <f aca="false">IF(F353="P","PHY",IF(F353="G","G",E353))</f>
        <v>P</v>
      </c>
      <c r="O353" s="83" t="str">
        <f aca="false">IF(ISNA(VLOOKUP(G353,BadCanCurves,1,FALSE())),VLOOKUP(D353,FOLIOS,6,FALSE()),"not used")</f>
        <v>not used</v>
      </c>
      <c r="P353" s="83" t="n">
        <f aca="false">IF($N353="P",VLOOKUP(H353,PrcBuckets,2,FALSE()),0)</f>
        <v>9</v>
      </c>
      <c r="Q353" s="83" t="n">
        <f aca="false">IF($N353="D",VLOOKUP(H353,BasisBuckets,2,FALSE()),0)</f>
        <v>0</v>
      </c>
      <c r="R353" s="83" t="n">
        <f aca="false">IF($N353="PHY",VLOOKUP(H353,PGDBuckets,2,FALSE()),0)</f>
        <v>0</v>
      </c>
      <c r="S353" s="83" t="n">
        <f aca="false">IF($N353="G",VLOOKUP(H353,PGDBuckets,2,FALSE()),0)</f>
        <v>0</v>
      </c>
      <c r="T353" s="83" t="n">
        <f aca="false">SUM(P353:S353)</f>
        <v>9</v>
      </c>
      <c r="U353" s="83" t="str">
        <f aca="false">IF(O353="not used","-",O353&amp;N353&amp;T353)</f>
        <v>-</v>
      </c>
      <c r="V353" s="83" t="str">
        <f aca="false">IF(O353="Not Used","-",VLOOKUP(D353,FOLIOS,7,FALSE())&amp;H353)</f>
        <v>-</v>
      </c>
      <c r="W353" s="83" t="str">
        <f aca="false">IF(U353="-","-",O353&amp;E353&amp;H353)</f>
        <v>-</v>
      </c>
      <c r="X353" s="84" t="str">
        <f aca="false">D353&amp;G353</f>
        <v>FT-CAND-EGSC-PRCTOLL:ABC/KING</v>
      </c>
      <c r="AF353" s="0" t="str">
        <f aca="false">D353&amp;V353</f>
        <v>FT-CAND-EGSC-PRC-</v>
      </c>
    </row>
    <row r="354" customFormat="false" ht="12.75" hidden="false" customHeight="false" outlineLevel="0" collapsed="false">
      <c r="A354" s="80" t="n">
        <v>36682</v>
      </c>
      <c r="B354" s="81" t="s">
        <v>55</v>
      </c>
      <c r="C354" s="81" t="s">
        <v>56</v>
      </c>
      <c r="D354" s="81" t="s">
        <v>80</v>
      </c>
      <c r="E354" s="81" t="s">
        <v>24</v>
      </c>
      <c r="F354" s="81"/>
      <c r="G354" s="81" t="s">
        <v>60</v>
      </c>
      <c r="H354" s="80" t="n">
        <v>37104</v>
      </c>
      <c r="I354" s="81" t="n">
        <v>-191100</v>
      </c>
      <c r="J354" s="81" t="n">
        <v>0</v>
      </c>
      <c r="K354" s="82" t="n">
        <f aca="false">IF(J354=0,0,J354/I354)</f>
        <v>0</v>
      </c>
      <c r="L354" s="82" t="n">
        <f aca="false">I354/UOM</f>
        <v>-19.11</v>
      </c>
      <c r="M354" s="82" t="n">
        <f aca="false">J354/UOM</f>
        <v>0</v>
      </c>
      <c r="N354" s="83" t="str">
        <f aca="false">IF(F354="P","PHY",IF(F354="G","G",E354))</f>
        <v>P</v>
      </c>
      <c r="O354" s="83" t="str">
        <f aca="false">IF(ISNA(VLOOKUP(G354,BadCanCurves,1,FALSE())),VLOOKUP(D354,FOLIOS,6,FALSE()),"not used")</f>
        <v>not used</v>
      </c>
      <c r="P354" s="83" t="n">
        <f aca="false">IF($N354="P",VLOOKUP(H354,PrcBuckets,2,FALSE()),0)</f>
        <v>9</v>
      </c>
      <c r="Q354" s="83" t="n">
        <f aca="false">IF($N354="D",VLOOKUP(H354,BasisBuckets,2,FALSE()),0)</f>
        <v>0</v>
      </c>
      <c r="R354" s="83" t="n">
        <f aca="false">IF($N354="PHY",VLOOKUP(H354,PGDBuckets,2,FALSE()),0)</f>
        <v>0</v>
      </c>
      <c r="S354" s="83" t="n">
        <f aca="false">IF($N354="G",VLOOKUP(H354,PGDBuckets,2,FALSE()),0)</f>
        <v>0</v>
      </c>
      <c r="T354" s="83" t="n">
        <f aca="false">SUM(P354:S354)</f>
        <v>9</v>
      </c>
      <c r="U354" s="83" t="str">
        <f aca="false">IF(O354="not used","-",O354&amp;N354&amp;T354)</f>
        <v>-</v>
      </c>
      <c r="V354" s="83" t="str">
        <f aca="false">IF(O354="Not Used","-",VLOOKUP(D354,FOLIOS,7,FALSE())&amp;H354)</f>
        <v>-</v>
      </c>
      <c r="W354" s="83" t="str">
        <f aca="false">IF(U354="-","-",O354&amp;E354&amp;H354)</f>
        <v>-</v>
      </c>
      <c r="X354" s="84" t="str">
        <f aca="false">D354&amp;G354</f>
        <v>FT-CAND-EGSC-PRCTOLL:ABC/KING</v>
      </c>
      <c r="AF354" s="0" t="str">
        <f aca="false">D354&amp;V354</f>
        <v>FT-CAND-EGSC-PRC-</v>
      </c>
    </row>
    <row r="355" customFormat="false" ht="12.75" hidden="false" customHeight="false" outlineLevel="0" collapsed="false">
      <c r="A355" s="80" t="n">
        <v>36682</v>
      </c>
      <c r="B355" s="81" t="s">
        <v>55</v>
      </c>
      <c r="C355" s="81" t="s">
        <v>56</v>
      </c>
      <c r="D355" s="81" t="s">
        <v>80</v>
      </c>
      <c r="E355" s="81" t="s">
        <v>24</v>
      </c>
      <c r="F355" s="81"/>
      <c r="G355" s="81" t="s">
        <v>60</v>
      </c>
      <c r="H355" s="80" t="n">
        <v>37135</v>
      </c>
      <c r="I355" s="81" t="n">
        <v>-183802</v>
      </c>
      <c r="J355" s="81" t="n">
        <v>0</v>
      </c>
      <c r="K355" s="82" t="n">
        <f aca="false">IF(J355=0,0,J355/I355)</f>
        <v>0</v>
      </c>
      <c r="L355" s="82" t="n">
        <f aca="false">I355/UOM</f>
        <v>-18.3802</v>
      </c>
      <c r="M355" s="82" t="n">
        <f aca="false">J355/UOM</f>
        <v>0</v>
      </c>
      <c r="N355" s="83" t="str">
        <f aca="false">IF(F355="P","PHY",IF(F355="G","G",E355))</f>
        <v>P</v>
      </c>
      <c r="O355" s="83" t="str">
        <f aca="false">IF(ISNA(VLOOKUP(G355,BadCanCurves,1,FALSE())),VLOOKUP(D355,FOLIOS,6,FALSE()),"not used")</f>
        <v>not used</v>
      </c>
      <c r="P355" s="83" t="n">
        <f aca="false">IF($N355="P",VLOOKUP(H355,PrcBuckets,2,FALSE()),0)</f>
        <v>9</v>
      </c>
      <c r="Q355" s="83" t="n">
        <f aca="false">IF($N355="D",VLOOKUP(H355,BasisBuckets,2,FALSE()),0)</f>
        <v>0</v>
      </c>
      <c r="R355" s="83" t="n">
        <f aca="false">IF($N355="PHY",VLOOKUP(H355,PGDBuckets,2,FALSE()),0)</f>
        <v>0</v>
      </c>
      <c r="S355" s="83" t="n">
        <f aca="false">IF($N355="G",VLOOKUP(H355,PGDBuckets,2,FALSE()),0)</f>
        <v>0</v>
      </c>
      <c r="T355" s="83" t="n">
        <f aca="false">SUM(P355:S355)</f>
        <v>9</v>
      </c>
      <c r="U355" s="83" t="str">
        <f aca="false">IF(O355="not used","-",O355&amp;N355&amp;T355)</f>
        <v>-</v>
      </c>
      <c r="V355" s="83" t="str">
        <f aca="false">IF(O355="Not Used","-",VLOOKUP(D355,FOLIOS,7,FALSE())&amp;H355)</f>
        <v>-</v>
      </c>
      <c r="W355" s="83" t="str">
        <f aca="false">IF(U355="-","-",O355&amp;E355&amp;H355)</f>
        <v>-</v>
      </c>
      <c r="X355" s="84" t="str">
        <f aca="false">D355&amp;G355</f>
        <v>FT-CAND-EGSC-PRCTOLL:ABC/KING</v>
      </c>
      <c r="AF355" s="0" t="str">
        <f aca="false">D355&amp;V355</f>
        <v>FT-CAND-EGSC-PRC-</v>
      </c>
    </row>
    <row r="356" customFormat="false" ht="12.75" hidden="false" customHeight="false" outlineLevel="0" collapsed="false">
      <c r="A356" s="80" t="n">
        <v>36682</v>
      </c>
      <c r="B356" s="81" t="s">
        <v>55</v>
      </c>
      <c r="C356" s="81" t="s">
        <v>56</v>
      </c>
      <c r="D356" s="81" t="s">
        <v>80</v>
      </c>
      <c r="E356" s="81" t="s">
        <v>24</v>
      </c>
      <c r="F356" s="81"/>
      <c r="G356" s="81" t="s">
        <v>60</v>
      </c>
      <c r="H356" s="80" t="n">
        <v>37165</v>
      </c>
      <c r="I356" s="81" t="n">
        <v>-188803</v>
      </c>
      <c r="J356" s="81" t="n">
        <v>0</v>
      </c>
      <c r="K356" s="82" t="n">
        <f aca="false">IF(J356=0,0,J356/I356)</f>
        <v>0</v>
      </c>
      <c r="L356" s="82" t="n">
        <f aca="false">I356/UOM</f>
        <v>-18.8803</v>
      </c>
      <c r="M356" s="82" t="n">
        <f aca="false">J356/UOM</f>
        <v>0</v>
      </c>
      <c r="N356" s="83" t="str">
        <f aca="false">IF(F356="P","PHY",IF(F356="G","G",E356))</f>
        <v>P</v>
      </c>
      <c r="O356" s="83" t="str">
        <f aca="false">IF(ISNA(VLOOKUP(G356,BadCanCurves,1,FALSE())),VLOOKUP(D356,FOLIOS,6,FALSE()),"not used")</f>
        <v>not used</v>
      </c>
      <c r="P356" s="83" t="n">
        <f aca="false">IF($N356="P",VLOOKUP(H356,PrcBuckets,2,FALSE()),0)</f>
        <v>9</v>
      </c>
      <c r="Q356" s="83" t="n">
        <f aca="false">IF($N356="D",VLOOKUP(H356,BasisBuckets,2,FALSE()),0)</f>
        <v>0</v>
      </c>
      <c r="R356" s="83" t="n">
        <f aca="false">IF($N356="PHY",VLOOKUP(H356,PGDBuckets,2,FALSE()),0)</f>
        <v>0</v>
      </c>
      <c r="S356" s="83" t="n">
        <f aca="false">IF($N356="G",VLOOKUP(H356,PGDBuckets,2,FALSE()),0)</f>
        <v>0</v>
      </c>
      <c r="T356" s="83" t="n">
        <f aca="false">SUM(P356:S356)</f>
        <v>9</v>
      </c>
      <c r="U356" s="83" t="str">
        <f aca="false">IF(O356="not used","-",O356&amp;N356&amp;T356)</f>
        <v>-</v>
      </c>
      <c r="V356" s="83" t="str">
        <f aca="false">IF(O356="Not Used","-",VLOOKUP(D356,FOLIOS,7,FALSE())&amp;H356)</f>
        <v>-</v>
      </c>
      <c r="W356" s="83" t="str">
        <f aca="false">IF(U356="-","-",O356&amp;E356&amp;H356)</f>
        <v>-</v>
      </c>
      <c r="X356" s="84" t="str">
        <f aca="false">D356&amp;G356</f>
        <v>FT-CAND-EGSC-PRCTOLL:ABC/KING</v>
      </c>
      <c r="AF356" s="0" t="str">
        <f aca="false">D356&amp;V356</f>
        <v>FT-CAND-EGSC-PRC-</v>
      </c>
    </row>
    <row r="357" customFormat="false" ht="12.75" hidden="false" customHeight="false" outlineLevel="0" collapsed="false">
      <c r="A357" s="80" t="n">
        <v>36682</v>
      </c>
      <c r="B357" s="81" t="s">
        <v>55</v>
      </c>
      <c r="C357" s="81" t="s">
        <v>56</v>
      </c>
      <c r="D357" s="81" t="s">
        <v>80</v>
      </c>
      <c r="E357" s="81" t="s">
        <v>24</v>
      </c>
      <c r="F357" s="81"/>
      <c r="G357" s="81" t="s">
        <v>60</v>
      </c>
      <c r="H357" s="80" t="n">
        <v>37196</v>
      </c>
      <c r="I357" s="81" t="n">
        <v>-223509</v>
      </c>
      <c r="J357" s="81" t="n">
        <v>0</v>
      </c>
      <c r="K357" s="82" t="n">
        <f aca="false">IF(J357=0,0,J357/I357)</f>
        <v>0</v>
      </c>
      <c r="L357" s="82" t="n">
        <f aca="false">I357/UOM</f>
        <v>-22.3509</v>
      </c>
      <c r="M357" s="82" t="n">
        <f aca="false">J357/UOM</f>
        <v>0</v>
      </c>
      <c r="N357" s="83" t="str">
        <f aca="false">IF(F357="P","PHY",IF(F357="G","G",E357))</f>
        <v>P</v>
      </c>
      <c r="O357" s="83" t="str">
        <f aca="false">IF(ISNA(VLOOKUP(G357,BadCanCurves,1,FALSE())),VLOOKUP(D357,FOLIOS,6,FALSE()),"not used")</f>
        <v>not used</v>
      </c>
      <c r="P357" s="83" t="n">
        <f aca="false">IF($N357="P",VLOOKUP(H357,PrcBuckets,2,FALSE()),0)</f>
        <v>9</v>
      </c>
      <c r="Q357" s="83" t="n">
        <f aca="false">IF($N357="D",VLOOKUP(H357,BasisBuckets,2,FALSE()),0)</f>
        <v>0</v>
      </c>
      <c r="R357" s="83" t="n">
        <f aca="false">IF($N357="PHY",VLOOKUP(H357,PGDBuckets,2,FALSE()),0)</f>
        <v>0</v>
      </c>
      <c r="S357" s="83" t="n">
        <f aca="false">IF($N357="G",VLOOKUP(H357,PGDBuckets,2,FALSE()),0)</f>
        <v>0</v>
      </c>
      <c r="T357" s="83" t="n">
        <f aca="false">SUM(P357:S357)</f>
        <v>9</v>
      </c>
      <c r="U357" s="83" t="str">
        <f aca="false">IF(O357="not used","-",O357&amp;N357&amp;T357)</f>
        <v>-</v>
      </c>
      <c r="V357" s="83" t="str">
        <f aca="false">IF(O357="Not Used","-",VLOOKUP(D357,FOLIOS,7,FALSE())&amp;H357)</f>
        <v>-</v>
      </c>
      <c r="W357" s="83" t="str">
        <f aca="false">IF(U357="-","-",O357&amp;E357&amp;H357)</f>
        <v>-</v>
      </c>
      <c r="X357" s="84" t="str">
        <f aca="false">D357&amp;G357</f>
        <v>FT-CAND-EGSC-PRCTOLL:ABC/KING</v>
      </c>
      <c r="AF357" s="0" t="str">
        <f aca="false">D357&amp;V357</f>
        <v>FT-CAND-EGSC-PRC-</v>
      </c>
    </row>
    <row r="358" customFormat="false" ht="12.75" hidden="false" customHeight="false" outlineLevel="0" collapsed="false">
      <c r="A358" s="80" t="n">
        <v>36682</v>
      </c>
      <c r="B358" s="81" t="s">
        <v>55</v>
      </c>
      <c r="C358" s="81" t="s">
        <v>56</v>
      </c>
      <c r="D358" s="81" t="s">
        <v>80</v>
      </c>
      <c r="E358" s="81" t="s">
        <v>24</v>
      </c>
      <c r="F358" s="81"/>
      <c r="G358" s="81" t="s">
        <v>60</v>
      </c>
      <c r="H358" s="80" t="n">
        <v>37226</v>
      </c>
      <c r="I358" s="81" t="n">
        <v>-229592</v>
      </c>
      <c r="J358" s="81" t="n">
        <v>0</v>
      </c>
      <c r="K358" s="82" t="n">
        <f aca="false">IF(J358=0,0,J358/I358)</f>
        <v>0</v>
      </c>
      <c r="L358" s="82" t="n">
        <f aca="false">I358/UOM</f>
        <v>-22.9592</v>
      </c>
      <c r="M358" s="82" t="n">
        <f aca="false">J358/UOM</f>
        <v>0</v>
      </c>
      <c r="N358" s="83" t="str">
        <f aca="false">IF(F358="P","PHY",IF(F358="G","G",E358))</f>
        <v>P</v>
      </c>
      <c r="O358" s="83" t="str">
        <f aca="false">IF(ISNA(VLOOKUP(G358,BadCanCurves,1,FALSE())),VLOOKUP(D358,FOLIOS,6,FALSE()),"not used")</f>
        <v>not used</v>
      </c>
      <c r="P358" s="83" t="n">
        <f aca="false">IF($N358="P",VLOOKUP(H358,PrcBuckets,2,FALSE()),0)</f>
        <v>9</v>
      </c>
      <c r="Q358" s="83" t="n">
        <f aca="false">IF($N358="D",VLOOKUP(H358,BasisBuckets,2,FALSE()),0)</f>
        <v>0</v>
      </c>
      <c r="R358" s="83" t="n">
        <f aca="false">IF($N358="PHY",VLOOKUP(H358,PGDBuckets,2,FALSE()),0)</f>
        <v>0</v>
      </c>
      <c r="S358" s="83" t="n">
        <f aca="false">IF($N358="G",VLOOKUP(H358,PGDBuckets,2,FALSE()),0)</f>
        <v>0</v>
      </c>
      <c r="T358" s="83" t="n">
        <f aca="false">SUM(P358:S358)</f>
        <v>9</v>
      </c>
      <c r="U358" s="83" t="str">
        <f aca="false">IF(O358="not used","-",O358&amp;N358&amp;T358)</f>
        <v>-</v>
      </c>
      <c r="V358" s="83" t="str">
        <f aca="false">IF(O358="Not Used","-",VLOOKUP(D358,FOLIOS,7,FALSE())&amp;H358)</f>
        <v>-</v>
      </c>
      <c r="W358" s="83" t="str">
        <f aca="false">IF(U358="-","-",O358&amp;E358&amp;H358)</f>
        <v>-</v>
      </c>
      <c r="X358" s="84" t="str">
        <f aca="false">D358&amp;G358</f>
        <v>FT-CAND-EGSC-PRCTOLL:ABC/KING</v>
      </c>
      <c r="AF358" s="0" t="str">
        <f aca="false">D358&amp;V358</f>
        <v>FT-CAND-EGSC-PRC-</v>
      </c>
    </row>
    <row r="359" customFormat="false" ht="12.75" hidden="false" customHeight="false" outlineLevel="0" collapsed="false">
      <c r="A359" s="80" t="n">
        <v>36682</v>
      </c>
      <c r="B359" s="81" t="s">
        <v>55</v>
      </c>
      <c r="C359" s="81" t="s">
        <v>56</v>
      </c>
      <c r="D359" s="81" t="s">
        <v>80</v>
      </c>
      <c r="E359" s="81" t="s">
        <v>24</v>
      </c>
      <c r="F359" s="81"/>
      <c r="G359" s="81" t="s">
        <v>60</v>
      </c>
      <c r="H359" s="80" t="n">
        <v>37257</v>
      </c>
      <c r="I359" s="81" t="n">
        <v>-228186</v>
      </c>
      <c r="J359" s="81" t="n">
        <v>0</v>
      </c>
      <c r="K359" s="82" t="n">
        <f aca="false">IF(J359=0,0,J359/I359)</f>
        <v>0</v>
      </c>
      <c r="L359" s="82" t="n">
        <f aca="false">I359/UOM</f>
        <v>-22.8186</v>
      </c>
      <c r="M359" s="82" t="n">
        <f aca="false">J359/UOM</f>
        <v>0</v>
      </c>
      <c r="N359" s="83" t="str">
        <f aca="false">IF(F359="P","PHY",IF(F359="G","G",E359))</f>
        <v>P</v>
      </c>
      <c r="O359" s="83" t="str">
        <f aca="false">IF(ISNA(VLOOKUP(G359,BadCanCurves,1,FALSE())),VLOOKUP(D359,FOLIOS,6,FALSE()),"not used")</f>
        <v>not used</v>
      </c>
      <c r="P359" s="83" t="n">
        <f aca="false">IF($N359="P",VLOOKUP(H359,PrcBuckets,2,FALSE()),0)</f>
        <v>10</v>
      </c>
      <c r="Q359" s="83" t="n">
        <f aca="false">IF($N359="D",VLOOKUP(H359,BasisBuckets,2,FALSE()),0)</f>
        <v>0</v>
      </c>
      <c r="R359" s="83" t="n">
        <f aca="false">IF($N359="PHY",VLOOKUP(H359,PGDBuckets,2,FALSE()),0)</f>
        <v>0</v>
      </c>
      <c r="S359" s="83" t="n">
        <f aca="false">IF($N359="G",VLOOKUP(H359,PGDBuckets,2,FALSE()),0)</f>
        <v>0</v>
      </c>
      <c r="T359" s="83" t="n">
        <f aca="false">SUM(P359:S359)</f>
        <v>10</v>
      </c>
      <c r="U359" s="83" t="str">
        <f aca="false">IF(O359="not used","-",O359&amp;N359&amp;T359)</f>
        <v>-</v>
      </c>
      <c r="V359" s="83" t="str">
        <f aca="false">IF(O359="Not Used","-",VLOOKUP(D359,FOLIOS,7,FALSE())&amp;H359)</f>
        <v>-</v>
      </c>
      <c r="W359" s="83" t="str">
        <f aca="false">IF(U359="-","-",O359&amp;E359&amp;H359)</f>
        <v>-</v>
      </c>
      <c r="X359" s="84" t="str">
        <f aca="false">D359&amp;G359</f>
        <v>FT-CAND-EGSC-PRCTOLL:ABC/KING</v>
      </c>
      <c r="AF359" s="0" t="str">
        <f aca="false">D359&amp;V359</f>
        <v>FT-CAND-EGSC-PRC-</v>
      </c>
    </row>
    <row r="360" customFormat="false" ht="12.75" hidden="false" customHeight="false" outlineLevel="0" collapsed="false">
      <c r="A360" s="80" t="n">
        <v>36682</v>
      </c>
      <c r="B360" s="81" t="s">
        <v>55</v>
      </c>
      <c r="C360" s="81" t="s">
        <v>56</v>
      </c>
      <c r="D360" s="81" t="s">
        <v>80</v>
      </c>
      <c r="E360" s="81" t="s">
        <v>24</v>
      </c>
      <c r="F360" s="81"/>
      <c r="G360" s="81" t="s">
        <v>60</v>
      </c>
      <c r="H360" s="80" t="n">
        <v>37288</v>
      </c>
      <c r="I360" s="81" t="n">
        <v>-204838</v>
      </c>
      <c r="J360" s="81" t="n">
        <v>0</v>
      </c>
      <c r="K360" s="82" t="n">
        <f aca="false">IF(J360=0,0,J360/I360)</f>
        <v>0</v>
      </c>
      <c r="L360" s="82" t="n">
        <f aca="false">I360/UOM</f>
        <v>-20.4838</v>
      </c>
      <c r="M360" s="82" t="n">
        <f aca="false">J360/UOM</f>
        <v>0</v>
      </c>
      <c r="N360" s="83" t="str">
        <f aca="false">IF(F360="P","PHY",IF(F360="G","G",E360))</f>
        <v>P</v>
      </c>
      <c r="O360" s="83" t="str">
        <f aca="false">IF(ISNA(VLOOKUP(G360,BadCanCurves,1,FALSE())),VLOOKUP(D360,FOLIOS,6,FALSE()),"not used")</f>
        <v>not used</v>
      </c>
      <c r="P360" s="83" t="n">
        <f aca="false">IF($N360="P",VLOOKUP(H360,PrcBuckets,2,FALSE()),0)</f>
        <v>10</v>
      </c>
      <c r="Q360" s="83" t="n">
        <f aca="false">IF($N360="D",VLOOKUP(H360,BasisBuckets,2,FALSE()),0)</f>
        <v>0</v>
      </c>
      <c r="R360" s="83" t="n">
        <f aca="false">IF($N360="PHY",VLOOKUP(H360,PGDBuckets,2,FALSE()),0)</f>
        <v>0</v>
      </c>
      <c r="S360" s="83" t="n">
        <f aca="false">IF($N360="G",VLOOKUP(H360,PGDBuckets,2,FALSE()),0)</f>
        <v>0</v>
      </c>
      <c r="T360" s="83" t="n">
        <f aca="false">SUM(P360:S360)</f>
        <v>10</v>
      </c>
      <c r="U360" s="83" t="str">
        <f aca="false">IF(O360="not used","-",O360&amp;N360&amp;T360)</f>
        <v>-</v>
      </c>
      <c r="V360" s="83" t="str">
        <f aca="false">IF(O360="Not Used","-",VLOOKUP(D360,FOLIOS,7,FALSE())&amp;H360)</f>
        <v>-</v>
      </c>
      <c r="W360" s="83" t="str">
        <f aca="false">IF(U360="-","-",O360&amp;E360&amp;H360)</f>
        <v>-</v>
      </c>
      <c r="X360" s="84" t="str">
        <f aca="false">D360&amp;G360</f>
        <v>FT-CAND-EGSC-PRCTOLL:ABC/KING</v>
      </c>
      <c r="AF360" s="0" t="str">
        <f aca="false">D360&amp;V360</f>
        <v>FT-CAND-EGSC-PRC-</v>
      </c>
    </row>
    <row r="361" customFormat="false" ht="12.75" hidden="false" customHeight="false" outlineLevel="0" collapsed="false">
      <c r="A361" s="80" t="n">
        <v>36682</v>
      </c>
      <c r="B361" s="81" t="s">
        <v>55</v>
      </c>
      <c r="C361" s="81" t="s">
        <v>56</v>
      </c>
      <c r="D361" s="81" t="s">
        <v>80</v>
      </c>
      <c r="E361" s="81" t="s">
        <v>24</v>
      </c>
      <c r="F361" s="81"/>
      <c r="G361" s="81" t="s">
        <v>60</v>
      </c>
      <c r="H361" s="80" t="n">
        <v>37316</v>
      </c>
      <c r="I361" s="81" t="n">
        <v>-225526</v>
      </c>
      <c r="J361" s="81" t="n">
        <v>0</v>
      </c>
      <c r="K361" s="82" t="n">
        <f aca="false">IF(J361=0,0,J361/I361)</f>
        <v>0</v>
      </c>
      <c r="L361" s="82" t="n">
        <f aca="false">I361/UOM</f>
        <v>-22.5526</v>
      </c>
      <c r="M361" s="82" t="n">
        <f aca="false">J361/UOM</f>
        <v>0</v>
      </c>
      <c r="N361" s="83" t="str">
        <f aca="false">IF(F361="P","PHY",IF(F361="G","G",E361))</f>
        <v>P</v>
      </c>
      <c r="O361" s="83" t="str">
        <f aca="false">IF(ISNA(VLOOKUP(G361,BadCanCurves,1,FALSE())),VLOOKUP(D361,FOLIOS,6,FALSE()),"not used")</f>
        <v>not used</v>
      </c>
      <c r="P361" s="83" t="n">
        <f aca="false">IF($N361="P",VLOOKUP(H361,PrcBuckets,2,FALSE()),0)</f>
        <v>10</v>
      </c>
      <c r="Q361" s="83" t="n">
        <f aca="false">IF($N361="D",VLOOKUP(H361,BasisBuckets,2,FALSE()),0)</f>
        <v>0</v>
      </c>
      <c r="R361" s="83" t="n">
        <f aca="false">IF($N361="PHY",VLOOKUP(H361,PGDBuckets,2,FALSE()),0)</f>
        <v>0</v>
      </c>
      <c r="S361" s="83" t="n">
        <f aca="false">IF($N361="G",VLOOKUP(H361,PGDBuckets,2,FALSE()),0)</f>
        <v>0</v>
      </c>
      <c r="T361" s="83" t="n">
        <f aca="false">SUM(P361:S361)</f>
        <v>10</v>
      </c>
      <c r="U361" s="83" t="str">
        <f aca="false">IF(O361="not used","-",O361&amp;N361&amp;T361)</f>
        <v>-</v>
      </c>
      <c r="V361" s="83" t="str">
        <f aca="false">IF(O361="Not Used","-",VLOOKUP(D361,FOLIOS,7,FALSE())&amp;H361)</f>
        <v>-</v>
      </c>
      <c r="W361" s="83" t="str">
        <f aca="false">IF(U361="-","-",O361&amp;E361&amp;H361)</f>
        <v>-</v>
      </c>
      <c r="X361" s="84" t="str">
        <f aca="false">D361&amp;G361</f>
        <v>FT-CAND-EGSC-PRCTOLL:ABC/KING</v>
      </c>
      <c r="AF361" s="0" t="str">
        <f aca="false">D361&amp;V361</f>
        <v>FT-CAND-EGSC-PRC-</v>
      </c>
    </row>
    <row r="362" customFormat="false" ht="12.75" hidden="false" customHeight="false" outlineLevel="0" collapsed="false">
      <c r="A362" s="80" t="n">
        <v>36682</v>
      </c>
      <c r="B362" s="81" t="s">
        <v>55</v>
      </c>
      <c r="C362" s="81" t="s">
        <v>56</v>
      </c>
      <c r="D362" s="81" t="s">
        <v>80</v>
      </c>
      <c r="E362" s="81" t="s">
        <v>24</v>
      </c>
      <c r="F362" s="81"/>
      <c r="G362" s="81" t="s">
        <v>60</v>
      </c>
      <c r="H362" s="80" t="n">
        <v>37347</v>
      </c>
      <c r="I362" s="81" t="n">
        <v>-216914</v>
      </c>
      <c r="J362" s="81" t="n">
        <v>0</v>
      </c>
      <c r="K362" s="82" t="n">
        <f aca="false">IF(J362=0,0,J362/I362)</f>
        <v>0</v>
      </c>
      <c r="L362" s="82" t="n">
        <f aca="false">I362/UOM</f>
        <v>-21.6914</v>
      </c>
      <c r="M362" s="82" t="n">
        <f aca="false">J362/UOM</f>
        <v>0</v>
      </c>
      <c r="N362" s="83" t="str">
        <f aca="false">IF(F362="P","PHY",IF(F362="G","G",E362))</f>
        <v>P</v>
      </c>
      <c r="O362" s="83" t="str">
        <f aca="false">IF(ISNA(VLOOKUP(G362,BadCanCurves,1,FALSE())),VLOOKUP(D362,FOLIOS,6,FALSE()),"not used")</f>
        <v>not used</v>
      </c>
      <c r="P362" s="83" t="n">
        <f aca="false">IF($N362="P",VLOOKUP(H362,PrcBuckets,2,FALSE()),0)</f>
        <v>10</v>
      </c>
      <c r="Q362" s="83" t="n">
        <f aca="false">IF($N362="D",VLOOKUP(H362,BasisBuckets,2,FALSE()),0)</f>
        <v>0</v>
      </c>
      <c r="R362" s="83" t="n">
        <f aca="false">IF($N362="PHY",VLOOKUP(H362,PGDBuckets,2,FALSE()),0)</f>
        <v>0</v>
      </c>
      <c r="S362" s="83" t="n">
        <f aca="false">IF($N362="G",VLOOKUP(H362,PGDBuckets,2,FALSE()),0)</f>
        <v>0</v>
      </c>
      <c r="T362" s="83" t="n">
        <f aca="false">SUM(P362:S362)</f>
        <v>10</v>
      </c>
      <c r="U362" s="83" t="str">
        <f aca="false">IF(O362="not used","-",O362&amp;N362&amp;T362)</f>
        <v>-</v>
      </c>
      <c r="V362" s="83" t="str">
        <f aca="false">IF(O362="Not Used","-",VLOOKUP(D362,FOLIOS,7,FALSE())&amp;H362)</f>
        <v>-</v>
      </c>
      <c r="W362" s="83" t="str">
        <f aca="false">IF(U362="-","-",O362&amp;E362&amp;H362)</f>
        <v>-</v>
      </c>
      <c r="X362" s="84" t="str">
        <f aca="false">D362&amp;G362</f>
        <v>FT-CAND-EGSC-PRCTOLL:ABC/KING</v>
      </c>
      <c r="AF362" s="0" t="str">
        <f aca="false">D362&amp;V362</f>
        <v>FT-CAND-EGSC-PRC-</v>
      </c>
    </row>
    <row r="363" customFormat="false" ht="12.75" hidden="false" customHeight="false" outlineLevel="0" collapsed="false">
      <c r="A363" s="80" t="n">
        <v>36682</v>
      </c>
      <c r="B363" s="81" t="s">
        <v>55</v>
      </c>
      <c r="C363" s="81" t="s">
        <v>56</v>
      </c>
      <c r="D363" s="81" t="s">
        <v>80</v>
      </c>
      <c r="E363" s="81" t="s">
        <v>24</v>
      </c>
      <c r="F363" s="81"/>
      <c r="G363" s="81" t="s">
        <v>60</v>
      </c>
      <c r="H363" s="80" t="n">
        <v>37377</v>
      </c>
      <c r="I363" s="81" t="n">
        <v>-222826</v>
      </c>
      <c r="J363" s="81" t="n">
        <v>0</v>
      </c>
      <c r="K363" s="82" t="n">
        <f aca="false">IF(J363=0,0,J363/I363)</f>
        <v>0</v>
      </c>
      <c r="L363" s="82" t="n">
        <f aca="false">I363/UOM</f>
        <v>-22.2826</v>
      </c>
      <c r="M363" s="82" t="n">
        <f aca="false">J363/UOM</f>
        <v>0</v>
      </c>
      <c r="N363" s="83" t="str">
        <f aca="false">IF(F363="P","PHY",IF(F363="G","G",E363))</f>
        <v>P</v>
      </c>
      <c r="O363" s="83" t="str">
        <f aca="false">IF(ISNA(VLOOKUP(G363,BadCanCurves,1,FALSE())),VLOOKUP(D363,FOLIOS,6,FALSE()),"not used")</f>
        <v>not used</v>
      </c>
      <c r="P363" s="83" t="n">
        <f aca="false">IF($N363="P",VLOOKUP(H363,PrcBuckets,2,FALSE()),0)</f>
        <v>10</v>
      </c>
      <c r="Q363" s="83" t="n">
        <f aca="false">IF($N363="D",VLOOKUP(H363,BasisBuckets,2,FALSE()),0)</f>
        <v>0</v>
      </c>
      <c r="R363" s="83" t="n">
        <f aca="false">IF($N363="PHY",VLOOKUP(H363,PGDBuckets,2,FALSE()),0)</f>
        <v>0</v>
      </c>
      <c r="S363" s="83" t="n">
        <f aca="false">IF($N363="G",VLOOKUP(H363,PGDBuckets,2,FALSE()),0)</f>
        <v>0</v>
      </c>
      <c r="T363" s="83" t="n">
        <f aca="false">SUM(P363:S363)</f>
        <v>10</v>
      </c>
      <c r="U363" s="83" t="str">
        <f aca="false">IF(O363="not used","-",O363&amp;N363&amp;T363)</f>
        <v>-</v>
      </c>
      <c r="V363" s="83" t="str">
        <f aca="false">IF(O363="Not Used","-",VLOOKUP(D363,FOLIOS,7,FALSE())&amp;H363)</f>
        <v>-</v>
      </c>
      <c r="W363" s="83" t="str">
        <f aca="false">IF(U363="-","-",O363&amp;E363&amp;H363)</f>
        <v>-</v>
      </c>
      <c r="X363" s="84" t="str">
        <f aca="false">D363&amp;G363</f>
        <v>FT-CAND-EGSC-PRCTOLL:ABC/KING</v>
      </c>
      <c r="AF363" s="0" t="str">
        <f aca="false">D363&amp;V363</f>
        <v>FT-CAND-EGSC-PRC-</v>
      </c>
    </row>
    <row r="364" customFormat="false" ht="12.75" hidden="false" customHeight="false" outlineLevel="0" collapsed="false">
      <c r="A364" s="80" t="n">
        <v>36682</v>
      </c>
      <c r="B364" s="81" t="s">
        <v>55</v>
      </c>
      <c r="C364" s="81" t="s">
        <v>56</v>
      </c>
      <c r="D364" s="81" t="s">
        <v>80</v>
      </c>
      <c r="E364" s="81" t="s">
        <v>24</v>
      </c>
      <c r="F364" s="81"/>
      <c r="G364" s="81" t="s">
        <v>60</v>
      </c>
      <c r="H364" s="80" t="n">
        <v>37408</v>
      </c>
      <c r="I364" s="81" t="n">
        <v>-214327</v>
      </c>
      <c r="J364" s="81" t="n">
        <v>0</v>
      </c>
      <c r="K364" s="82" t="n">
        <f aca="false">IF(J364=0,0,J364/I364)</f>
        <v>0</v>
      </c>
      <c r="L364" s="82" t="n">
        <f aca="false">I364/UOM</f>
        <v>-21.4327</v>
      </c>
      <c r="M364" s="82" t="n">
        <f aca="false">J364/UOM</f>
        <v>0</v>
      </c>
      <c r="N364" s="83" t="str">
        <f aca="false">IF(F364="P","PHY",IF(F364="G","G",E364))</f>
        <v>P</v>
      </c>
      <c r="O364" s="83" t="str">
        <f aca="false">IF(ISNA(VLOOKUP(G364,BadCanCurves,1,FALSE())),VLOOKUP(D364,FOLIOS,6,FALSE()),"not used")</f>
        <v>not used</v>
      </c>
      <c r="P364" s="83" t="n">
        <f aca="false">IF($N364="P",VLOOKUP(H364,PrcBuckets,2,FALSE()),0)</f>
        <v>10</v>
      </c>
      <c r="Q364" s="83" t="n">
        <f aca="false">IF($N364="D",VLOOKUP(H364,BasisBuckets,2,FALSE()),0)</f>
        <v>0</v>
      </c>
      <c r="R364" s="83" t="n">
        <f aca="false">IF($N364="PHY",VLOOKUP(H364,PGDBuckets,2,FALSE()),0)</f>
        <v>0</v>
      </c>
      <c r="S364" s="83" t="n">
        <f aca="false">IF($N364="G",VLOOKUP(H364,PGDBuckets,2,FALSE()),0)</f>
        <v>0</v>
      </c>
      <c r="T364" s="83" t="n">
        <f aca="false">SUM(P364:S364)</f>
        <v>10</v>
      </c>
      <c r="U364" s="83" t="str">
        <f aca="false">IF(O364="not used","-",O364&amp;N364&amp;T364)</f>
        <v>-</v>
      </c>
      <c r="V364" s="83" t="str">
        <f aca="false">IF(O364="Not Used","-",VLOOKUP(D364,FOLIOS,7,FALSE())&amp;H364)</f>
        <v>-</v>
      </c>
      <c r="W364" s="83" t="str">
        <f aca="false">IF(U364="-","-",O364&amp;E364&amp;H364)</f>
        <v>-</v>
      </c>
      <c r="X364" s="84" t="str">
        <f aca="false">D364&amp;G364</f>
        <v>FT-CAND-EGSC-PRCTOLL:ABC/KING</v>
      </c>
      <c r="AF364" s="0" t="str">
        <f aca="false">D364&amp;V364</f>
        <v>FT-CAND-EGSC-PRC-</v>
      </c>
    </row>
    <row r="365" customFormat="false" ht="12.75" hidden="false" customHeight="false" outlineLevel="0" collapsed="false">
      <c r="A365" s="80" t="n">
        <v>36682</v>
      </c>
      <c r="B365" s="81" t="s">
        <v>55</v>
      </c>
      <c r="C365" s="81" t="s">
        <v>56</v>
      </c>
      <c r="D365" s="81" t="s">
        <v>80</v>
      </c>
      <c r="E365" s="81" t="s">
        <v>24</v>
      </c>
      <c r="F365" s="81"/>
      <c r="G365" s="81" t="s">
        <v>60</v>
      </c>
      <c r="H365" s="80" t="n">
        <v>37438</v>
      </c>
      <c r="I365" s="81" t="n">
        <v>-220169</v>
      </c>
      <c r="J365" s="81" t="n">
        <v>0</v>
      </c>
      <c r="K365" s="82" t="n">
        <f aca="false">IF(J365=0,0,J365/I365)</f>
        <v>0</v>
      </c>
      <c r="L365" s="82" t="n">
        <f aca="false">I365/UOM</f>
        <v>-22.0169</v>
      </c>
      <c r="M365" s="82" t="n">
        <f aca="false">J365/UOM</f>
        <v>0</v>
      </c>
      <c r="N365" s="83" t="str">
        <f aca="false">IF(F365="P","PHY",IF(F365="G","G",E365))</f>
        <v>P</v>
      </c>
      <c r="O365" s="83" t="str">
        <f aca="false">IF(ISNA(VLOOKUP(G365,BadCanCurves,1,FALSE())),VLOOKUP(D365,FOLIOS,6,FALSE()),"not used")</f>
        <v>not used</v>
      </c>
      <c r="P365" s="83" t="n">
        <f aca="false">IF($N365="P",VLOOKUP(H365,PrcBuckets,2,FALSE()),0)</f>
        <v>10</v>
      </c>
      <c r="Q365" s="83" t="n">
        <f aca="false">IF($N365="D",VLOOKUP(H365,BasisBuckets,2,FALSE()),0)</f>
        <v>0</v>
      </c>
      <c r="R365" s="83" t="n">
        <f aca="false">IF($N365="PHY",VLOOKUP(H365,PGDBuckets,2,FALSE()),0)</f>
        <v>0</v>
      </c>
      <c r="S365" s="83" t="n">
        <f aca="false">IF($N365="G",VLOOKUP(H365,PGDBuckets,2,FALSE()),0)</f>
        <v>0</v>
      </c>
      <c r="T365" s="83" t="n">
        <f aca="false">SUM(P365:S365)</f>
        <v>10</v>
      </c>
      <c r="U365" s="83" t="str">
        <f aca="false">IF(O365="not used","-",O365&amp;N365&amp;T365)</f>
        <v>-</v>
      </c>
      <c r="V365" s="83" t="str">
        <f aca="false">IF(O365="Not Used","-",VLOOKUP(D365,FOLIOS,7,FALSE())&amp;H365)</f>
        <v>-</v>
      </c>
      <c r="W365" s="83" t="str">
        <f aca="false">IF(U365="-","-",O365&amp;E365&amp;H365)</f>
        <v>-</v>
      </c>
      <c r="X365" s="84" t="str">
        <f aca="false">D365&amp;G365</f>
        <v>FT-CAND-EGSC-PRCTOLL:ABC/KING</v>
      </c>
      <c r="AF365" s="0" t="str">
        <f aca="false">D365&amp;V365</f>
        <v>FT-CAND-EGSC-PRC-</v>
      </c>
    </row>
    <row r="366" customFormat="false" ht="12.75" hidden="false" customHeight="false" outlineLevel="0" collapsed="false">
      <c r="A366" s="80" t="n">
        <v>36682</v>
      </c>
      <c r="B366" s="81" t="s">
        <v>55</v>
      </c>
      <c r="C366" s="81" t="s">
        <v>56</v>
      </c>
      <c r="D366" s="81" t="s">
        <v>80</v>
      </c>
      <c r="E366" s="81" t="s">
        <v>24</v>
      </c>
      <c r="F366" s="81"/>
      <c r="G366" s="81" t="s">
        <v>60</v>
      </c>
      <c r="H366" s="80" t="n">
        <v>37469</v>
      </c>
      <c r="I366" s="81" t="n">
        <v>-218833</v>
      </c>
      <c r="J366" s="81" t="n">
        <v>0</v>
      </c>
      <c r="K366" s="82" t="n">
        <f aca="false">IF(J366=0,0,J366/I366)</f>
        <v>0</v>
      </c>
      <c r="L366" s="82" t="n">
        <f aca="false">I366/UOM</f>
        <v>-21.8833</v>
      </c>
      <c r="M366" s="82" t="n">
        <f aca="false">J366/UOM</f>
        <v>0</v>
      </c>
      <c r="N366" s="83" t="str">
        <f aca="false">IF(F366="P","PHY",IF(F366="G","G",E366))</f>
        <v>P</v>
      </c>
      <c r="O366" s="83" t="str">
        <f aca="false">IF(ISNA(VLOOKUP(G366,BadCanCurves,1,FALSE())),VLOOKUP(D366,FOLIOS,6,FALSE()),"not used")</f>
        <v>not used</v>
      </c>
      <c r="P366" s="83" t="n">
        <f aca="false">IF($N366="P",VLOOKUP(H366,PrcBuckets,2,FALSE()),0)</f>
        <v>10</v>
      </c>
      <c r="Q366" s="83" t="n">
        <f aca="false">IF($N366="D",VLOOKUP(H366,BasisBuckets,2,FALSE()),0)</f>
        <v>0</v>
      </c>
      <c r="R366" s="83" t="n">
        <f aca="false">IF($N366="PHY",VLOOKUP(H366,PGDBuckets,2,FALSE()),0)</f>
        <v>0</v>
      </c>
      <c r="S366" s="83" t="n">
        <f aca="false">IF($N366="G",VLOOKUP(H366,PGDBuckets,2,FALSE()),0)</f>
        <v>0</v>
      </c>
      <c r="T366" s="83" t="n">
        <f aca="false">SUM(P366:S366)</f>
        <v>10</v>
      </c>
      <c r="U366" s="83" t="str">
        <f aca="false">IF(O366="not used","-",O366&amp;N366&amp;T366)</f>
        <v>-</v>
      </c>
      <c r="V366" s="83" t="str">
        <f aca="false">IF(O366="Not Used","-",VLOOKUP(D366,FOLIOS,7,FALSE())&amp;H366)</f>
        <v>-</v>
      </c>
      <c r="W366" s="83" t="str">
        <f aca="false">IF(U366="-","-",O366&amp;E366&amp;H366)</f>
        <v>-</v>
      </c>
      <c r="X366" s="84" t="str">
        <f aca="false">D366&amp;G366</f>
        <v>FT-CAND-EGSC-PRCTOLL:ABC/KING</v>
      </c>
      <c r="AF366" s="0" t="str">
        <f aca="false">D366&amp;V366</f>
        <v>FT-CAND-EGSC-PRC-</v>
      </c>
    </row>
    <row r="367" customFormat="false" ht="12.75" hidden="false" customHeight="false" outlineLevel="0" collapsed="false">
      <c r="A367" s="80" t="n">
        <v>36682</v>
      </c>
      <c r="B367" s="81" t="s">
        <v>55</v>
      </c>
      <c r="C367" s="81" t="s">
        <v>56</v>
      </c>
      <c r="D367" s="81" t="s">
        <v>80</v>
      </c>
      <c r="E367" s="81" t="s">
        <v>24</v>
      </c>
      <c r="F367" s="81"/>
      <c r="G367" s="81" t="s">
        <v>60</v>
      </c>
      <c r="H367" s="80" t="n">
        <v>37500</v>
      </c>
      <c r="I367" s="81" t="n">
        <v>-210489</v>
      </c>
      <c r="J367" s="81" t="n">
        <v>0</v>
      </c>
      <c r="K367" s="82" t="n">
        <f aca="false">IF(J367=0,0,J367/I367)</f>
        <v>0</v>
      </c>
      <c r="L367" s="82" t="n">
        <f aca="false">I367/UOM</f>
        <v>-21.0489</v>
      </c>
      <c r="M367" s="82" t="n">
        <f aca="false">J367/UOM</f>
        <v>0</v>
      </c>
      <c r="N367" s="83" t="str">
        <f aca="false">IF(F367="P","PHY",IF(F367="G","G",E367))</f>
        <v>P</v>
      </c>
      <c r="O367" s="83" t="str">
        <f aca="false">IF(ISNA(VLOOKUP(G367,BadCanCurves,1,FALSE())),VLOOKUP(D367,FOLIOS,6,FALSE()),"not used")</f>
        <v>not used</v>
      </c>
      <c r="P367" s="83" t="n">
        <f aca="false">IF($N367="P",VLOOKUP(H367,PrcBuckets,2,FALSE()),0)</f>
        <v>10</v>
      </c>
      <c r="Q367" s="83" t="n">
        <f aca="false">IF($N367="D",VLOOKUP(H367,BasisBuckets,2,FALSE()),0)</f>
        <v>0</v>
      </c>
      <c r="R367" s="83" t="n">
        <f aca="false">IF($N367="PHY",VLOOKUP(H367,PGDBuckets,2,FALSE()),0)</f>
        <v>0</v>
      </c>
      <c r="S367" s="83" t="n">
        <f aca="false">IF($N367="G",VLOOKUP(H367,PGDBuckets,2,FALSE()),0)</f>
        <v>0</v>
      </c>
      <c r="T367" s="83" t="n">
        <f aca="false">SUM(P367:S367)</f>
        <v>10</v>
      </c>
      <c r="U367" s="83" t="str">
        <f aca="false">IF(O367="not used","-",O367&amp;N367&amp;T367)</f>
        <v>-</v>
      </c>
      <c r="V367" s="83" t="str">
        <f aca="false">IF(O367="Not Used","-",VLOOKUP(D367,FOLIOS,7,FALSE())&amp;H367)</f>
        <v>-</v>
      </c>
      <c r="W367" s="83" t="str">
        <f aca="false">IF(U367="-","-",O367&amp;E367&amp;H367)</f>
        <v>-</v>
      </c>
      <c r="X367" s="84" t="str">
        <f aca="false">D367&amp;G367</f>
        <v>FT-CAND-EGSC-PRCTOLL:ABC/KING</v>
      </c>
      <c r="AF367" s="0" t="str">
        <f aca="false">D367&amp;V367</f>
        <v>FT-CAND-EGSC-PRC-</v>
      </c>
    </row>
    <row r="368" customFormat="false" ht="12.75" hidden="false" customHeight="false" outlineLevel="0" collapsed="false">
      <c r="A368" s="80" t="n">
        <v>36682</v>
      </c>
      <c r="B368" s="81" t="s">
        <v>55</v>
      </c>
      <c r="C368" s="81" t="s">
        <v>56</v>
      </c>
      <c r="D368" s="81" t="s">
        <v>80</v>
      </c>
      <c r="E368" s="81" t="s">
        <v>24</v>
      </c>
      <c r="F368" s="81"/>
      <c r="G368" s="81" t="s">
        <v>60</v>
      </c>
      <c r="H368" s="80" t="n">
        <v>37530</v>
      </c>
      <c r="I368" s="81" t="n">
        <v>-216229</v>
      </c>
      <c r="J368" s="81" t="n">
        <v>0</v>
      </c>
      <c r="K368" s="82" t="n">
        <f aca="false">IF(J368=0,0,J368/I368)</f>
        <v>0</v>
      </c>
      <c r="L368" s="82" t="n">
        <f aca="false">I368/UOM</f>
        <v>-21.6229</v>
      </c>
      <c r="M368" s="82" t="n">
        <f aca="false">J368/UOM</f>
        <v>0</v>
      </c>
      <c r="N368" s="83" t="str">
        <f aca="false">IF(F368="P","PHY",IF(F368="G","G",E368))</f>
        <v>P</v>
      </c>
      <c r="O368" s="83" t="str">
        <f aca="false">IF(ISNA(VLOOKUP(G368,BadCanCurves,1,FALSE())),VLOOKUP(D368,FOLIOS,6,FALSE()),"not used")</f>
        <v>not used</v>
      </c>
      <c r="P368" s="83" t="n">
        <f aca="false">IF($N368="P",VLOOKUP(H368,PrcBuckets,2,FALSE()),0)</f>
        <v>10</v>
      </c>
      <c r="Q368" s="83" t="n">
        <f aca="false">IF($N368="D",VLOOKUP(H368,BasisBuckets,2,FALSE()),0)</f>
        <v>0</v>
      </c>
      <c r="R368" s="83" t="n">
        <f aca="false">IF($N368="PHY",VLOOKUP(H368,PGDBuckets,2,FALSE()),0)</f>
        <v>0</v>
      </c>
      <c r="S368" s="83" t="n">
        <f aca="false">IF($N368="G",VLOOKUP(H368,PGDBuckets,2,FALSE()),0)</f>
        <v>0</v>
      </c>
      <c r="T368" s="83" t="n">
        <f aca="false">SUM(P368:S368)</f>
        <v>10</v>
      </c>
      <c r="U368" s="83" t="str">
        <f aca="false">IF(O368="not used","-",O368&amp;N368&amp;T368)</f>
        <v>-</v>
      </c>
      <c r="V368" s="83" t="str">
        <f aca="false">IF(O368="Not Used","-",VLOOKUP(D368,FOLIOS,7,FALSE())&amp;H368)</f>
        <v>-</v>
      </c>
      <c r="W368" s="83" t="str">
        <f aca="false">IF(U368="-","-",O368&amp;E368&amp;H368)</f>
        <v>-</v>
      </c>
      <c r="X368" s="84" t="str">
        <f aca="false">D368&amp;G368</f>
        <v>FT-CAND-EGSC-PRCTOLL:ABC/KING</v>
      </c>
      <c r="AF368" s="0" t="str">
        <f aca="false">D368&amp;V368</f>
        <v>FT-CAND-EGSC-PRC-</v>
      </c>
    </row>
    <row r="369" customFormat="false" ht="12.75" hidden="false" customHeight="false" outlineLevel="0" collapsed="false">
      <c r="A369" s="80" t="n">
        <v>36682</v>
      </c>
      <c r="B369" s="81" t="s">
        <v>55</v>
      </c>
      <c r="C369" s="81" t="s">
        <v>56</v>
      </c>
      <c r="D369" s="81" t="s">
        <v>80</v>
      </c>
      <c r="E369" s="81" t="s">
        <v>24</v>
      </c>
      <c r="F369" s="81"/>
      <c r="G369" s="81" t="s">
        <v>60</v>
      </c>
      <c r="H369" s="80" t="n">
        <v>37561</v>
      </c>
      <c r="I369" s="81" t="n">
        <v>-207986</v>
      </c>
      <c r="J369" s="81" t="n">
        <v>0</v>
      </c>
      <c r="K369" s="82" t="n">
        <f aca="false">IF(J369=0,0,J369/I369)</f>
        <v>0</v>
      </c>
      <c r="L369" s="82" t="n">
        <f aca="false">I369/UOM</f>
        <v>-20.7986</v>
      </c>
      <c r="M369" s="82" t="n">
        <f aca="false">J369/UOM</f>
        <v>0</v>
      </c>
      <c r="N369" s="83" t="str">
        <f aca="false">IF(F369="P","PHY",IF(F369="G","G",E369))</f>
        <v>P</v>
      </c>
      <c r="O369" s="83" t="str">
        <f aca="false">IF(ISNA(VLOOKUP(G369,BadCanCurves,1,FALSE())),VLOOKUP(D369,FOLIOS,6,FALSE()),"not used")</f>
        <v>not used</v>
      </c>
      <c r="P369" s="83" t="n">
        <f aca="false">IF($N369="P",VLOOKUP(H369,PrcBuckets,2,FALSE()),0)</f>
        <v>10</v>
      </c>
      <c r="Q369" s="83" t="n">
        <f aca="false">IF($N369="D",VLOOKUP(H369,BasisBuckets,2,FALSE()),0)</f>
        <v>0</v>
      </c>
      <c r="R369" s="83" t="n">
        <f aca="false">IF($N369="PHY",VLOOKUP(H369,PGDBuckets,2,FALSE()),0)</f>
        <v>0</v>
      </c>
      <c r="S369" s="83" t="n">
        <f aca="false">IF($N369="G",VLOOKUP(H369,PGDBuckets,2,FALSE()),0)</f>
        <v>0</v>
      </c>
      <c r="T369" s="83" t="n">
        <f aca="false">SUM(P369:S369)</f>
        <v>10</v>
      </c>
      <c r="U369" s="83" t="str">
        <f aca="false">IF(O369="not used","-",O369&amp;N369&amp;T369)</f>
        <v>-</v>
      </c>
      <c r="V369" s="83" t="str">
        <f aca="false">IF(O369="Not Used","-",VLOOKUP(D369,FOLIOS,7,FALSE())&amp;H369)</f>
        <v>-</v>
      </c>
      <c r="W369" s="83" t="str">
        <f aca="false">IF(U369="-","-",O369&amp;E369&amp;H369)</f>
        <v>-</v>
      </c>
      <c r="X369" s="84" t="str">
        <f aca="false">D369&amp;G369</f>
        <v>FT-CAND-EGSC-PRCTOLL:ABC/KING</v>
      </c>
      <c r="AF369" s="0" t="str">
        <f aca="false">D369&amp;V369</f>
        <v>FT-CAND-EGSC-PRC-</v>
      </c>
    </row>
    <row r="370" customFormat="false" ht="12.75" hidden="false" customHeight="false" outlineLevel="0" collapsed="false">
      <c r="A370" s="80" t="n">
        <v>36682</v>
      </c>
      <c r="B370" s="81" t="s">
        <v>55</v>
      </c>
      <c r="C370" s="81" t="s">
        <v>56</v>
      </c>
      <c r="D370" s="81" t="s">
        <v>80</v>
      </c>
      <c r="E370" s="81" t="s">
        <v>24</v>
      </c>
      <c r="F370" s="81"/>
      <c r="G370" s="81" t="s">
        <v>60</v>
      </c>
      <c r="H370" s="80" t="n">
        <v>37591</v>
      </c>
      <c r="I370" s="81" t="n">
        <v>-213660</v>
      </c>
      <c r="J370" s="81" t="n">
        <v>0</v>
      </c>
      <c r="K370" s="82" t="n">
        <f aca="false">IF(J370=0,0,J370/I370)</f>
        <v>0</v>
      </c>
      <c r="L370" s="82" t="n">
        <f aca="false">I370/UOM</f>
        <v>-21.366</v>
      </c>
      <c r="M370" s="82" t="n">
        <f aca="false">J370/UOM</f>
        <v>0</v>
      </c>
      <c r="N370" s="83" t="str">
        <f aca="false">IF(F370="P","PHY",IF(F370="G","G",E370))</f>
        <v>P</v>
      </c>
      <c r="O370" s="83" t="str">
        <f aca="false">IF(ISNA(VLOOKUP(G370,BadCanCurves,1,FALSE())),VLOOKUP(D370,FOLIOS,6,FALSE()),"not used")</f>
        <v>not used</v>
      </c>
      <c r="P370" s="83" t="n">
        <f aca="false">IF($N370="P",VLOOKUP(H370,PrcBuckets,2,FALSE()),0)</f>
        <v>10</v>
      </c>
      <c r="Q370" s="83" t="n">
        <f aca="false">IF($N370="D",VLOOKUP(H370,BasisBuckets,2,FALSE()),0)</f>
        <v>0</v>
      </c>
      <c r="R370" s="83" t="n">
        <f aca="false">IF($N370="PHY",VLOOKUP(H370,PGDBuckets,2,FALSE()),0)</f>
        <v>0</v>
      </c>
      <c r="S370" s="83" t="n">
        <f aca="false">IF($N370="G",VLOOKUP(H370,PGDBuckets,2,FALSE()),0)</f>
        <v>0</v>
      </c>
      <c r="T370" s="83" t="n">
        <f aca="false">SUM(P370:S370)</f>
        <v>10</v>
      </c>
      <c r="U370" s="83" t="str">
        <f aca="false">IF(O370="not used","-",O370&amp;N370&amp;T370)</f>
        <v>-</v>
      </c>
      <c r="V370" s="83" t="str">
        <f aca="false">IF(O370="Not Used","-",VLOOKUP(D370,FOLIOS,7,FALSE())&amp;H370)</f>
        <v>-</v>
      </c>
      <c r="W370" s="83" t="str">
        <f aca="false">IF(U370="-","-",O370&amp;E370&amp;H370)</f>
        <v>-</v>
      </c>
      <c r="X370" s="84" t="str">
        <f aca="false">D370&amp;G370</f>
        <v>FT-CAND-EGSC-PRCTOLL:ABC/KING</v>
      </c>
      <c r="AF370" s="0" t="str">
        <f aca="false">D370&amp;V370</f>
        <v>FT-CAND-EGSC-PRC-</v>
      </c>
    </row>
    <row r="371" customFormat="false" ht="12.75" hidden="false" customHeight="false" outlineLevel="0" collapsed="false">
      <c r="A371" s="80" t="n">
        <v>36682</v>
      </c>
      <c r="B371" s="81" t="s">
        <v>55</v>
      </c>
      <c r="C371" s="81" t="s">
        <v>56</v>
      </c>
      <c r="D371" s="81" t="s">
        <v>80</v>
      </c>
      <c r="E371" s="81" t="s">
        <v>24</v>
      </c>
      <c r="F371" s="81"/>
      <c r="G371" s="81" t="s">
        <v>60</v>
      </c>
      <c r="H371" s="80" t="n">
        <v>37622</v>
      </c>
      <c r="I371" s="81" t="n">
        <v>-212364</v>
      </c>
      <c r="J371" s="81" t="n">
        <v>0</v>
      </c>
      <c r="K371" s="82" t="n">
        <f aca="false">IF(J371=0,0,J371/I371)</f>
        <v>0</v>
      </c>
      <c r="L371" s="82" t="n">
        <f aca="false">I371/UOM</f>
        <v>-21.2364</v>
      </c>
      <c r="M371" s="82" t="n">
        <f aca="false">J371/UOM</f>
        <v>0</v>
      </c>
      <c r="N371" s="83" t="str">
        <f aca="false">IF(F371="P","PHY",IF(F371="G","G",E371))</f>
        <v>P</v>
      </c>
      <c r="O371" s="83" t="str">
        <f aca="false">IF(ISNA(VLOOKUP(G371,BadCanCurves,1,FALSE())),VLOOKUP(D371,FOLIOS,6,FALSE()),"not used")</f>
        <v>not used</v>
      </c>
      <c r="P371" s="83" t="n">
        <f aca="false">IF($N371="P",VLOOKUP(H371,PrcBuckets,2,FALSE()),0)</f>
        <v>11</v>
      </c>
      <c r="Q371" s="83" t="n">
        <f aca="false">IF($N371="D",VLOOKUP(H371,BasisBuckets,2,FALSE()),0)</f>
        <v>0</v>
      </c>
      <c r="R371" s="83" t="n">
        <f aca="false">IF($N371="PHY",VLOOKUP(H371,PGDBuckets,2,FALSE()),0)</f>
        <v>0</v>
      </c>
      <c r="S371" s="83" t="n">
        <f aca="false">IF($N371="G",VLOOKUP(H371,PGDBuckets,2,FALSE()),0)</f>
        <v>0</v>
      </c>
      <c r="T371" s="83" t="n">
        <f aca="false">SUM(P371:S371)</f>
        <v>11</v>
      </c>
      <c r="U371" s="83" t="str">
        <f aca="false">IF(O371="not used","-",O371&amp;N371&amp;T371)</f>
        <v>-</v>
      </c>
      <c r="V371" s="83" t="str">
        <f aca="false">IF(O371="Not Used","-",VLOOKUP(D371,FOLIOS,7,FALSE())&amp;H371)</f>
        <v>-</v>
      </c>
      <c r="W371" s="83" t="str">
        <f aca="false">IF(U371="-","-",O371&amp;E371&amp;H371)</f>
        <v>-</v>
      </c>
      <c r="X371" s="84" t="str">
        <f aca="false">D371&amp;G371</f>
        <v>FT-CAND-EGSC-PRCTOLL:ABC/KING</v>
      </c>
      <c r="AF371" s="0" t="str">
        <f aca="false">D371&amp;V371</f>
        <v>FT-CAND-EGSC-PRC-</v>
      </c>
    </row>
    <row r="372" customFormat="false" ht="12.75" hidden="false" customHeight="false" outlineLevel="0" collapsed="false">
      <c r="A372" s="80" t="n">
        <v>36682</v>
      </c>
      <c r="B372" s="81" t="s">
        <v>55</v>
      </c>
      <c r="C372" s="81" t="s">
        <v>56</v>
      </c>
      <c r="D372" s="81" t="s">
        <v>80</v>
      </c>
      <c r="E372" s="81" t="s">
        <v>24</v>
      </c>
      <c r="F372" s="81"/>
      <c r="G372" s="81" t="s">
        <v>60</v>
      </c>
      <c r="H372" s="80" t="n">
        <v>37653</v>
      </c>
      <c r="I372" s="81" t="n">
        <v>-190648</v>
      </c>
      <c r="J372" s="81" t="n">
        <v>0</v>
      </c>
      <c r="K372" s="82" t="n">
        <f aca="false">IF(J372=0,0,J372/I372)</f>
        <v>0</v>
      </c>
      <c r="L372" s="82" t="n">
        <f aca="false">I372/UOM</f>
        <v>-19.0648</v>
      </c>
      <c r="M372" s="82" t="n">
        <f aca="false">J372/UOM</f>
        <v>0</v>
      </c>
      <c r="N372" s="83" t="str">
        <f aca="false">IF(F372="P","PHY",IF(F372="G","G",E372))</f>
        <v>P</v>
      </c>
      <c r="O372" s="83" t="str">
        <f aca="false">IF(ISNA(VLOOKUP(G372,BadCanCurves,1,FALSE())),VLOOKUP(D372,FOLIOS,6,FALSE()),"not used")</f>
        <v>not used</v>
      </c>
      <c r="P372" s="83" t="n">
        <f aca="false">IF($N372="P",VLOOKUP(H372,PrcBuckets,2,FALSE()),0)</f>
        <v>11</v>
      </c>
      <c r="Q372" s="83" t="n">
        <f aca="false">IF($N372="D",VLOOKUP(H372,BasisBuckets,2,FALSE()),0)</f>
        <v>0</v>
      </c>
      <c r="R372" s="83" t="n">
        <f aca="false">IF($N372="PHY",VLOOKUP(H372,PGDBuckets,2,FALSE()),0)</f>
        <v>0</v>
      </c>
      <c r="S372" s="83" t="n">
        <f aca="false">IF($N372="G",VLOOKUP(H372,PGDBuckets,2,FALSE()),0)</f>
        <v>0</v>
      </c>
      <c r="T372" s="83" t="n">
        <f aca="false">SUM(P372:S372)</f>
        <v>11</v>
      </c>
      <c r="U372" s="83" t="str">
        <f aca="false">IF(O372="not used","-",O372&amp;N372&amp;T372)</f>
        <v>-</v>
      </c>
      <c r="V372" s="83" t="str">
        <f aca="false">IF(O372="Not Used","-",VLOOKUP(D372,FOLIOS,7,FALSE())&amp;H372)</f>
        <v>-</v>
      </c>
      <c r="W372" s="83" t="str">
        <f aca="false">IF(U372="-","-",O372&amp;E372&amp;H372)</f>
        <v>-</v>
      </c>
      <c r="X372" s="84" t="str">
        <f aca="false">D372&amp;G372</f>
        <v>FT-CAND-EGSC-PRCTOLL:ABC/KING</v>
      </c>
      <c r="AF372" s="0" t="str">
        <f aca="false">D372&amp;V372</f>
        <v>FT-CAND-EGSC-PRC-</v>
      </c>
    </row>
    <row r="373" customFormat="false" ht="12.75" hidden="false" customHeight="false" outlineLevel="0" collapsed="false">
      <c r="A373" s="80" t="n">
        <v>36682</v>
      </c>
      <c r="B373" s="81" t="s">
        <v>55</v>
      </c>
      <c r="C373" s="81" t="s">
        <v>56</v>
      </c>
      <c r="D373" s="81" t="s">
        <v>80</v>
      </c>
      <c r="E373" s="81" t="s">
        <v>24</v>
      </c>
      <c r="F373" s="81"/>
      <c r="G373" s="81" t="s">
        <v>60</v>
      </c>
      <c r="H373" s="80" t="n">
        <v>37681</v>
      </c>
      <c r="I373" s="81" t="n">
        <v>-209917</v>
      </c>
      <c r="J373" s="81" t="n">
        <v>0</v>
      </c>
      <c r="K373" s="82" t="n">
        <f aca="false">IF(J373=0,0,J373/I373)</f>
        <v>0</v>
      </c>
      <c r="L373" s="82" t="n">
        <f aca="false">I373/UOM</f>
        <v>-20.9917</v>
      </c>
      <c r="M373" s="82" t="n">
        <f aca="false">J373/UOM</f>
        <v>0</v>
      </c>
      <c r="N373" s="83" t="str">
        <f aca="false">IF(F373="P","PHY",IF(F373="G","G",E373))</f>
        <v>P</v>
      </c>
      <c r="O373" s="83" t="str">
        <f aca="false">IF(ISNA(VLOOKUP(G373,BadCanCurves,1,FALSE())),VLOOKUP(D373,FOLIOS,6,FALSE()),"not used")</f>
        <v>not used</v>
      </c>
      <c r="P373" s="83" t="n">
        <f aca="false">IF($N373="P",VLOOKUP(H373,PrcBuckets,2,FALSE()),0)</f>
        <v>11</v>
      </c>
      <c r="Q373" s="83" t="n">
        <f aca="false">IF($N373="D",VLOOKUP(H373,BasisBuckets,2,FALSE()),0)</f>
        <v>0</v>
      </c>
      <c r="R373" s="83" t="n">
        <f aca="false">IF($N373="PHY",VLOOKUP(H373,PGDBuckets,2,FALSE()),0)</f>
        <v>0</v>
      </c>
      <c r="S373" s="83" t="n">
        <f aca="false">IF($N373="G",VLOOKUP(H373,PGDBuckets,2,FALSE()),0)</f>
        <v>0</v>
      </c>
      <c r="T373" s="83" t="n">
        <f aca="false">SUM(P373:S373)</f>
        <v>11</v>
      </c>
      <c r="U373" s="83" t="str">
        <f aca="false">IF(O373="not used","-",O373&amp;N373&amp;T373)</f>
        <v>-</v>
      </c>
      <c r="V373" s="83" t="str">
        <f aca="false">IF(O373="Not Used","-",VLOOKUP(D373,FOLIOS,7,FALSE())&amp;H373)</f>
        <v>-</v>
      </c>
      <c r="W373" s="83" t="str">
        <f aca="false">IF(U373="-","-",O373&amp;E373&amp;H373)</f>
        <v>-</v>
      </c>
      <c r="X373" s="84" t="str">
        <f aca="false">D373&amp;G373</f>
        <v>FT-CAND-EGSC-PRCTOLL:ABC/KING</v>
      </c>
      <c r="AF373" s="0" t="str">
        <f aca="false">D373&amp;V373</f>
        <v>FT-CAND-EGSC-PRC-</v>
      </c>
    </row>
    <row r="374" customFormat="false" ht="12.75" hidden="false" customHeight="false" outlineLevel="0" collapsed="false">
      <c r="A374" s="80" t="n">
        <v>36682</v>
      </c>
      <c r="B374" s="81" t="s">
        <v>55</v>
      </c>
      <c r="C374" s="81" t="s">
        <v>56</v>
      </c>
      <c r="D374" s="81" t="s">
        <v>80</v>
      </c>
      <c r="E374" s="81" t="s">
        <v>24</v>
      </c>
      <c r="F374" s="81"/>
      <c r="G374" s="81" t="s">
        <v>60</v>
      </c>
      <c r="H374" s="80" t="n">
        <v>37712</v>
      </c>
      <c r="I374" s="81" t="n">
        <v>-201916</v>
      </c>
      <c r="J374" s="81" t="n">
        <v>0</v>
      </c>
      <c r="K374" s="82" t="n">
        <f aca="false">IF(J374=0,0,J374/I374)</f>
        <v>0</v>
      </c>
      <c r="L374" s="82" t="n">
        <f aca="false">I374/UOM</f>
        <v>-20.1916</v>
      </c>
      <c r="M374" s="82" t="n">
        <f aca="false">J374/UOM</f>
        <v>0</v>
      </c>
      <c r="N374" s="83" t="str">
        <f aca="false">IF(F374="P","PHY",IF(F374="G","G",E374))</f>
        <v>P</v>
      </c>
      <c r="O374" s="83" t="str">
        <f aca="false">IF(ISNA(VLOOKUP(G374,BadCanCurves,1,FALSE())),VLOOKUP(D374,FOLIOS,6,FALSE()),"not used")</f>
        <v>not used</v>
      </c>
      <c r="P374" s="83" t="n">
        <f aca="false">IF($N374="P",VLOOKUP(H374,PrcBuckets,2,FALSE()),0)</f>
        <v>11</v>
      </c>
      <c r="Q374" s="83" t="n">
        <f aca="false">IF($N374="D",VLOOKUP(H374,BasisBuckets,2,FALSE()),0)</f>
        <v>0</v>
      </c>
      <c r="R374" s="83" t="n">
        <f aca="false">IF($N374="PHY",VLOOKUP(H374,PGDBuckets,2,FALSE()),0)</f>
        <v>0</v>
      </c>
      <c r="S374" s="83" t="n">
        <f aca="false">IF($N374="G",VLOOKUP(H374,PGDBuckets,2,FALSE()),0)</f>
        <v>0</v>
      </c>
      <c r="T374" s="83" t="n">
        <f aca="false">SUM(P374:S374)</f>
        <v>11</v>
      </c>
      <c r="U374" s="83" t="str">
        <f aca="false">IF(O374="not used","-",O374&amp;N374&amp;T374)</f>
        <v>-</v>
      </c>
      <c r="V374" s="83" t="str">
        <f aca="false">IF(O374="Not Used","-",VLOOKUP(D374,FOLIOS,7,FALSE())&amp;H374)</f>
        <v>-</v>
      </c>
      <c r="W374" s="83" t="str">
        <f aca="false">IF(U374="-","-",O374&amp;E374&amp;H374)</f>
        <v>-</v>
      </c>
      <c r="X374" s="84" t="str">
        <f aca="false">D374&amp;G374</f>
        <v>FT-CAND-EGSC-PRCTOLL:ABC/KING</v>
      </c>
      <c r="AF374" s="0" t="str">
        <f aca="false">D374&amp;V374</f>
        <v>FT-CAND-EGSC-PRC-</v>
      </c>
    </row>
    <row r="375" customFormat="false" ht="12.75" hidden="false" customHeight="false" outlineLevel="0" collapsed="false">
      <c r="A375" s="80" t="n">
        <v>36682</v>
      </c>
      <c r="B375" s="81" t="s">
        <v>55</v>
      </c>
      <c r="C375" s="81" t="s">
        <v>56</v>
      </c>
      <c r="D375" s="81" t="s">
        <v>80</v>
      </c>
      <c r="E375" s="81" t="s">
        <v>24</v>
      </c>
      <c r="F375" s="81"/>
      <c r="G375" s="81" t="s">
        <v>60</v>
      </c>
      <c r="H375" s="80" t="n">
        <v>37742</v>
      </c>
      <c r="I375" s="81" t="n">
        <v>-207432</v>
      </c>
      <c r="J375" s="81" t="n">
        <v>0</v>
      </c>
      <c r="K375" s="82" t="n">
        <f aca="false">IF(J375=0,0,J375/I375)</f>
        <v>0</v>
      </c>
      <c r="L375" s="82" t="n">
        <f aca="false">I375/UOM</f>
        <v>-20.7432</v>
      </c>
      <c r="M375" s="82" t="n">
        <f aca="false">J375/UOM</f>
        <v>0</v>
      </c>
      <c r="N375" s="83" t="str">
        <f aca="false">IF(F375="P","PHY",IF(F375="G","G",E375))</f>
        <v>P</v>
      </c>
      <c r="O375" s="83" t="str">
        <f aca="false">IF(ISNA(VLOOKUP(G375,BadCanCurves,1,FALSE())),VLOOKUP(D375,FOLIOS,6,FALSE()),"not used")</f>
        <v>not used</v>
      </c>
      <c r="P375" s="83" t="n">
        <f aca="false">IF($N375="P",VLOOKUP(H375,PrcBuckets,2,FALSE()),0)</f>
        <v>11</v>
      </c>
      <c r="Q375" s="83" t="n">
        <f aca="false">IF($N375="D",VLOOKUP(H375,BasisBuckets,2,FALSE()),0)</f>
        <v>0</v>
      </c>
      <c r="R375" s="83" t="n">
        <f aca="false">IF($N375="PHY",VLOOKUP(H375,PGDBuckets,2,FALSE()),0)</f>
        <v>0</v>
      </c>
      <c r="S375" s="83" t="n">
        <f aca="false">IF($N375="G",VLOOKUP(H375,PGDBuckets,2,FALSE()),0)</f>
        <v>0</v>
      </c>
      <c r="T375" s="83" t="n">
        <f aca="false">SUM(P375:S375)</f>
        <v>11</v>
      </c>
      <c r="U375" s="83" t="str">
        <f aca="false">IF(O375="not used","-",O375&amp;N375&amp;T375)</f>
        <v>-</v>
      </c>
      <c r="V375" s="83" t="str">
        <f aca="false">IF(O375="Not Used","-",VLOOKUP(D375,FOLIOS,7,FALSE())&amp;H375)</f>
        <v>-</v>
      </c>
      <c r="W375" s="83" t="str">
        <f aca="false">IF(U375="-","-",O375&amp;E375&amp;H375)</f>
        <v>-</v>
      </c>
      <c r="X375" s="84" t="str">
        <f aca="false">D375&amp;G375</f>
        <v>FT-CAND-EGSC-PRCTOLL:ABC/KING</v>
      </c>
      <c r="AF375" s="0" t="str">
        <f aca="false">D375&amp;V375</f>
        <v>FT-CAND-EGSC-PRC-</v>
      </c>
    </row>
    <row r="376" customFormat="false" ht="12.75" hidden="false" customHeight="false" outlineLevel="0" collapsed="false">
      <c r="A376" s="80" t="n">
        <v>36682</v>
      </c>
      <c r="B376" s="81" t="s">
        <v>55</v>
      </c>
      <c r="C376" s="81" t="s">
        <v>56</v>
      </c>
      <c r="D376" s="81" t="s">
        <v>80</v>
      </c>
      <c r="E376" s="81" t="s">
        <v>24</v>
      </c>
      <c r="F376" s="81"/>
      <c r="G376" s="81" t="s">
        <v>60</v>
      </c>
      <c r="H376" s="80" t="n">
        <v>37773</v>
      </c>
      <c r="I376" s="81" t="n">
        <v>-199533</v>
      </c>
      <c r="J376" s="81" t="n">
        <v>0</v>
      </c>
      <c r="K376" s="82" t="n">
        <f aca="false">IF(J376=0,0,J376/I376)</f>
        <v>0</v>
      </c>
      <c r="L376" s="82" t="n">
        <f aca="false">I376/UOM</f>
        <v>-19.9533</v>
      </c>
      <c r="M376" s="82" t="n">
        <f aca="false">J376/UOM</f>
        <v>0</v>
      </c>
      <c r="N376" s="83" t="str">
        <f aca="false">IF(F376="P","PHY",IF(F376="G","G",E376))</f>
        <v>P</v>
      </c>
      <c r="O376" s="83" t="str">
        <f aca="false">IF(ISNA(VLOOKUP(G376,BadCanCurves,1,FALSE())),VLOOKUP(D376,FOLIOS,6,FALSE()),"not used")</f>
        <v>not used</v>
      </c>
      <c r="P376" s="83" t="n">
        <f aca="false">IF($N376="P",VLOOKUP(H376,PrcBuckets,2,FALSE()),0)</f>
        <v>11</v>
      </c>
      <c r="Q376" s="83" t="n">
        <f aca="false">IF($N376="D",VLOOKUP(H376,BasisBuckets,2,FALSE()),0)</f>
        <v>0</v>
      </c>
      <c r="R376" s="83" t="n">
        <f aca="false">IF($N376="PHY",VLOOKUP(H376,PGDBuckets,2,FALSE()),0)</f>
        <v>0</v>
      </c>
      <c r="S376" s="83" t="n">
        <f aca="false">IF($N376="G",VLOOKUP(H376,PGDBuckets,2,FALSE()),0)</f>
        <v>0</v>
      </c>
      <c r="T376" s="83" t="n">
        <f aca="false">SUM(P376:S376)</f>
        <v>11</v>
      </c>
      <c r="U376" s="83" t="str">
        <f aca="false">IF(O376="not used","-",O376&amp;N376&amp;T376)</f>
        <v>-</v>
      </c>
      <c r="V376" s="83" t="str">
        <f aca="false">IF(O376="Not Used","-",VLOOKUP(D376,FOLIOS,7,FALSE())&amp;H376)</f>
        <v>-</v>
      </c>
      <c r="W376" s="83" t="str">
        <f aca="false">IF(U376="-","-",O376&amp;E376&amp;H376)</f>
        <v>-</v>
      </c>
      <c r="X376" s="84" t="str">
        <f aca="false">D376&amp;G376</f>
        <v>FT-CAND-EGSC-PRCTOLL:ABC/KING</v>
      </c>
      <c r="AF376" s="0" t="str">
        <f aca="false">D376&amp;V376</f>
        <v>FT-CAND-EGSC-PRC-</v>
      </c>
    </row>
    <row r="377" customFormat="false" ht="12.75" hidden="false" customHeight="false" outlineLevel="0" collapsed="false">
      <c r="A377" s="80" t="n">
        <v>36682</v>
      </c>
      <c r="B377" s="81" t="s">
        <v>55</v>
      </c>
      <c r="C377" s="81" t="s">
        <v>56</v>
      </c>
      <c r="D377" s="81" t="s">
        <v>80</v>
      </c>
      <c r="E377" s="81" t="s">
        <v>24</v>
      </c>
      <c r="F377" s="81"/>
      <c r="G377" s="81" t="s">
        <v>60</v>
      </c>
      <c r="H377" s="80" t="n">
        <v>37803</v>
      </c>
      <c r="I377" s="81" t="n">
        <v>-204983</v>
      </c>
      <c r="J377" s="81" t="n">
        <v>0</v>
      </c>
      <c r="K377" s="82" t="n">
        <f aca="false">IF(J377=0,0,J377/I377)</f>
        <v>0</v>
      </c>
      <c r="L377" s="82" t="n">
        <f aca="false">I377/UOM</f>
        <v>-20.4983</v>
      </c>
      <c r="M377" s="82" t="n">
        <f aca="false">J377/UOM</f>
        <v>0</v>
      </c>
      <c r="N377" s="83" t="str">
        <f aca="false">IF(F377="P","PHY",IF(F377="G","G",E377))</f>
        <v>P</v>
      </c>
      <c r="O377" s="83" t="str">
        <f aca="false">IF(ISNA(VLOOKUP(G377,BadCanCurves,1,FALSE())),VLOOKUP(D377,FOLIOS,6,FALSE()),"not used")</f>
        <v>not used</v>
      </c>
      <c r="P377" s="83" t="n">
        <f aca="false">IF($N377="P",VLOOKUP(H377,PrcBuckets,2,FALSE()),0)</f>
        <v>11</v>
      </c>
      <c r="Q377" s="83" t="n">
        <f aca="false">IF($N377="D",VLOOKUP(H377,BasisBuckets,2,FALSE()),0)</f>
        <v>0</v>
      </c>
      <c r="R377" s="83" t="n">
        <f aca="false">IF($N377="PHY",VLOOKUP(H377,PGDBuckets,2,FALSE()),0)</f>
        <v>0</v>
      </c>
      <c r="S377" s="83" t="n">
        <f aca="false">IF($N377="G",VLOOKUP(H377,PGDBuckets,2,FALSE()),0)</f>
        <v>0</v>
      </c>
      <c r="T377" s="83" t="n">
        <f aca="false">SUM(P377:S377)</f>
        <v>11</v>
      </c>
      <c r="U377" s="83" t="str">
        <f aca="false">IF(O377="not used","-",O377&amp;N377&amp;T377)</f>
        <v>-</v>
      </c>
      <c r="V377" s="83" t="str">
        <f aca="false">IF(O377="Not Used","-",VLOOKUP(D377,FOLIOS,7,FALSE())&amp;H377)</f>
        <v>-</v>
      </c>
      <c r="W377" s="83" t="str">
        <f aca="false">IF(U377="-","-",O377&amp;E377&amp;H377)</f>
        <v>-</v>
      </c>
      <c r="X377" s="84" t="str">
        <f aca="false">D377&amp;G377</f>
        <v>FT-CAND-EGSC-PRCTOLL:ABC/KING</v>
      </c>
      <c r="AF377" s="0" t="str">
        <f aca="false">D377&amp;V377</f>
        <v>FT-CAND-EGSC-PRC-</v>
      </c>
    </row>
    <row r="378" customFormat="false" ht="12.75" hidden="false" customHeight="false" outlineLevel="0" collapsed="false">
      <c r="A378" s="80" t="n">
        <v>36682</v>
      </c>
      <c r="B378" s="81" t="s">
        <v>55</v>
      </c>
      <c r="C378" s="81" t="s">
        <v>56</v>
      </c>
      <c r="D378" s="81" t="s">
        <v>80</v>
      </c>
      <c r="E378" s="81" t="s">
        <v>24</v>
      </c>
      <c r="F378" s="81"/>
      <c r="G378" s="81" t="s">
        <v>60</v>
      </c>
      <c r="H378" s="80" t="n">
        <v>37834</v>
      </c>
      <c r="I378" s="81" t="n">
        <v>-203748</v>
      </c>
      <c r="J378" s="81" t="n">
        <v>0</v>
      </c>
      <c r="K378" s="82" t="n">
        <f aca="false">IF(J378=0,0,J378/I378)</f>
        <v>0</v>
      </c>
      <c r="L378" s="82" t="n">
        <f aca="false">I378/UOM</f>
        <v>-20.3748</v>
      </c>
      <c r="M378" s="82" t="n">
        <f aca="false">J378/UOM</f>
        <v>0</v>
      </c>
      <c r="N378" s="83" t="str">
        <f aca="false">IF(F378="P","PHY",IF(F378="G","G",E378))</f>
        <v>P</v>
      </c>
      <c r="O378" s="83" t="str">
        <f aca="false">IF(ISNA(VLOOKUP(G378,BadCanCurves,1,FALSE())),VLOOKUP(D378,FOLIOS,6,FALSE()),"not used")</f>
        <v>not used</v>
      </c>
      <c r="P378" s="83" t="n">
        <f aca="false">IF($N378="P",VLOOKUP(H378,PrcBuckets,2,FALSE()),0)</f>
        <v>11</v>
      </c>
      <c r="Q378" s="83" t="n">
        <f aca="false">IF($N378="D",VLOOKUP(H378,BasisBuckets,2,FALSE()),0)</f>
        <v>0</v>
      </c>
      <c r="R378" s="83" t="n">
        <f aca="false">IF($N378="PHY",VLOOKUP(H378,PGDBuckets,2,FALSE()),0)</f>
        <v>0</v>
      </c>
      <c r="S378" s="83" t="n">
        <f aca="false">IF($N378="G",VLOOKUP(H378,PGDBuckets,2,FALSE()),0)</f>
        <v>0</v>
      </c>
      <c r="T378" s="83" t="n">
        <f aca="false">SUM(P378:S378)</f>
        <v>11</v>
      </c>
      <c r="U378" s="83" t="str">
        <f aca="false">IF(O378="not used","-",O378&amp;N378&amp;T378)</f>
        <v>-</v>
      </c>
      <c r="V378" s="83" t="str">
        <f aca="false">IF(O378="Not Used","-",VLOOKUP(D378,FOLIOS,7,FALSE())&amp;H378)</f>
        <v>-</v>
      </c>
      <c r="W378" s="83" t="str">
        <f aca="false">IF(U378="-","-",O378&amp;E378&amp;H378)</f>
        <v>-</v>
      </c>
      <c r="X378" s="84" t="str">
        <f aca="false">D378&amp;G378</f>
        <v>FT-CAND-EGSC-PRCTOLL:ABC/KING</v>
      </c>
      <c r="AF378" s="0" t="str">
        <f aca="false">D378&amp;V378</f>
        <v>FT-CAND-EGSC-PRC-</v>
      </c>
    </row>
    <row r="379" customFormat="false" ht="12.75" hidden="false" customHeight="false" outlineLevel="0" collapsed="false">
      <c r="A379" s="80" t="n">
        <v>36682</v>
      </c>
      <c r="B379" s="81" t="s">
        <v>55</v>
      </c>
      <c r="C379" s="81" t="s">
        <v>56</v>
      </c>
      <c r="D379" s="81" t="s">
        <v>80</v>
      </c>
      <c r="E379" s="81" t="s">
        <v>24</v>
      </c>
      <c r="F379" s="81"/>
      <c r="G379" s="81" t="s">
        <v>60</v>
      </c>
      <c r="H379" s="80" t="n">
        <v>37865</v>
      </c>
      <c r="I379" s="81" t="n">
        <v>-195988</v>
      </c>
      <c r="J379" s="81" t="n">
        <v>0</v>
      </c>
      <c r="K379" s="82" t="n">
        <f aca="false">IF(J379=0,0,J379/I379)</f>
        <v>0</v>
      </c>
      <c r="L379" s="82" t="n">
        <f aca="false">I379/UOM</f>
        <v>-19.5988</v>
      </c>
      <c r="M379" s="82" t="n">
        <f aca="false">J379/UOM</f>
        <v>0</v>
      </c>
      <c r="N379" s="83" t="str">
        <f aca="false">IF(F379="P","PHY",IF(F379="G","G",E379))</f>
        <v>P</v>
      </c>
      <c r="O379" s="83" t="str">
        <f aca="false">IF(ISNA(VLOOKUP(G379,BadCanCurves,1,FALSE())),VLOOKUP(D379,FOLIOS,6,FALSE()),"not used")</f>
        <v>not used</v>
      </c>
      <c r="P379" s="83" t="n">
        <f aca="false">IF($N379="P",VLOOKUP(H379,PrcBuckets,2,FALSE()),0)</f>
        <v>11</v>
      </c>
      <c r="Q379" s="83" t="n">
        <f aca="false">IF($N379="D",VLOOKUP(H379,BasisBuckets,2,FALSE()),0)</f>
        <v>0</v>
      </c>
      <c r="R379" s="83" t="n">
        <f aca="false">IF($N379="PHY",VLOOKUP(H379,PGDBuckets,2,FALSE()),0)</f>
        <v>0</v>
      </c>
      <c r="S379" s="83" t="n">
        <f aca="false">IF($N379="G",VLOOKUP(H379,PGDBuckets,2,FALSE()),0)</f>
        <v>0</v>
      </c>
      <c r="T379" s="83" t="n">
        <f aca="false">SUM(P379:S379)</f>
        <v>11</v>
      </c>
      <c r="U379" s="83" t="str">
        <f aca="false">IF(O379="not used","-",O379&amp;N379&amp;T379)</f>
        <v>-</v>
      </c>
      <c r="V379" s="83" t="str">
        <f aca="false">IF(O379="Not Used","-",VLOOKUP(D379,FOLIOS,7,FALSE())&amp;H379)</f>
        <v>-</v>
      </c>
      <c r="W379" s="83" t="str">
        <f aca="false">IF(U379="-","-",O379&amp;E379&amp;H379)</f>
        <v>-</v>
      </c>
      <c r="X379" s="84" t="str">
        <f aca="false">D379&amp;G379</f>
        <v>FT-CAND-EGSC-PRCTOLL:ABC/KING</v>
      </c>
      <c r="AF379" s="0" t="str">
        <f aca="false">D379&amp;V379</f>
        <v>FT-CAND-EGSC-PRC-</v>
      </c>
    </row>
    <row r="380" customFormat="false" ht="12.75" hidden="false" customHeight="false" outlineLevel="0" collapsed="false">
      <c r="A380" s="80" t="n">
        <v>36682</v>
      </c>
      <c r="B380" s="81" t="s">
        <v>55</v>
      </c>
      <c r="C380" s="81" t="s">
        <v>56</v>
      </c>
      <c r="D380" s="81" t="s">
        <v>80</v>
      </c>
      <c r="E380" s="81" t="s">
        <v>24</v>
      </c>
      <c r="F380" s="81"/>
      <c r="G380" s="81" t="s">
        <v>60</v>
      </c>
      <c r="H380" s="80" t="n">
        <v>37895</v>
      </c>
      <c r="I380" s="81" t="n">
        <v>-201341</v>
      </c>
      <c r="J380" s="81" t="n">
        <v>0</v>
      </c>
      <c r="K380" s="82" t="n">
        <f aca="false">IF(J380=0,0,J380/I380)</f>
        <v>0</v>
      </c>
      <c r="L380" s="82" t="n">
        <f aca="false">I380/UOM</f>
        <v>-20.1341</v>
      </c>
      <c r="M380" s="82" t="n">
        <f aca="false">J380/UOM</f>
        <v>0</v>
      </c>
      <c r="N380" s="83" t="str">
        <f aca="false">IF(F380="P","PHY",IF(F380="G","G",E380))</f>
        <v>P</v>
      </c>
      <c r="O380" s="83" t="str">
        <f aca="false">IF(ISNA(VLOOKUP(G380,BadCanCurves,1,FALSE())),VLOOKUP(D380,FOLIOS,6,FALSE()),"not used")</f>
        <v>not used</v>
      </c>
      <c r="P380" s="83" t="n">
        <f aca="false">IF($N380="P",VLOOKUP(H380,PrcBuckets,2,FALSE()),0)</f>
        <v>11</v>
      </c>
      <c r="Q380" s="83" t="n">
        <f aca="false">IF($N380="D",VLOOKUP(H380,BasisBuckets,2,FALSE()),0)</f>
        <v>0</v>
      </c>
      <c r="R380" s="83" t="n">
        <f aca="false">IF($N380="PHY",VLOOKUP(H380,PGDBuckets,2,FALSE()),0)</f>
        <v>0</v>
      </c>
      <c r="S380" s="83" t="n">
        <f aca="false">IF($N380="G",VLOOKUP(H380,PGDBuckets,2,FALSE()),0)</f>
        <v>0</v>
      </c>
      <c r="T380" s="83" t="n">
        <f aca="false">SUM(P380:S380)</f>
        <v>11</v>
      </c>
      <c r="U380" s="83" t="str">
        <f aca="false">IF(O380="not used","-",O380&amp;N380&amp;T380)</f>
        <v>-</v>
      </c>
      <c r="V380" s="83" t="str">
        <f aca="false">IF(O380="Not Used","-",VLOOKUP(D380,FOLIOS,7,FALSE())&amp;H380)</f>
        <v>-</v>
      </c>
      <c r="W380" s="83" t="str">
        <f aca="false">IF(U380="-","-",O380&amp;E380&amp;H380)</f>
        <v>-</v>
      </c>
      <c r="X380" s="84" t="str">
        <f aca="false">D380&amp;G380</f>
        <v>FT-CAND-EGSC-PRCTOLL:ABC/KING</v>
      </c>
      <c r="AF380" s="0" t="str">
        <f aca="false">D380&amp;V380</f>
        <v>FT-CAND-EGSC-PRC-</v>
      </c>
    </row>
    <row r="381" customFormat="false" ht="12.75" hidden="false" customHeight="false" outlineLevel="0" collapsed="false">
      <c r="A381" s="80" t="n">
        <v>36682</v>
      </c>
      <c r="B381" s="81" t="s">
        <v>55</v>
      </c>
      <c r="C381" s="81" t="s">
        <v>56</v>
      </c>
      <c r="D381" s="81" t="s">
        <v>80</v>
      </c>
      <c r="E381" s="81" t="s">
        <v>24</v>
      </c>
      <c r="F381" s="81"/>
      <c r="G381" s="81" t="s">
        <v>60</v>
      </c>
      <c r="H381" s="80" t="n">
        <v>37926</v>
      </c>
      <c r="I381" s="81" t="n">
        <v>-193672</v>
      </c>
      <c r="J381" s="81" t="n">
        <v>0</v>
      </c>
      <c r="K381" s="82" t="n">
        <f aca="false">IF(J381=0,0,J381/I381)</f>
        <v>0</v>
      </c>
      <c r="L381" s="82" t="n">
        <f aca="false">I381/UOM</f>
        <v>-19.3672</v>
      </c>
      <c r="M381" s="82" t="n">
        <f aca="false">J381/UOM</f>
        <v>0</v>
      </c>
      <c r="N381" s="83" t="str">
        <f aca="false">IF(F381="P","PHY",IF(F381="G","G",E381))</f>
        <v>P</v>
      </c>
      <c r="O381" s="83" t="str">
        <f aca="false">IF(ISNA(VLOOKUP(G381,BadCanCurves,1,FALSE())),VLOOKUP(D381,FOLIOS,6,FALSE()),"not used")</f>
        <v>not used</v>
      </c>
      <c r="P381" s="83" t="n">
        <f aca="false">IF($N381="P",VLOOKUP(H381,PrcBuckets,2,FALSE()),0)</f>
        <v>11</v>
      </c>
      <c r="Q381" s="83" t="n">
        <f aca="false">IF($N381="D",VLOOKUP(H381,BasisBuckets,2,FALSE()),0)</f>
        <v>0</v>
      </c>
      <c r="R381" s="83" t="n">
        <f aca="false">IF($N381="PHY",VLOOKUP(H381,PGDBuckets,2,FALSE()),0)</f>
        <v>0</v>
      </c>
      <c r="S381" s="83" t="n">
        <f aca="false">IF($N381="G",VLOOKUP(H381,PGDBuckets,2,FALSE()),0)</f>
        <v>0</v>
      </c>
      <c r="T381" s="83" t="n">
        <f aca="false">SUM(P381:S381)</f>
        <v>11</v>
      </c>
      <c r="U381" s="83" t="str">
        <f aca="false">IF(O381="not used","-",O381&amp;N381&amp;T381)</f>
        <v>-</v>
      </c>
      <c r="V381" s="83" t="str">
        <f aca="false">IF(O381="Not Used","-",VLOOKUP(D381,FOLIOS,7,FALSE())&amp;H381)</f>
        <v>-</v>
      </c>
      <c r="W381" s="83" t="str">
        <f aca="false">IF(U381="-","-",O381&amp;E381&amp;H381)</f>
        <v>-</v>
      </c>
      <c r="X381" s="84" t="str">
        <f aca="false">D381&amp;G381</f>
        <v>FT-CAND-EGSC-PRCTOLL:ABC/KING</v>
      </c>
      <c r="AF381" s="0" t="str">
        <f aca="false">D381&amp;V381</f>
        <v>FT-CAND-EGSC-PRC-</v>
      </c>
    </row>
    <row r="382" customFormat="false" ht="12.75" hidden="false" customHeight="false" outlineLevel="0" collapsed="false">
      <c r="A382" s="80" t="n">
        <v>36682</v>
      </c>
      <c r="B382" s="81" t="s">
        <v>55</v>
      </c>
      <c r="C382" s="81" t="s">
        <v>56</v>
      </c>
      <c r="D382" s="81" t="s">
        <v>80</v>
      </c>
      <c r="E382" s="81" t="s">
        <v>24</v>
      </c>
      <c r="F382" s="81"/>
      <c r="G382" s="81" t="s">
        <v>60</v>
      </c>
      <c r="H382" s="80" t="n">
        <v>37956</v>
      </c>
      <c r="I382" s="81" t="n">
        <v>-198960</v>
      </c>
      <c r="J382" s="81" t="n">
        <v>0</v>
      </c>
      <c r="K382" s="82" t="n">
        <f aca="false">IF(J382=0,0,J382/I382)</f>
        <v>0</v>
      </c>
      <c r="L382" s="82" t="n">
        <f aca="false">I382/UOM</f>
        <v>-19.896</v>
      </c>
      <c r="M382" s="82" t="n">
        <f aca="false">J382/UOM</f>
        <v>0</v>
      </c>
      <c r="N382" s="83" t="str">
        <f aca="false">IF(F382="P","PHY",IF(F382="G","G",E382))</f>
        <v>P</v>
      </c>
      <c r="O382" s="83" t="str">
        <f aca="false">IF(ISNA(VLOOKUP(G382,BadCanCurves,1,FALSE())),VLOOKUP(D382,FOLIOS,6,FALSE()),"not used")</f>
        <v>not used</v>
      </c>
      <c r="P382" s="83" t="n">
        <f aca="false">IF($N382="P",VLOOKUP(H382,PrcBuckets,2,FALSE()),0)</f>
        <v>11</v>
      </c>
      <c r="Q382" s="83" t="n">
        <f aca="false">IF($N382="D",VLOOKUP(H382,BasisBuckets,2,FALSE()),0)</f>
        <v>0</v>
      </c>
      <c r="R382" s="83" t="n">
        <f aca="false">IF($N382="PHY",VLOOKUP(H382,PGDBuckets,2,FALSE()),0)</f>
        <v>0</v>
      </c>
      <c r="S382" s="83" t="n">
        <f aca="false">IF($N382="G",VLOOKUP(H382,PGDBuckets,2,FALSE()),0)</f>
        <v>0</v>
      </c>
      <c r="T382" s="83" t="n">
        <f aca="false">SUM(P382:S382)</f>
        <v>11</v>
      </c>
      <c r="U382" s="83" t="str">
        <f aca="false">IF(O382="not used","-",O382&amp;N382&amp;T382)</f>
        <v>-</v>
      </c>
      <c r="V382" s="83" t="str">
        <f aca="false">IF(O382="Not Used","-",VLOOKUP(D382,FOLIOS,7,FALSE())&amp;H382)</f>
        <v>-</v>
      </c>
      <c r="W382" s="83" t="str">
        <f aca="false">IF(U382="-","-",O382&amp;E382&amp;H382)</f>
        <v>-</v>
      </c>
      <c r="X382" s="84" t="str">
        <f aca="false">D382&amp;G382</f>
        <v>FT-CAND-EGSC-PRCTOLL:ABC/KING</v>
      </c>
      <c r="AF382" s="0" t="str">
        <f aca="false">D382&amp;V382</f>
        <v>FT-CAND-EGSC-PRC-</v>
      </c>
    </row>
    <row r="383" customFormat="false" ht="12.75" hidden="false" customHeight="false" outlineLevel="0" collapsed="false">
      <c r="A383" s="80" t="n">
        <v>36682</v>
      </c>
      <c r="B383" s="81" t="s">
        <v>55</v>
      </c>
      <c r="C383" s="81" t="s">
        <v>56</v>
      </c>
      <c r="D383" s="81" t="s">
        <v>80</v>
      </c>
      <c r="E383" s="81" t="s">
        <v>24</v>
      </c>
      <c r="F383" s="81"/>
      <c r="G383" s="81" t="s">
        <v>60</v>
      </c>
      <c r="H383" s="80" t="n">
        <v>37987</v>
      </c>
      <c r="I383" s="81" t="n">
        <v>-197755</v>
      </c>
      <c r="J383" s="81" t="n">
        <v>0</v>
      </c>
      <c r="K383" s="82" t="n">
        <f aca="false">IF(J383=0,0,J383/I383)</f>
        <v>0</v>
      </c>
      <c r="L383" s="82" t="n">
        <f aca="false">I383/UOM</f>
        <v>-19.7755</v>
      </c>
      <c r="M383" s="82" t="n">
        <f aca="false">J383/UOM</f>
        <v>0</v>
      </c>
      <c r="N383" s="83" t="str">
        <f aca="false">IF(F383="P","PHY",IF(F383="G","G",E383))</f>
        <v>P</v>
      </c>
      <c r="O383" s="83" t="str">
        <f aca="false">IF(ISNA(VLOOKUP(G383,BadCanCurves,1,FALSE())),VLOOKUP(D383,FOLIOS,6,FALSE()),"not used")</f>
        <v>not used</v>
      </c>
      <c r="P383" s="83" t="n">
        <f aca="false">IF($N383="P",VLOOKUP(H383,PrcBuckets,2,FALSE()),0)</f>
        <v>12</v>
      </c>
      <c r="Q383" s="83" t="n">
        <f aca="false">IF($N383="D",VLOOKUP(H383,BasisBuckets,2,FALSE()),0)</f>
        <v>0</v>
      </c>
      <c r="R383" s="83" t="n">
        <f aca="false">IF($N383="PHY",VLOOKUP(H383,PGDBuckets,2,FALSE()),0)</f>
        <v>0</v>
      </c>
      <c r="S383" s="83" t="n">
        <f aca="false">IF($N383="G",VLOOKUP(H383,PGDBuckets,2,FALSE()),0)</f>
        <v>0</v>
      </c>
      <c r="T383" s="83" t="n">
        <f aca="false">SUM(P383:S383)</f>
        <v>12</v>
      </c>
      <c r="U383" s="83" t="str">
        <f aca="false">IF(O383="not used","-",O383&amp;N383&amp;T383)</f>
        <v>-</v>
      </c>
      <c r="V383" s="83" t="str">
        <f aca="false">IF(O383="Not Used","-",VLOOKUP(D383,FOLIOS,7,FALSE())&amp;H383)</f>
        <v>-</v>
      </c>
      <c r="W383" s="83" t="str">
        <f aca="false">IF(U383="-","-",O383&amp;E383&amp;H383)</f>
        <v>-</v>
      </c>
      <c r="X383" s="84" t="str">
        <f aca="false">D383&amp;G383</f>
        <v>FT-CAND-EGSC-PRCTOLL:ABC/KING</v>
      </c>
      <c r="AF383" s="0" t="str">
        <f aca="false">D383&amp;V383</f>
        <v>FT-CAND-EGSC-PRC-</v>
      </c>
    </row>
    <row r="384" customFormat="false" ht="12.75" hidden="false" customHeight="false" outlineLevel="0" collapsed="false">
      <c r="A384" s="80" t="n">
        <v>36682</v>
      </c>
      <c r="B384" s="81" t="s">
        <v>55</v>
      </c>
      <c r="C384" s="81" t="s">
        <v>56</v>
      </c>
      <c r="D384" s="81" t="s">
        <v>80</v>
      </c>
      <c r="E384" s="81" t="s">
        <v>24</v>
      </c>
      <c r="F384" s="81"/>
      <c r="G384" s="81" t="s">
        <v>60</v>
      </c>
      <c r="H384" s="80" t="n">
        <v>38018</v>
      </c>
      <c r="I384" s="81" t="n">
        <v>-183869</v>
      </c>
      <c r="J384" s="81" t="n">
        <v>0</v>
      </c>
      <c r="K384" s="82" t="n">
        <f aca="false">IF(J384=0,0,J384/I384)</f>
        <v>0</v>
      </c>
      <c r="L384" s="82" t="n">
        <f aca="false">I384/UOM</f>
        <v>-18.3869</v>
      </c>
      <c r="M384" s="82" t="n">
        <f aca="false">J384/UOM</f>
        <v>0</v>
      </c>
      <c r="N384" s="83" t="str">
        <f aca="false">IF(F384="P","PHY",IF(F384="G","G",E384))</f>
        <v>P</v>
      </c>
      <c r="O384" s="83" t="str">
        <f aca="false">IF(ISNA(VLOOKUP(G384,BadCanCurves,1,FALSE())),VLOOKUP(D384,FOLIOS,6,FALSE()),"not used")</f>
        <v>not used</v>
      </c>
      <c r="P384" s="83" t="n">
        <f aca="false">IF($N384="P",VLOOKUP(H384,PrcBuckets,2,FALSE()),0)</f>
        <v>12</v>
      </c>
      <c r="Q384" s="83" t="n">
        <f aca="false">IF($N384="D",VLOOKUP(H384,BasisBuckets,2,FALSE()),0)</f>
        <v>0</v>
      </c>
      <c r="R384" s="83" t="n">
        <f aca="false">IF($N384="PHY",VLOOKUP(H384,PGDBuckets,2,FALSE()),0)</f>
        <v>0</v>
      </c>
      <c r="S384" s="83" t="n">
        <f aca="false">IF($N384="G",VLOOKUP(H384,PGDBuckets,2,FALSE()),0)</f>
        <v>0</v>
      </c>
      <c r="T384" s="83" t="n">
        <f aca="false">SUM(P384:S384)</f>
        <v>12</v>
      </c>
      <c r="U384" s="83" t="str">
        <f aca="false">IF(O384="not used","-",O384&amp;N384&amp;T384)</f>
        <v>-</v>
      </c>
      <c r="V384" s="83" t="str">
        <f aca="false">IF(O384="Not Used","-",VLOOKUP(D384,FOLIOS,7,FALSE())&amp;H384)</f>
        <v>-</v>
      </c>
      <c r="W384" s="83" t="str">
        <f aca="false">IF(U384="-","-",O384&amp;E384&amp;H384)</f>
        <v>-</v>
      </c>
      <c r="X384" s="84" t="str">
        <f aca="false">D384&amp;G384</f>
        <v>FT-CAND-EGSC-PRCTOLL:ABC/KING</v>
      </c>
      <c r="AF384" s="0" t="str">
        <f aca="false">D384&amp;V384</f>
        <v>FT-CAND-EGSC-PRC-</v>
      </c>
    </row>
    <row r="385" customFormat="false" ht="12.75" hidden="false" customHeight="false" outlineLevel="0" collapsed="false">
      <c r="A385" s="80" t="n">
        <v>36682</v>
      </c>
      <c r="B385" s="81" t="s">
        <v>55</v>
      </c>
      <c r="C385" s="81" t="s">
        <v>56</v>
      </c>
      <c r="D385" s="81" t="s">
        <v>80</v>
      </c>
      <c r="E385" s="81" t="s">
        <v>24</v>
      </c>
      <c r="F385" s="81"/>
      <c r="G385" s="81" t="s">
        <v>60</v>
      </c>
      <c r="H385" s="80" t="n">
        <v>38047</v>
      </c>
      <c r="I385" s="81" t="n">
        <v>-195427</v>
      </c>
      <c r="J385" s="81" t="n">
        <v>0</v>
      </c>
      <c r="K385" s="82" t="n">
        <f aca="false">IF(J385=0,0,J385/I385)</f>
        <v>0</v>
      </c>
      <c r="L385" s="82" t="n">
        <f aca="false">I385/UOM</f>
        <v>-19.5427</v>
      </c>
      <c r="M385" s="82" t="n">
        <f aca="false">J385/UOM</f>
        <v>0</v>
      </c>
      <c r="N385" s="83" t="str">
        <f aca="false">IF(F385="P","PHY",IF(F385="G","G",E385))</f>
        <v>P</v>
      </c>
      <c r="O385" s="83" t="str">
        <f aca="false">IF(ISNA(VLOOKUP(G385,BadCanCurves,1,FALSE())),VLOOKUP(D385,FOLIOS,6,FALSE()),"not used")</f>
        <v>not used</v>
      </c>
      <c r="P385" s="83" t="n">
        <f aca="false">IF($N385="P",VLOOKUP(H385,PrcBuckets,2,FALSE()),0)</f>
        <v>12</v>
      </c>
      <c r="Q385" s="83" t="n">
        <f aca="false">IF($N385="D",VLOOKUP(H385,BasisBuckets,2,FALSE()),0)</f>
        <v>0</v>
      </c>
      <c r="R385" s="83" t="n">
        <f aca="false">IF($N385="PHY",VLOOKUP(H385,PGDBuckets,2,FALSE()),0)</f>
        <v>0</v>
      </c>
      <c r="S385" s="83" t="n">
        <f aca="false">IF($N385="G",VLOOKUP(H385,PGDBuckets,2,FALSE()),0)</f>
        <v>0</v>
      </c>
      <c r="T385" s="83" t="n">
        <f aca="false">SUM(P385:S385)</f>
        <v>12</v>
      </c>
      <c r="U385" s="83" t="str">
        <f aca="false">IF(O385="not used","-",O385&amp;N385&amp;T385)</f>
        <v>-</v>
      </c>
      <c r="V385" s="83" t="str">
        <f aca="false">IF(O385="Not Used","-",VLOOKUP(D385,FOLIOS,7,FALSE())&amp;H385)</f>
        <v>-</v>
      </c>
      <c r="W385" s="83" t="str">
        <f aca="false">IF(U385="-","-",O385&amp;E385&amp;H385)</f>
        <v>-</v>
      </c>
      <c r="X385" s="84" t="str">
        <f aca="false">D385&amp;G385</f>
        <v>FT-CAND-EGSC-PRCTOLL:ABC/KING</v>
      </c>
      <c r="AF385" s="0" t="str">
        <f aca="false">D385&amp;V385</f>
        <v>FT-CAND-EGSC-PRC-</v>
      </c>
    </row>
    <row r="386" customFormat="false" ht="12.75" hidden="false" customHeight="false" outlineLevel="0" collapsed="false">
      <c r="A386" s="80" t="n">
        <v>36682</v>
      </c>
      <c r="B386" s="81" t="s">
        <v>55</v>
      </c>
      <c r="C386" s="81" t="s">
        <v>56</v>
      </c>
      <c r="D386" s="81" t="s">
        <v>80</v>
      </c>
      <c r="E386" s="81" t="s">
        <v>24</v>
      </c>
      <c r="F386" s="81"/>
      <c r="G386" s="81" t="s">
        <v>60</v>
      </c>
      <c r="H386" s="80" t="n">
        <v>38078</v>
      </c>
      <c r="I386" s="81" t="n">
        <v>-187973</v>
      </c>
      <c r="J386" s="81" t="n">
        <v>0</v>
      </c>
      <c r="K386" s="82" t="n">
        <f aca="false">IF(J386=0,0,J386/I386)</f>
        <v>0</v>
      </c>
      <c r="L386" s="82" t="n">
        <f aca="false">I386/UOM</f>
        <v>-18.7973</v>
      </c>
      <c r="M386" s="82" t="n">
        <f aca="false">J386/UOM</f>
        <v>0</v>
      </c>
      <c r="N386" s="83" t="str">
        <f aca="false">IF(F386="P","PHY",IF(F386="G","G",E386))</f>
        <v>P</v>
      </c>
      <c r="O386" s="83" t="str">
        <f aca="false">IF(ISNA(VLOOKUP(G386,BadCanCurves,1,FALSE())),VLOOKUP(D386,FOLIOS,6,FALSE()),"not used")</f>
        <v>not used</v>
      </c>
      <c r="P386" s="83" t="n">
        <f aca="false">IF($N386="P",VLOOKUP(H386,PrcBuckets,2,FALSE()),0)</f>
        <v>12</v>
      </c>
      <c r="Q386" s="83" t="n">
        <f aca="false">IF($N386="D",VLOOKUP(H386,BasisBuckets,2,FALSE()),0)</f>
        <v>0</v>
      </c>
      <c r="R386" s="83" t="n">
        <f aca="false">IF($N386="PHY",VLOOKUP(H386,PGDBuckets,2,FALSE()),0)</f>
        <v>0</v>
      </c>
      <c r="S386" s="83" t="n">
        <f aca="false">IF($N386="G",VLOOKUP(H386,PGDBuckets,2,FALSE()),0)</f>
        <v>0</v>
      </c>
      <c r="T386" s="83" t="n">
        <f aca="false">SUM(P386:S386)</f>
        <v>12</v>
      </c>
      <c r="U386" s="83" t="str">
        <f aca="false">IF(O386="not used","-",O386&amp;N386&amp;T386)</f>
        <v>-</v>
      </c>
      <c r="V386" s="83" t="str">
        <f aca="false">IF(O386="Not Used","-",VLOOKUP(D386,FOLIOS,7,FALSE())&amp;H386)</f>
        <v>-</v>
      </c>
      <c r="W386" s="83" t="str">
        <f aca="false">IF(U386="-","-",O386&amp;E386&amp;H386)</f>
        <v>-</v>
      </c>
      <c r="X386" s="84" t="str">
        <f aca="false">D386&amp;G386</f>
        <v>FT-CAND-EGSC-PRCTOLL:ABC/KING</v>
      </c>
      <c r="AF386" s="0" t="str">
        <f aca="false">D386&amp;V386</f>
        <v>FT-CAND-EGSC-PRC-</v>
      </c>
    </row>
    <row r="387" customFormat="false" ht="12.75" hidden="false" customHeight="false" outlineLevel="0" collapsed="false">
      <c r="A387" s="80" t="n">
        <v>36682</v>
      </c>
      <c r="B387" s="81" t="s">
        <v>55</v>
      </c>
      <c r="C387" s="81" t="s">
        <v>56</v>
      </c>
      <c r="D387" s="81" t="s">
        <v>80</v>
      </c>
      <c r="E387" s="81" t="s">
        <v>24</v>
      </c>
      <c r="F387" s="81"/>
      <c r="G387" s="81" t="s">
        <v>60</v>
      </c>
      <c r="H387" s="80" t="n">
        <v>38108</v>
      </c>
      <c r="I387" s="81" t="n">
        <v>-193098</v>
      </c>
      <c r="J387" s="81" t="n">
        <v>0</v>
      </c>
      <c r="K387" s="82" t="n">
        <f aca="false">IF(J387=0,0,J387/I387)</f>
        <v>0</v>
      </c>
      <c r="L387" s="82" t="n">
        <f aca="false">I387/UOM</f>
        <v>-19.3098</v>
      </c>
      <c r="M387" s="82" t="n">
        <f aca="false">J387/UOM</f>
        <v>0</v>
      </c>
      <c r="N387" s="83" t="str">
        <f aca="false">IF(F387="P","PHY",IF(F387="G","G",E387))</f>
        <v>P</v>
      </c>
      <c r="O387" s="83" t="str">
        <f aca="false">IF(ISNA(VLOOKUP(G387,BadCanCurves,1,FALSE())),VLOOKUP(D387,FOLIOS,6,FALSE()),"not used")</f>
        <v>not used</v>
      </c>
      <c r="P387" s="83" t="n">
        <f aca="false">IF($N387="P",VLOOKUP(H387,PrcBuckets,2,FALSE()),0)</f>
        <v>12</v>
      </c>
      <c r="Q387" s="83" t="n">
        <f aca="false">IF($N387="D",VLOOKUP(H387,BasisBuckets,2,FALSE()),0)</f>
        <v>0</v>
      </c>
      <c r="R387" s="83" t="n">
        <f aca="false">IF($N387="PHY",VLOOKUP(H387,PGDBuckets,2,FALSE()),0)</f>
        <v>0</v>
      </c>
      <c r="S387" s="83" t="n">
        <f aca="false">IF($N387="G",VLOOKUP(H387,PGDBuckets,2,FALSE()),0)</f>
        <v>0</v>
      </c>
      <c r="T387" s="83" t="n">
        <f aca="false">SUM(P387:S387)</f>
        <v>12</v>
      </c>
      <c r="U387" s="83" t="str">
        <f aca="false">IF(O387="not used","-",O387&amp;N387&amp;T387)</f>
        <v>-</v>
      </c>
      <c r="V387" s="83" t="str">
        <f aca="false">IF(O387="Not Used","-",VLOOKUP(D387,FOLIOS,7,FALSE())&amp;H387)</f>
        <v>-</v>
      </c>
      <c r="W387" s="83" t="str">
        <f aca="false">IF(U387="-","-",O387&amp;E387&amp;H387)</f>
        <v>-</v>
      </c>
      <c r="X387" s="84" t="str">
        <f aca="false">D387&amp;G387</f>
        <v>FT-CAND-EGSC-PRCTOLL:ABC/KING</v>
      </c>
      <c r="AF387" s="0" t="str">
        <f aca="false">D387&amp;V387</f>
        <v>FT-CAND-EGSC-PRC-</v>
      </c>
    </row>
    <row r="388" customFormat="false" ht="12.75" hidden="false" customHeight="false" outlineLevel="0" collapsed="false">
      <c r="A388" s="80" t="n">
        <v>36682</v>
      </c>
      <c r="B388" s="81" t="s">
        <v>55</v>
      </c>
      <c r="C388" s="81" t="s">
        <v>56</v>
      </c>
      <c r="D388" s="81" t="s">
        <v>80</v>
      </c>
      <c r="E388" s="81" t="s">
        <v>24</v>
      </c>
      <c r="F388" s="81"/>
      <c r="G388" s="81" t="s">
        <v>60</v>
      </c>
      <c r="H388" s="80" t="n">
        <v>38139</v>
      </c>
      <c r="I388" s="81" t="n">
        <v>-185736</v>
      </c>
      <c r="J388" s="81" t="n">
        <v>0</v>
      </c>
      <c r="K388" s="82" t="n">
        <f aca="false">IF(J388=0,0,J388/I388)</f>
        <v>0</v>
      </c>
      <c r="L388" s="82" t="n">
        <f aca="false">I388/UOM</f>
        <v>-18.5736</v>
      </c>
      <c r="M388" s="82" t="n">
        <f aca="false">J388/UOM</f>
        <v>0</v>
      </c>
      <c r="N388" s="83" t="str">
        <f aca="false">IF(F388="P","PHY",IF(F388="G","G",E388))</f>
        <v>P</v>
      </c>
      <c r="O388" s="83" t="str">
        <f aca="false">IF(ISNA(VLOOKUP(G388,BadCanCurves,1,FALSE())),VLOOKUP(D388,FOLIOS,6,FALSE()),"not used")</f>
        <v>not used</v>
      </c>
      <c r="P388" s="83" t="n">
        <f aca="false">IF($N388="P",VLOOKUP(H388,PrcBuckets,2,FALSE()),0)</f>
        <v>12</v>
      </c>
      <c r="Q388" s="83" t="n">
        <f aca="false">IF($N388="D",VLOOKUP(H388,BasisBuckets,2,FALSE()),0)</f>
        <v>0</v>
      </c>
      <c r="R388" s="83" t="n">
        <f aca="false">IF($N388="PHY",VLOOKUP(H388,PGDBuckets,2,FALSE()),0)</f>
        <v>0</v>
      </c>
      <c r="S388" s="83" t="n">
        <f aca="false">IF($N388="G",VLOOKUP(H388,PGDBuckets,2,FALSE()),0)</f>
        <v>0</v>
      </c>
      <c r="T388" s="83" t="n">
        <f aca="false">SUM(P388:S388)</f>
        <v>12</v>
      </c>
      <c r="U388" s="83" t="str">
        <f aca="false">IF(O388="not used","-",O388&amp;N388&amp;T388)</f>
        <v>-</v>
      </c>
      <c r="V388" s="83" t="str">
        <f aca="false">IF(O388="Not Used","-",VLOOKUP(D388,FOLIOS,7,FALSE())&amp;H388)</f>
        <v>-</v>
      </c>
      <c r="W388" s="83" t="str">
        <f aca="false">IF(U388="-","-",O388&amp;E388&amp;H388)</f>
        <v>-</v>
      </c>
      <c r="X388" s="84" t="str">
        <f aca="false">D388&amp;G388</f>
        <v>FT-CAND-EGSC-PRCTOLL:ABC/KING</v>
      </c>
      <c r="AF388" s="0" t="str">
        <f aca="false">D388&amp;V388</f>
        <v>FT-CAND-EGSC-PRC-</v>
      </c>
    </row>
    <row r="389" customFormat="false" ht="12.75" hidden="false" customHeight="false" outlineLevel="0" collapsed="false">
      <c r="A389" s="80" t="n">
        <v>36682</v>
      </c>
      <c r="B389" s="81" t="s">
        <v>55</v>
      </c>
      <c r="C389" s="81" t="s">
        <v>56</v>
      </c>
      <c r="D389" s="81" t="s">
        <v>80</v>
      </c>
      <c r="E389" s="81" t="s">
        <v>24</v>
      </c>
      <c r="F389" s="81"/>
      <c r="G389" s="81" t="s">
        <v>60</v>
      </c>
      <c r="H389" s="80" t="n">
        <v>38169</v>
      </c>
      <c r="I389" s="81" t="n">
        <v>-190800</v>
      </c>
      <c r="J389" s="81" t="n">
        <v>0</v>
      </c>
      <c r="K389" s="82" t="n">
        <f aca="false">IF(J389=0,0,J389/I389)</f>
        <v>0</v>
      </c>
      <c r="L389" s="82" t="n">
        <f aca="false">I389/UOM</f>
        <v>-19.08</v>
      </c>
      <c r="M389" s="82" t="n">
        <f aca="false">J389/UOM</f>
        <v>0</v>
      </c>
      <c r="N389" s="83" t="str">
        <f aca="false">IF(F389="P","PHY",IF(F389="G","G",E389))</f>
        <v>P</v>
      </c>
      <c r="O389" s="83" t="str">
        <f aca="false">IF(ISNA(VLOOKUP(G389,BadCanCurves,1,FALSE())),VLOOKUP(D389,FOLIOS,6,FALSE()),"not used")</f>
        <v>not used</v>
      </c>
      <c r="P389" s="83" t="n">
        <f aca="false">IF($N389="P",VLOOKUP(H389,PrcBuckets,2,FALSE()),0)</f>
        <v>12</v>
      </c>
      <c r="Q389" s="83" t="n">
        <f aca="false">IF($N389="D",VLOOKUP(H389,BasisBuckets,2,FALSE()),0)</f>
        <v>0</v>
      </c>
      <c r="R389" s="83" t="n">
        <f aca="false">IF($N389="PHY",VLOOKUP(H389,PGDBuckets,2,FALSE()),0)</f>
        <v>0</v>
      </c>
      <c r="S389" s="83" t="n">
        <f aca="false">IF($N389="G",VLOOKUP(H389,PGDBuckets,2,FALSE()),0)</f>
        <v>0</v>
      </c>
      <c r="T389" s="83" t="n">
        <f aca="false">SUM(P389:S389)</f>
        <v>12</v>
      </c>
      <c r="U389" s="83" t="str">
        <f aca="false">IF(O389="not used","-",O389&amp;N389&amp;T389)</f>
        <v>-</v>
      </c>
      <c r="V389" s="83" t="str">
        <f aca="false">IF(O389="Not Used","-",VLOOKUP(D389,FOLIOS,7,FALSE())&amp;H389)</f>
        <v>-</v>
      </c>
      <c r="W389" s="83" t="str">
        <f aca="false">IF(U389="-","-",O389&amp;E389&amp;H389)</f>
        <v>-</v>
      </c>
      <c r="X389" s="84" t="str">
        <f aca="false">D389&amp;G389</f>
        <v>FT-CAND-EGSC-PRCTOLL:ABC/KING</v>
      </c>
      <c r="AF389" s="0" t="str">
        <f aca="false">D389&amp;V389</f>
        <v>FT-CAND-EGSC-PRC-</v>
      </c>
    </row>
    <row r="390" customFormat="false" ht="12.75" hidden="false" customHeight="false" outlineLevel="0" collapsed="false">
      <c r="A390" s="80" t="n">
        <v>36682</v>
      </c>
      <c r="B390" s="81" t="s">
        <v>55</v>
      </c>
      <c r="C390" s="81" t="s">
        <v>56</v>
      </c>
      <c r="D390" s="81" t="s">
        <v>80</v>
      </c>
      <c r="E390" s="81" t="s">
        <v>24</v>
      </c>
      <c r="F390" s="81"/>
      <c r="G390" s="81" t="s">
        <v>60</v>
      </c>
      <c r="H390" s="80" t="n">
        <v>38200</v>
      </c>
      <c r="I390" s="81" t="n">
        <v>-189643</v>
      </c>
      <c r="J390" s="81" t="n">
        <v>0</v>
      </c>
      <c r="K390" s="82" t="n">
        <f aca="false">IF(J390=0,0,J390/I390)</f>
        <v>0</v>
      </c>
      <c r="L390" s="82" t="n">
        <f aca="false">I390/UOM</f>
        <v>-18.9643</v>
      </c>
      <c r="M390" s="82" t="n">
        <f aca="false">J390/UOM</f>
        <v>0</v>
      </c>
      <c r="N390" s="83" t="str">
        <f aca="false">IF(F390="P","PHY",IF(F390="G","G",E390))</f>
        <v>P</v>
      </c>
      <c r="O390" s="83" t="str">
        <f aca="false">IF(ISNA(VLOOKUP(G390,BadCanCurves,1,FALSE())),VLOOKUP(D390,FOLIOS,6,FALSE()),"not used")</f>
        <v>not used</v>
      </c>
      <c r="P390" s="83" t="n">
        <f aca="false">IF($N390="P",VLOOKUP(H390,PrcBuckets,2,FALSE()),0)</f>
        <v>12</v>
      </c>
      <c r="Q390" s="83" t="n">
        <f aca="false">IF($N390="D",VLOOKUP(H390,BasisBuckets,2,FALSE()),0)</f>
        <v>0</v>
      </c>
      <c r="R390" s="83" t="n">
        <f aca="false">IF($N390="PHY",VLOOKUP(H390,PGDBuckets,2,FALSE()),0)</f>
        <v>0</v>
      </c>
      <c r="S390" s="83" t="n">
        <f aca="false">IF($N390="G",VLOOKUP(H390,PGDBuckets,2,FALSE()),0)</f>
        <v>0</v>
      </c>
      <c r="T390" s="83" t="n">
        <f aca="false">SUM(P390:S390)</f>
        <v>12</v>
      </c>
      <c r="U390" s="83" t="str">
        <f aca="false">IF(O390="not used","-",O390&amp;N390&amp;T390)</f>
        <v>-</v>
      </c>
      <c r="V390" s="83" t="str">
        <f aca="false">IF(O390="Not Used","-",VLOOKUP(D390,FOLIOS,7,FALSE())&amp;H390)</f>
        <v>-</v>
      </c>
      <c r="W390" s="83" t="str">
        <f aca="false">IF(U390="-","-",O390&amp;E390&amp;H390)</f>
        <v>-</v>
      </c>
      <c r="X390" s="84" t="str">
        <f aca="false">D390&amp;G390</f>
        <v>FT-CAND-EGSC-PRCTOLL:ABC/KING</v>
      </c>
      <c r="AF390" s="0" t="str">
        <f aca="false">D390&amp;V390</f>
        <v>FT-CAND-EGSC-PRC-</v>
      </c>
    </row>
    <row r="391" customFormat="false" ht="12.75" hidden="false" customHeight="false" outlineLevel="0" collapsed="false">
      <c r="A391" s="80" t="n">
        <v>36682</v>
      </c>
      <c r="B391" s="81" t="s">
        <v>55</v>
      </c>
      <c r="C391" s="81" t="s">
        <v>56</v>
      </c>
      <c r="D391" s="81" t="s">
        <v>80</v>
      </c>
      <c r="E391" s="81" t="s">
        <v>24</v>
      </c>
      <c r="F391" s="81"/>
      <c r="G391" s="81" t="s">
        <v>60</v>
      </c>
      <c r="H391" s="80" t="n">
        <v>38231</v>
      </c>
      <c r="I391" s="81" t="n">
        <v>-182411</v>
      </c>
      <c r="J391" s="81" t="n">
        <v>0</v>
      </c>
      <c r="K391" s="82" t="n">
        <f aca="false">IF(J391=0,0,J391/I391)</f>
        <v>0</v>
      </c>
      <c r="L391" s="82" t="n">
        <f aca="false">I391/UOM</f>
        <v>-18.2411</v>
      </c>
      <c r="M391" s="82" t="n">
        <f aca="false">J391/UOM</f>
        <v>0</v>
      </c>
      <c r="N391" s="83" t="str">
        <f aca="false">IF(F391="P","PHY",IF(F391="G","G",E391))</f>
        <v>P</v>
      </c>
      <c r="O391" s="83" t="str">
        <f aca="false">IF(ISNA(VLOOKUP(G391,BadCanCurves,1,FALSE())),VLOOKUP(D391,FOLIOS,6,FALSE()),"not used")</f>
        <v>not used</v>
      </c>
      <c r="P391" s="83" t="n">
        <f aca="false">IF($N391="P",VLOOKUP(H391,PrcBuckets,2,FALSE()),0)</f>
        <v>12</v>
      </c>
      <c r="Q391" s="83" t="n">
        <f aca="false">IF($N391="D",VLOOKUP(H391,BasisBuckets,2,FALSE()),0)</f>
        <v>0</v>
      </c>
      <c r="R391" s="83" t="n">
        <f aca="false">IF($N391="PHY",VLOOKUP(H391,PGDBuckets,2,FALSE()),0)</f>
        <v>0</v>
      </c>
      <c r="S391" s="83" t="n">
        <f aca="false">IF($N391="G",VLOOKUP(H391,PGDBuckets,2,FALSE()),0)</f>
        <v>0</v>
      </c>
      <c r="T391" s="83" t="n">
        <f aca="false">SUM(P391:S391)</f>
        <v>12</v>
      </c>
      <c r="U391" s="83" t="str">
        <f aca="false">IF(O391="not used","-",O391&amp;N391&amp;T391)</f>
        <v>-</v>
      </c>
      <c r="V391" s="83" t="str">
        <f aca="false">IF(O391="Not Used","-",VLOOKUP(D391,FOLIOS,7,FALSE())&amp;H391)</f>
        <v>-</v>
      </c>
      <c r="W391" s="83" t="str">
        <f aca="false">IF(U391="-","-",O391&amp;E391&amp;H391)</f>
        <v>-</v>
      </c>
      <c r="X391" s="84" t="str">
        <f aca="false">D391&amp;G391</f>
        <v>FT-CAND-EGSC-PRCTOLL:ABC/KING</v>
      </c>
      <c r="AF391" s="0" t="str">
        <f aca="false">D391&amp;V391</f>
        <v>FT-CAND-EGSC-PRC-</v>
      </c>
    </row>
    <row r="392" customFormat="false" ht="12.75" hidden="false" customHeight="false" outlineLevel="0" collapsed="false">
      <c r="A392" s="80" t="n">
        <v>36682</v>
      </c>
      <c r="B392" s="81" t="s">
        <v>55</v>
      </c>
      <c r="C392" s="81" t="s">
        <v>56</v>
      </c>
      <c r="D392" s="81" t="s">
        <v>80</v>
      </c>
      <c r="E392" s="81" t="s">
        <v>24</v>
      </c>
      <c r="F392" s="81"/>
      <c r="G392" s="81" t="s">
        <v>60</v>
      </c>
      <c r="H392" s="80" t="n">
        <v>38261</v>
      </c>
      <c r="I392" s="81" t="n">
        <v>-187385</v>
      </c>
      <c r="J392" s="81" t="n">
        <v>0</v>
      </c>
      <c r="K392" s="82" t="n">
        <f aca="false">IF(J392=0,0,J392/I392)</f>
        <v>0</v>
      </c>
      <c r="L392" s="82" t="n">
        <f aca="false">I392/UOM</f>
        <v>-18.7385</v>
      </c>
      <c r="M392" s="82" t="n">
        <f aca="false">J392/UOM</f>
        <v>0</v>
      </c>
      <c r="N392" s="83" t="str">
        <f aca="false">IF(F392="P","PHY",IF(F392="G","G",E392))</f>
        <v>P</v>
      </c>
      <c r="O392" s="83" t="str">
        <f aca="false">IF(ISNA(VLOOKUP(G392,BadCanCurves,1,FALSE())),VLOOKUP(D392,FOLIOS,6,FALSE()),"not used")</f>
        <v>not used</v>
      </c>
      <c r="P392" s="83" t="n">
        <f aca="false">IF($N392="P",VLOOKUP(H392,PrcBuckets,2,FALSE()),0)</f>
        <v>12</v>
      </c>
      <c r="Q392" s="83" t="n">
        <f aca="false">IF($N392="D",VLOOKUP(H392,BasisBuckets,2,FALSE()),0)</f>
        <v>0</v>
      </c>
      <c r="R392" s="83" t="n">
        <f aca="false">IF($N392="PHY",VLOOKUP(H392,PGDBuckets,2,FALSE()),0)</f>
        <v>0</v>
      </c>
      <c r="S392" s="83" t="n">
        <f aca="false">IF($N392="G",VLOOKUP(H392,PGDBuckets,2,FALSE()),0)</f>
        <v>0</v>
      </c>
      <c r="T392" s="83" t="n">
        <f aca="false">SUM(P392:S392)</f>
        <v>12</v>
      </c>
      <c r="U392" s="83" t="str">
        <f aca="false">IF(O392="not used","-",O392&amp;N392&amp;T392)</f>
        <v>-</v>
      </c>
      <c r="V392" s="83" t="str">
        <f aca="false">IF(O392="Not Used","-",VLOOKUP(D392,FOLIOS,7,FALSE())&amp;H392)</f>
        <v>-</v>
      </c>
      <c r="W392" s="83" t="str">
        <f aca="false">IF(U392="-","-",O392&amp;E392&amp;H392)</f>
        <v>-</v>
      </c>
      <c r="X392" s="84" t="str">
        <f aca="false">D392&amp;G392</f>
        <v>FT-CAND-EGSC-PRCTOLL:ABC/KING</v>
      </c>
      <c r="AF392" s="0" t="str">
        <f aca="false">D392&amp;V392</f>
        <v>FT-CAND-EGSC-PRC-</v>
      </c>
    </row>
    <row r="393" customFormat="false" ht="12.75" hidden="false" customHeight="false" outlineLevel="0" collapsed="false">
      <c r="A393" s="80" t="n">
        <v>36682</v>
      </c>
      <c r="B393" s="81" t="s">
        <v>55</v>
      </c>
      <c r="C393" s="81" t="s">
        <v>56</v>
      </c>
      <c r="D393" s="81" t="s">
        <v>80</v>
      </c>
      <c r="E393" s="81" t="s">
        <v>24</v>
      </c>
      <c r="F393" s="81"/>
      <c r="G393" s="81" t="s">
        <v>60</v>
      </c>
      <c r="H393" s="80" t="n">
        <v>38292</v>
      </c>
      <c r="I393" s="81" t="n">
        <v>-180239</v>
      </c>
      <c r="J393" s="81" t="n">
        <v>0</v>
      </c>
      <c r="K393" s="82" t="n">
        <f aca="false">IF(J393=0,0,J393/I393)</f>
        <v>0</v>
      </c>
      <c r="L393" s="82" t="n">
        <f aca="false">I393/UOM</f>
        <v>-18.0239</v>
      </c>
      <c r="M393" s="82" t="n">
        <f aca="false">J393/UOM</f>
        <v>0</v>
      </c>
      <c r="N393" s="83" t="str">
        <f aca="false">IF(F393="P","PHY",IF(F393="G","G",E393))</f>
        <v>P</v>
      </c>
      <c r="O393" s="83" t="str">
        <f aca="false">IF(ISNA(VLOOKUP(G393,BadCanCurves,1,FALSE())),VLOOKUP(D393,FOLIOS,6,FALSE()),"not used")</f>
        <v>not used</v>
      </c>
      <c r="P393" s="83" t="n">
        <f aca="false">IF($N393="P",VLOOKUP(H393,PrcBuckets,2,FALSE()),0)</f>
        <v>12</v>
      </c>
      <c r="Q393" s="83" t="n">
        <f aca="false">IF($N393="D",VLOOKUP(H393,BasisBuckets,2,FALSE()),0)</f>
        <v>0</v>
      </c>
      <c r="R393" s="83" t="n">
        <f aca="false">IF($N393="PHY",VLOOKUP(H393,PGDBuckets,2,FALSE()),0)</f>
        <v>0</v>
      </c>
      <c r="S393" s="83" t="n">
        <f aca="false">IF($N393="G",VLOOKUP(H393,PGDBuckets,2,FALSE()),0)</f>
        <v>0</v>
      </c>
      <c r="T393" s="83" t="n">
        <f aca="false">SUM(P393:S393)</f>
        <v>12</v>
      </c>
      <c r="U393" s="83" t="str">
        <f aca="false">IF(O393="not used","-",O393&amp;N393&amp;T393)</f>
        <v>-</v>
      </c>
      <c r="V393" s="83" t="str">
        <f aca="false">IF(O393="Not Used","-",VLOOKUP(D393,FOLIOS,7,FALSE())&amp;H393)</f>
        <v>-</v>
      </c>
      <c r="W393" s="83" t="str">
        <f aca="false">IF(U393="-","-",O393&amp;E393&amp;H393)</f>
        <v>-</v>
      </c>
      <c r="X393" s="84" t="str">
        <f aca="false">D393&amp;G393</f>
        <v>FT-CAND-EGSC-PRCTOLL:ABC/KING</v>
      </c>
      <c r="AF393" s="0" t="str">
        <f aca="false">D393&amp;V393</f>
        <v>FT-CAND-EGSC-PRC-</v>
      </c>
    </row>
    <row r="394" customFormat="false" ht="12.75" hidden="false" customHeight="false" outlineLevel="0" collapsed="false">
      <c r="A394" s="80" t="n">
        <v>36682</v>
      </c>
      <c r="B394" s="81" t="s">
        <v>55</v>
      </c>
      <c r="C394" s="81" t="s">
        <v>56</v>
      </c>
      <c r="D394" s="81" t="s">
        <v>80</v>
      </c>
      <c r="E394" s="81" t="s">
        <v>24</v>
      </c>
      <c r="F394" s="81"/>
      <c r="G394" s="81" t="s">
        <v>60</v>
      </c>
      <c r="H394" s="80" t="n">
        <v>38322</v>
      </c>
      <c r="I394" s="81" t="n">
        <v>-185153</v>
      </c>
      <c r="J394" s="81" t="n">
        <v>0</v>
      </c>
      <c r="K394" s="82" t="n">
        <f aca="false">IF(J394=0,0,J394/I394)</f>
        <v>0</v>
      </c>
      <c r="L394" s="82" t="n">
        <f aca="false">I394/UOM</f>
        <v>-18.5153</v>
      </c>
      <c r="M394" s="82" t="n">
        <f aca="false">J394/UOM</f>
        <v>0</v>
      </c>
      <c r="N394" s="83" t="str">
        <f aca="false">IF(F394="P","PHY",IF(F394="G","G",E394))</f>
        <v>P</v>
      </c>
      <c r="O394" s="83" t="str">
        <f aca="false">IF(ISNA(VLOOKUP(G394,BadCanCurves,1,FALSE())),VLOOKUP(D394,FOLIOS,6,FALSE()),"not used")</f>
        <v>not used</v>
      </c>
      <c r="P394" s="83" t="n">
        <f aca="false">IF($N394="P",VLOOKUP(H394,PrcBuckets,2,FALSE()),0)</f>
        <v>12</v>
      </c>
      <c r="Q394" s="83" t="n">
        <f aca="false">IF($N394="D",VLOOKUP(H394,BasisBuckets,2,FALSE()),0)</f>
        <v>0</v>
      </c>
      <c r="R394" s="83" t="n">
        <f aca="false">IF($N394="PHY",VLOOKUP(H394,PGDBuckets,2,FALSE()),0)</f>
        <v>0</v>
      </c>
      <c r="S394" s="83" t="n">
        <f aca="false">IF($N394="G",VLOOKUP(H394,PGDBuckets,2,FALSE()),0)</f>
        <v>0</v>
      </c>
      <c r="T394" s="83" t="n">
        <f aca="false">SUM(P394:S394)</f>
        <v>12</v>
      </c>
      <c r="U394" s="83" t="str">
        <f aca="false">IF(O394="not used","-",O394&amp;N394&amp;T394)</f>
        <v>-</v>
      </c>
      <c r="V394" s="83" t="str">
        <f aca="false">IF(O394="Not Used","-",VLOOKUP(D394,FOLIOS,7,FALSE())&amp;H394)</f>
        <v>-</v>
      </c>
      <c r="W394" s="83" t="str">
        <f aca="false">IF(U394="-","-",O394&amp;E394&amp;H394)</f>
        <v>-</v>
      </c>
      <c r="X394" s="84" t="str">
        <f aca="false">D394&amp;G394</f>
        <v>FT-CAND-EGSC-PRCTOLL:ABC/KING</v>
      </c>
      <c r="AF394" s="0" t="str">
        <f aca="false">D394&amp;V394</f>
        <v>FT-CAND-EGSC-PRC-</v>
      </c>
    </row>
    <row r="395" customFormat="false" ht="12.75" hidden="false" customHeight="false" outlineLevel="0" collapsed="false">
      <c r="A395" s="80" t="n">
        <v>36682</v>
      </c>
      <c r="B395" s="81" t="s">
        <v>55</v>
      </c>
      <c r="C395" s="81" t="s">
        <v>56</v>
      </c>
      <c r="D395" s="81" t="s">
        <v>80</v>
      </c>
      <c r="E395" s="81" t="s">
        <v>24</v>
      </c>
      <c r="F395" s="81"/>
      <c r="G395" s="81" t="s">
        <v>60</v>
      </c>
      <c r="H395" s="80" t="n">
        <v>38353</v>
      </c>
      <c r="I395" s="81" t="n">
        <v>-184029</v>
      </c>
      <c r="J395" s="81" t="n">
        <v>0</v>
      </c>
      <c r="K395" s="82" t="n">
        <f aca="false">IF(J395=0,0,J395/I395)</f>
        <v>0</v>
      </c>
      <c r="L395" s="82" t="n">
        <f aca="false">I395/UOM</f>
        <v>-18.4029</v>
      </c>
      <c r="M395" s="82" t="n">
        <f aca="false">J395/UOM</f>
        <v>0</v>
      </c>
      <c r="N395" s="83" t="str">
        <f aca="false">IF(F395="P","PHY",IF(F395="G","G",E395))</f>
        <v>P</v>
      </c>
      <c r="O395" s="83" t="str">
        <f aca="false">IF(ISNA(VLOOKUP(G395,BadCanCurves,1,FALSE())),VLOOKUP(D395,FOLIOS,6,FALSE()),"not used")</f>
        <v>not used</v>
      </c>
      <c r="P395" s="83" t="n">
        <f aca="false">IF($N395="P",VLOOKUP(H395,PrcBuckets,2,FALSE()),0)</f>
        <v>13</v>
      </c>
      <c r="Q395" s="83" t="n">
        <f aca="false">IF($N395="D",VLOOKUP(H395,BasisBuckets,2,FALSE()),0)</f>
        <v>0</v>
      </c>
      <c r="R395" s="83" t="n">
        <f aca="false">IF($N395="PHY",VLOOKUP(H395,PGDBuckets,2,FALSE()),0)</f>
        <v>0</v>
      </c>
      <c r="S395" s="83" t="n">
        <f aca="false">IF($N395="G",VLOOKUP(H395,PGDBuckets,2,FALSE()),0)</f>
        <v>0</v>
      </c>
      <c r="T395" s="83" t="n">
        <f aca="false">SUM(P395:S395)</f>
        <v>13</v>
      </c>
      <c r="U395" s="83" t="str">
        <f aca="false">IF(O395="not used","-",O395&amp;N395&amp;T395)</f>
        <v>-</v>
      </c>
      <c r="V395" s="83" t="str">
        <f aca="false">IF(O395="Not Used","-",VLOOKUP(D395,FOLIOS,7,FALSE())&amp;H395)</f>
        <v>-</v>
      </c>
      <c r="W395" s="83" t="str">
        <f aca="false">IF(U395="-","-",O395&amp;E395&amp;H395)</f>
        <v>-</v>
      </c>
      <c r="X395" s="84" t="str">
        <f aca="false">D395&amp;G395</f>
        <v>FT-CAND-EGSC-PRCTOLL:ABC/KING</v>
      </c>
      <c r="AF395" s="0" t="str">
        <f aca="false">D395&amp;V395</f>
        <v>FT-CAND-EGSC-PRC-</v>
      </c>
    </row>
    <row r="396" customFormat="false" ht="12.75" hidden="false" customHeight="false" outlineLevel="0" collapsed="false">
      <c r="A396" s="80" t="n">
        <v>36682</v>
      </c>
      <c r="B396" s="81" t="s">
        <v>55</v>
      </c>
      <c r="C396" s="81" t="s">
        <v>56</v>
      </c>
      <c r="D396" s="81" t="s">
        <v>80</v>
      </c>
      <c r="E396" s="81" t="s">
        <v>24</v>
      </c>
      <c r="F396" s="81"/>
      <c r="G396" s="81" t="s">
        <v>60</v>
      </c>
      <c r="H396" s="80" t="n">
        <v>38384</v>
      </c>
      <c r="I396" s="81" t="n">
        <v>-165211</v>
      </c>
      <c r="J396" s="81" t="n">
        <v>0</v>
      </c>
      <c r="K396" s="82" t="n">
        <f aca="false">IF(J396=0,0,J396/I396)</f>
        <v>0</v>
      </c>
      <c r="L396" s="82" t="n">
        <f aca="false">I396/UOM</f>
        <v>-16.5211</v>
      </c>
      <c r="M396" s="82" t="n">
        <f aca="false">J396/UOM</f>
        <v>0</v>
      </c>
      <c r="N396" s="83" t="str">
        <f aca="false">IF(F396="P","PHY",IF(F396="G","G",E396))</f>
        <v>P</v>
      </c>
      <c r="O396" s="83" t="str">
        <f aca="false">IF(ISNA(VLOOKUP(G396,BadCanCurves,1,FALSE())),VLOOKUP(D396,FOLIOS,6,FALSE()),"not used")</f>
        <v>not used</v>
      </c>
      <c r="P396" s="83" t="n">
        <f aca="false">IF($N396="P",VLOOKUP(H396,PrcBuckets,2,FALSE()),0)</f>
        <v>13</v>
      </c>
      <c r="Q396" s="83" t="n">
        <f aca="false">IF($N396="D",VLOOKUP(H396,BasisBuckets,2,FALSE()),0)</f>
        <v>0</v>
      </c>
      <c r="R396" s="83" t="n">
        <f aca="false">IF($N396="PHY",VLOOKUP(H396,PGDBuckets,2,FALSE()),0)</f>
        <v>0</v>
      </c>
      <c r="S396" s="83" t="n">
        <f aca="false">IF($N396="G",VLOOKUP(H396,PGDBuckets,2,FALSE()),0)</f>
        <v>0</v>
      </c>
      <c r="T396" s="83" t="n">
        <f aca="false">SUM(P396:S396)</f>
        <v>13</v>
      </c>
      <c r="U396" s="83" t="str">
        <f aca="false">IF(O396="not used","-",O396&amp;N396&amp;T396)</f>
        <v>-</v>
      </c>
      <c r="V396" s="83" t="str">
        <f aca="false">IF(O396="Not Used","-",VLOOKUP(D396,FOLIOS,7,FALSE())&amp;H396)</f>
        <v>-</v>
      </c>
      <c r="W396" s="83" t="str">
        <f aca="false">IF(U396="-","-",O396&amp;E396&amp;H396)</f>
        <v>-</v>
      </c>
      <c r="X396" s="84" t="str">
        <f aca="false">D396&amp;G396</f>
        <v>FT-CAND-EGSC-PRCTOLL:ABC/KING</v>
      </c>
      <c r="AF396" s="0" t="str">
        <f aca="false">D396&amp;V396</f>
        <v>FT-CAND-EGSC-PRC-</v>
      </c>
    </row>
    <row r="397" customFormat="false" ht="12.75" hidden="false" customHeight="false" outlineLevel="0" collapsed="false">
      <c r="A397" s="80" t="n">
        <v>36682</v>
      </c>
      <c r="B397" s="81" t="s">
        <v>55</v>
      </c>
      <c r="C397" s="81" t="s">
        <v>56</v>
      </c>
      <c r="D397" s="81" t="s">
        <v>80</v>
      </c>
      <c r="E397" s="81" t="s">
        <v>24</v>
      </c>
      <c r="F397" s="81"/>
      <c r="G397" s="81" t="s">
        <v>60</v>
      </c>
      <c r="H397" s="80" t="n">
        <v>38412</v>
      </c>
      <c r="I397" s="81" t="n">
        <v>-181908</v>
      </c>
      <c r="J397" s="81" t="n">
        <v>0</v>
      </c>
      <c r="K397" s="82" t="n">
        <f aca="false">IF(J397=0,0,J397/I397)</f>
        <v>0</v>
      </c>
      <c r="L397" s="82" t="n">
        <f aca="false">I397/UOM</f>
        <v>-18.1908</v>
      </c>
      <c r="M397" s="82" t="n">
        <f aca="false">J397/UOM</f>
        <v>0</v>
      </c>
      <c r="N397" s="83" t="str">
        <f aca="false">IF(F397="P","PHY",IF(F397="G","G",E397))</f>
        <v>P</v>
      </c>
      <c r="O397" s="83" t="str">
        <f aca="false">IF(ISNA(VLOOKUP(G397,BadCanCurves,1,FALSE())),VLOOKUP(D397,FOLIOS,6,FALSE()),"not used")</f>
        <v>not used</v>
      </c>
      <c r="P397" s="83" t="n">
        <f aca="false">IF($N397="P",VLOOKUP(H397,PrcBuckets,2,FALSE()),0)</f>
        <v>13</v>
      </c>
      <c r="Q397" s="83" t="n">
        <f aca="false">IF($N397="D",VLOOKUP(H397,BasisBuckets,2,FALSE()),0)</f>
        <v>0</v>
      </c>
      <c r="R397" s="83" t="n">
        <f aca="false">IF($N397="PHY",VLOOKUP(H397,PGDBuckets,2,FALSE()),0)</f>
        <v>0</v>
      </c>
      <c r="S397" s="83" t="n">
        <f aca="false">IF($N397="G",VLOOKUP(H397,PGDBuckets,2,FALSE()),0)</f>
        <v>0</v>
      </c>
      <c r="T397" s="83" t="n">
        <f aca="false">SUM(P397:S397)</f>
        <v>13</v>
      </c>
      <c r="U397" s="83" t="str">
        <f aca="false">IF(O397="not used","-",O397&amp;N397&amp;T397)</f>
        <v>-</v>
      </c>
      <c r="V397" s="83" t="str">
        <f aca="false">IF(O397="Not Used","-",VLOOKUP(D397,FOLIOS,7,FALSE())&amp;H397)</f>
        <v>-</v>
      </c>
      <c r="W397" s="83" t="str">
        <f aca="false">IF(U397="-","-",O397&amp;E397&amp;H397)</f>
        <v>-</v>
      </c>
      <c r="X397" s="84" t="str">
        <f aca="false">D397&amp;G397</f>
        <v>FT-CAND-EGSC-PRCTOLL:ABC/KING</v>
      </c>
      <c r="AF397" s="0" t="str">
        <f aca="false">D397&amp;V397</f>
        <v>FT-CAND-EGSC-PRC-</v>
      </c>
    </row>
    <row r="398" customFormat="false" ht="12.75" hidden="false" customHeight="false" outlineLevel="0" collapsed="false">
      <c r="A398" s="80" t="n">
        <v>36682</v>
      </c>
      <c r="B398" s="81" t="s">
        <v>55</v>
      </c>
      <c r="C398" s="81" t="s">
        <v>56</v>
      </c>
      <c r="D398" s="81" t="s">
        <v>80</v>
      </c>
      <c r="E398" s="81" t="s">
        <v>24</v>
      </c>
      <c r="F398" s="81"/>
      <c r="G398" s="81" t="s">
        <v>60</v>
      </c>
      <c r="H398" s="80" t="n">
        <v>38443</v>
      </c>
      <c r="I398" s="81" t="n">
        <v>-174971</v>
      </c>
      <c r="J398" s="81" t="n">
        <v>0</v>
      </c>
      <c r="K398" s="82" t="n">
        <f aca="false">IF(J398=0,0,J398/I398)</f>
        <v>0</v>
      </c>
      <c r="L398" s="82" t="n">
        <f aca="false">I398/UOM</f>
        <v>-17.4971</v>
      </c>
      <c r="M398" s="82" t="n">
        <f aca="false">J398/UOM</f>
        <v>0</v>
      </c>
      <c r="N398" s="83" t="str">
        <f aca="false">IF(F398="P","PHY",IF(F398="G","G",E398))</f>
        <v>P</v>
      </c>
      <c r="O398" s="83" t="str">
        <f aca="false">IF(ISNA(VLOOKUP(G398,BadCanCurves,1,FALSE())),VLOOKUP(D398,FOLIOS,6,FALSE()),"not used")</f>
        <v>not used</v>
      </c>
      <c r="P398" s="83" t="n">
        <f aca="false">IF($N398="P",VLOOKUP(H398,PrcBuckets,2,FALSE()),0)</f>
        <v>13</v>
      </c>
      <c r="Q398" s="83" t="n">
        <f aca="false">IF($N398="D",VLOOKUP(H398,BasisBuckets,2,FALSE()),0)</f>
        <v>0</v>
      </c>
      <c r="R398" s="83" t="n">
        <f aca="false">IF($N398="PHY",VLOOKUP(H398,PGDBuckets,2,FALSE()),0)</f>
        <v>0</v>
      </c>
      <c r="S398" s="83" t="n">
        <f aca="false">IF($N398="G",VLOOKUP(H398,PGDBuckets,2,FALSE()),0)</f>
        <v>0</v>
      </c>
      <c r="T398" s="83" t="n">
        <f aca="false">SUM(P398:S398)</f>
        <v>13</v>
      </c>
      <c r="U398" s="83" t="str">
        <f aca="false">IF(O398="not used","-",O398&amp;N398&amp;T398)</f>
        <v>-</v>
      </c>
      <c r="V398" s="83" t="str">
        <f aca="false">IF(O398="Not Used","-",VLOOKUP(D398,FOLIOS,7,FALSE())&amp;H398)</f>
        <v>-</v>
      </c>
      <c r="W398" s="83" t="str">
        <f aca="false">IF(U398="-","-",O398&amp;E398&amp;H398)</f>
        <v>-</v>
      </c>
      <c r="X398" s="84" t="str">
        <f aca="false">D398&amp;G398</f>
        <v>FT-CAND-EGSC-PRCTOLL:ABC/KING</v>
      </c>
      <c r="AF398" s="0" t="str">
        <f aca="false">D398&amp;V398</f>
        <v>FT-CAND-EGSC-PRC-</v>
      </c>
    </row>
    <row r="399" customFormat="false" ht="12.75" hidden="false" customHeight="false" outlineLevel="0" collapsed="false">
      <c r="A399" s="80" t="n">
        <v>36682</v>
      </c>
      <c r="B399" s="81" t="s">
        <v>55</v>
      </c>
      <c r="C399" s="81" t="s">
        <v>56</v>
      </c>
      <c r="D399" s="81" t="s">
        <v>80</v>
      </c>
      <c r="E399" s="81" t="s">
        <v>24</v>
      </c>
      <c r="F399" s="81"/>
      <c r="G399" s="81" t="s">
        <v>60</v>
      </c>
      <c r="H399" s="80" t="n">
        <v>38473</v>
      </c>
      <c r="I399" s="81" t="n">
        <v>-179741</v>
      </c>
      <c r="J399" s="81" t="n">
        <v>0</v>
      </c>
      <c r="K399" s="82" t="n">
        <f aca="false">IF(J399=0,0,J399/I399)</f>
        <v>0</v>
      </c>
      <c r="L399" s="82" t="n">
        <f aca="false">I399/UOM</f>
        <v>-17.9741</v>
      </c>
      <c r="M399" s="82" t="n">
        <f aca="false">J399/UOM</f>
        <v>0</v>
      </c>
      <c r="N399" s="83" t="str">
        <f aca="false">IF(F399="P","PHY",IF(F399="G","G",E399))</f>
        <v>P</v>
      </c>
      <c r="O399" s="83" t="str">
        <f aca="false">IF(ISNA(VLOOKUP(G399,BadCanCurves,1,FALSE())),VLOOKUP(D399,FOLIOS,6,FALSE()),"not used")</f>
        <v>not used</v>
      </c>
      <c r="P399" s="83" t="n">
        <f aca="false">IF($N399="P",VLOOKUP(H399,PrcBuckets,2,FALSE()),0)</f>
        <v>13</v>
      </c>
      <c r="Q399" s="83" t="n">
        <f aca="false">IF($N399="D",VLOOKUP(H399,BasisBuckets,2,FALSE()),0)</f>
        <v>0</v>
      </c>
      <c r="R399" s="83" t="n">
        <f aca="false">IF($N399="PHY",VLOOKUP(H399,PGDBuckets,2,FALSE()),0)</f>
        <v>0</v>
      </c>
      <c r="S399" s="83" t="n">
        <f aca="false">IF($N399="G",VLOOKUP(H399,PGDBuckets,2,FALSE()),0)</f>
        <v>0</v>
      </c>
      <c r="T399" s="83" t="n">
        <f aca="false">SUM(P399:S399)</f>
        <v>13</v>
      </c>
      <c r="U399" s="83" t="str">
        <f aca="false">IF(O399="not used","-",O399&amp;N399&amp;T399)</f>
        <v>-</v>
      </c>
      <c r="V399" s="83" t="str">
        <f aca="false">IF(O399="Not Used","-",VLOOKUP(D399,FOLIOS,7,FALSE())&amp;H399)</f>
        <v>-</v>
      </c>
      <c r="W399" s="83" t="str">
        <f aca="false">IF(U399="-","-",O399&amp;E399&amp;H399)</f>
        <v>-</v>
      </c>
      <c r="X399" s="84" t="str">
        <f aca="false">D399&amp;G399</f>
        <v>FT-CAND-EGSC-PRCTOLL:ABC/KING</v>
      </c>
      <c r="AF399" s="0" t="str">
        <f aca="false">D399&amp;V399</f>
        <v>FT-CAND-EGSC-PRC-</v>
      </c>
    </row>
    <row r="400" customFormat="false" ht="12.75" hidden="false" customHeight="false" outlineLevel="0" collapsed="false">
      <c r="A400" s="80" t="n">
        <v>36682</v>
      </c>
      <c r="B400" s="81" t="s">
        <v>55</v>
      </c>
      <c r="C400" s="81" t="s">
        <v>56</v>
      </c>
      <c r="D400" s="81" t="s">
        <v>80</v>
      </c>
      <c r="E400" s="81" t="s">
        <v>24</v>
      </c>
      <c r="F400" s="81"/>
      <c r="G400" s="81" t="s">
        <v>60</v>
      </c>
      <c r="H400" s="80" t="n">
        <v>38504</v>
      </c>
      <c r="I400" s="81" t="n">
        <v>-172886</v>
      </c>
      <c r="J400" s="81" t="n">
        <v>0</v>
      </c>
      <c r="K400" s="82" t="n">
        <f aca="false">IF(J400=0,0,J400/I400)</f>
        <v>0</v>
      </c>
      <c r="L400" s="82" t="n">
        <f aca="false">I400/UOM</f>
        <v>-17.2886</v>
      </c>
      <c r="M400" s="82" t="n">
        <f aca="false">J400/UOM</f>
        <v>0</v>
      </c>
      <c r="N400" s="83" t="str">
        <f aca="false">IF(F400="P","PHY",IF(F400="G","G",E400))</f>
        <v>P</v>
      </c>
      <c r="O400" s="83" t="str">
        <f aca="false">IF(ISNA(VLOOKUP(G400,BadCanCurves,1,FALSE())),VLOOKUP(D400,FOLIOS,6,FALSE()),"not used")</f>
        <v>not used</v>
      </c>
      <c r="P400" s="83" t="n">
        <f aca="false">IF($N400="P",VLOOKUP(H400,PrcBuckets,2,FALSE()),0)</f>
        <v>13</v>
      </c>
      <c r="Q400" s="83" t="n">
        <f aca="false">IF($N400="D",VLOOKUP(H400,BasisBuckets,2,FALSE()),0)</f>
        <v>0</v>
      </c>
      <c r="R400" s="83" t="n">
        <f aca="false">IF($N400="PHY",VLOOKUP(H400,PGDBuckets,2,FALSE()),0)</f>
        <v>0</v>
      </c>
      <c r="S400" s="83" t="n">
        <f aca="false">IF($N400="G",VLOOKUP(H400,PGDBuckets,2,FALSE()),0)</f>
        <v>0</v>
      </c>
      <c r="T400" s="83" t="n">
        <f aca="false">SUM(P400:S400)</f>
        <v>13</v>
      </c>
      <c r="U400" s="83" t="str">
        <f aca="false">IF(O400="not used","-",O400&amp;N400&amp;T400)</f>
        <v>-</v>
      </c>
      <c r="V400" s="83" t="str">
        <f aca="false">IF(O400="Not Used","-",VLOOKUP(D400,FOLIOS,7,FALSE())&amp;H400)</f>
        <v>-</v>
      </c>
      <c r="W400" s="83" t="str">
        <f aca="false">IF(U400="-","-",O400&amp;E400&amp;H400)</f>
        <v>-</v>
      </c>
      <c r="X400" s="84" t="str">
        <f aca="false">D400&amp;G400</f>
        <v>FT-CAND-EGSC-PRCTOLL:ABC/KING</v>
      </c>
      <c r="AF400" s="0" t="str">
        <f aca="false">D400&amp;V400</f>
        <v>FT-CAND-EGSC-PRC-</v>
      </c>
    </row>
    <row r="401" customFormat="false" ht="12.75" hidden="false" customHeight="false" outlineLevel="0" collapsed="false">
      <c r="A401" s="80" t="n">
        <v>36682</v>
      </c>
      <c r="B401" s="81" t="s">
        <v>55</v>
      </c>
      <c r="C401" s="81" t="s">
        <v>56</v>
      </c>
      <c r="D401" s="81" t="s">
        <v>80</v>
      </c>
      <c r="E401" s="81" t="s">
        <v>24</v>
      </c>
      <c r="F401" s="81"/>
      <c r="G401" s="81" t="s">
        <v>60</v>
      </c>
      <c r="H401" s="80" t="n">
        <v>38534</v>
      </c>
      <c r="I401" s="81" t="n">
        <v>-177590</v>
      </c>
      <c r="J401" s="81" t="n">
        <v>0</v>
      </c>
      <c r="K401" s="82" t="n">
        <f aca="false">IF(J401=0,0,J401/I401)</f>
        <v>0</v>
      </c>
      <c r="L401" s="82" t="n">
        <f aca="false">I401/UOM</f>
        <v>-17.759</v>
      </c>
      <c r="M401" s="82" t="n">
        <f aca="false">J401/UOM</f>
        <v>0</v>
      </c>
      <c r="N401" s="83" t="str">
        <f aca="false">IF(F401="P","PHY",IF(F401="G","G",E401))</f>
        <v>P</v>
      </c>
      <c r="O401" s="83" t="str">
        <f aca="false">IF(ISNA(VLOOKUP(G401,BadCanCurves,1,FALSE())),VLOOKUP(D401,FOLIOS,6,FALSE()),"not used")</f>
        <v>not used</v>
      </c>
      <c r="P401" s="83" t="n">
        <f aca="false">IF($N401="P",VLOOKUP(H401,PrcBuckets,2,FALSE()),0)</f>
        <v>13</v>
      </c>
      <c r="Q401" s="83" t="n">
        <f aca="false">IF($N401="D",VLOOKUP(H401,BasisBuckets,2,FALSE()),0)</f>
        <v>0</v>
      </c>
      <c r="R401" s="83" t="n">
        <f aca="false">IF($N401="PHY",VLOOKUP(H401,PGDBuckets,2,FALSE()),0)</f>
        <v>0</v>
      </c>
      <c r="S401" s="83" t="n">
        <f aca="false">IF($N401="G",VLOOKUP(H401,PGDBuckets,2,FALSE()),0)</f>
        <v>0</v>
      </c>
      <c r="T401" s="83" t="n">
        <f aca="false">SUM(P401:S401)</f>
        <v>13</v>
      </c>
      <c r="U401" s="83" t="str">
        <f aca="false">IF(O401="not used","-",O401&amp;N401&amp;T401)</f>
        <v>-</v>
      </c>
      <c r="V401" s="83" t="str">
        <f aca="false">IF(O401="Not Used","-",VLOOKUP(D401,FOLIOS,7,FALSE())&amp;H401)</f>
        <v>-</v>
      </c>
      <c r="W401" s="83" t="str">
        <f aca="false">IF(U401="-","-",O401&amp;E401&amp;H401)</f>
        <v>-</v>
      </c>
      <c r="X401" s="84" t="str">
        <f aca="false">D401&amp;G401</f>
        <v>FT-CAND-EGSC-PRCTOLL:ABC/KING</v>
      </c>
      <c r="AF401" s="0" t="str">
        <f aca="false">D401&amp;V401</f>
        <v>FT-CAND-EGSC-PRC-</v>
      </c>
    </row>
    <row r="402" customFormat="false" ht="12.75" hidden="false" customHeight="false" outlineLevel="0" collapsed="false">
      <c r="A402" s="80" t="n">
        <v>36682</v>
      </c>
      <c r="B402" s="81" t="s">
        <v>55</v>
      </c>
      <c r="C402" s="81" t="s">
        <v>56</v>
      </c>
      <c r="D402" s="81" t="s">
        <v>80</v>
      </c>
      <c r="E402" s="81" t="s">
        <v>24</v>
      </c>
      <c r="F402" s="81"/>
      <c r="G402" s="81" t="s">
        <v>60</v>
      </c>
      <c r="H402" s="80" t="n">
        <v>38565</v>
      </c>
      <c r="I402" s="81" t="n">
        <v>-176499</v>
      </c>
      <c r="J402" s="81" t="n">
        <v>0</v>
      </c>
      <c r="K402" s="82" t="n">
        <f aca="false">IF(J402=0,0,J402/I402)</f>
        <v>0</v>
      </c>
      <c r="L402" s="82" t="n">
        <f aca="false">I402/UOM</f>
        <v>-17.6499</v>
      </c>
      <c r="M402" s="82" t="n">
        <f aca="false">J402/UOM</f>
        <v>0</v>
      </c>
      <c r="N402" s="83" t="str">
        <f aca="false">IF(F402="P","PHY",IF(F402="G","G",E402))</f>
        <v>P</v>
      </c>
      <c r="O402" s="83" t="str">
        <f aca="false">IF(ISNA(VLOOKUP(G402,BadCanCurves,1,FALSE())),VLOOKUP(D402,FOLIOS,6,FALSE()),"not used")</f>
        <v>not used</v>
      </c>
      <c r="P402" s="83" t="n">
        <f aca="false">IF($N402="P",VLOOKUP(H402,PrcBuckets,2,FALSE()),0)</f>
        <v>13</v>
      </c>
      <c r="Q402" s="83" t="n">
        <f aca="false">IF($N402="D",VLOOKUP(H402,BasisBuckets,2,FALSE()),0)</f>
        <v>0</v>
      </c>
      <c r="R402" s="83" t="n">
        <f aca="false">IF($N402="PHY",VLOOKUP(H402,PGDBuckets,2,FALSE()),0)</f>
        <v>0</v>
      </c>
      <c r="S402" s="83" t="n">
        <f aca="false">IF($N402="G",VLOOKUP(H402,PGDBuckets,2,FALSE()),0)</f>
        <v>0</v>
      </c>
      <c r="T402" s="83" t="n">
        <f aca="false">SUM(P402:S402)</f>
        <v>13</v>
      </c>
      <c r="U402" s="83" t="str">
        <f aca="false">IF(O402="not used","-",O402&amp;N402&amp;T402)</f>
        <v>-</v>
      </c>
      <c r="V402" s="83" t="str">
        <f aca="false">IF(O402="Not Used","-",VLOOKUP(D402,FOLIOS,7,FALSE())&amp;H402)</f>
        <v>-</v>
      </c>
      <c r="W402" s="83" t="str">
        <f aca="false">IF(U402="-","-",O402&amp;E402&amp;H402)</f>
        <v>-</v>
      </c>
      <c r="X402" s="84" t="str">
        <f aca="false">D402&amp;G402</f>
        <v>FT-CAND-EGSC-PRCTOLL:ABC/KING</v>
      </c>
      <c r="AF402" s="0" t="str">
        <f aca="false">D402&amp;V402</f>
        <v>FT-CAND-EGSC-PRC-</v>
      </c>
    </row>
    <row r="403" customFormat="false" ht="12.75" hidden="false" customHeight="false" outlineLevel="0" collapsed="false">
      <c r="A403" s="80" t="n">
        <v>36682</v>
      </c>
      <c r="B403" s="81" t="s">
        <v>55</v>
      </c>
      <c r="C403" s="81" t="s">
        <v>56</v>
      </c>
      <c r="D403" s="81" t="s">
        <v>80</v>
      </c>
      <c r="E403" s="81" t="s">
        <v>24</v>
      </c>
      <c r="F403" s="81"/>
      <c r="G403" s="81" t="s">
        <v>60</v>
      </c>
      <c r="H403" s="80" t="n">
        <v>38596</v>
      </c>
      <c r="I403" s="81" t="n">
        <v>-169756</v>
      </c>
      <c r="J403" s="81" t="n">
        <v>0</v>
      </c>
      <c r="K403" s="82" t="n">
        <f aca="false">IF(J403=0,0,J403/I403)</f>
        <v>0</v>
      </c>
      <c r="L403" s="82" t="n">
        <f aca="false">I403/UOM</f>
        <v>-16.9756</v>
      </c>
      <c r="M403" s="82" t="n">
        <f aca="false">J403/UOM</f>
        <v>0</v>
      </c>
      <c r="N403" s="83" t="str">
        <f aca="false">IF(F403="P","PHY",IF(F403="G","G",E403))</f>
        <v>P</v>
      </c>
      <c r="O403" s="83" t="str">
        <f aca="false">IF(ISNA(VLOOKUP(G403,BadCanCurves,1,FALSE())),VLOOKUP(D403,FOLIOS,6,FALSE()),"not used")</f>
        <v>not used</v>
      </c>
      <c r="P403" s="83" t="n">
        <f aca="false">IF($N403="P",VLOOKUP(H403,PrcBuckets,2,FALSE()),0)</f>
        <v>13</v>
      </c>
      <c r="Q403" s="83" t="n">
        <f aca="false">IF($N403="D",VLOOKUP(H403,BasisBuckets,2,FALSE()),0)</f>
        <v>0</v>
      </c>
      <c r="R403" s="83" t="n">
        <f aca="false">IF($N403="PHY",VLOOKUP(H403,PGDBuckets,2,FALSE()),0)</f>
        <v>0</v>
      </c>
      <c r="S403" s="83" t="n">
        <f aca="false">IF($N403="G",VLOOKUP(H403,PGDBuckets,2,FALSE()),0)</f>
        <v>0</v>
      </c>
      <c r="T403" s="83" t="n">
        <f aca="false">SUM(P403:S403)</f>
        <v>13</v>
      </c>
      <c r="U403" s="83" t="str">
        <f aca="false">IF(O403="not used","-",O403&amp;N403&amp;T403)</f>
        <v>-</v>
      </c>
      <c r="V403" s="83" t="str">
        <f aca="false">IF(O403="Not Used","-",VLOOKUP(D403,FOLIOS,7,FALSE())&amp;H403)</f>
        <v>-</v>
      </c>
      <c r="W403" s="83" t="str">
        <f aca="false">IF(U403="-","-",O403&amp;E403&amp;H403)</f>
        <v>-</v>
      </c>
      <c r="X403" s="84" t="str">
        <f aca="false">D403&amp;G403</f>
        <v>FT-CAND-EGSC-PRCTOLL:ABC/KING</v>
      </c>
      <c r="AF403" s="0" t="str">
        <f aca="false">D403&amp;V403</f>
        <v>FT-CAND-EGSC-PRC-</v>
      </c>
    </row>
    <row r="404" customFormat="false" ht="12.75" hidden="false" customHeight="false" outlineLevel="0" collapsed="false">
      <c r="A404" s="80" t="n">
        <v>36682</v>
      </c>
      <c r="B404" s="81" t="s">
        <v>55</v>
      </c>
      <c r="C404" s="81" t="s">
        <v>56</v>
      </c>
      <c r="D404" s="81" t="s">
        <v>80</v>
      </c>
      <c r="E404" s="81" t="s">
        <v>24</v>
      </c>
      <c r="F404" s="81"/>
      <c r="G404" s="81" t="s">
        <v>60</v>
      </c>
      <c r="H404" s="80" t="n">
        <v>38626</v>
      </c>
      <c r="I404" s="81" t="n">
        <v>-174371</v>
      </c>
      <c r="J404" s="81" t="n">
        <v>0</v>
      </c>
      <c r="K404" s="82" t="n">
        <f aca="false">IF(J404=0,0,J404/I404)</f>
        <v>0</v>
      </c>
      <c r="L404" s="82" t="n">
        <f aca="false">I404/UOM</f>
        <v>-17.4371</v>
      </c>
      <c r="M404" s="82" t="n">
        <f aca="false">J404/UOM</f>
        <v>0</v>
      </c>
      <c r="N404" s="83" t="str">
        <f aca="false">IF(F404="P","PHY",IF(F404="G","G",E404))</f>
        <v>P</v>
      </c>
      <c r="O404" s="83" t="str">
        <f aca="false">IF(ISNA(VLOOKUP(G404,BadCanCurves,1,FALSE())),VLOOKUP(D404,FOLIOS,6,FALSE()),"not used")</f>
        <v>not used</v>
      </c>
      <c r="P404" s="83" t="n">
        <f aca="false">IF($N404="P",VLOOKUP(H404,PrcBuckets,2,FALSE()),0)</f>
        <v>13</v>
      </c>
      <c r="Q404" s="83" t="n">
        <f aca="false">IF($N404="D",VLOOKUP(H404,BasisBuckets,2,FALSE()),0)</f>
        <v>0</v>
      </c>
      <c r="R404" s="83" t="n">
        <f aca="false">IF($N404="PHY",VLOOKUP(H404,PGDBuckets,2,FALSE()),0)</f>
        <v>0</v>
      </c>
      <c r="S404" s="83" t="n">
        <f aca="false">IF($N404="G",VLOOKUP(H404,PGDBuckets,2,FALSE()),0)</f>
        <v>0</v>
      </c>
      <c r="T404" s="83" t="n">
        <f aca="false">SUM(P404:S404)</f>
        <v>13</v>
      </c>
      <c r="U404" s="83" t="str">
        <f aca="false">IF(O404="not used","-",O404&amp;N404&amp;T404)</f>
        <v>-</v>
      </c>
      <c r="V404" s="83" t="str">
        <f aca="false">IF(O404="Not Used","-",VLOOKUP(D404,FOLIOS,7,FALSE())&amp;H404)</f>
        <v>-</v>
      </c>
      <c r="W404" s="83" t="str">
        <f aca="false">IF(U404="-","-",O404&amp;E404&amp;H404)</f>
        <v>-</v>
      </c>
      <c r="X404" s="84" t="str">
        <f aca="false">D404&amp;G404</f>
        <v>FT-CAND-EGSC-PRCTOLL:ABC/KING</v>
      </c>
      <c r="AF404" s="0" t="str">
        <f aca="false">D404&amp;V404</f>
        <v>FT-CAND-EGSC-PRC-</v>
      </c>
    </row>
    <row r="405" customFormat="false" ht="12.75" hidden="false" customHeight="false" outlineLevel="0" collapsed="false">
      <c r="A405" s="80" t="n">
        <v>36682</v>
      </c>
      <c r="B405" s="81" t="s">
        <v>55</v>
      </c>
      <c r="C405" s="81" t="s">
        <v>56</v>
      </c>
      <c r="D405" s="81" t="s">
        <v>80</v>
      </c>
      <c r="E405" s="81" t="s">
        <v>24</v>
      </c>
      <c r="F405" s="81"/>
      <c r="G405" s="81" t="s">
        <v>60</v>
      </c>
      <c r="H405" s="80" t="n">
        <v>38657</v>
      </c>
      <c r="I405" s="81" t="n">
        <v>0</v>
      </c>
      <c r="J405" s="81" t="n">
        <v>0</v>
      </c>
      <c r="K405" s="82" t="n">
        <f aca="false">IF(J405=0,0,J405/I405)</f>
        <v>0</v>
      </c>
      <c r="L405" s="82" t="n">
        <f aca="false">I405/UOM</f>
        <v>0</v>
      </c>
      <c r="M405" s="82" t="n">
        <f aca="false">J405/UOM</f>
        <v>0</v>
      </c>
      <c r="N405" s="83" t="str">
        <f aca="false">IF(F405="P","PHY",IF(F405="G","G",E405))</f>
        <v>P</v>
      </c>
      <c r="O405" s="83" t="str">
        <f aca="false">IF(ISNA(VLOOKUP(G405,BadCanCurves,1,FALSE())),VLOOKUP(D405,FOLIOS,6,FALSE()),"not used")</f>
        <v>not used</v>
      </c>
      <c r="P405" s="83" t="n">
        <f aca="false">IF($N405="P",VLOOKUP(H405,PrcBuckets,2,FALSE()),0)</f>
        <v>13</v>
      </c>
      <c r="Q405" s="83" t="n">
        <f aca="false">IF($N405="D",VLOOKUP(H405,BasisBuckets,2,FALSE()),0)</f>
        <v>0</v>
      </c>
      <c r="R405" s="83" t="n">
        <f aca="false">IF($N405="PHY",VLOOKUP(H405,PGDBuckets,2,FALSE()),0)</f>
        <v>0</v>
      </c>
      <c r="S405" s="83" t="n">
        <f aca="false">IF($N405="G",VLOOKUP(H405,PGDBuckets,2,FALSE()),0)</f>
        <v>0</v>
      </c>
      <c r="T405" s="83" t="n">
        <f aca="false">SUM(P405:S405)</f>
        <v>13</v>
      </c>
      <c r="U405" s="83" t="str">
        <f aca="false">IF(O405="not used","-",O405&amp;N405&amp;T405)</f>
        <v>-</v>
      </c>
      <c r="V405" s="83" t="str">
        <f aca="false">IF(O405="Not Used","-",VLOOKUP(D405,FOLIOS,7,FALSE())&amp;H405)</f>
        <v>-</v>
      </c>
      <c r="W405" s="83" t="str">
        <f aca="false">IF(U405="-","-",O405&amp;E405&amp;H405)</f>
        <v>-</v>
      </c>
      <c r="X405" s="84" t="str">
        <f aca="false">D405&amp;G405</f>
        <v>FT-CAND-EGSC-PRCTOLL:ABC/KING</v>
      </c>
      <c r="AF405" s="0" t="str">
        <f aca="false">D405&amp;V405</f>
        <v>FT-CAND-EGSC-PRC-</v>
      </c>
    </row>
    <row r="406" customFormat="false" ht="12.75" hidden="false" customHeight="false" outlineLevel="0" collapsed="false">
      <c r="A406" s="80" t="n">
        <v>36682</v>
      </c>
      <c r="B406" s="81" t="s">
        <v>55</v>
      </c>
      <c r="C406" s="81" t="s">
        <v>56</v>
      </c>
      <c r="D406" s="81" t="s">
        <v>80</v>
      </c>
      <c r="E406" s="81" t="s">
        <v>24</v>
      </c>
      <c r="F406" s="81"/>
      <c r="G406" s="81" t="s">
        <v>60</v>
      </c>
      <c r="H406" s="80" t="n">
        <v>38687</v>
      </c>
      <c r="I406" s="81" t="n">
        <v>0</v>
      </c>
      <c r="J406" s="81" t="n">
        <v>0</v>
      </c>
      <c r="K406" s="82" t="n">
        <f aca="false">IF(J406=0,0,J406/I406)</f>
        <v>0</v>
      </c>
      <c r="L406" s="82" t="n">
        <f aca="false">I406/UOM</f>
        <v>0</v>
      </c>
      <c r="M406" s="82" t="n">
        <f aca="false">J406/UOM</f>
        <v>0</v>
      </c>
      <c r="N406" s="83" t="str">
        <f aca="false">IF(F406="P","PHY",IF(F406="G","G",E406))</f>
        <v>P</v>
      </c>
      <c r="O406" s="83" t="str">
        <f aca="false">IF(ISNA(VLOOKUP(G406,BadCanCurves,1,FALSE())),VLOOKUP(D406,FOLIOS,6,FALSE()),"not used")</f>
        <v>not used</v>
      </c>
      <c r="P406" s="83" t="n">
        <f aca="false">IF($N406="P",VLOOKUP(H406,PrcBuckets,2,FALSE()),0)</f>
        <v>13</v>
      </c>
      <c r="Q406" s="83" t="n">
        <f aca="false">IF($N406="D",VLOOKUP(H406,BasisBuckets,2,FALSE()),0)</f>
        <v>0</v>
      </c>
      <c r="R406" s="83" t="n">
        <f aca="false">IF($N406="PHY",VLOOKUP(H406,PGDBuckets,2,FALSE()),0)</f>
        <v>0</v>
      </c>
      <c r="S406" s="83" t="n">
        <f aca="false">IF($N406="G",VLOOKUP(H406,PGDBuckets,2,FALSE()),0)</f>
        <v>0</v>
      </c>
      <c r="T406" s="83" t="n">
        <f aca="false">SUM(P406:S406)</f>
        <v>13</v>
      </c>
      <c r="U406" s="83" t="str">
        <f aca="false">IF(O406="not used","-",O406&amp;N406&amp;T406)</f>
        <v>-</v>
      </c>
      <c r="V406" s="83" t="str">
        <f aca="false">IF(O406="Not Used","-",VLOOKUP(D406,FOLIOS,7,FALSE())&amp;H406)</f>
        <v>-</v>
      </c>
      <c r="W406" s="83" t="str">
        <f aca="false">IF(U406="-","-",O406&amp;E406&amp;H406)</f>
        <v>-</v>
      </c>
      <c r="X406" s="84" t="str">
        <f aca="false">D406&amp;G406</f>
        <v>FT-CAND-EGSC-PRCTOLL:ABC/KING</v>
      </c>
      <c r="AF406" s="0" t="str">
        <f aca="false">D406&amp;V406</f>
        <v>FT-CAND-EGSC-PRC-</v>
      </c>
    </row>
    <row r="407" customFormat="false" ht="12.75" hidden="false" customHeight="false" outlineLevel="0" collapsed="false">
      <c r="A407" s="80" t="n">
        <v>36682</v>
      </c>
      <c r="B407" s="81" t="s">
        <v>55</v>
      </c>
      <c r="C407" s="81" t="s">
        <v>56</v>
      </c>
      <c r="D407" s="81" t="s">
        <v>80</v>
      </c>
      <c r="E407" s="81" t="s">
        <v>24</v>
      </c>
      <c r="F407" s="81"/>
      <c r="G407" s="81" t="s">
        <v>60</v>
      </c>
      <c r="H407" s="80" t="n">
        <v>38718</v>
      </c>
      <c r="I407" s="81" t="n">
        <v>0</v>
      </c>
      <c r="J407" s="81" t="n">
        <v>0</v>
      </c>
      <c r="K407" s="82" t="n">
        <f aca="false">IF(J407=0,0,J407/I407)</f>
        <v>0</v>
      </c>
      <c r="L407" s="82" t="n">
        <f aca="false">I407/UOM</f>
        <v>0</v>
      </c>
      <c r="M407" s="82" t="n">
        <f aca="false">J407/UOM</f>
        <v>0</v>
      </c>
      <c r="N407" s="83" t="str">
        <f aca="false">IF(F407="P","PHY",IF(F407="G","G",E407))</f>
        <v>P</v>
      </c>
      <c r="O407" s="83" t="str">
        <f aca="false">IF(ISNA(VLOOKUP(G407,BadCanCurves,1,FALSE())),VLOOKUP(D407,FOLIOS,6,FALSE()),"not used")</f>
        <v>not used</v>
      </c>
      <c r="P407" s="83" t="n">
        <f aca="false">IF($N407="P",VLOOKUP(H407,PrcBuckets,2,FALSE()),0)</f>
        <v>13</v>
      </c>
      <c r="Q407" s="83" t="n">
        <f aca="false">IF($N407="D",VLOOKUP(H407,BasisBuckets,2,FALSE()),0)</f>
        <v>0</v>
      </c>
      <c r="R407" s="83" t="n">
        <f aca="false">IF($N407="PHY",VLOOKUP(H407,PGDBuckets,2,FALSE()),0)</f>
        <v>0</v>
      </c>
      <c r="S407" s="83" t="n">
        <f aca="false">IF($N407="G",VLOOKUP(H407,PGDBuckets,2,FALSE()),0)</f>
        <v>0</v>
      </c>
      <c r="T407" s="83" t="n">
        <f aca="false">SUM(P407:S407)</f>
        <v>13</v>
      </c>
      <c r="U407" s="83" t="str">
        <f aca="false">IF(O407="not used","-",O407&amp;N407&amp;T407)</f>
        <v>-</v>
      </c>
      <c r="V407" s="83" t="str">
        <f aca="false">IF(O407="Not Used","-",VLOOKUP(D407,FOLIOS,7,FALSE())&amp;H407)</f>
        <v>-</v>
      </c>
      <c r="W407" s="83" t="str">
        <f aca="false">IF(U407="-","-",O407&amp;E407&amp;H407)</f>
        <v>-</v>
      </c>
      <c r="X407" s="84" t="str">
        <f aca="false">D407&amp;G407</f>
        <v>FT-CAND-EGSC-PRCTOLL:ABC/KING</v>
      </c>
      <c r="AF407" s="0" t="str">
        <f aca="false">D407&amp;V407</f>
        <v>FT-CAND-EGSC-PRC-</v>
      </c>
    </row>
    <row r="408" customFormat="false" ht="12.75" hidden="false" customHeight="false" outlineLevel="0" collapsed="false">
      <c r="A408" s="80" t="n">
        <v>36682</v>
      </c>
      <c r="B408" s="81" t="s">
        <v>55</v>
      </c>
      <c r="C408" s="81" t="s">
        <v>56</v>
      </c>
      <c r="D408" s="81" t="s">
        <v>80</v>
      </c>
      <c r="E408" s="81" t="s">
        <v>24</v>
      </c>
      <c r="F408" s="81"/>
      <c r="G408" s="81" t="s">
        <v>60</v>
      </c>
      <c r="H408" s="80" t="n">
        <v>38749</v>
      </c>
      <c r="I408" s="81" t="n">
        <v>0</v>
      </c>
      <c r="J408" s="81" t="n">
        <v>0</v>
      </c>
      <c r="K408" s="82" t="n">
        <f aca="false">IF(J408=0,0,J408/I408)</f>
        <v>0</v>
      </c>
      <c r="L408" s="82" t="n">
        <f aca="false">I408/UOM</f>
        <v>0</v>
      </c>
      <c r="M408" s="82" t="n">
        <f aca="false">J408/UOM</f>
        <v>0</v>
      </c>
      <c r="N408" s="83" t="str">
        <f aca="false">IF(F408="P","PHY",IF(F408="G","G",E408))</f>
        <v>P</v>
      </c>
      <c r="O408" s="83" t="str">
        <f aca="false">IF(ISNA(VLOOKUP(G408,BadCanCurves,1,FALSE())),VLOOKUP(D408,FOLIOS,6,FALSE()),"not used")</f>
        <v>not used</v>
      </c>
      <c r="P408" s="83" t="n">
        <f aca="false">IF($N408="P",VLOOKUP(H408,PrcBuckets,2,FALSE()),0)</f>
        <v>13</v>
      </c>
      <c r="Q408" s="83" t="n">
        <f aca="false">IF($N408="D",VLOOKUP(H408,BasisBuckets,2,FALSE()),0)</f>
        <v>0</v>
      </c>
      <c r="R408" s="83" t="n">
        <f aca="false">IF($N408="PHY",VLOOKUP(H408,PGDBuckets,2,FALSE()),0)</f>
        <v>0</v>
      </c>
      <c r="S408" s="83" t="n">
        <f aca="false">IF($N408="G",VLOOKUP(H408,PGDBuckets,2,FALSE()),0)</f>
        <v>0</v>
      </c>
      <c r="T408" s="83" t="n">
        <f aca="false">SUM(P408:S408)</f>
        <v>13</v>
      </c>
      <c r="U408" s="83" t="str">
        <f aca="false">IF(O408="not used","-",O408&amp;N408&amp;T408)</f>
        <v>-</v>
      </c>
      <c r="V408" s="83" t="str">
        <f aca="false">IF(O408="Not Used","-",VLOOKUP(D408,FOLIOS,7,FALSE())&amp;H408)</f>
        <v>-</v>
      </c>
      <c r="W408" s="83" t="str">
        <f aca="false">IF(U408="-","-",O408&amp;E408&amp;H408)</f>
        <v>-</v>
      </c>
      <c r="X408" s="84" t="str">
        <f aca="false">D408&amp;G408</f>
        <v>FT-CAND-EGSC-PRCTOLL:ABC/KING</v>
      </c>
      <c r="AF408" s="0" t="str">
        <f aca="false">D408&amp;V408</f>
        <v>FT-CAND-EGSC-PRC-</v>
      </c>
    </row>
    <row r="409" customFormat="false" ht="12.75" hidden="false" customHeight="false" outlineLevel="0" collapsed="false">
      <c r="A409" s="80" t="n">
        <v>36682</v>
      </c>
      <c r="B409" s="81" t="s">
        <v>55</v>
      </c>
      <c r="C409" s="81" t="s">
        <v>56</v>
      </c>
      <c r="D409" s="81" t="s">
        <v>80</v>
      </c>
      <c r="E409" s="81" t="s">
        <v>24</v>
      </c>
      <c r="F409" s="81"/>
      <c r="G409" s="81" t="s">
        <v>60</v>
      </c>
      <c r="H409" s="80" t="n">
        <v>38777</v>
      </c>
      <c r="I409" s="81" t="n">
        <v>0</v>
      </c>
      <c r="J409" s="81" t="n">
        <v>0</v>
      </c>
      <c r="K409" s="82" t="n">
        <f aca="false">IF(J409=0,0,J409/I409)</f>
        <v>0</v>
      </c>
      <c r="L409" s="82" t="n">
        <f aca="false">I409/UOM</f>
        <v>0</v>
      </c>
      <c r="M409" s="82" t="n">
        <f aca="false">J409/UOM</f>
        <v>0</v>
      </c>
      <c r="N409" s="83" t="str">
        <f aca="false">IF(F409="P","PHY",IF(F409="G","G",E409))</f>
        <v>P</v>
      </c>
      <c r="O409" s="83" t="str">
        <f aca="false">IF(ISNA(VLOOKUP(G409,BadCanCurves,1,FALSE())),VLOOKUP(D409,FOLIOS,6,FALSE()),"not used")</f>
        <v>not used</v>
      </c>
      <c r="P409" s="83" t="n">
        <f aca="false">IF($N409="P",VLOOKUP(H409,PrcBuckets,2,FALSE()),0)</f>
        <v>13</v>
      </c>
      <c r="Q409" s="83" t="n">
        <f aca="false">IF($N409="D",VLOOKUP(H409,BasisBuckets,2,FALSE()),0)</f>
        <v>0</v>
      </c>
      <c r="R409" s="83" t="n">
        <f aca="false">IF($N409="PHY",VLOOKUP(H409,PGDBuckets,2,FALSE()),0)</f>
        <v>0</v>
      </c>
      <c r="S409" s="83" t="n">
        <f aca="false">IF($N409="G",VLOOKUP(H409,PGDBuckets,2,FALSE()),0)</f>
        <v>0</v>
      </c>
      <c r="T409" s="83" t="n">
        <f aca="false">SUM(P409:S409)</f>
        <v>13</v>
      </c>
      <c r="U409" s="83" t="str">
        <f aca="false">IF(O409="not used","-",O409&amp;N409&amp;T409)</f>
        <v>-</v>
      </c>
      <c r="V409" s="83" t="str">
        <f aca="false">IF(O409="Not Used","-",VLOOKUP(D409,FOLIOS,7,FALSE())&amp;H409)</f>
        <v>-</v>
      </c>
      <c r="W409" s="83" t="str">
        <f aca="false">IF(U409="-","-",O409&amp;E409&amp;H409)</f>
        <v>-</v>
      </c>
      <c r="X409" s="84" t="str">
        <f aca="false">D409&amp;G409</f>
        <v>FT-CAND-EGSC-PRCTOLL:ABC/KING</v>
      </c>
      <c r="AF409" s="0" t="str">
        <f aca="false">D409&amp;V409</f>
        <v>FT-CAND-EGSC-PRC-</v>
      </c>
    </row>
    <row r="410" customFormat="false" ht="12.75" hidden="false" customHeight="false" outlineLevel="0" collapsed="false">
      <c r="A410" s="80" t="n">
        <v>36682</v>
      </c>
      <c r="B410" s="81" t="s">
        <v>55</v>
      </c>
      <c r="C410" s="81" t="s">
        <v>56</v>
      </c>
      <c r="D410" s="81" t="s">
        <v>80</v>
      </c>
      <c r="E410" s="81" t="s">
        <v>24</v>
      </c>
      <c r="F410" s="81"/>
      <c r="G410" s="81" t="s">
        <v>60</v>
      </c>
      <c r="H410" s="80" t="n">
        <v>38808</v>
      </c>
      <c r="I410" s="81" t="n">
        <v>0</v>
      </c>
      <c r="J410" s="81" t="n">
        <v>0</v>
      </c>
      <c r="K410" s="82" t="n">
        <f aca="false">IF(J410=0,0,J410/I410)</f>
        <v>0</v>
      </c>
      <c r="L410" s="82" t="n">
        <f aca="false">I410/UOM</f>
        <v>0</v>
      </c>
      <c r="M410" s="82" t="n">
        <f aca="false">J410/UOM</f>
        <v>0</v>
      </c>
      <c r="N410" s="83" t="str">
        <f aca="false">IF(F410="P","PHY",IF(F410="G","G",E410))</f>
        <v>P</v>
      </c>
      <c r="O410" s="83" t="str">
        <f aca="false">IF(ISNA(VLOOKUP(G410,BadCanCurves,1,FALSE())),VLOOKUP(D410,FOLIOS,6,FALSE()),"not used")</f>
        <v>not used</v>
      </c>
      <c r="P410" s="83" t="n">
        <f aca="false">IF($N410="P",VLOOKUP(H410,PrcBuckets,2,FALSE()),0)</f>
        <v>13</v>
      </c>
      <c r="Q410" s="83" t="n">
        <f aca="false">IF($N410="D",VLOOKUP(H410,BasisBuckets,2,FALSE()),0)</f>
        <v>0</v>
      </c>
      <c r="R410" s="83" t="n">
        <f aca="false">IF($N410="PHY",VLOOKUP(H410,PGDBuckets,2,FALSE()),0)</f>
        <v>0</v>
      </c>
      <c r="S410" s="83" t="n">
        <f aca="false">IF($N410="G",VLOOKUP(H410,PGDBuckets,2,FALSE()),0)</f>
        <v>0</v>
      </c>
      <c r="T410" s="83" t="n">
        <f aca="false">SUM(P410:S410)</f>
        <v>13</v>
      </c>
      <c r="U410" s="83" t="str">
        <f aca="false">IF(O410="not used","-",O410&amp;N410&amp;T410)</f>
        <v>-</v>
      </c>
      <c r="V410" s="83" t="str">
        <f aca="false">IF(O410="Not Used","-",VLOOKUP(D410,FOLIOS,7,FALSE())&amp;H410)</f>
        <v>-</v>
      </c>
      <c r="W410" s="83" t="str">
        <f aca="false">IF(U410="-","-",O410&amp;E410&amp;H410)</f>
        <v>-</v>
      </c>
      <c r="X410" s="84" t="str">
        <f aca="false">D410&amp;G410</f>
        <v>FT-CAND-EGSC-PRCTOLL:ABC/KING</v>
      </c>
      <c r="AF410" s="0" t="str">
        <f aca="false">D410&amp;V410</f>
        <v>FT-CAND-EGSC-PRC-</v>
      </c>
    </row>
    <row r="411" customFormat="false" ht="12.75" hidden="false" customHeight="false" outlineLevel="0" collapsed="false">
      <c r="A411" s="80" t="n">
        <v>36682</v>
      </c>
      <c r="B411" s="81" t="s">
        <v>55</v>
      </c>
      <c r="C411" s="81" t="s">
        <v>56</v>
      </c>
      <c r="D411" s="81" t="s">
        <v>80</v>
      </c>
      <c r="E411" s="81" t="s">
        <v>24</v>
      </c>
      <c r="F411" s="81"/>
      <c r="G411" s="81" t="s">
        <v>60</v>
      </c>
      <c r="H411" s="80" t="n">
        <v>38838</v>
      </c>
      <c r="I411" s="81" t="n">
        <v>0</v>
      </c>
      <c r="J411" s="81" t="n">
        <v>0</v>
      </c>
      <c r="K411" s="82" t="n">
        <f aca="false">IF(J411=0,0,J411/I411)</f>
        <v>0</v>
      </c>
      <c r="L411" s="82" t="n">
        <f aca="false">I411/UOM</f>
        <v>0</v>
      </c>
      <c r="M411" s="82" t="n">
        <f aca="false">J411/UOM</f>
        <v>0</v>
      </c>
      <c r="N411" s="83" t="str">
        <f aca="false">IF(F411="P","PHY",IF(F411="G","G",E411))</f>
        <v>P</v>
      </c>
      <c r="O411" s="83" t="str">
        <f aca="false">IF(ISNA(VLOOKUP(G411,BadCanCurves,1,FALSE())),VLOOKUP(D411,FOLIOS,6,FALSE()),"not used")</f>
        <v>not used</v>
      </c>
      <c r="P411" s="83" t="n">
        <f aca="false">IF($N411="P",VLOOKUP(H411,PrcBuckets,2,FALSE()),0)</f>
        <v>13</v>
      </c>
      <c r="Q411" s="83" t="n">
        <f aca="false">IF($N411="D",VLOOKUP(H411,BasisBuckets,2,FALSE()),0)</f>
        <v>0</v>
      </c>
      <c r="R411" s="83" t="n">
        <f aca="false">IF($N411="PHY",VLOOKUP(H411,PGDBuckets,2,FALSE()),0)</f>
        <v>0</v>
      </c>
      <c r="S411" s="83" t="n">
        <f aca="false">IF($N411="G",VLOOKUP(H411,PGDBuckets,2,FALSE()),0)</f>
        <v>0</v>
      </c>
      <c r="T411" s="83" t="n">
        <f aca="false">SUM(P411:S411)</f>
        <v>13</v>
      </c>
      <c r="U411" s="83" t="str">
        <f aca="false">IF(O411="not used","-",O411&amp;N411&amp;T411)</f>
        <v>-</v>
      </c>
      <c r="V411" s="83" t="str">
        <f aca="false">IF(O411="Not Used","-",VLOOKUP(D411,FOLIOS,7,FALSE())&amp;H411)</f>
        <v>-</v>
      </c>
      <c r="W411" s="83" t="str">
        <f aca="false">IF(U411="-","-",O411&amp;E411&amp;H411)</f>
        <v>-</v>
      </c>
      <c r="X411" s="84" t="str">
        <f aca="false">D411&amp;G411</f>
        <v>FT-CAND-EGSC-PRCTOLL:ABC/KING</v>
      </c>
      <c r="AF411" s="0" t="str">
        <f aca="false">D411&amp;V411</f>
        <v>FT-CAND-EGSC-PRC-</v>
      </c>
    </row>
    <row r="412" customFormat="false" ht="12.75" hidden="false" customHeight="false" outlineLevel="0" collapsed="false">
      <c r="A412" s="80" t="n">
        <v>36682</v>
      </c>
      <c r="B412" s="81" t="s">
        <v>55</v>
      </c>
      <c r="C412" s="81" t="s">
        <v>56</v>
      </c>
      <c r="D412" s="81" t="s">
        <v>80</v>
      </c>
      <c r="E412" s="81" t="s">
        <v>24</v>
      </c>
      <c r="F412" s="81"/>
      <c r="G412" s="81" t="s">
        <v>60</v>
      </c>
      <c r="H412" s="80" t="n">
        <v>38869</v>
      </c>
      <c r="I412" s="81" t="n">
        <v>0</v>
      </c>
      <c r="J412" s="81" t="n">
        <v>0</v>
      </c>
      <c r="K412" s="82" t="n">
        <f aca="false">IF(J412=0,0,J412/I412)</f>
        <v>0</v>
      </c>
      <c r="L412" s="82" t="n">
        <f aca="false">I412/UOM</f>
        <v>0</v>
      </c>
      <c r="M412" s="82" t="n">
        <f aca="false">J412/UOM</f>
        <v>0</v>
      </c>
      <c r="N412" s="83" t="str">
        <f aca="false">IF(F412="P","PHY",IF(F412="G","G",E412))</f>
        <v>P</v>
      </c>
      <c r="O412" s="83" t="str">
        <f aca="false">IF(ISNA(VLOOKUP(G412,BadCanCurves,1,FALSE())),VLOOKUP(D412,FOLIOS,6,FALSE()),"not used")</f>
        <v>not used</v>
      </c>
      <c r="P412" s="83" t="n">
        <f aca="false">IF($N412="P",VLOOKUP(H412,PrcBuckets,2,FALSE()),0)</f>
        <v>13</v>
      </c>
      <c r="Q412" s="83" t="n">
        <f aca="false">IF($N412="D",VLOOKUP(H412,BasisBuckets,2,FALSE()),0)</f>
        <v>0</v>
      </c>
      <c r="R412" s="83" t="n">
        <f aca="false">IF($N412="PHY",VLOOKUP(H412,PGDBuckets,2,FALSE()),0)</f>
        <v>0</v>
      </c>
      <c r="S412" s="83" t="n">
        <f aca="false">IF($N412="G",VLOOKUP(H412,PGDBuckets,2,FALSE()),0)</f>
        <v>0</v>
      </c>
      <c r="T412" s="83" t="n">
        <f aca="false">SUM(P412:S412)</f>
        <v>13</v>
      </c>
      <c r="U412" s="83" t="str">
        <f aca="false">IF(O412="not used","-",O412&amp;N412&amp;T412)</f>
        <v>-</v>
      </c>
      <c r="V412" s="83" t="str">
        <f aca="false">IF(O412="Not Used","-",VLOOKUP(D412,FOLIOS,7,FALSE())&amp;H412)</f>
        <v>-</v>
      </c>
      <c r="W412" s="83" t="str">
        <f aca="false">IF(U412="-","-",O412&amp;E412&amp;H412)</f>
        <v>-</v>
      </c>
      <c r="X412" s="84" t="str">
        <f aca="false">D412&amp;G412</f>
        <v>FT-CAND-EGSC-PRCTOLL:ABC/KING</v>
      </c>
      <c r="AF412" s="0" t="str">
        <f aca="false">D412&amp;V412</f>
        <v>FT-CAND-EGSC-PRC-</v>
      </c>
    </row>
    <row r="413" customFormat="false" ht="12.75" hidden="false" customHeight="false" outlineLevel="0" collapsed="false">
      <c r="A413" s="80" t="n">
        <v>36682</v>
      </c>
      <c r="B413" s="81" t="s">
        <v>55</v>
      </c>
      <c r="C413" s="81" t="s">
        <v>56</v>
      </c>
      <c r="D413" s="81" t="s">
        <v>80</v>
      </c>
      <c r="E413" s="81" t="s">
        <v>24</v>
      </c>
      <c r="F413" s="81"/>
      <c r="G413" s="81" t="s">
        <v>60</v>
      </c>
      <c r="H413" s="80" t="n">
        <v>38899</v>
      </c>
      <c r="I413" s="81" t="n">
        <v>0</v>
      </c>
      <c r="J413" s="81" t="n">
        <v>0</v>
      </c>
      <c r="K413" s="82" t="n">
        <f aca="false">IF(J413=0,0,J413/I413)</f>
        <v>0</v>
      </c>
      <c r="L413" s="82" t="n">
        <f aca="false">I413/UOM</f>
        <v>0</v>
      </c>
      <c r="M413" s="82" t="n">
        <f aca="false">J413/UOM</f>
        <v>0</v>
      </c>
      <c r="N413" s="83" t="str">
        <f aca="false">IF(F413="P","PHY",IF(F413="G","G",E413))</f>
        <v>P</v>
      </c>
      <c r="O413" s="83" t="str">
        <f aca="false">IF(ISNA(VLOOKUP(G413,BadCanCurves,1,FALSE())),VLOOKUP(D413,FOLIOS,6,FALSE()),"not used")</f>
        <v>not used</v>
      </c>
      <c r="P413" s="83" t="n">
        <f aca="false">IF($N413="P",VLOOKUP(H413,PrcBuckets,2,FALSE()),0)</f>
        <v>13</v>
      </c>
      <c r="Q413" s="83" t="n">
        <f aca="false">IF($N413="D",VLOOKUP(H413,BasisBuckets,2,FALSE()),0)</f>
        <v>0</v>
      </c>
      <c r="R413" s="83" t="n">
        <f aca="false">IF($N413="PHY",VLOOKUP(H413,PGDBuckets,2,FALSE()),0)</f>
        <v>0</v>
      </c>
      <c r="S413" s="83" t="n">
        <f aca="false">IF($N413="G",VLOOKUP(H413,PGDBuckets,2,FALSE()),0)</f>
        <v>0</v>
      </c>
      <c r="T413" s="83" t="n">
        <f aca="false">SUM(P413:S413)</f>
        <v>13</v>
      </c>
      <c r="U413" s="83" t="str">
        <f aca="false">IF(O413="not used","-",O413&amp;N413&amp;T413)</f>
        <v>-</v>
      </c>
      <c r="V413" s="83" t="str">
        <f aca="false">IF(O413="Not Used","-",VLOOKUP(D413,FOLIOS,7,FALSE())&amp;H413)</f>
        <v>-</v>
      </c>
      <c r="W413" s="83" t="str">
        <f aca="false">IF(U413="-","-",O413&amp;E413&amp;H413)</f>
        <v>-</v>
      </c>
      <c r="X413" s="84" t="str">
        <f aca="false">D413&amp;G413</f>
        <v>FT-CAND-EGSC-PRCTOLL:ABC/KING</v>
      </c>
      <c r="AF413" s="0" t="str">
        <f aca="false">D413&amp;V413</f>
        <v>FT-CAND-EGSC-PRC-</v>
      </c>
    </row>
    <row r="414" customFormat="false" ht="12.75" hidden="false" customHeight="false" outlineLevel="0" collapsed="false">
      <c r="A414" s="80" t="n">
        <v>36682</v>
      </c>
      <c r="B414" s="81" t="s">
        <v>55</v>
      </c>
      <c r="C414" s="81" t="s">
        <v>56</v>
      </c>
      <c r="D414" s="81" t="s">
        <v>80</v>
      </c>
      <c r="E414" s="81" t="s">
        <v>24</v>
      </c>
      <c r="F414" s="81"/>
      <c r="G414" s="81" t="s">
        <v>60</v>
      </c>
      <c r="H414" s="80" t="n">
        <v>38930</v>
      </c>
      <c r="I414" s="81" t="n">
        <v>0</v>
      </c>
      <c r="J414" s="81" t="n">
        <v>0</v>
      </c>
      <c r="K414" s="82" t="n">
        <f aca="false">IF(J414=0,0,J414/I414)</f>
        <v>0</v>
      </c>
      <c r="L414" s="82" t="n">
        <f aca="false">I414/UOM</f>
        <v>0</v>
      </c>
      <c r="M414" s="82" t="n">
        <f aca="false">J414/UOM</f>
        <v>0</v>
      </c>
      <c r="N414" s="83" t="str">
        <f aca="false">IF(F414="P","PHY",IF(F414="G","G",E414))</f>
        <v>P</v>
      </c>
      <c r="O414" s="83" t="str">
        <f aca="false">IF(ISNA(VLOOKUP(G414,BadCanCurves,1,FALSE())),VLOOKUP(D414,FOLIOS,6,FALSE()),"not used")</f>
        <v>not used</v>
      </c>
      <c r="P414" s="83" t="n">
        <f aca="false">IF($N414="P",VLOOKUP(H414,PrcBuckets,2,FALSE()),0)</f>
        <v>13</v>
      </c>
      <c r="Q414" s="83" t="n">
        <f aca="false">IF($N414="D",VLOOKUP(H414,BasisBuckets,2,FALSE()),0)</f>
        <v>0</v>
      </c>
      <c r="R414" s="83" t="n">
        <f aca="false">IF($N414="PHY",VLOOKUP(H414,PGDBuckets,2,FALSE()),0)</f>
        <v>0</v>
      </c>
      <c r="S414" s="83" t="n">
        <f aca="false">IF($N414="G",VLOOKUP(H414,PGDBuckets,2,FALSE()),0)</f>
        <v>0</v>
      </c>
      <c r="T414" s="83" t="n">
        <f aca="false">SUM(P414:S414)</f>
        <v>13</v>
      </c>
      <c r="U414" s="83" t="str">
        <f aca="false">IF(O414="not used","-",O414&amp;N414&amp;T414)</f>
        <v>-</v>
      </c>
      <c r="V414" s="83" t="str">
        <f aca="false">IF(O414="Not Used","-",VLOOKUP(D414,FOLIOS,7,FALSE())&amp;H414)</f>
        <v>-</v>
      </c>
      <c r="W414" s="83" t="str">
        <f aca="false">IF(U414="-","-",O414&amp;E414&amp;H414)</f>
        <v>-</v>
      </c>
      <c r="X414" s="84" t="str">
        <f aca="false">D414&amp;G414</f>
        <v>FT-CAND-EGSC-PRCTOLL:ABC/KING</v>
      </c>
      <c r="AF414" s="0" t="str">
        <f aca="false">D414&amp;V414</f>
        <v>FT-CAND-EGSC-PRC-</v>
      </c>
    </row>
    <row r="415" customFormat="false" ht="12.75" hidden="false" customHeight="false" outlineLevel="0" collapsed="false">
      <c r="A415" s="80" t="n">
        <v>36682</v>
      </c>
      <c r="B415" s="81" t="s">
        <v>55</v>
      </c>
      <c r="C415" s="81" t="s">
        <v>56</v>
      </c>
      <c r="D415" s="81" t="s">
        <v>80</v>
      </c>
      <c r="E415" s="81" t="s">
        <v>24</v>
      </c>
      <c r="F415" s="81"/>
      <c r="G415" s="81" t="s">
        <v>60</v>
      </c>
      <c r="H415" s="80" t="n">
        <v>38961</v>
      </c>
      <c r="I415" s="81" t="n">
        <v>0</v>
      </c>
      <c r="J415" s="81" t="n">
        <v>0</v>
      </c>
      <c r="K415" s="82" t="n">
        <f aca="false">IF(J415=0,0,J415/I415)</f>
        <v>0</v>
      </c>
      <c r="L415" s="82" t="n">
        <f aca="false">I415/UOM</f>
        <v>0</v>
      </c>
      <c r="M415" s="82" t="n">
        <f aca="false">J415/UOM</f>
        <v>0</v>
      </c>
      <c r="N415" s="83" t="str">
        <f aca="false">IF(F415="P","PHY",IF(F415="G","G",E415))</f>
        <v>P</v>
      </c>
      <c r="O415" s="83" t="str">
        <f aca="false">IF(ISNA(VLOOKUP(G415,BadCanCurves,1,FALSE())),VLOOKUP(D415,FOLIOS,6,FALSE()),"not used")</f>
        <v>not used</v>
      </c>
      <c r="P415" s="83" t="n">
        <f aca="false">IF($N415="P",VLOOKUP(H415,PrcBuckets,2,FALSE()),0)</f>
        <v>13</v>
      </c>
      <c r="Q415" s="83" t="n">
        <f aca="false">IF($N415="D",VLOOKUP(H415,BasisBuckets,2,FALSE()),0)</f>
        <v>0</v>
      </c>
      <c r="R415" s="83" t="n">
        <f aca="false">IF($N415="PHY",VLOOKUP(H415,PGDBuckets,2,FALSE()),0)</f>
        <v>0</v>
      </c>
      <c r="S415" s="83" t="n">
        <f aca="false">IF($N415="G",VLOOKUP(H415,PGDBuckets,2,FALSE()),0)</f>
        <v>0</v>
      </c>
      <c r="T415" s="83" t="n">
        <f aca="false">SUM(P415:S415)</f>
        <v>13</v>
      </c>
      <c r="U415" s="83" t="str">
        <f aca="false">IF(O415="not used","-",O415&amp;N415&amp;T415)</f>
        <v>-</v>
      </c>
      <c r="V415" s="83" t="str">
        <f aca="false">IF(O415="Not Used","-",VLOOKUP(D415,FOLIOS,7,FALSE())&amp;H415)</f>
        <v>-</v>
      </c>
      <c r="W415" s="83" t="str">
        <f aca="false">IF(U415="-","-",O415&amp;E415&amp;H415)</f>
        <v>-</v>
      </c>
      <c r="X415" s="84" t="str">
        <f aca="false">D415&amp;G415</f>
        <v>FT-CAND-EGSC-PRCTOLL:ABC/KING</v>
      </c>
      <c r="AF415" s="0" t="str">
        <f aca="false">D415&amp;V415</f>
        <v>FT-CAND-EGSC-PRC-</v>
      </c>
    </row>
    <row r="416" customFormat="false" ht="12.75" hidden="false" customHeight="false" outlineLevel="0" collapsed="false">
      <c r="A416" s="80" t="n">
        <v>36682</v>
      </c>
      <c r="B416" s="81" t="s">
        <v>55</v>
      </c>
      <c r="C416" s="81" t="s">
        <v>56</v>
      </c>
      <c r="D416" s="81" t="s">
        <v>80</v>
      </c>
      <c r="E416" s="81" t="s">
        <v>24</v>
      </c>
      <c r="F416" s="81"/>
      <c r="G416" s="81" t="s">
        <v>60</v>
      </c>
      <c r="H416" s="80" t="n">
        <v>38991</v>
      </c>
      <c r="I416" s="81" t="n">
        <v>0</v>
      </c>
      <c r="J416" s="81" t="n">
        <v>0</v>
      </c>
      <c r="K416" s="82" t="n">
        <f aca="false">IF(J416=0,0,J416/I416)</f>
        <v>0</v>
      </c>
      <c r="L416" s="82" t="n">
        <f aca="false">I416/UOM</f>
        <v>0</v>
      </c>
      <c r="M416" s="82" t="n">
        <f aca="false">J416/UOM</f>
        <v>0</v>
      </c>
      <c r="N416" s="83" t="str">
        <f aca="false">IF(F416="P","PHY",IF(F416="G","G",E416))</f>
        <v>P</v>
      </c>
      <c r="O416" s="83" t="str">
        <f aca="false">IF(ISNA(VLOOKUP(G416,BadCanCurves,1,FALSE())),VLOOKUP(D416,FOLIOS,6,FALSE()),"not used")</f>
        <v>not used</v>
      </c>
      <c r="P416" s="83" t="n">
        <f aca="false">IF($N416="P",VLOOKUP(H416,PrcBuckets,2,FALSE()),0)</f>
        <v>13</v>
      </c>
      <c r="Q416" s="83" t="n">
        <f aca="false">IF($N416="D",VLOOKUP(H416,BasisBuckets,2,FALSE()),0)</f>
        <v>0</v>
      </c>
      <c r="R416" s="83" t="n">
        <f aca="false">IF($N416="PHY",VLOOKUP(H416,PGDBuckets,2,FALSE()),0)</f>
        <v>0</v>
      </c>
      <c r="S416" s="83" t="n">
        <f aca="false">IF($N416="G",VLOOKUP(H416,PGDBuckets,2,FALSE()),0)</f>
        <v>0</v>
      </c>
      <c r="T416" s="83" t="n">
        <f aca="false">SUM(P416:S416)</f>
        <v>13</v>
      </c>
      <c r="U416" s="83" t="str">
        <f aca="false">IF(O416="not used","-",O416&amp;N416&amp;T416)</f>
        <v>-</v>
      </c>
      <c r="V416" s="83" t="str">
        <f aca="false">IF(O416="Not Used","-",VLOOKUP(D416,FOLIOS,7,FALSE())&amp;H416)</f>
        <v>-</v>
      </c>
      <c r="W416" s="83" t="str">
        <f aca="false">IF(U416="-","-",O416&amp;E416&amp;H416)</f>
        <v>-</v>
      </c>
      <c r="X416" s="84" t="str">
        <f aca="false">D416&amp;G416</f>
        <v>FT-CAND-EGSC-PRCTOLL:ABC/KING</v>
      </c>
      <c r="AF416" s="0" t="str">
        <f aca="false">D416&amp;V416</f>
        <v>FT-CAND-EGSC-PRC-</v>
      </c>
    </row>
    <row r="417" customFormat="false" ht="12.75" hidden="false" customHeight="false" outlineLevel="0" collapsed="false">
      <c r="A417" s="80" t="n">
        <v>36682</v>
      </c>
      <c r="B417" s="81" t="s">
        <v>55</v>
      </c>
      <c r="C417" s="81" t="s">
        <v>56</v>
      </c>
      <c r="D417" s="81" t="s">
        <v>80</v>
      </c>
      <c r="E417" s="81" t="s">
        <v>24</v>
      </c>
      <c r="F417" s="81"/>
      <c r="G417" s="81" t="s">
        <v>60</v>
      </c>
      <c r="H417" s="80" t="n">
        <v>39022</v>
      </c>
      <c r="I417" s="81" t="n">
        <v>0</v>
      </c>
      <c r="J417" s="81" t="n">
        <v>0</v>
      </c>
      <c r="K417" s="82" t="n">
        <f aca="false">IF(J417=0,0,J417/I417)</f>
        <v>0</v>
      </c>
      <c r="L417" s="82" t="n">
        <f aca="false">I417/UOM</f>
        <v>0</v>
      </c>
      <c r="M417" s="82" t="n">
        <f aca="false">J417/UOM</f>
        <v>0</v>
      </c>
      <c r="N417" s="83" t="str">
        <f aca="false">IF(F417="P","PHY",IF(F417="G","G",E417))</f>
        <v>P</v>
      </c>
      <c r="O417" s="83" t="str">
        <f aca="false">IF(ISNA(VLOOKUP(G417,BadCanCurves,1,FALSE())),VLOOKUP(D417,FOLIOS,6,FALSE()),"not used")</f>
        <v>not used</v>
      </c>
      <c r="P417" s="83" t="n">
        <f aca="false">IF($N417="P",VLOOKUP(H417,PrcBuckets,2,FALSE()),0)</f>
        <v>13</v>
      </c>
      <c r="Q417" s="83" t="n">
        <f aca="false">IF($N417="D",VLOOKUP(H417,BasisBuckets,2,FALSE()),0)</f>
        <v>0</v>
      </c>
      <c r="R417" s="83" t="n">
        <f aca="false">IF($N417="PHY",VLOOKUP(H417,PGDBuckets,2,FALSE()),0)</f>
        <v>0</v>
      </c>
      <c r="S417" s="83" t="n">
        <f aca="false">IF($N417="G",VLOOKUP(H417,PGDBuckets,2,FALSE()),0)</f>
        <v>0</v>
      </c>
      <c r="T417" s="83" t="n">
        <f aca="false">SUM(P417:S417)</f>
        <v>13</v>
      </c>
      <c r="U417" s="83" t="str">
        <f aca="false">IF(O417="not used","-",O417&amp;N417&amp;T417)</f>
        <v>-</v>
      </c>
      <c r="V417" s="83" t="str">
        <f aca="false">IF(O417="Not Used","-",VLOOKUP(D417,FOLIOS,7,FALSE())&amp;H417)</f>
        <v>-</v>
      </c>
      <c r="W417" s="83" t="str">
        <f aca="false">IF(U417="-","-",O417&amp;E417&amp;H417)</f>
        <v>-</v>
      </c>
      <c r="X417" s="84" t="str">
        <f aca="false">D417&amp;G417</f>
        <v>FT-CAND-EGSC-PRCTOLL:ABC/KING</v>
      </c>
      <c r="AF417" s="0" t="str">
        <f aca="false">D417&amp;V417</f>
        <v>FT-CAND-EGSC-PRC-</v>
      </c>
    </row>
    <row r="418" customFormat="false" ht="12.75" hidden="false" customHeight="false" outlineLevel="0" collapsed="false">
      <c r="A418" s="80" t="n">
        <v>36682</v>
      </c>
      <c r="B418" s="81" t="s">
        <v>55</v>
      </c>
      <c r="C418" s="81" t="s">
        <v>56</v>
      </c>
      <c r="D418" s="81" t="s">
        <v>80</v>
      </c>
      <c r="E418" s="81" t="s">
        <v>24</v>
      </c>
      <c r="F418" s="81"/>
      <c r="G418" s="81" t="s">
        <v>60</v>
      </c>
      <c r="H418" s="80" t="n">
        <v>39052</v>
      </c>
      <c r="I418" s="81" t="n">
        <v>0</v>
      </c>
      <c r="J418" s="81" t="n">
        <v>0</v>
      </c>
      <c r="K418" s="82" t="n">
        <f aca="false">IF(J418=0,0,J418/I418)</f>
        <v>0</v>
      </c>
      <c r="L418" s="82" t="n">
        <f aca="false">I418/UOM</f>
        <v>0</v>
      </c>
      <c r="M418" s="82" t="n">
        <f aca="false">J418/UOM</f>
        <v>0</v>
      </c>
      <c r="N418" s="83" t="str">
        <f aca="false">IF(F418="P","PHY",IF(F418="G","G",E418))</f>
        <v>P</v>
      </c>
      <c r="O418" s="83" t="str">
        <f aca="false">IF(ISNA(VLOOKUP(G418,BadCanCurves,1,FALSE())),VLOOKUP(D418,FOLIOS,6,FALSE()),"not used")</f>
        <v>not used</v>
      </c>
      <c r="P418" s="83" t="n">
        <f aca="false">IF($N418="P",VLOOKUP(H418,PrcBuckets,2,FALSE()),0)</f>
        <v>13</v>
      </c>
      <c r="Q418" s="83" t="n">
        <f aca="false">IF($N418="D",VLOOKUP(H418,BasisBuckets,2,FALSE()),0)</f>
        <v>0</v>
      </c>
      <c r="R418" s="83" t="n">
        <f aca="false">IF($N418="PHY",VLOOKUP(H418,PGDBuckets,2,FALSE()),0)</f>
        <v>0</v>
      </c>
      <c r="S418" s="83" t="n">
        <f aca="false">IF($N418="G",VLOOKUP(H418,PGDBuckets,2,FALSE()),0)</f>
        <v>0</v>
      </c>
      <c r="T418" s="83" t="n">
        <f aca="false">SUM(P418:S418)</f>
        <v>13</v>
      </c>
      <c r="U418" s="83" t="str">
        <f aca="false">IF(O418="not used","-",O418&amp;N418&amp;T418)</f>
        <v>-</v>
      </c>
      <c r="V418" s="83" t="str">
        <f aca="false">IF(O418="Not Used","-",VLOOKUP(D418,FOLIOS,7,FALSE())&amp;H418)</f>
        <v>-</v>
      </c>
      <c r="W418" s="83" t="str">
        <f aca="false">IF(U418="-","-",O418&amp;E418&amp;H418)</f>
        <v>-</v>
      </c>
      <c r="X418" s="84" t="str">
        <f aca="false">D418&amp;G418</f>
        <v>FT-CAND-EGSC-PRCTOLL:ABC/KING</v>
      </c>
      <c r="AF418" s="0" t="str">
        <f aca="false">D418&amp;V418</f>
        <v>FT-CAND-EGSC-PRC-</v>
      </c>
    </row>
    <row r="419" customFormat="false" ht="12.75" hidden="false" customHeight="false" outlineLevel="0" collapsed="false">
      <c r="A419" s="80" t="n">
        <v>36682</v>
      </c>
      <c r="B419" s="81" t="s">
        <v>55</v>
      </c>
      <c r="C419" s="81" t="s">
        <v>56</v>
      </c>
      <c r="D419" s="81" t="s">
        <v>80</v>
      </c>
      <c r="E419" s="81" t="s">
        <v>24</v>
      </c>
      <c r="F419" s="81"/>
      <c r="G419" s="81" t="s">
        <v>60</v>
      </c>
      <c r="H419" s="80" t="n">
        <v>39083</v>
      </c>
      <c r="I419" s="81" t="n">
        <v>0</v>
      </c>
      <c r="J419" s="81" t="n">
        <v>0</v>
      </c>
      <c r="K419" s="82" t="n">
        <f aca="false">IF(J419=0,0,J419/I419)</f>
        <v>0</v>
      </c>
      <c r="L419" s="82" t="n">
        <f aca="false">I419/UOM</f>
        <v>0</v>
      </c>
      <c r="M419" s="82" t="n">
        <f aca="false">J419/UOM</f>
        <v>0</v>
      </c>
      <c r="N419" s="83" t="str">
        <f aca="false">IF(F419="P","PHY",IF(F419="G","G",E419))</f>
        <v>P</v>
      </c>
      <c r="O419" s="83" t="str">
        <f aca="false">IF(ISNA(VLOOKUP(G419,BadCanCurves,1,FALSE())),VLOOKUP(D419,FOLIOS,6,FALSE()),"not used")</f>
        <v>not used</v>
      </c>
      <c r="P419" s="83" t="n">
        <f aca="false">IF($N419="P",VLOOKUP(H419,PrcBuckets,2,FALSE()),0)</f>
        <v>13</v>
      </c>
      <c r="Q419" s="83" t="n">
        <f aca="false">IF($N419="D",VLOOKUP(H419,BasisBuckets,2,FALSE()),0)</f>
        <v>0</v>
      </c>
      <c r="R419" s="83" t="n">
        <f aca="false">IF($N419="PHY",VLOOKUP(H419,PGDBuckets,2,FALSE()),0)</f>
        <v>0</v>
      </c>
      <c r="S419" s="83" t="n">
        <f aca="false">IF($N419="G",VLOOKUP(H419,PGDBuckets,2,FALSE()),0)</f>
        <v>0</v>
      </c>
      <c r="T419" s="83" t="n">
        <f aca="false">SUM(P419:S419)</f>
        <v>13</v>
      </c>
      <c r="U419" s="83" t="str">
        <f aca="false">IF(O419="not used","-",O419&amp;N419&amp;T419)</f>
        <v>-</v>
      </c>
      <c r="V419" s="83" t="str">
        <f aca="false">IF(O419="Not Used","-",VLOOKUP(D419,FOLIOS,7,FALSE())&amp;H419)</f>
        <v>-</v>
      </c>
      <c r="W419" s="83" t="str">
        <f aca="false">IF(U419="-","-",O419&amp;E419&amp;H419)</f>
        <v>-</v>
      </c>
      <c r="X419" s="84" t="str">
        <f aca="false">D419&amp;G419</f>
        <v>FT-CAND-EGSC-PRCTOLL:ABC/KING</v>
      </c>
      <c r="AF419" s="0" t="str">
        <f aca="false">D419&amp;V419</f>
        <v>FT-CAND-EGSC-PRC-</v>
      </c>
    </row>
    <row r="420" customFormat="false" ht="12.75" hidden="false" customHeight="false" outlineLevel="0" collapsed="false">
      <c r="A420" s="80" t="n">
        <v>36682</v>
      </c>
      <c r="B420" s="81" t="s">
        <v>55</v>
      </c>
      <c r="C420" s="81" t="s">
        <v>56</v>
      </c>
      <c r="D420" s="81" t="s">
        <v>80</v>
      </c>
      <c r="E420" s="81" t="s">
        <v>24</v>
      </c>
      <c r="F420" s="81"/>
      <c r="G420" s="81" t="s">
        <v>60</v>
      </c>
      <c r="H420" s="80" t="n">
        <v>39114</v>
      </c>
      <c r="I420" s="81" t="n">
        <v>0</v>
      </c>
      <c r="J420" s="81" t="n">
        <v>0</v>
      </c>
      <c r="K420" s="82" t="n">
        <f aca="false">IF(J420=0,0,J420/I420)</f>
        <v>0</v>
      </c>
      <c r="L420" s="82" t="n">
        <f aca="false">I420/UOM</f>
        <v>0</v>
      </c>
      <c r="M420" s="82" t="n">
        <f aca="false">J420/UOM</f>
        <v>0</v>
      </c>
      <c r="N420" s="83" t="str">
        <f aca="false">IF(F420="P","PHY",IF(F420="G","G",E420))</f>
        <v>P</v>
      </c>
      <c r="O420" s="83" t="str">
        <f aca="false">IF(ISNA(VLOOKUP(G420,BadCanCurves,1,FALSE())),VLOOKUP(D420,FOLIOS,6,FALSE()),"not used")</f>
        <v>not used</v>
      </c>
      <c r="P420" s="83" t="n">
        <f aca="false">IF($N420="P",VLOOKUP(H420,PrcBuckets,2,FALSE()),0)</f>
        <v>13</v>
      </c>
      <c r="Q420" s="83" t="n">
        <f aca="false">IF($N420="D",VLOOKUP(H420,BasisBuckets,2,FALSE()),0)</f>
        <v>0</v>
      </c>
      <c r="R420" s="83" t="n">
        <f aca="false">IF($N420="PHY",VLOOKUP(H420,PGDBuckets,2,FALSE()),0)</f>
        <v>0</v>
      </c>
      <c r="S420" s="83" t="n">
        <f aca="false">IF($N420="G",VLOOKUP(H420,PGDBuckets,2,FALSE()),0)</f>
        <v>0</v>
      </c>
      <c r="T420" s="83" t="n">
        <f aca="false">SUM(P420:S420)</f>
        <v>13</v>
      </c>
      <c r="U420" s="83" t="str">
        <f aca="false">IF(O420="not used","-",O420&amp;N420&amp;T420)</f>
        <v>-</v>
      </c>
      <c r="V420" s="83" t="str">
        <f aca="false">IF(O420="Not Used","-",VLOOKUP(D420,FOLIOS,7,FALSE())&amp;H420)</f>
        <v>-</v>
      </c>
      <c r="W420" s="83" t="str">
        <f aca="false">IF(U420="-","-",O420&amp;E420&amp;H420)</f>
        <v>-</v>
      </c>
      <c r="X420" s="84" t="str">
        <f aca="false">D420&amp;G420</f>
        <v>FT-CAND-EGSC-PRCTOLL:ABC/KING</v>
      </c>
      <c r="AF420" s="0" t="str">
        <f aca="false">D420&amp;V420</f>
        <v>FT-CAND-EGSC-PRC-</v>
      </c>
    </row>
    <row r="421" customFormat="false" ht="12.75" hidden="false" customHeight="false" outlineLevel="0" collapsed="false">
      <c r="A421" s="80" t="n">
        <v>36682</v>
      </c>
      <c r="B421" s="81" t="s">
        <v>55</v>
      </c>
      <c r="C421" s="81" t="s">
        <v>56</v>
      </c>
      <c r="D421" s="81" t="s">
        <v>80</v>
      </c>
      <c r="E421" s="81" t="s">
        <v>24</v>
      </c>
      <c r="F421" s="81"/>
      <c r="G421" s="81" t="s">
        <v>60</v>
      </c>
      <c r="H421" s="80" t="n">
        <v>39142</v>
      </c>
      <c r="I421" s="81" t="n">
        <v>0</v>
      </c>
      <c r="J421" s="81" t="n">
        <v>0</v>
      </c>
      <c r="K421" s="82" t="n">
        <f aca="false">IF(J421=0,0,J421/I421)</f>
        <v>0</v>
      </c>
      <c r="L421" s="82" t="n">
        <f aca="false">I421/UOM</f>
        <v>0</v>
      </c>
      <c r="M421" s="82" t="n">
        <f aca="false">J421/UOM</f>
        <v>0</v>
      </c>
      <c r="N421" s="83" t="str">
        <f aca="false">IF(F421="P","PHY",IF(F421="G","G",E421))</f>
        <v>P</v>
      </c>
      <c r="O421" s="83" t="str">
        <f aca="false">IF(ISNA(VLOOKUP(G421,BadCanCurves,1,FALSE())),VLOOKUP(D421,FOLIOS,6,FALSE()),"not used")</f>
        <v>not used</v>
      </c>
      <c r="P421" s="83" t="n">
        <f aca="false">IF($N421="P",VLOOKUP(H421,PrcBuckets,2,FALSE()),0)</f>
        <v>13</v>
      </c>
      <c r="Q421" s="83" t="n">
        <f aca="false">IF($N421="D",VLOOKUP(H421,BasisBuckets,2,FALSE()),0)</f>
        <v>0</v>
      </c>
      <c r="R421" s="83" t="n">
        <f aca="false">IF($N421="PHY",VLOOKUP(H421,PGDBuckets,2,FALSE()),0)</f>
        <v>0</v>
      </c>
      <c r="S421" s="83" t="n">
        <f aca="false">IF($N421="G",VLOOKUP(H421,PGDBuckets,2,FALSE()),0)</f>
        <v>0</v>
      </c>
      <c r="T421" s="83" t="n">
        <f aca="false">SUM(P421:S421)</f>
        <v>13</v>
      </c>
      <c r="U421" s="83" t="str">
        <f aca="false">IF(O421="not used","-",O421&amp;N421&amp;T421)</f>
        <v>-</v>
      </c>
      <c r="V421" s="83" t="str">
        <f aca="false">IF(O421="Not Used","-",VLOOKUP(D421,FOLIOS,7,FALSE())&amp;H421)</f>
        <v>-</v>
      </c>
      <c r="W421" s="83" t="str">
        <f aca="false">IF(U421="-","-",O421&amp;E421&amp;H421)</f>
        <v>-</v>
      </c>
      <c r="X421" s="84" t="str">
        <f aca="false">D421&amp;G421</f>
        <v>FT-CAND-EGSC-PRCTOLL:ABC/KING</v>
      </c>
      <c r="AF421" s="0" t="str">
        <f aca="false">D421&amp;V421</f>
        <v>FT-CAND-EGSC-PRC-</v>
      </c>
    </row>
    <row r="422" customFormat="false" ht="12.75" hidden="false" customHeight="false" outlineLevel="0" collapsed="false">
      <c r="A422" s="80" t="n">
        <v>36682</v>
      </c>
      <c r="B422" s="81" t="s">
        <v>55</v>
      </c>
      <c r="C422" s="81" t="s">
        <v>56</v>
      </c>
      <c r="D422" s="81" t="s">
        <v>80</v>
      </c>
      <c r="E422" s="81" t="s">
        <v>24</v>
      </c>
      <c r="F422" s="81"/>
      <c r="G422" s="81" t="s">
        <v>60</v>
      </c>
      <c r="H422" s="80" t="n">
        <v>39173</v>
      </c>
      <c r="I422" s="81" t="n">
        <v>0</v>
      </c>
      <c r="J422" s="81" t="n">
        <v>0</v>
      </c>
      <c r="K422" s="82" t="n">
        <f aca="false">IF(J422=0,0,J422/I422)</f>
        <v>0</v>
      </c>
      <c r="L422" s="82" t="n">
        <f aca="false">I422/UOM</f>
        <v>0</v>
      </c>
      <c r="M422" s="82" t="n">
        <f aca="false">J422/UOM</f>
        <v>0</v>
      </c>
      <c r="N422" s="83" t="str">
        <f aca="false">IF(F422="P","PHY",IF(F422="G","G",E422))</f>
        <v>P</v>
      </c>
      <c r="O422" s="83" t="str">
        <f aca="false">IF(ISNA(VLOOKUP(G422,BadCanCurves,1,FALSE())),VLOOKUP(D422,FOLIOS,6,FALSE()),"not used")</f>
        <v>not used</v>
      </c>
      <c r="P422" s="83" t="n">
        <f aca="false">IF($N422="P",VLOOKUP(H422,PrcBuckets,2,FALSE()),0)</f>
        <v>13</v>
      </c>
      <c r="Q422" s="83" t="n">
        <f aca="false">IF($N422="D",VLOOKUP(H422,BasisBuckets,2,FALSE()),0)</f>
        <v>0</v>
      </c>
      <c r="R422" s="83" t="n">
        <f aca="false">IF($N422="PHY",VLOOKUP(H422,PGDBuckets,2,FALSE()),0)</f>
        <v>0</v>
      </c>
      <c r="S422" s="83" t="n">
        <f aca="false">IF($N422="G",VLOOKUP(H422,PGDBuckets,2,FALSE()),0)</f>
        <v>0</v>
      </c>
      <c r="T422" s="83" t="n">
        <f aca="false">SUM(P422:S422)</f>
        <v>13</v>
      </c>
      <c r="U422" s="83" t="str">
        <f aca="false">IF(O422="not used","-",O422&amp;N422&amp;T422)</f>
        <v>-</v>
      </c>
      <c r="V422" s="83" t="str">
        <f aca="false">IF(O422="Not Used","-",VLOOKUP(D422,FOLIOS,7,FALSE())&amp;H422)</f>
        <v>-</v>
      </c>
      <c r="W422" s="83" t="str">
        <f aca="false">IF(U422="-","-",O422&amp;E422&amp;H422)</f>
        <v>-</v>
      </c>
      <c r="X422" s="84" t="str">
        <f aca="false">D422&amp;G422</f>
        <v>FT-CAND-EGSC-PRCTOLL:ABC/KING</v>
      </c>
      <c r="AF422" s="0" t="str">
        <f aca="false">D422&amp;V422</f>
        <v>FT-CAND-EGSC-PRC-</v>
      </c>
    </row>
    <row r="423" customFormat="false" ht="12.75" hidden="false" customHeight="false" outlineLevel="0" collapsed="false">
      <c r="A423" s="80" t="n">
        <v>36682</v>
      </c>
      <c r="B423" s="81" t="s">
        <v>55</v>
      </c>
      <c r="C423" s="81" t="s">
        <v>56</v>
      </c>
      <c r="D423" s="81" t="s">
        <v>80</v>
      </c>
      <c r="E423" s="81" t="s">
        <v>24</v>
      </c>
      <c r="F423" s="81"/>
      <c r="G423" s="81" t="s">
        <v>60</v>
      </c>
      <c r="H423" s="80" t="n">
        <v>39203</v>
      </c>
      <c r="I423" s="81" t="n">
        <v>0</v>
      </c>
      <c r="J423" s="81" t="n">
        <v>0</v>
      </c>
      <c r="K423" s="82" t="n">
        <f aca="false">IF(J423=0,0,J423/I423)</f>
        <v>0</v>
      </c>
      <c r="L423" s="82" t="n">
        <f aca="false">I423/UOM</f>
        <v>0</v>
      </c>
      <c r="M423" s="82" t="n">
        <f aca="false">J423/UOM</f>
        <v>0</v>
      </c>
      <c r="N423" s="83" t="str">
        <f aca="false">IF(F423="P","PHY",IF(F423="G","G",E423))</f>
        <v>P</v>
      </c>
      <c r="O423" s="83" t="str">
        <f aca="false">IF(ISNA(VLOOKUP(G423,BadCanCurves,1,FALSE())),VLOOKUP(D423,FOLIOS,6,FALSE()),"not used")</f>
        <v>not used</v>
      </c>
      <c r="P423" s="83" t="n">
        <f aca="false">IF($N423="P",VLOOKUP(H423,PrcBuckets,2,FALSE()),0)</f>
        <v>13</v>
      </c>
      <c r="Q423" s="83" t="n">
        <f aca="false">IF($N423="D",VLOOKUP(H423,BasisBuckets,2,FALSE()),0)</f>
        <v>0</v>
      </c>
      <c r="R423" s="83" t="n">
        <f aca="false">IF($N423="PHY",VLOOKUP(H423,PGDBuckets,2,FALSE()),0)</f>
        <v>0</v>
      </c>
      <c r="S423" s="83" t="n">
        <f aca="false">IF($N423="G",VLOOKUP(H423,PGDBuckets,2,FALSE()),0)</f>
        <v>0</v>
      </c>
      <c r="T423" s="83" t="n">
        <f aca="false">SUM(P423:S423)</f>
        <v>13</v>
      </c>
      <c r="U423" s="83" t="str">
        <f aca="false">IF(O423="not used","-",O423&amp;N423&amp;T423)</f>
        <v>-</v>
      </c>
      <c r="V423" s="83" t="str">
        <f aca="false">IF(O423="Not Used","-",VLOOKUP(D423,FOLIOS,7,FALSE())&amp;H423)</f>
        <v>-</v>
      </c>
      <c r="W423" s="83" t="str">
        <f aca="false">IF(U423="-","-",O423&amp;E423&amp;H423)</f>
        <v>-</v>
      </c>
      <c r="X423" s="84" t="str">
        <f aca="false">D423&amp;G423</f>
        <v>FT-CAND-EGSC-PRCTOLL:ABC/KING</v>
      </c>
      <c r="AF423" s="0" t="str">
        <f aca="false">D423&amp;V423</f>
        <v>FT-CAND-EGSC-PRC-</v>
      </c>
    </row>
    <row r="424" customFormat="false" ht="12.75" hidden="false" customHeight="false" outlineLevel="0" collapsed="false">
      <c r="A424" s="80" t="n">
        <v>36682</v>
      </c>
      <c r="B424" s="81" t="s">
        <v>55</v>
      </c>
      <c r="C424" s="81" t="s">
        <v>56</v>
      </c>
      <c r="D424" s="81" t="s">
        <v>80</v>
      </c>
      <c r="E424" s="81" t="s">
        <v>24</v>
      </c>
      <c r="F424" s="81"/>
      <c r="G424" s="81" t="s">
        <v>60</v>
      </c>
      <c r="H424" s="80" t="n">
        <v>39234</v>
      </c>
      <c r="I424" s="81" t="n">
        <v>0</v>
      </c>
      <c r="J424" s="81" t="n">
        <v>0</v>
      </c>
      <c r="K424" s="82" t="n">
        <f aca="false">IF(J424=0,0,J424/I424)</f>
        <v>0</v>
      </c>
      <c r="L424" s="82" t="n">
        <f aca="false">I424/UOM</f>
        <v>0</v>
      </c>
      <c r="M424" s="82" t="n">
        <f aca="false">J424/UOM</f>
        <v>0</v>
      </c>
      <c r="N424" s="83" t="str">
        <f aca="false">IF(F424="P","PHY",IF(F424="G","G",E424))</f>
        <v>P</v>
      </c>
      <c r="O424" s="83" t="str">
        <f aca="false">IF(ISNA(VLOOKUP(G424,BadCanCurves,1,FALSE())),VLOOKUP(D424,FOLIOS,6,FALSE()),"not used")</f>
        <v>not used</v>
      </c>
      <c r="P424" s="83" t="n">
        <f aca="false">IF($N424="P",VLOOKUP(H424,PrcBuckets,2,FALSE()),0)</f>
        <v>13</v>
      </c>
      <c r="Q424" s="83" t="n">
        <f aca="false">IF($N424="D",VLOOKUP(H424,BasisBuckets,2,FALSE()),0)</f>
        <v>0</v>
      </c>
      <c r="R424" s="83" t="n">
        <f aca="false">IF($N424="PHY",VLOOKUP(H424,PGDBuckets,2,FALSE()),0)</f>
        <v>0</v>
      </c>
      <c r="S424" s="83" t="n">
        <f aca="false">IF($N424="G",VLOOKUP(H424,PGDBuckets,2,FALSE()),0)</f>
        <v>0</v>
      </c>
      <c r="T424" s="83" t="n">
        <f aca="false">SUM(P424:S424)</f>
        <v>13</v>
      </c>
      <c r="U424" s="83" t="str">
        <f aca="false">IF(O424="not used","-",O424&amp;N424&amp;T424)</f>
        <v>-</v>
      </c>
      <c r="V424" s="83" t="str">
        <f aca="false">IF(O424="Not Used","-",VLOOKUP(D424,FOLIOS,7,FALSE())&amp;H424)</f>
        <v>-</v>
      </c>
      <c r="W424" s="83" t="str">
        <f aca="false">IF(U424="-","-",O424&amp;E424&amp;H424)</f>
        <v>-</v>
      </c>
      <c r="X424" s="84" t="str">
        <f aca="false">D424&amp;G424</f>
        <v>FT-CAND-EGSC-PRCTOLL:ABC/KING</v>
      </c>
      <c r="AF424" s="0" t="str">
        <f aca="false">D424&amp;V424</f>
        <v>FT-CAND-EGSC-PRC-</v>
      </c>
    </row>
    <row r="425" customFormat="false" ht="12.75" hidden="false" customHeight="false" outlineLevel="0" collapsed="false">
      <c r="A425" s="80" t="n">
        <v>36682</v>
      </c>
      <c r="B425" s="81" t="s">
        <v>55</v>
      </c>
      <c r="C425" s="81" t="s">
        <v>56</v>
      </c>
      <c r="D425" s="81" t="s">
        <v>80</v>
      </c>
      <c r="E425" s="81" t="s">
        <v>24</v>
      </c>
      <c r="F425" s="81"/>
      <c r="G425" s="81" t="s">
        <v>60</v>
      </c>
      <c r="H425" s="80" t="n">
        <v>39264</v>
      </c>
      <c r="I425" s="81" t="n">
        <v>0</v>
      </c>
      <c r="J425" s="81" t="n">
        <v>0</v>
      </c>
      <c r="K425" s="82" t="n">
        <f aca="false">IF(J425=0,0,J425/I425)</f>
        <v>0</v>
      </c>
      <c r="L425" s="82" t="n">
        <f aca="false">I425/UOM</f>
        <v>0</v>
      </c>
      <c r="M425" s="82" t="n">
        <f aca="false">J425/UOM</f>
        <v>0</v>
      </c>
      <c r="N425" s="83" t="str">
        <f aca="false">IF(F425="P","PHY",IF(F425="G","G",E425))</f>
        <v>P</v>
      </c>
      <c r="O425" s="83" t="str">
        <f aca="false">IF(ISNA(VLOOKUP(G425,BadCanCurves,1,FALSE())),VLOOKUP(D425,FOLIOS,6,FALSE()),"not used")</f>
        <v>not used</v>
      </c>
      <c r="P425" s="83" t="n">
        <f aca="false">IF($N425="P",VLOOKUP(H425,PrcBuckets,2,FALSE()),0)</f>
        <v>13</v>
      </c>
      <c r="Q425" s="83" t="n">
        <f aca="false">IF($N425="D",VLOOKUP(H425,BasisBuckets,2,FALSE()),0)</f>
        <v>0</v>
      </c>
      <c r="R425" s="83" t="n">
        <f aca="false">IF($N425="PHY",VLOOKUP(H425,PGDBuckets,2,FALSE()),0)</f>
        <v>0</v>
      </c>
      <c r="S425" s="83" t="n">
        <f aca="false">IF($N425="G",VLOOKUP(H425,PGDBuckets,2,FALSE()),0)</f>
        <v>0</v>
      </c>
      <c r="T425" s="83" t="n">
        <f aca="false">SUM(P425:S425)</f>
        <v>13</v>
      </c>
      <c r="U425" s="83" t="str">
        <f aca="false">IF(O425="not used","-",O425&amp;N425&amp;T425)</f>
        <v>-</v>
      </c>
      <c r="V425" s="83" t="str">
        <f aca="false">IF(O425="Not Used","-",VLOOKUP(D425,FOLIOS,7,FALSE())&amp;H425)</f>
        <v>-</v>
      </c>
      <c r="W425" s="83" t="str">
        <f aca="false">IF(U425="-","-",O425&amp;E425&amp;H425)</f>
        <v>-</v>
      </c>
      <c r="X425" s="84" t="str">
        <f aca="false">D425&amp;G425</f>
        <v>FT-CAND-EGSC-PRCTOLL:ABC/KING</v>
      </c>
      <c r="AF425" s="0" t="str">
        <f aca="false">D425&amp;V425</f>
        <v>FT-CAND-EGSC-PRC-</v>
      </c>
    </row>
    <row r="426" customFormat="false" ht="12.75" hidden="false" customHeight="false" outlineLevel="0" collapsed="false">
      <c r="A426" s="80" t="n">
        <v>36682</v>
      </c>
      <c r="B426" s="81" t="s">
        <v>55</v>
      </c>
      <c r="C426" s="81" t="s">
        <v>56</v>
      </c>
      <c r="D426" s="81" t="s">
        <v>80</v>
      </c>
      <c r="E426" s="81" t="s">
        <v>24</v>
      </c>
      <c r="F426" s="81"/>
      <c r="G426" s="81" t="s">
        <v>60</v>
      </c>
      <c r="H426" s="80" t="n">
        <v>39295</v>
      </c>
      <c r="I426" s="81" t="n">
        <v>0</v>
      </c>
      <c r="J426" s="81" t="n">
        <v>0</v>
      </c>
      <c r="K426" s="82" t="n">
        <f aca="false">IF(J426=0,0,J426/I426)</f>
        <v>0</v>
      </c>
      <c r="L426" s="82" t="n">
        <f aca="false">I426/UOM</f>
        <v>0</v>
      </c>
      <c r="M426" s="82" t="n">
        <f aca="false">J426/UOM</f>
        <v>0</v>
      </c>
      <c r="N426" s="83" t="str">
        <f aca="false">IF(F426="P","PHY",IF(F426="G","G",E426))</f>
        <v>P</v>
      </c>
      <c r="O426" s="83" t="str">
        <f aca="false">IF(ISNA(VLOOKUP(G426,BadCanCurves,1,FALSE())),VLOOKUP(D426,FOLIOS,6,FALSE()),"not used")</f>
        <v>not used</v>
      </c>
      <c r="P426" s="83" t="n">
        <f aca="false">IF($N426="P",VLOOKUP(H426,PrcBuckets,2,FALSE()),0)</f>
        <v>13</v>
      </c>
      <c r="Q426" s="83" t="n">
        <f aca="false">IF($N426="D",VLOOKUP(H426,BasisBuckets,2,FALSE()),0)</f>
        <v>0</v>
      </c>
      <c r="R426" s="83" t="n">
        <f aca="false">IF($N426="PHY",VLOOKUP(H426,PGDBuckets,2,FALSE()),0)</f>
        <v>0</v>
      </c>
      <c r="S426" s="83" t="n">
        <f aca="false">IF($N426="G",VLOOKUP(H426,PGDBuckets,2,FALSE()),0)</f>
        <v>0</v>
      </c>
      <c r="T426" s="83" t="n">
        <f aca="false">SUM(P426:S426)</f>
        <v>13</v>
      </c>
      <c r="U426" s="83" t="str">
        <f aca="false">IF(O426="not used","-",O426&amp;N426&amp;T426)</f>
        <v>-</v>
      </c>
      <c r="V426" s="83" t="str">
        <f aca="false">IF(O426="Not Used","-",VLOOKUP(D426,FOLIOS,7,FALSE())&amp;H426)</f>
        <v>-</v>
      </c>
      <c r="W426" s="83" t="str">
        <f aca="false">IF(U426="-","-",O426&amp;E426&amp;H426)</f>
        <v>-</v>
      </c>
      <c r="X426" s="84" t="str">
        <f aca="false">D426&amp;G426</f>
        <v>FT-CAND-EGSC-PRCTOLL:ABC/KING</v>
      </c>
      <c r="AF426" s="0" t="str">
        <f aca="false">D426&amp;V426</f>
        <v>FT-CAND-EGSC-PRC-</v>
      </c>
    </row>
    <row r="427" customFormat="false" ht="12.75" hidden="false" customHeight="false" outlineLevel="0" collapsed="false">
      <c r="A427" s="80" t="n">
        <v>36682</v>
      </c>
      <c r="B427" s="81" t="s">
        <v>55</v>
      </c>
      <c r="C427" s="81" t="s">
        <v>56</v>
      </c>
      <c r="D427" s="81" t="s">
        <v>80</v>
      </c>
      <c r="E427" s="81" t="s">
        <v>24</v>
      </c>
      <c r="F427" s="81"/>
      <c r="G427" s="81" t="s">
        <v>60</v>
      </c>
      <c r="H427" s="80" t="n">
        <v>39326</v>
      </c>
      <c r="I427" s="81" t="n">
        <v>0</v>
      </c>
      <c r="J427" s="81" t="n">
        <v>0</v>
      </c>
      <c r="K427" s="82" t="n">
        <f aca="false">IF(J427=0,0,J427/I427)</f>
        <v>0</v>
      </c>
      <c r="L427" s="82" t="n">
        <f aca="false">I427/UOM</f>
        <v>0</v>
      </c>
      <c r="M427" s="82" t="n">
        <f aca="false">J427/UOM</f>
        <v>0</v>
      </c>
      <c r="N427" s="83" t="str">
        <f aca="false">IF(F427="P","PHY",IF(F427="G","G",E427))</f>
        <v>P</v>
      </c>
      <c r="O427" s="83" t="str">
        <f aca="false">IF(ISNA(VLOOKUP(G427,BadCanCurves,1,FALSE())),VLOOKUP(D427,FOLIOS,6,FALSE()),"not used")</f>
        <v>not used</v>
      </c>
      <c r="P427" s="83" t="n">
        <f aca="false">IF($N427="P",VLOOKUP(H427,PrcBuckets,2,FALSE()),0)</f>
        <v>13</v>
      </c>
      <c r="Q427" s="83" t="n">
        <f aca="false">IF($N427="D",VLOOKUP(H427,BasisBuckets,2,FALSE()),0)</f>
        <v>0</v>
      </c>
      <c r="R427" s="83" t="n">
        <f aca="false">IF($N427="PHY",VLOOKUP(H427,PGDBuckets,2,FALSE()),0)</f>
        <v>0</v>
      </c>
      <c r="S427" s="83" t="n">
        <f aca="false">IF($N427="G",VLOOKUP(H427,PGDBuckets,2,FALSE()),0)</f>
        <v>0</v>
      </c>
      <c r="T427" s="83" t="n">
        <f aca="false">SUM(P427:S427)</f>
        <v>13</v>
      </c>
      <c r="U427" s="83" t="str">
        <f aca="false">IF(O427="not used","-",O427&amp;N427&amp;T427)</f>
        <v>-</v>
      </c>
      <c r="V427" s="83" t="str">
        <f aca="false">IF(O427="Not Used","-",VLOOKUP(D427,FOLIOS,7,FALSE())&amp;H427)</f>
        <v>-</v>
      </c>
      <c r="W427" s="83" t="str">
        <f aca="false">IF(U427="-","-",O427&amp;E427&amp;H427)</f>
        <v>-</v>
      </c>
      <c r="X427" s="84" t="str">
        <f aca="false">D427&amp;G427</f>
        <v>FT-CAND-EGSC-PRCTOLL:ABC/KING</v>
      </c>
      <c r="AF427" s="0" t="str">
        <f aca="false">D427&amp;V427</f>
        <v>FT-CAND-EGSC-PRC-</v>
      </c>
    </row>
    <row r="428" customFormat="false" ht="12.75" hidden="false" customHeight="false" outlineLevel="0" collapsed="false">
      <c r="A428" s="80" t="n">
        <v>36682</v>
      </c>
      <c r="B428" s="81" t="s">
        <v>55</v>
      </c>
      <c r="C428" s="81" t="s">
        <v>56</v>
      </c>
      <c r="D428" s="81" t="s">
        <v>80</v>
      </c>
      <c r="E428" s="81" t="s">
        <v>24</v>
      </c>
      <c r="F428" s="81"/>
      <c r="G428" s="81" t="s">
        <v>60</v>
      </c>
      <c r="H428" s="80" t="n">
        <v>39356</v>
      </c>
      <c r="I428" s="81" t="n">
        <v>0</v>
      </c>
      <c r="J428" s="81" t="n">
        <v>0</v>
      </c>
      <c r="K428" s="82" t="n">
        <f aca="false">IF(J428=0,0,J428/I428)</f>
        <v>0</v>
      </c>
      <c r="L428" s="82" t="n">
        <f aca="false">I428/UOM</f>
        <v>0</v>
      </c>
      <c r="M428" s="82" t="n">
        <f aca="false">J428/UOM</f>
        <v>0</v>
      </c>
      <c r="N428" s="83" t="str">
        <f aca="false">IF(F428="P","PHY",IF(F428="G","G",E428))</f>
        <v>P</v>
      </c>
      <c r="O428" s="83" t="str">
        <f aca="false">IF(ISNA(VLOOKUP(G428,BadCanCurves,1,FALSE())),VLOOKUP(D428,FOLIOS,6,FALSE()),"not used")</f>
        <v>not used</v>
      </c>
      <c r="P428" s="83" t="n">
        <f aca="false">IF($N428="P",VLOOKUP(H428,PrcBuckets,2,FALSE()),0)</f>
        <v>13</v>
      </c>
      <c r="Q428" s="83" t="n">
        <f aca="false">IF($N428="D",VLOOKUP(H428,BasisBuckets,2,FALSE()),0)</f>
        <v>0</v>
      </c>
      <c r="R428" s="83" t="n">
        <f aca="false">IF($N428="PHY",VLOOKUP(H428,PGDBuckets,2,FALSE()),0)</f>
        <v>0</v>
      </c>
      <c r="S428" s="83" t="n">
        <f aca="false">IF($N428="G",VLOOKUP(H428,PGDBuckets,2,FALSE()),0)</f>
        <v>0</v>
      </c>
      <c r="T428" s="83" t="n">
        <f aca="false">SUM(P428:S428)</f>
        <v>13</v>
      </c>
      <c r="U428" s="83" t="str">
        <f aca="false">IF(O428="not used","-",O428&amp;N428&amp;T428)</f>
        <v>-</v>
      </c>
      <c r="V428" s="83" t="str">
        <f aca="false">IF(O428="Not Used","-",VLOOKUP(D428,FOLIOS,7,FALSE())&amp;H428)</f>
        <v>-</v>
      </c>
      <c r="W428" s="83" t="str">
        <f aca="false">IF(U428="-","-",O428&amp;E428&amp;H428)</f>
        <v>-</v>
      </c>
      <c r="X428" s="84" t="str">
        <f aca="false">D428&amp;G428</f>
        <v>FT-CAND-EGSC-PRCTOLL:ABC/KING</v>
      </c>
      <c r="AF428" s="0" t="str">
        <f aca="false">D428&amp;V428</f>
        <v>FT-CAND-EGSC-PRC-</v>
      </c>
    </row>
    <row r="429" customFormat="false" ht="12.75" hidden="false" customHeight="false" outlineLevel="0" collapsed="false">
      <c r="A429" s="80" t="n">
        <v>36682</v>
      </c>
      <c r="B429" s="81" t="s">
        <v>55</v>
      </c>
      <c r="C429" s="81" t="s">
        <v>56</v>
      </c>
      <c r="D429" s="81" t="s">
        <v>80</v>
      </c>
      <c r="E429" s="81" t="s">
        <v>24</v>
      </c>
      <c r="F429" s="81"/>
      <c r="G429" s="81" t="s">
        <v>60</v>
      </c>
      <c r="H429" s="80" t="n">
        <v>39387</v>
      </c>
      <c r="I429" s="81" t="n">
        <v>0</v>
      </c>
      <c r="J429" s="81" t="n">
        <v>0</v>
      </c>
      <c r="K429" s="82" t="n">
        <f aca="false">IF(J429=0,0,J429/I429)</f>
        <v>0</v>
      </c>
      <c r="L429" s="82" t="n">
        <f aca="false">I429/UOM</f>
        <v>0</v>
      </c>
      <c r="M429" s="82" t="n">
        <f aca="false">J429/UOM</f>
        <v>0</v>
      </c>
      <c r="N429" s="83" t="str">
        <f aca="false">IF(F429="P","PHY",IF(F429="G","G",E429))</f>
        <v>P</v>
      </c>
      <c r="O429" s="83" t="str">
        <f aca="false">IF(ISNA(VLOOKUP(G429,BadCanCurves,1,FALSE())),VLOOKUP(D429,FOLIOS,6,FALSE()),"not used")</f>
        <v>not used</v>
      </c>
      <c r="P429" s="83" t="n">
        <f aca="false">IF($N429="P",VLOOKUP(H429,PrcBuckets,2,FALSE()),0)</f>
        <v>13</v>
      </c>
      <c r="Q429" s="83" t="n">
        <f aca="false">IF($N429="D",VLOOKUP(H429,BasisBuckets,2,FALSE()),0)</f>
        <v>0</v>
      </c>
      <c r="R429" s="83" t="n">
        <f aca="false">IF($N429="PHY",VLOOKUP(H429,PGDBuckets,2,FALSE()),0)</f>
        <v>0</v>
      </c>
      <c r="S429" s="83" t="n">
        <f aca="false">IF($N429="G",VLOOKUP(H429,PGDBuckets,2,FALSE()),0)</f>
        <v>0</v>
      </c>
      <c r="T429" s="83" t="n">
        <f aca="false">SUM(P429:S429)</f>
        <v>13</v>
      </c>
      <c r="U429" s="83" t="str">
        <f aca="false">IF(O429="not used","-",O429&amp;N429&amp;T429)</f>
        <v>-</v>
      </c>
      <c r="V429" s="83" t="str">
        <f aca="false">IF(O429="Not Used","-",VLOOKUP(D429,FOLIOS,7,FALSE())&amp;H429)</f>
        <v>-</v>
      </c>
      <c r="W429" s="83" t="str">
        <f aca="false">IF(U429="-","-",O429&amp;E429&amp;H429)</f>
        <v>-</v>
      </c>
      <c r="X429" s="84" t="str">
        <f aca="false">D429&amp;G429</f>
        <v>FT-CAND-EGSC-PRCTOLL:ABC/KING</v>
      </c>
      <c r="AF429" s="0" t="str">
        <f aca="false">D429&amp;V429</f>
        <v>FT-CAND-EGSC-PRC-</v>
      </c>
    </row>
    <row r="430" customFormat="false" ht="12.75" hidden="false" customHeight="false" outlineLevel="0" collapsed="false">
      <c r="A430" s="80" t="n">
        <v>36682</v>
      </c>
      <c r="B430" s="81" t="s">
        <v>55</v>
      </c>
      <c r="C430" s="81" t="s">
        <v>56</v>
      </c>
      <c r="D430" s="81" t="s">
        <v>80</v>
      </c>
      <c r="E430" s="81" t="s">
        <v>24</v>
      </c>
      <c r="F430" s="81"/>
      <c r="G430" s="81" t="s">
        <v>60</v>
      </c>
      <c r="H430" s="80" t="n">
        <v>39417</v>
      </c>
      <c r="I430" s="81" t="n">
        <v>0</v>
      </c>
      <c r="J430" s="81" t="n">
        <v>0</v>
      </c>
      <c r="K430" s="82" t="n">
        <f aca="false">IF(J430=0,0,J430/I430)</f>
        <v>0</v>
      </c>
      <c r="L430" s="82" t="n">
        <f aca="false">I430/UOM</f>
        <v>0</v>
      </c>
      <c r="M430" s="82" t="n">
        <f aca="false">J430/UOM</f>
        <v>0</v>
      </c>
      <c r="N430" s="83" t="str">
        <f aca="false">IF(F430="P","PHY",IF(F430="G","G",E430))</f>
        <v>P</v>
      </c>
      <c r="O430" s="83" t="str">
        <f aca="false">IF(ISNA(VLOOKUP(G430,BadCanCurves,1,FALSE())),VLOOKUP(D430,FOLIOS,6,FALSE()),"not used")</f>
        <v>not used</v>
      </c>
      <c r="P430" s="83" t="n">
        <f aca="false">IF($N430="P",VLOOKUP(H430,PrcBuckets,2,FALSE()),0)</f>
        <v>13</v>
      </c>
      <c r="Q430" s="83" t="n">
        <f aca="false">IF($N430="D",VLOOKUP(H430,BasisBuckets,2,FALSE()),0)</f>
        <v>0</v>
      </c>
      <c r="R430" s="83" t="n">
        <f aca="false">IF($N430="PHY",VLOOKUP(H430,PGDBuckets,2,FALSE()),0)</f>
        <v>0</v>
      </c>
      <c r="S430" s="83" t="n">
        <f aca="false">IF($N430="G",VLOOKUP(H430,PGDBuckets,2,FALSE()),0)</f>
        <v>0</v>
      </c>
      <c r="T430" s="83" t="n">
        <f aca="false">SUM(P430:S430)</f>
        <v>13</v>
      </c>
      <c r="U430" s="83" t="str">
        <f aca="false">IF(O430="not used","-",O430&amp;N430&amp;T430)</f>
        <v>-</v>
      </c>
      <c r="V430" s="83" t="str">
        <f aca="false">IF(O430="Not Used","-",VLOOKUP(D430,FOLIOS,7,FALSE())&amp;H430)</f>
        <v>-</v>
      </c>
      <c r="W430" s="83" t="str">
        <f aca="false">IF(U430="-","-",O430&amp;E430&amp;H430)</f>
        <v>-</v>
      </c>
      <c r="X430" s="84" t="str">
        <f aca="false">D430&amp;G430</f>
        <v>FT-CAND-EGSC-PRCTOLL:ABC/KING</v>
      </c>
      <c r="AF430" s="0" t="str">
        <f aca="false">D430&amp;V430</f>
        <v>FT-CAND-EGSC-PRC-</v>
      </c>
    </row>
    <row r="431" customFormat="false" ht="12.75" hidden="false" customHeight="false" outlineLevel="0" collapsed="false">
      <c r="A431" s="80" t="n">
        <v>36682</v>
      </c>
      <c r="B431" s="81" t="s">
        <v>55</v>
      </c>
      <c r="C431" s="81" t="s">
        <v>56</v>
      </c>
      <c r="D431" s="81" t="s">
        <v>80</v>
      </c>
      <c r="E431" s="81" t="s">
        <v>24</v>
      </c>
      <c r="F431" s="81"/>
      <c r="G431" s="81" t="s">
        <v>60</v>
      </c>
      <c r="H431" s="80" t="n">
        <v>39448</v>
      </c>
      <c r="I431" s="81" t="n">
        <v>0</v>
      </c>
      <c r="J431" s="81" t="n">
        <v>0</v>
      </c>
      <c r="K431" s="82" t="n">
        <f aca="false">IF(J431=0,0,J431/I431)</f>
        <v>0</v>
      </c>
      <c r="L431" s="82" t="n">
        <f aca="false">I431/UOM</f>
        <v>0</v>
      </c>
      <c r="M431" s="82" t="n">
        <f aca="false">J431/UOM</f>
        <v>0</v>
      </c>
      <c r="N431" s="83" t="str">
        <f aca="false">IF(F431="P","PHY",IF(F431="G","G",E431))</f>
        <v>P</v>
      </c>
      <c r="O431" s="83" t="str">
        <f aca="false">IF(ISNA(VLOOKUP(G431,BadCanCurves,1,FALSE())),VLOOKUP(D431,FOLIOS,6,FALSE()),"not used")</f>
        <v>not used</v>
      </c>
      <c r="P431" s="83" t="n">
        <f aca="false">IF($N431="P",VLOOKUP(H431,PrcBuckets,2,FALSE()),0)</f>
        <v>13</v>
      </c>
      <c r="Q431" s="83" t="n">
        <f aca="false">IF($N431="D",VLOOKUP(H431,BasisBuckets,2,FALSE()),0)</f>
        <v>0</v>
      </c>
      <c r="R431" s="83" t="n">
        <f aca="false">IF($N431="PHY",VLOOKUP(H431,PGDBuckets,2,FALSE()),0)</f>
        <v>0</v>
      </c>
      <c r="S431" s="83" t="n">
        <f aca="false">IF($N431="G",VLOOKUP(H431,PGDBuckets,2,FALSE()),0)</f>
        <v>0</v>
      </c>
      <c r="T431" s="83" t="n">
        <f aca="false">SUM(P431:S431)</f>
        <v>13</v>
      </c>
      <c r="U431" s="83" t="str">
        <f aca="false">IF(O431="not used","-",O431&amp;N431&amp;T431)</f>
        <v>-</v>
      </c>
      <c r="V431" s="83" t="str">
        <f aca="false">IF(O431="Not Used","-",VLOOKUP(D431,FOLIOS,7,FALSE())&amp;H431)</f>
        <v>-</v>
      </c>
      <c r="W431" s="83" t="str">
        <f aca="false">IF(U431="-","-",O431&amp;E431&amp;H431)</f>
        <v>-</v>
      </c>
      <c r="X431" s="84" t="str">
        <f aca="false">D431&amp;G431</f>
        <v>FT-CAND-EGSC-PRCTOLL:ABC/KING</v>
      </c>
      <c r="AF431" s="0" t="str">
        <f aca="false">D431&amp;V431</f>
        <v>FT-CAND-EGSC-PRC-</v>
      </c>
    </row>
    <row r="432" customFormat="false" ht="12.75" hidden="false" customHeight="false" outlineLevel="0" collapsed="false">
      <c r="A432" s="80" t="n">
        <v>36682</v>
      </c>
      <c r="B432" s="81" t="s">
        <v>55</v>
      </c>
      <c r="C432" s="81" t="s">
        <v>56</v>
      </c>
      <c r="D432" s="81" t="s">
        <v>80</v>
      </c>
      <c r="E432" s="81" t="s">
        <v>24</v>
      </c>
      <c r="F432" s="81"/>
      <c r="G432" s="81" t="s">
        <v>60</v>
      </c>
      <c r="H432" s="80" t="n">
        <v>39479</v>
      </c>
      <c r="I432" s="81" t="n">
        <v>0</v>
      </c>
      <c r="J432" s="81" t="n">
        <v>0</v>
      </c>
      <c r="K432" s="82" t="n">
        <f aca="false">IF(J432=0,0,J432/I432)</f>
        <v>0</v>
      </c>
      <c r="L432" s="82" t="n">
        <f aca="false">I432/UOM</f>
        <v>0</v>
      </c>
      <c r="M432" s="82" t="n">
        <f aca="false">J432/UOM</f>
        <v>0</v>
      </c>
      <c r="N432" s="83" t="str">
        <f aca="false">IF(F432="P","PHY",IF(F432="G","G",E432))</f>
        <v>P</v>
      </c>
      <c r="O432" s="83" t="str">
        <f aca="false">IF(ISNA(VLOOKUP(G432,BadCanCurves,1,FALSE())),VLOOKUP(D432,FOLIOS,6,FALSE()),"not used")</f>
        <v>not used</v>
      </c>
      <c r="P432" s="83" t="n">
        <f aca="false">IF($N432="P",VLOOKUP(H432,PrcBuckets,2,FALSE()),0)</f>
        <v>13</v>
      </c>
      <c r="Q432" s="83" t="n">
        <f aca="false">IF($N432="D",VLOOKUP(H432,BasisBuckets,2,FALSE()),0)</f>
        <v>0</v>
      </c>
      <c r="R432" s="83" t="n">
        <f aca="false">IF($N432="PHY",VLOOKUP(H432,PGDBuckets,2,FALSE()),0)</f>
        <v>0</v>
      </c>
      <c r="S432" s="83" t="n">
        <f aca="false">IF($N432="G",VLOOKUP(H432,PGDBuckets,2,FALSE()),0)</f>
        <v>0</v>
      </c>
      <c r="T432" s="83" t="n">
        <f aca="false">SUM(P432:S432)</f>
        <v>13</v>
      </c>
      <c r="U432" s="83" t="str">
        <f aca="false">IF(O432="not used","-",O432&amp;N432&amp;T432)</f>
        <v>-</v>
      </c>
      <c r="V432" s="83" t="str">
        <f aca="false">IF(O432="Not Used","-",VLOOKUP(D432,FOLIOS,7,FALSE())&amp;H432)</f>
        <v>-</v>
      </c>
      <c r="W432" s="83" t="str">
        <f aca="false">IF(U432="-","-",O432&amp;E432&amp;H432)</f>
        <v>-</v>
      </c>
      <c r="X432" s="84" t="str">
        <f aca="false">D432&amp;G432</f>
        <v>FT-CAND-EGSC-PRCTOLL:ABC/KING</v>
      </c>
      <c r="AF432" s="0" t="str">
        <f aca="false">D432&amp;V432</f>
        <v>FT-CAND-EGSC-PRC-</v>
      </c>
    </row>
    <row r="433" customFormat="false" ht="12.75" hidden="false" customHeight="false" outlineLevel="0" collapsed="false">
      <c r="A433" s="80" t="n">
        <v>36682</v>
      </c>
      <c r="B433" s="81" t="s">
        <v>55</v>
      </c>
      <c r="C433" s="81" t="s">
        <v>56</v>
      </c>
      <c r="D433" s="81" t="s">
        <v>80</v>
      </c>
      <c r="E433" s="81" t="s">
        <v>24</v>
      </c>
      <c r="F433" s="81"/>
      <c r="G433" s="81" t="s">
        <v>60</v>
      </c>
      <c r="H433" s="80" t="n">
        <v>39508</v>
      </c>
      <c r="I433" s="81" t="n">
        <v>0</v>
      </c>
      <c r="J433" s="81" t="n">
        <v>0</v>
      </c>
      <c r="K433" s="82" t="n">
        <f aca="false">IF(J433=0,0,J433/I433)</f>
        <v>0</v>
      </c>
      <c r="L433" s="82" t="n">
        <f aca="false">I433/UOM</f>
        <v>0</v>
      </c>
      <c r="M433" s="82" t="n">
        <f aca="false">J433/UOM</f>
        <v>0</v>
      </c>
      <c r="N433" s="83" t="str">
        <f aca="false">IF(F433="P","PHY",IF(F433="G","G",E433))</f>
        <v>P</v>
      </c>
      <c r="O433" s="83" t="str">
        <f aca="false">IF(ISNA(VLOOKUP(G433,BadCanCurves,1,FALSE())),VLOOKUP(D433,FOLIOS,6,FALSE()),"not used")</f>
        <v>not used</v>
      </c>
      <c r="P433" s="83" t="n">
        <f aca="false">IF($N433="P",VLOOKUP(H433,PrcBuckets,2,FALSE()),0)</f>
        <v>13</v>
      </c>
      <c r="Q433" s="83" t="n">
        <f aca="false">IF($N433="D",VLOOKUP(H433,BasisBuckets,2,FALSE()),0)</f>
        <v>0</v>
      </c>
      <c r="R433" s="83" t="n">
        <f aca="false">IF($N433="PHY",VLOOKUP(H433,PGDBuckets,2,FALSE()),0)</f>
        <v>0</v>
      </c>
      <c r="S433" s="83" t="n">
        <f aca="false">IF($N433="G",VLOOKUP(H433,PGDBuckets,2,FALSE()),0)</f>
        <v>0</v>
      </c>
      <c r="T433" s="83" t="n">
        <f aca="false">SUM(P433:S433)</f>
        <v>13</v>
      </c>
      <c r="U433" s="83" t="str">
        <f aca="false">IF(O433="not used","-",O433&amp;N433&amp;T433)</f>
        <v>-</v>
      </c>
      <c r="V433" s="83" t="str">
        <f aca="false">IF(O433="Not Used","-",VLOOKUP(D433,FOLIOS,7,FALSE())&amp;H433)</f>
        <v>-</v>
      </c>
      <c r="W433" s="83" t="str">
        <f aca="false">IF(U433="-","-",O433&amp;E433&amp;H433)</f>
        <v>-</v>
      </c>
      <c r="X433" s="84" t="str">
        <f aca="false">D433&amp;G433</f>
        <v>FT-CAND-EGSC-PRCTOLL:ABC/KING</v>
      </c>
      <c r="AF433" s="0" t="str">
        <f aca="false">D433&amp;V433</f>
        <v>FT-CAND-EGSC-PRC-</v>
      </c>
    </row>
    <row r="434" customFormat="false" ht="12.75" hidden="false" customHeight="false" outlineLevel="0" collapsed="false">
      <c r="A434" s="80" t="n">
        <v>36682</v>
      </c>
      <c r="B434" s="81" t="s">
        <v>55</v>
      </c>
      <c r="C434" s="81" t="s">
        <v>56</v>
      </c>
      <c r="D434" s="81" t="s">
        <v>80</v>
      </c>
      <c r="E434" s="81" t="s">
        <v>24</v>
      </c>
      <c r="F434" s="81"/>
      <c r="G434" s="81" t="s">
        <v>60</v>
      </c>
      <c r="H434" s="80" t="n">
        <v>39539</v>
      </c>
      <c r="I434" s="81" t="n">
        <v>0</v>
      </c>
      <c r="J434" s="81" t="n">
        <v>0</v>
      </c>
      <c r="K434" s="82" t="n">
        <f aca="false">IF(J434=0,0,J434/I434)</f>
        <v>0</v>
      </c>
      <c r="L434" s="82" t="n">
        <f aca="false">I434/UOM</f>
        <v>0</v>
      </c>
      <c r="M434" s="82" t="n">
        <f aca="false">J434/UOM</f>
        <v>0</v>
      </c>
      <c r="N434" s="83" t="str">
        <f aca="false">IF(F434="P","PHY",IF(F434="G","G",E434))</f>
        <v>P</v>
      </c>
      <c r="O434" s="83" t="str">
        <f aca="false">IF(ISNA(VLOOKUP(G434,BadCanCurves,1,FALSE())),VLOOKUP(D434,FOLIOS,6,FALSE()),"not used")</f>
        <v>not used</v>
      </c>
      <c r="P434" s="83" t="n">
        <f aca="false">IF($N434="P",VLOOKUP(H434,PrcBuckets,2,FALSE()),0)</f>
        <v>13</v>
      </c>
      <c r="Q434" s="83" t="n">
        <f aca="false">IF($N434="D",VLOOKUP(H434,BasisBuckets,2,FALSE()),0)</f>
        <v>0</v>
      </c>
      <c r="R434" s="83" t="n">
        <f aca="false">IF($N434="PHY",VLOOKUP(H434,PGDBuckets,2,FALSE()),0)</f>
        <v>0</v>
      </c>
      <c r="S434" s="83" t="n">
        <f aca="false">IF($N434="G",VLOOKUP(H434,PGDBuckets,2,FALSE()),0)</f>
        <v>0</v>
      </c>
      <c r="T434" s="83" t="n">
        <f aca="false">SUM(P434:S434)</f>
        <v>13</v>
      </c>
      <c r="U434" s="83" t="str">
        <f aca="false">IF(O434="not used","-",O434&amp;N434&amp;T434)</f>
        <v>-</v>
      </c>
      <c r="V434" s="83" t="str">
        <f aca="false">IF(O434="Not Used","-",VLOOKUP(D434,FOLIOS,7,FALSE())&amp;H434)</f>
        <v>-</v>
      </c>
      <c r="W434" s="83" t="str">
        <f aca="false">IF(U434="-","-",O434&amp;E434&amp;H434)</f>
        <v>-</v>
      </c>
      <c r="X434" s="84" t="str">
        <f aca="false">D434&amp;G434</f>
        <v>FT-CAND-EGSC-PRCTOLL:ABC/KING</v>
      </c>
      <c r="AF434" s="0" t="str">
        <f aca="false">D434&amp;V434</f>
        <v>FT-CAND-EGSC-PRC-</v>
      </c>
    </row>
    <row r="435" customFormat="false" ht="12.75" hidden="false" customHeight="false" outlineLevel="0" collapsed="false">
      <c r="A435" s="80" t="n">
        <v>36682</v>
      </c>
      <c r="B435" s="81" t="s">
        <v>55</v>
      </c>
      <c r="C435" s="81" t="s">
        <v>56</v>
      </c>
      <c r="D435" s="81" t="s">
        <v>80</v>
      </c>
      <c r="E435" s="81" t="s">
        <v>24</v>
      </c>
      <c r="F435" s="81"/>
      <c r="G435" s="81" t="s">
        <v>60</v>
      </c>
      <c r="H435" s="80" t="n">
        <v>39569</v>
      </c>
      <c r="I435" s="81" t="n">
        <v>0</v>
      </c>
      <c r="J435" s="81" t="n">
        <v>0</v>
      </c>
      <c r="K435" s="82" t="n">
        <f aca="false">IF(J435=0,0,J435/I435)</f>
        <v>0</v>
      </c>
      <c r="L435" s="82" t="n">
        <f aca="false">I435/UOM</f>
        <v>0</v>
      </c>
      <c r="M435" s="82" t="n">
        <f aca="false">J435/UOM</f>
        <v>0</v>
      </c>
      <c r="N435" s="83" t="str">
        <f aca="false">IF(F435="P","PHY",IF(F435="G","G",E435))</f>
        <v>P</v>
      </c>
      <c r="O435" s="83" t="str">
        <f aca="false">IF(ISNA(VLOOKUP(G435,BadCanCurves,1,FALSE())),VLOOKUP(D435,FOLIOS,6,FALSE()),"not used")</f>
        <v>not used</v>
      </c>
      <c r="P435" s="83" t="n">
        <f aca="false">IF($N435="P",VLOOKUP(H435,PrcBuckets,2,FALSE()),0)</f>
        <v>13</v>
      </c>
      <c r="Q435" s="83" t="n">
        <f aca="false">IF($N435="D",VLOOKUP(H435,BasisBuckets,2,FALSE()),0)</f>
        <v>0</v>
      </c>
      <c r="R435" s="83" t="n">
        <f aca="false">IF($N435="PHY",VLOOKUP(H435,PGDBuckets,2,FALSE()),0)</f>
        <v>0</v>
      </c>
      <c r="S435" s="83" t="n">
        <f aca="false">IF($N435="G",VLOOKUP(H435,PGDBuckets,2,FALSE()),0)</f>
        <v>0</v>
      </c>
      <c r="T435" s="83" t="n">
        <f aca="false">SUM(P435:S435)</f>
        <v>13</v>
      </c>
      <c r="U435" s="83" t="str">
        <f aca="false">IF(O435="not used","-",O435&amp;N435&amp;T435)</f>
        <v>-</v>
      </c>
      <c r="V435" s="83" t="str">
        <f aca="false">IF(O435="Not Used","-",VLOOKUP(D435,FOLIOS,7,FALSE())&amp;H435)</f>
        <v>-</v>
      </c>
      <c r="W435" s="83" t="str">
        <f aca="false">IF(U435="-","-",O435&amp;E435&amp;H435)</f>
        <v>-</v>
      </c>
      <c r="X435" s="84" t="str">
        <f aca="false">D435&amp;G435</f>
        <v>FT-CAND-EGSC-PRCTOLL:ABC/KING</v>
      </c>
      <c r="AF435" s="0" t="str">
        <f aca="false">D435&amp;V435</f>
        <v>FT-CAND-EGSC-PRC-</v>
      </c>
    </row>
    <row r="436" customFormat="false" ht="12.75" hidden="false" customHeight="false" outlineLevel="0" collapsed="false">
      <c r="A436" s="80" t="n">
        <v>36682</v>
      </c>
      <c r="B436" s="81" t="s">
        <v>55</v>
      </c>
      <c r="C436" s="81" t="s">
        <v>56</v>
      </c>
      <c r="D436" s="81" t="s">
        <v>80</v>
      </c>
      <c r="E436" s="81" t="s">
        <v>24</v>
      </c>
      <c r="F436" s="81"/>
      <c r="G436" s="81" t="s">
        <v>60</v>
      </c>
      <c r="H436" s="80" t="n">
        <v>39600</v>
      </c>
      <c r="I436" s="81" t="n">
        <v>0</v>
      </c>
      <c r="J436" s="81" t="n">
        <v>0</v>
      </c>
      <c r="K436" s="82" t="n">
        <f aca="false">IF(J436=0,0,J436/I436)</f>
        <v>0</v>
      </c>
      <c r="L436" s="82" t="n">
        <f aca="false">I436/UOM</f>
        <v>0</v>
      </c>
      <c r="M436" s="82" t="n">
        <f aca="false">J436/UOM</f>
        <v>0</v>
      </c>
      <c r="N436" s="83" t="str">
        <f aca="false">IF(F436="P","PHY",IF(F436="G","G",E436))</f>
        <v>P</v>
      </c>
      <c r="O436" s="83" t="str">
        <f aca="false">IF(ISNA(VLOOKUP(G436,BadCanCurves,1,FALSE())),VLOOKUP(D436,FOLIOS,6,FALSE()),"not used")</f>
        <v>not used</v>
      </c>
      <c r="P436" s="83" t="n">
        <f aca="false">IF($N436="P",VLOOKUP(H436,PrcBuckets,2,FALSE()),0)</f>
        <v>13</v>
      </c>
      <c r="Q436" s="83" t="n">
        <f aca="false">IF($N436="D",VLOOKUP(H436,BasisBuckets,2,FALSE()),0)</f>
        <v>0</v>
      </c>
      <c r="R436" s="83" t="n">
        <f aca="false">IF($N436="PHY",VLOOKUP(H436,PGDBuckets,2,FALSE()),0)</f>
        <v>0</v>
      </c>
      <c r="S436" s="83" t="n">
        <f aca="false">IF($N436="G",VLOOKUP(H436,PGDBuckets,2,FALSE()),0)</f>
        <v>0</v>
      </c>
      <c r="T436" s="83" t="n">
        <f aca="false">SUM(P436:S436)</f>
        <v>13</v>
      </c>
      <c r="U436" s="83" t="str">
        <f aca="false">IF(O436="not used","-",O436&amp;N436&amp;T436)</f>
        <v>-</v>
      </c>
      <c r="V436" s="83" t="str">
        <f aca="false">IF(O436="Not Used","-",VLOOKUP(D436,FOLIOS,7,FALSE())&amp;H436)</f>
        <v>-</v>
      </c>
      <c r="W436" s="83" t="str">
        <f aca="false">IF(U436="-","-",O436&amp;E436&amp;H436)</f>
        <v>-</v>
      </c>
      <c r="X436" s="84" t="str">
        <f aca="false">D436&amp;G436</f>
        <v>FT-CAND-EGSC-PRCTOLL:ABC/KING</v>
      </c>
      <c r="AF436" s="0" t="str">
        <f aca="false">D436&amp;V436</f>
        <v>FT-CAND-EGSC-PRC-</v>
      </c>
    </row>
    <row r="437" customFormat="false" ht="12.75" hidden="false" customHeight="false" outlineLevel="0" collapsed="false">
      <c r="A437" s="80" t="n">
        <v>36682</v>
      </c>
      <c r="B437" s="81" t="s">
        <v>55</v>
      </c>
      <c r="C437" s="81" t="s">
        <v>56</v>
      </c>
      <c r="D437" s="81" t="s">
        <v>80</v>
      </c>
      <c r="E437" s="81" t="s">
        <v>24</v>
      </c>
      <c r="F437" s="81"/>
      <c r="G437" s="81" t="s">
        <v>60</v>
      </c>
      <c r="H437" s="80" t="n">
        <v>39630</v>
      </c>
      <c r="I437" s="81" t="n">
        <v>0</v>
      </c>
      <c r="J437" s="81" t="n">
        <v>0</v>
      </c>
      <c r="K437" s="82" t="n">
        <f aca="false">IF(J437=0,0,J437/I437)</f>
        <v>0</v>
      </c>
      <c r="L437" s="82" t="n">
        <f aca="false">I437/UOM</f>
        <v>0</v>
      </c>
      <c r="M437" s="82" t="n">
        <f aca="false">J437/UOM</f>
        <v>0</v>
      </c>
      <c r="N437" s="83" t="str">
        <f aca="false">IF(F437="P","PHY",IF(F437="G","G",E437))</f>
        <v>P</v>
      </c>
      <c r="O437" s="83" t="str">
        <f aca="false">IF(ISNA(VLOOKUP(G437,BadCanCurves,1,FALSE())),VLOOKUP(D437,FOLIOS,6,FALSE()),"not used")</f>
        <v>not used</v>
      </c>
      <c r="P437" s="83" t="n">
        <f aca="false">IF($N437="P",VLOOKUP(H437,PrcBuckets,2,FALSE()),0)</f>
        <v>13</v>
      </c>
      <c r="Q437" s="83" t="n">
        <f aca="false">IF($N437="D",VLOOKUP(H437,BasisBuckets,2,FALSE()),0)</f>
        <v>0</v>
      </c>
      <c r="R437" s="83" t="n">
        <f aca="false">IF($N437="PHY",VLOOKUP(H437,PGDBuckets,2,FALSE()),0)</f>
        <v>0</v>
      </c>
      <c r="S437" s="83" t="n">
        <f aca="false">IF($N437="G",VLOOKUP(H437,PGDBuckets,2,FALSE()),0)</f>
        <v>0</v>
      </c>
      <c r="T437" s="83" t="n">
        <f aca="false">SUM(P437:S437)</f>
        <v>13</v>
      </c>
      <c r="U437" s="83" t="str">
        <f aca="false">IF(O437="not used","-",O437&amp;N437&amp;T437)</f>
        <v>-</v>
      </c>
      <c r="V437" s="83" t="str">
        <f aca="false">IF(O437="Not Used","-",VLOOKUP(D437,FOLIOS,7,FALSE())&amp;H437)</f>
        <v>-</v>
      </c>
      <c r="W437" s="83" t="str">
        <f aca="false">IF(U437="-","-",O437&amp;E437&amp;H437)</f>
        <v>-</v>
      </c>
      <c r="X437" s="84" t="str">
        <f aca="false">D437&amp;G437</f>
        <v>FT-CAND-EGSC-PRCTOLL:ABC/KING</v>
      </c>
      <c r="AF437" s="0" t="str">
        <f aca="false">D437&amp;V437</f>
        <v>FT-CAND-EGSC-PRC-</v>
      </c>
    </row>
    <row r="438" customFormat="false" ht="12.75" hidden="false" customHeight="false" outlineLevel="0" collapsed="false">
      <c r="A438" s="80" t="n">
        <v>36682</v>
      </c>
      <c r="B438" s="81" t="s">
        <v>55</v>
      </c>
      <c r="C438" s="81" t="s">
        <v>56</v>
      </c>
      <c r="D438" s="81" t="s">
        <v>80</v>
      </c>
      <c r="E438" s="81" t="s">
        <v>24</v>
      </c>
      <c r="F438" s="81"/>
      <c r="G438" s="81" t="s">
        <v>60</v>
      </c>
      <c r="H438" s="80" t="n">
        <v>39661</v>
      </c>
      <c r="I438" s="81" t="n">
        <v>0</v>
      </c>
      <c r="J438" s="81" t="n">
        <v>0</v>
      </c>
      <c r="K438" s="82" t="n">
        <f aca="false">IF(J438=0,0,J438/I438)</f>
        <v>0</v>
      </c>
      <c r="L438" s="82" t="n">
        <f aca="false">I438/UOM</f>
        <v>0</v>
      </c>
      <c r="M438" s="82" t="n">
        <f aca="false">J438/UOM</f>
        <v>0</v>
      </c>
      <c r="N438" s="83" t="str">
        <f aca="false">IF(F438="P","PHY",IF(F438="G","G",E438))</f>
        <v>P</v>
      </c>
      <c r="O438" s="83" t="str">
        <f aca="false">IF(ISNA(VLOOKUP(G438,BadCanCurves,1,FALSE())),VLOOKUP(D438,FOLIOS,6,FALSE()),"not used")</f>
        <v>not used</v>
      </c>
      <c r="P438" s="83" t="n">
        <f aca="false">IF($N438="P",VLOOKUP(H438,PrcBuckets,2,FALSE()),0)</f>
        <v>13</v>
      </c>
      <c r="Q438" s="83" t="n">
        <f aca="false">IF($N438="D",VLOOKUP(H438,BasisBuckets,2,FALSE()),0)</f>
        <v>0</v>
      </c>
      <c r="R438" s="83" t="n">
        <f aca="false">IF($N438="PHY",VLOOKUP(H438,PGDBuckets,2,FALSE()),0)</f>
        <v>0</v>
      </c>
      <c r="S438" s="83" t="n">
        <f aca="false">IF($N438="G",VLOOKUP(H438,PGDBuckets,2,FALSE()),0)</f>
        <v>0</v>
      </c>
      <c r="T438" s="83" t="n">
        <f aca="false">SUM(P438:S438)</f>
        <v>13</v>
      </c>
      <c r="U438" s="83" t="str">
        <f aca="false">IF(O438="not used","-",O438&amp;N438&amp;T438)</f>
        <v>-</v>
      </c>
      <c r="V438" s="83" t="str">
        <f aca="false">IF(O438="Not Used","-",VLOOKUP(D438,FOLIOS,7,FALSE())&amp;H438)</f>
        <v>-</v>
      </c>
      <c r="W438" s="83" t="str">
        <f aca="false">IF(U438="-","-",O438&amp;E438&amp;H438)</f>
        <v>-</v>
      </c>
      <c r="X438" s="84" t="str">
        <f aca="false">D438&amp;G438</f>
        <v>FT-CAND-EGSC-PRCTOLL:ABC/KING</v>
      </c>
      <c r="AF438" s="0" t="str">
        <f aca="false">D438&amp;V438</f>
        <v>FT-CAND-EGSC-PRC-</v>
      </c>
    </row>
    <row r="439" customFormat="false" ht="12.75" hidden="false" customHeight="false" outlineLevel="0" collapsed="false">
      <c r="A439" s="80" t="n">
        <v>36682</v>
      </c>
      <c r="B439" s="81" t="s">
        <v>55</v>
      </c>
      <c r="C439" s="81" t="s">
        <v>56</v>
      </c>
      <c r="D439" s="81" t="s">
        <v>80</v>
      </c>
      <c r="E439" s="81" t="s">
        <v>24</v>
      </c>
      <c r="F439" s="81"/>
      <c r="G439" s="81" t="s">
        <v>60</v>
      </c>
      <c r="H439" s="80" t="n">
        <v>39692</v>
      </c>
      <c r="I439" s="81" t="n">
        <v>0</v>
      </c>
      <c r="J439" s="81" t="n">
        <v>0</v>
      </c>
      <c r="K439" s="82" t="n">
        <f aca="false">IF(J439=0,0,J439/I439)</f>
        <v>0</v>
      </c>
      <c r="L439" s="82" t="n">
        <f aca="false">I439/UOM</f>
        <v>0</v>
      </c>
      <c r="M439" s="82" t="n">
        <f aca="false">J439/UOM</f>
        <v>0</v>
      </c>
      <c r="N439" s="83" t="str">
        <f aca="false">IF(F439="P","PHY",IF(F439="G","G",E439))</f>
        <v>P</v>
      </c>
      <c r="O439" s="83" t="str">
        <f aca="false">IF(ISNA(VLOOKUP(G439,BadCanCurves,1,FALSE())),VLOOKUP(D439,FOLIOS,6,FALSE()),"not used")</f>
        <v>not used</v>
      </c>
      <c r="P439" s="83" t="n">
        <f aca="false">IF($N439="P",VLOOKUP(H439,PrcBuckets,2,FALSE()),0)</f>
        <v>13</v>
      </c>
      <c r="Q439" s="83" t="n">
        <f aca="false">IF($N439="D",VLOOKUP(H439,BasisBuckets,2,FALSE()),0)</f>
        <v>0</v>
      </c>
      <c r="R439" s="83" t="n">
        <f aca="false">IF($N439="PHY",VLOOKUP(H439,PGDBuckets,2,FALSE()),0)</f>
        <v>0</v>
      </c>
      <c r="S439" s="83" t="n">
        <f aca="false">IF($N439="G",VLOOKUP(H439,PGDBuckets,2,FALSE()),0)</f>
        <v>0</v>
      </c>
      <c r="T439" s="83" t="n">
        <f aca="false">SUM(P439:S439)</f>
        <v>13</v>
      </c>
      <c r="U439" s="83" t="str">
        <f aca="false">IF(O439="not used","-",O439&amp;N439&amp;T439)</f>
        <v>-</v>
      </c>
      <c r="V439" s="83" t="str">
        <f aca="false">IF(O439="Not Used","-",VLOOKUP(D439,FOLIOS,7,FALSE())&amp;H439)</f>
        <v>-</v>
      </c>
      <c r="W439" s="83" t="str">
        <f aca="false">IF(U439="-","-",O439&amp;E439&amp;H439)</f>
        <v>-</v>
      </c>
      <c r="X439" s="84" t="str">
        <f aca="false">D439&amp;G439</f>
        <v>FT-CAND-EGSC-PRCTOLL:ABC/KING</v>
      </c>
      <c r="AF439" s="0" t="str">
        <f aca="false">D439&amp;V439</f>
        <v>FT-CAND-EGSC-PRC-</v>
      </c>
    </row>
    <row r="440" customFormat="false" ht="12.75" hidden="false" customHeight="false" outlineLevel="0" collapsed="false">
      <c r="A440" s="80" t="n">
        <v>36682</v>
      </c>
      <c r="B440" s="81" t="s">
        <v>55</v>
      </c>
      <c r="C440" s="81" t="s">
        <v>56</v>
      </c>
      <c r="D440" s="81" t="s">
        <v>80</v>
      </c>
      <c r="E440" s="81" t="s">
        <v>24</v>
      </c>
      <c r="F440" s="81"/>
      <c r="G440" s="81" t="s">
        <v>60</v>
      </c>
      <c r="H440" s="80" t="n">
        <v>39722</v>
      </c>
      <c r="I440" s="81" t="n">
        <v>0</v>
      </c>
      <c r="J440" s="81" t="n">
        <v>0</v>
      </c>
      <c r="K440" s="82" t="n">
        <f aca="false">IF(J440=0,0,J440/I440)</f>
        <v>0</v>
      </c>
      <c r="L440" s="82" t="n">
        <f aca="false">I440/UOM</f>
        <v>0</v>
      </c>
      <c r="M440" s="82" t="n">
        <f aca="false">J440/UOM</f>
        <v>0</v>
      </c>
      <c r="N440" s="83" t="str">
        <f aca="false">IF(F440="P","PHY",IF(F440="G","G",E440))</f>
        <v>P</v>
      </c>
      <c r="O440" s="83" t="str">
        <f aca="false">IF(ISNA(VLOOKUP(G440,BadCanCurves,1,FALSE())),VLOOKUP(D440,FOLIOS,6,FALSE()),"not used")</f>
        <v>not used</v>
      </c>
      <c r="P440" s="83" t="n">
        <f aca="false">IF($N440="P",VLOOKUP(H440,PrcBuckets,2,FALSE()),0)</f>
        <v>13</v>
      </c>
      <c r="Q440" s="83" t="n">
        <f aca="false">IF($N440="D",VLOOKUP(H440,BasisBuckets,2,FALSE()),0)</f>
        <v>0</v>
      </c>
      <c r="R440" s="83" t="n">
        <f aca="false">IF($N440="PHY",VLOOKUP(H440,PGDBuckets,2,FALSE()),0)</f>
        <v>0</v>
      </c>
      <c r="S440" s="83" t="n">
        <f aca="false">IF($N440="G",VLOOKUP(H440,PGDBuckets,2,FALSE()),0)</f>
        <v>0</v>
      </c>
      <c r="T440" s="83" t="n">
        <f aca="false">SUM(P440:S440)</f>
        <v>13</v>
      </c>
      <c r="U440" s="83" t="str">
        <f aca="false">IF(O440="not used","-",O440&amp;N440&amp;T440)</f>
        <v>-</v>
      </c>
      <c r="V440" s="83" t="str">
        <f aca="false">IF(O440="Not Used","-",VLOOKUP(D440,FOLIOS,7,FALSE())&amp;H440)</f>
        <v>-</v>
      </c>
      <c r="W440" s="83" t="str">
        <f aca="false">IF(U440="-","-",O440&amp;E440&amp;H440)</f>
        <v>-</v>
      </c>
      <c r="X440" s="84" t="str">
        <f aca="false">D440&amp;G440</f>
        <v>FT-CAND-EGSC-PRCTOLL:ABC/KING</v>
      </c>
      <c r="AF440" s="0" t="str">
        <f aca="false">D440&amp;V440</f>
        <v>FT-CAND-EGSC-PRC-</v>
      </c>
    </row>
    <row r="441" customFormat="false" ht="12.75" hidden="false" customHeight="false" outlineLevel="0" collapsed="false">
      <c r="A441" s="80" t="n">
        <v>36682</v>
      </c>
      <c r="B441" s="81" t="s">
        <v>55</v>
      </c>
      <c r="C441" s="81" t="s">
        <v>56</v>
      </c>
      <c r="D441" s="81" t="s">
        <v>80</v>
      </c>
      <c r="E441" s="81" t="s">
        <v>24</v>
      </c>
      <c r="F441" s="81"/>
      <c r="G441" s="81" t="s">
        <v>71</v>
      </c>
      <c r="H441" s="80" t="n">
        <v>36708</v>
      </c>
      <c r="I441" s="81" t="n">
        <v>-208505</v>
      </c>
      <c r="J441" s="81" t="n">
        <v>0</v>
      </c>
      <c r="K441" s="82" t="n">
        <f aca="false">IF(J441=0,0,J441/I441)</f>
        <v>0</v>
      </c>
      <c r="L441" s="82" t="n">
        <f aca="false">I441/UOM</f>
        <v>-20.8505</v>
      </c>
      <c r="M441" s="82" t="n">
        <f aca="false">J441/UOM</f>
        <v>0</v>
      </c>
      <c r="N441" s="83" t="str">
        <f aca="false">IF(F441="P","PHY",IF(F441="G","G",E441))</f>
        <v>P</v>
      </c>
      <c r="O441" s="83" t="str">
        <f aca="false">IF(ISNA(VLOOKUP(G441,BadCanCurves,1,FALSE())),VLOOKUP(D441,FOLIOS,6,FALSE()),"not used")</f>
        <v>not used</v>
      </c>
      <c r="P441" s="83" t="n">
        <f aca="false">IF($N441="P",VLOOKUP(H441,PrcBuckets,2,FALSE()),0)</f>
        <v>4</v>
      </c>
      <c r="Q441" s="83" t="n">
        <f aca="false">IF($N441="D",VLOOKUP(H441,BasisBuckets,2,FALSE()),0)</f>
        <v>0</v>
      </c>
      <c r="R441" s="83" t="n">
        <f aca="false">IF($N441="PHY",VLOOKUP(H441,PGDBuckets,2,FALSE()),0)</f>
        <v>0</v>
      </c>
      <c r="S441" s="83" t="n">
        <f aca="false">IF($N441="G",VLOOKUP(H441,PGDBuckets,2,FALSE()),0)</f>
        <v>0</v>
      </c>
      <c r="T441" s="83" t="n">
        <f aca="false">SUM(P441:S441)</f>
        <v>4</v>
      </c>
      <c r="U441" s="83" t="str">
        <f aca="false">IF(O441="not used","-",O441&amp;N441&amp;T441)</f>
        <v>-</v>
      </c>
      <c r="V441" s="83" t="str">
        <f aca="false">IF(O441="Not Used","-",VLOOKUP(D441,FOLIOS,7,FALSE())&amp;H441)</f>
        <v>-</v>
      </c>
      <c r="W441" s="83" t="str">
        <f aca="false">IF(U441="-","-",O441&amp;E441&amp;H441)</f>
        <v>-</v>
      </c>
      <c r="X441" s="84" t="str">
        <f aca="false">D441&amp;G441</f>
        <v>FT-CAND-EGSC-PRCTOLL:AECO/ABC</v>
      </c>
      <c r="AF441" s="0" t="str">
        <f aca="false">D441&amp;V441</f>
        <v>FT-CAND-EGSC-PRC-</v>
      </c>
    </row>
    <row r="442" customFormat="false" ht="12.75" hidden="false" customHeight="false" outlineLevel="0" collapsed="false">
      <c r="A442" s="80" t="n">
        <v>36682</v>
      </c>
      <c r="B442" s="81" t="s">
        <v>55</v>
      </c>
      <c r="C442" s="81" t="s">
        <v>56</v>
      </c>
      <c r="D442" s="81" t="s">
        <v>80</v>
      </c>
      <c r="E442" s="81" t="s">
        <v>24</v>
      </c>
      <c r="F442" s="81"/>
      <c r="G442" s="81" t="s">
        <v>71</v>
      </c>
      <c r="H442" s="80" t="n">
        <v>36739</v>
      </c>
      <c r="I442" s="81" t="n">
        <v>-207302</v>
      </c>
      <c r="J442" s="81" t="n">
        <v>0</v>
      </c>
      <c r="K442" s="82" t="n">
        <f aca="false">IF(J442=0,0,J442/I442)</f>
        <v>0</v>
      </c>
      <c r="L442" s="82" t="n">
        <f aca="false">I442/UOM</f>
        <v>-20.7302</v>
      </c>
      <c r="M442" s="82" t="n">
        <f aca="false">J442/UOM</f>
        <v>0</v>
      </c>
      <c r="N442" s="83" t="str">
        <f aca="false">IF(F442="P","PHY",IF(F442="G","G",E442))</f>
        <v>P</v>
      </c>
      <c r="O442" s="83" t="str">
        <f aca="false">IF(ISNA(VLOOKUP(G442,BadCanCurves,1,FALSE())),VLOOKUP(D442,FOLIOS,6,FALSE()),"not used")</f>
        <v>not used</v>
      </c>
      <c r="P442" s="83" t="n">
        <f aca="false">IF($N442="P",VLOOKUP(H442,PrcBuckets,2,FALSE()),0)</f>
        <v>5</v>
      </c>
      <c r="Q442" s="83" t="n">
        <f aca="false">IF($N442="D",VLOOKUP(H442,BasisBuckets,2,FALSE()),0)</f>
        <v>0</v>
      </c>
      <c r="R442" s="83" t="n">
        <f aca="false">IF($N442="PHY",VLOOKUP(H442,PGDBuckets,2,FALSE()),0)</f>
        <v>0</v>
      </c>
      <c r="S442" s="83" t="n">
        <f aca="false">IF($N442="G",VLOOKUP(H442,PGDBuckets,2,FALSE()),0)</f>
        <v>0</v>
      </c>
      <c r="T442" s="83" t="n">
        <f aca="false">SUM(P442:S442)</f>
        <v>5</v>
      </c>
      <c r="U442" s="83" t="str">
        <f aca="false">IF(O442="not used","-",O442&amp;N442&amp;T442)</f>
        <v>-</v>
      </c>
      <c r="V442" s="83" t="str">
        <f aca="false">IF(O442="Not Used","-",VLOOKUP(D442,FOLIOS,7,FALSE())&amp;H442)</f>
        <v>-</v>
      </c>
      <c r="W442" s="83" t="str">
        <f aca="false">IF(U442="-","-",O442&amp;E442&amp;H442)</f>
        <v>-</v>
      </c>
      <c r="X442" s="84" t="str">
        <f aca="false">D442&amp;G442</f>
        <v>FT-CAND-EGSC-PRCTOLL:AECO/ABC</v>
      </c>
      <c r="AF442" s="0" t="str">
        <f aca="false">D442&amp;V442</f>
        <v>FT-CAND-EGSC-PRC-</v>
      </c>
    </row>
    <row r="443" customFormat="false" ht="12.75" hidden="false" customHeight="false" outlineLevel="0" collapsed="false">
      <c r="A443" s="80" t="n">
        <v>36682</v>
      </c>
      <c r="B443" s="81" t="s">
        <v>55</v>
      </c>
      <c r="C443" s="81" t="s">
        <v>56</v>
      </c>
      <c r="D443" s="81" t="s">
        <v>80</v>
      </c>
      <c r="E443" s="81" t="s">
        <v>24</v>
      </c>
      <c r="F443" s="81"/>
      <c r="G443" s="81" t="s">
        <v>71</v>
      </c>
      <c r="H443" s="80" t="n">
        <v>36770</v>
      </c>
      <c r="I443" s="81" t="n">
        <v>-199438</v>
      </c>
      <c r="J443" s="81" t="n">
        <v>0</v>
      </c>
      <c r="K443" s="82" t="n">
        <f aca="false">IF(J443=0,0,J443/I443)</f>
        <v>0</v>
      </c>
      <c r="L443" s="82" t="n">
        <f aca="false">I443/UOM</f>
        <v>-19.9438</v>
      </c>
      <c r="M443" s="82" t="n">
        <f aca="false">J443/UOM</f>
        <v>0</v>
      </c>
      <c r="N443" s="83" t="str">
        <f aca="false">IF(F443="P","PHY",IF(F443="G","G",E443))</f>
        <v>P</v>
      </c>
      <c r="O443" s="83" t="str">
        <f aca="false">IF(ISNA(VLOOKUP(G443,BadCanCurves,1,FALSE())),VLOOKUP(D443,FOLIOS,6,FALSE()),"not used")</f>
        <v>not used</v>
      </c>
      <c r="P443" s="83" t="n">
        <f aca="false">IF($N443="P",VLOOKUP(H443,PrcBuckets,2,FALSE()),0)</f>
        <v>6</v>
      </c>
      <c r="Q443" s="83" t="n">
        <f aca="false">IF($N443="D",VLOOKUP(H443,BasisBuckets,2,FALSE()),0)</f>
        <v>0</v>
      </c>
      <c r="R443" s="83" t="n">
        <f aca="false">IF($N443="PHY",VLOOKUP(H443,PGDBuckets,2,FALSE()),0)</f>
        <v>0</v>
      </c>
      <c r="S443" s="83" t="n">
        <f aca="false">IF($N443="G",VLOOKUP(H443,PGDBuckets,2,FALSE()),0)</f>
        <v>0</v>
      </c>
      <c r="T443" s="83" t="n">
        <f aca="false">SUM(P443:S443)</f>
        <v>6</v>
      </c>
      <c r="U443" s="83" t="str">
        <f aca="false">IF(O443="not used","-",O443&amp;N443&amp;T443)</f>
        <v>-</v>
      </c>
      <c r="V443" s="83" t="str">
        <f aca="false">IF(O443="Not Used","-",VLOOKUP(D443,FOLIOS,7,FALSE())&amp;H443)</f>
        <v>-</v>
      </c>
      <c r="W443" s="83" t="str">
        <f aca="false">IF(U443="-","-",O443&amp;E443&amp;H443)</f>
        <v>-</v>
      </c>
      <c r="X443" s="84" t="str">
        <f aca="false">D443&amp;G443</f>
        <v>FT-CAND-EGSC-PRCTOLL:AECO/ABC</v>
      </c>
      <c r="AF443" s="0" t="str">
        <f aca="false">D443&amp;V443</f>
        <v>FT-CAND-EGSC-PRC-</v>
      </c>
    </row>
    <row r="444" customFormat="false" ht="12.75" hidden="false" customHeight="false" outlineLevel="0" collapsed="false">
      <c r="A444" s="80" t="n">
        <v>36682</v>
      </c>
      <c r="B444" s="81" t="s">
        <v>55</v>
      </c>
      <c r="C444" s="81" t="s">
        <v>56</v>
      </c>
      <c r="D444" s="81" t="s">
        <v>80</v>
      </c>
      <c r="E444" s="81" t="s">
        <v>24</v>
      </c>
      <c r="F444" s="81"/>
      <c r="G444" s="81" t="s">
        <v>71</v>
      </c>
      <c r="H444" s="80" t="n">
        <v>36800</v>
      </c>
      <c r="I444" s="81" t="n">
        <v>-204926</v>
      </c>
      <c r="J444" s="81" t="n">
        <v>0</v>
      </c>
      <c r="K444" s="82" t="n">
        <f aca="false">IF(J444=0,0,J444/I444)</f>
        <v>0</v>
      </c>
      <c r="L444" s="82" t="n">
        <f aca="false">I444/UOM</f>
        <v>-20.4926</v>
      </c>
      <c r="M444" s="82" t="n">
        <f aca="false">J444/UOM</f>
        <v>0</v>
      </c>
      <c r="N444" s="83" t="str">
        <f aca="false">IF(F444="P","PHY",IF(F444="G","G",E444))</f>
        <v>P</v>
      </c>
      <c r="O444" s="83" t="str">
        <f aca="false">IF(ISNA(VLOOKUP(G444,BadCanCurves,1,FALSE())),VLOOKUP(D444,FOLIOS,6,FALSE()),"not used")</f>
        <v>not used</v>
      </c>
      <c r="P444" s="83" t="n">
        <f aca="false">IF($N444="P",VLOOKUP(H444,PrcBuckets,2,FALSE()),0)</f>
        <v>7</v>
      </c>
      <c r="Q444" s="83" t="n">
        <f aca="false">IF($N444="D",VLOOKUP(H444,BasisBuckets,2,FALSE()),0)</f>
        <v>0</v>
      </c>
      <c r="R444" s="83" t="n">
        <f aca="false">IF($N444="PHY",VLOOKUP(H444,PGDBuckets,2,FALSE()),0)</f>
        <v>0</v>
      </c>
      <c r="S444" s="83" t="n">
        <f aca="false">IF($N444="G",VLOOKUP(H444,PGDBuckets,2,FALSE()),0)</f>
        <v>0</v>
      </c>
      <c r="T444" s="83" t="n">
        <f aca="false">SUM(P444:S444)</f>
        <v>7</v>
      </c>
      <c r="U444" s="83" t="str">
        <f aca="false">IF(O444="not used","-",O444&amp;N444&amp;T444)</f>
        <v>-</v>
      </c>
      <c r="V444" s="83" t="str">
        <f aca="false">IF(O444="Not Used","-",VLOOKUP(D444,FOLIOS,7,FALSE())&amp;H444)</f>
        <v>-</v>
      </c>
      <c r="W444" s="83" t="str">
        <f aca="false">IF(U444="-","-",O444&amp;E444&amp;H444)</f>
        <v>-</v>
      </c>
      <c r="X444" s="84" t="str">
        <f aca="false">D444&amp;G444</f>
        <v>FT-CAND-EGSC-PRCTOLL:AECO/ABC</v>
      </c>
      <c r="AF444" s="0" t="str">
        <f aca="false">D444&amp;V444</f>
        <v>FT-CAND-EGSC-PRC-</v>
      </c>
    </row>
    <row r="445" customFormat="false" ht="12.75" hidden="false" customHeight="false" outlineLevel="0" collapsed="false">
      <c r="A445" s="80" t="n">
        <v>36682</v>
      </c>
      <c r="B445" s="81" t="s">
        <v>55</v>
      </c>
      <c r="C445" s="81" t="s">
        <v>56</v>
      </c>
      <c r="D445" s="81" t="s">
        <v>80</v>
      </c>
      <c r="E445" s="81" t="s">
        <v>24</v>
      </c>
      <c r="F445" s="81"/>
      <c r="G445" s="81" t="s">
        <v>71</v>
      </c>
      <c r="H445" s="80" t="n">
        <v>36831</v>
      </c>
      <c r="I445" s="81" t="n">
        <v>-197139</v>
      </c>
      <c r="J445" s="81" t="n">
        <v>0</v>
      </c>
      <c r="K445" s="82" t="n">
        <f aca="false">IF(J445=0,0,J445/I445)</f>
        <v>0</v>
      </c>
      <c r="L445" s="82" t="n">
        <f aca="false">I445/UOM</f>
        <v>-19.7139</v>
      </c>
      <c r="M445" s="82" t="n">
        <f aca="false">J445/UOM</f>
        <v>0</v>
      </c>
      <c r="N445" s="83" t="str">
        <f aca="false">IF(F445="P","PHY",IF(F445="G","G",E445))</f>
        <v>P</v>
      </c>
      <c r="O445" s="83" t="str">
        <f aca="false">IF(ISNA(VLOOKUP(G445,BadCanCurves,1,FALSE())),VLOOKUP(D445,FOLIOS,6,FALSE()),"not used")</f>
        <v>not used</v>
      </c>
      <c r="P445" s="83" t="n">
        <f aca="false">IF($N445="P",VLOOKUP(H445,PrcBuckets,2,FALSE()),0)</f>
        <v>8</v>
      </c>
      <c r="Q445" s="83" t="n">
        <f aca="false">IF($N445="D",VLOOKUP(H445,BasisBuckets,2,FALSE()),0)</f>
        <v>0</v>
      </c>
      <c r="R445" s="83" t="n">
        <f aca="false">IF($N445="PHY",VLOOKUP(H445,PGDBuckets,2,FALSE()),0)</f>
        <v>0</v>
      </c>
      <c r="S445" s="83" t="n">
        <f aca="false">IF($N445="G",VLOOKUP(H445,PGDBuckets,2,FALSE()),0)</f>
        <v>0</v>
      </c>
      <c r="T445" s="83" t="n">
        <f aca="false">SUM(P445:S445)</f>
        <v>8</v>
      </c>
      <c r="U445" s="83" t="str">
        <f aca="false">IF(O445="not used","-",O445&amp;N445&amp;T445)</f>
        <v>-</v>
      </c>
      <c r="V445" s="83" t="str">
        <f aca="false">IF(O445="Not Used","-",VLOOKUP(D445,FOLIOS,7,FALSE())&amp;H445)</f>
        <v>-</v>
      </c>
      <c r="W445" s="83" t="str">
        <f aca="false">IF(U445="-","-",O445&amp;E445&amp;H445)</f>
        <v>-</v>
      </c>
      <c r="X445" s="84" t="str">
        <f aca="false">D445&amp;G445</f>
        <v>FT-CAND-EGSC-PRCTOLL:AECO/ABC</v>
      </c>
      <c r="AF445" s="0" t="str">
        <f aca="false">D445&amp;V445</f>
        <v>FT-CAND-EGSC-PRC-</v>
      </c>
    </row>
    <row r="446" customFormat="false" ht="12.75" hidden="false" customHeight="false" outlineLevel="0" collapsed="false">
      <c r="A446" s="80" t="n">
        <v>36682</v>
      </c>
      <c r="B446" s="81" t="s">
        <v>55</v>
      </c>
      <c r="C446" s="81" t="s">
        <v>56</v>
      </c>
      <c r="D446" s="81" t="s">
        <v>80</v>
      </c>
      <c r="E446" s="81" t="s">
        <v>24</v>
      </c>
      <c r="F446" s="81"/>
      <c r="G446" s="81" t="s">
        <v>71</v>
      </c>
      <c r="H446" s="80" t="n">
        <v>36861</v>
      </c>
      <c r="I446" s="81" t="n">
        <v>-202528</v>
      </c>
      <c r="J446" s="81" t="n">
        <v>0</v>
      </c>
      <c r="K446" s="82" t="n">
        <f aca="false">IF(J446=0,0,J446/I446)</f>
        <v>0</v>
      </c>
      <c r="L446" s="82" t="n">
        <f aca="false">I446/UOM</f>
        <v>-20.2528</v>
      </c>
      <c r="M446" s="82" t="n">
        <f aca="false">J446/UOM</f>
        <v>0</v>
      </c>
      <c r="N446" s="83" t="str">
        <f aca="false">IF(F446="P","PHY",IF(F446="G","G",E446))</f>
        <v>P</v>
      </c>
      <c r="O446" s="83" t="str">
        <f aca="false">IF(ISNA(VLOOKUP(G446,BadCanCurves,1,FALSE())),VLOOKUP(D446,FOLIOS,6,FALSE()),"not used")</f>
        <v>not used</v>
      </c>
      <c r="P446" s="83" t="n">
        <f aca="false">IF($N446="P",VLOOKUP(H446,PrcBuckets,2,FALSE()),0)</f>
        <v>8</v>
      </c>
      <c r="Q446" s="83" t="n">
        <f aca="false">IF($N446="D",VLOOKUP(H446,BasisBuckets,2,FALSE()),0)</f>
        <v>0</v>
      </c>
      <c r="R446" s="83" t="n">
        <f aca="false">IF($N446="PHY",VLOOKUP(H446,PGDBuckets,2,FALSE()),0)</f>
        <v>0</v>
      </c>
      <c r="S446" s="83" t="n">
        <f aca="false">IF($N446="G",VLOOKUP(H446,PGDBuckets,2,FALSE()),0)</f>
        <v>0</v>
      </c>
      <c r="T446" s="83" t="n">
        <f aca="false">SUM(P446:S446)</f>
        <v>8</v>
      </c>
      <c r="U446" s="83" t="str">
        <f aca="false">IF(O446="not used","-",O446&amp;N446&amp;T446)</f>
        <v>-</v>
      </c>
      <c r="V446" s="83" t="str">
        <f aca="false">IF(O446="Not Used","-",VLOOKUP(D446,FOLIOS,7,FALSE())&amp;H446)</f>
        <v>-</v>
      </c>
      <c r="W446" s="83" t="str">
        <f aca="false">IF(U446="-","-",O446&amp;E446&amp;H446)</f>
        <v>-</v>
      </c>
      <c r="X446" s="84" t="str">
        <f aca="false">D446&amp;G446</f>
        <v>FT-CAND-EGSC-PRCTOLL:AECO/ABC</v>
      </c>
      <c r="AF446" s="0" t="str">
        <f aca="false">D446&amp;V446</f>
        <v>FT-CAND-EGSC-PRC-</v>
      </c>
    </row>
    <row r="447" customFormat="false" ht="12.75" hidden="false" customHeight="false" outlineLevel="0" collapsed="false">
      <c r="A447" s="80" t="n">
        <v>36682</v>
      </c>
      <c r="B447" s="81" t="s">
        <v>55</v>
      </c>
      <c r="C447" s="81" t="s">
        <v>56</v>
      </c>
      <c r="D447" s="81" t="s">
        <v>80</v>
      </c>
      <c r="E447" s="81" t="s">
        <v>24</v>
      </c>
      <c r="F447" s="81"/>
      <c r="G447" s="81" t="s">
        <v>71</v>
      </c>
      <c r="H447" s="80" t="n">
        <v>36892</v>
      </c>
      <c r="I447" s="81" t="n">
        <v>-201305</v>
      </c>
      <c r="J447" s="81" t="n">
        <v>0</v>
      </c>
      <c r="K447" s="82" t="n">
        <f aca="false">IF(J447=0,0,J447/I447)</f>
        <v>0</v>
      </c>
      <c r="L447" s="82" t="n">
        <f aca="false">I447/UOM</f>
        <v>-20.1305</v>
      </c>
      <c r="M447" s="82" t="n">
        <f aca="false">J447/UOM</f>
        <v>0</v>
      </c>
      <c r="N447" s="83" t="str">
        <f aca="false">IF(F447="P","PHY",IF(F447="G","G",E447))</f>
        <v>P</v>
      </c>
      <c r="O447" s="83" t="str">
        <f aca="false">IF(ISNA(VLOOKUP(G447,BadCanCurves,1,FALSE())),VLOOKUP(D447,FOLIOS,6,FALSE()),"not used")</f>
        <v>not used</v>
      </c>
      <c r="P447" s="83" t="n">
        <f aca="false">IF($N447="P",VLOOKUP(H447,PrcBuckets,2,FALSE()),0)</f>
        <v>9</v>
      </c>
      <c r="Q447" s="83" t="n">
        <f aca="false">IF($N447="D",VLOOKUP(H447,BasisBuckets,2,FALSE()),0)</f>
        <v>0</v>
      </c>
      <c r="R447" s="83" t="n">
        <f aca="false">IF($N447="PHY",VLOOKUP(H447,PGDBuckets,2,FALSE()),0)</f>
        <v>0</v>
      </c>
      <c r="S447" s="83" t="n">
        <f aca="false">IF($N447="G",VLOOKUP(H447,PGDBuckets,2,FALSE()),0)</f>
        <v>0</v>
      </c>
      <c r="T447" s="83" t="n">
        <f aca="false">SUM(P447:S447)</f>
        <v>9</v>
      </c>
      <c r="U447" s="83" t="str">
        <f aca="false">IF(O447="not used","-",O447&amp;N447&amp;T447)</f>
        <v>-</v>
      </c>
      <c r="V447" s="83" t="str">
        <f aca="false">IF(O447="Not Used","-",VLOOKUP(D447,FOLIOS,7,FALSE())&amp;H447)</f>
        <v>-</v>
      </c>
      <c r="W447" s="83" t="str">
        <f aca="false">IF(U447="-","-",O447&amp;E447&amp;H447)</f>
        <v>-</v>
      </c>
      <c r="X447" s="84" t="str">
        <f aca="false">D447&amp;G447</f>
        <v>FT-CAND-EGSC-PRCTOLL:AECO/ABC</v>
      </c>
      <c r="AF447" s="0" t="str">
        <f aca="false">D447&amp;V447</f>
        <v>FT-CAND-EGSC-PRC-</v>
      </c>
    </row>
    <row r="448" customFormat="false" ht="12.75" hidden="false" customHeight="false" outlineLevel="0" collapsed="false">
      <c r="A448" s="80" t="n">
        <v>36682</v>
      </c>
      <c r="B448" s="81" t="s">
        <v>55</v>
      </c>
      <c r="C448" s="81" t="s">
        <v>56</v>
      </c>
      <c r="D448" s="81" t="s">
        <v>80</v>
      </c>
      <c r="E448" s="81" t="s">
        <v>24</v>
      </c>
      <c r="F448" s="81"/>
      <c r="G448" s="81" t="s">
        <v>71</v>
      </c>
      <c r="H448" s="80" t="n">
        <v>36923</v>
      </c>
      <c r="I448" s="81" t="n">
        <v>-180720</v>
      </c>
      <c r="J448" s="81" t="n">
        <v>0</v>
      </c>
      <c r="K448" s="82" t="n">
        <f aca="false">IF(J448=0,0,J448/I448)</f>
        <v>0</v>
      </c>
      <c r="L448" s="82" t="n">
        <f aca="false">I448/UOM</f>
        <v>-18.072</v>
      </c>
      <c r="M448" s="82" t="n">
        <f aca="false">J448/UOM</f>
        <v>0</v>
      </c>
      <c r="N448" s="83" t="str">
        <f aca="false">IF(F448="P","PHY",IF(F448="G","G",E448))</f>
        <v>P</v>
      </c>
      <c r="O448" s="83" t="str">
        <f aca="false">IF(ISNA(VLOOKUP(G448,BadCanCurves,1,FALSE())),VLOOKUP(D448,FOLIOS,6,FALSE()),"not used")</f>
        <v>not used</v>
      </c>
      <c r="P448" s="83" t="n">
        <f aca="false">IF($N448="P",VLOOKUP(H448,PrcBuckets,2,FALSE()),0)</f>
        <v>9</v>
      </c>
      <c r="Q448" s="83" t="n">
        <f aca="false">IF($N448="D",VLOOKUP(H448,BasisBuckets,2,FALSE()),0)</f>
        <v>0</v>
      </c>
      <c r="R448" s="83" t="n">
        <f aca="false">IF($N448="PHY",VLOOKUP(H448,PGDBuckets,2,FALSE()),0)</f>
        <v>0</v>
      </c>
      <c r="S448" s="83" t="n">
        <f aca="false">IF($N448="G",VLOOKUP(H448,PGDBuckets,2,FALSE()),0)</f>
        <v>0</v>
      </c>
      <c r="T448" s="83" t="n">
        <f aca="false">SUM(P448:S448)</f>
        <v>9</v>
      </c>
      <c r="U448" s="83" t="str">
        <f aca="false">IF(O448="not used","-",O448&amp;N448&amp;T448)</f>
        <v>-</v>
      </c>
      <c r="V448" s="83" t="str">
        <f aca="false">IF(O448="Not Used","-",VLOOKUP(D448,FOLIOS,7,FALSE())&amp;H448)</f>
        <v>-</v>
      </c>
      <c r="W448" s="83" t="str">
        <f aca="false">IF(U448="-","-",O448&amp;E448&amp;H448)</f>
        <v>-</v>
      </c>
      <c r="X448" s="84" t="str">
        <f aca="false">D448&amp;G448</f>
        <v>FT-CAND-EGSC-PRCTOLL:AECO/ABC</v>
      </c>
      <c r="AF448" s="0" t="str">
        <f aca="false">D448&amp;V448</f>
        <v>FT-CAND-EGSC-PRC-</v>
      </c>
    </row>
    <row r="449" customFormat="false" ht="12.75" hidden="false" customHeight="false" outlineLevel="0" collapsed="false">
      <c r="A449" s="80" t="n">
        <v>36682</v>
      </c>
      <c r="B449" s="81" t="s">
        <v>55</v>
      </c>
      <c r="C449" s="81" t="s">
        <v>56</v>
      </c>
      <c r="D449" s="81" t="s">
        <v>80</v>
      </c>
      <c r="E449" s="81" t="s">
        <v>24</v>
      </c>
      <c r="F449" s="81"/>
      <c r="G449" s="81" t="s">
        <v>71</v>
      </c>
      <c r="H449" s="80" t="n">
        <v>36951</v>
      </c>
      <c r="I449" s="81" t="n">
        <v>-198976</v>
      </c>
      <c r="J449" s="81" t="n">
        <v>0</v>
      </c>
      <c r="K449" s="82" t="n">
        <f aca="false">IF(J449=0,0,J449/I449)</f>
        <v>0</v>
      </c>
      <c r="L449" s="82" t="n">
        <f aca="false">I449/UOM</f>
        <v>-19.8976</v>
      </c>
      <c r="M449" s="82" t="n">
        <f aca="false">J449/UOM</f>
        <v>0</v>
      </c>
      <c r="N449" s="83" t="str">
        <f aca="false">IF(F449="P","PHY",IF(F449="G","G",E449))</f>
        <v>P</v>
      </c>
      <c r="O449" s="83" t="str">
        <f aca="false">IF(ISNA(VLOOKUP(G449,BadCanCurves,1,FALSE())),VLOOKUP(D449,FOLIOS,6,FALSE()),"not used")</f>
        <v>not used</v>
      </c>
      <c r="P449" s="83" t="n">
        <f aca="false">IF($N449="P",VLOOKUP(H449,PrcBuckets,2,FALSE()),0)</f>
        <v>9</v>
      </c>
      <c r="Q449" s="83" t="n">
        <f aca="false">IF($N449="D",VLOOKUP(H449,BasisBuckets,2,FALSE()),0)</f>
        <v>0</v>
      </c>
      <c r="R449" s="83" t="n">
        <f aca="false">IF($N449="PHY",VLOOKUP(H449,PGDBuckets,2,FALSE()),0)</f>
        <v>0</v>
      </c>
      <c r="S449" s="83" t="n">
        <f aca="false">IF($N449="G",VLOOKUP(H449,PGDBuckets,2,FALSE()),0)</f>
        <v>0</v>
      </c>
      <c r="T449" s="83" t="n">
        <f aca="false">SUM(P449:S449)</f>
        <v>9</v>
      </c>
      <c r="U449" s="83" t="str">
        <f aca="false">IF(O449="not used","-",O449&amp;N449&amp;T449)</f>
        <v>-</v>
      </c>
      <c r="V449" s="83" t="str">
        <f aca="false">IF(O449="Not Used","-",VLOOKUP(D449,FOLIOS,7,FALSE())&amp;H449)</f>
        <v>-</v>
      </c>
      <c r="W449" s="83" t="str">
        <f aca="false">IF(U449="-","-",O449&amp;E449&amp;H449)</f>
        <v>-</v>
      </c>
      <c r="X449" s="84" t="str">
        <f aca="false">D449&amp;G449</f>
        <v>FT-CAND-EGSC-PRCTOLL:AECO/ABC</v>
      </c>
      <c r="AF449" s="0" t="str">
        <f aca="false">D449&amp;V449</f>
        <v>FT-CAND-EGSC-PRC-</v>
      </c>
    </row>
    <row r="450" customFormat="false" ht="12.75" hidden="false" customHeight="false" outlineLevel="0" collapsed="false">
      <c r="A450" s="80" t="n">
        <v>36682</v>
      </c>
      <c r="B450" s="81" t="s">
        <v>55</v>
      </c>
      <c r="C450" s="81" t="s">
        <v>56</v>
      </c>
      <c r="D450" s="81" t="s">
        <v>80</v>
      </c>
      <c r="E450" s="81" t="s">
        <v>24</v>
      </c>
      <c r="F450" s="81"/>
      <c r="G450" s="81" t="s">
        <v>71</v>
      </c>
      <c r="H450" s="80" t="n">
        <v>36982</v>
      </c>
      <c r="I450" s="81" t="n">
        <v>-191377</v>
      </c>
      <c r="J450" s="81" t="n">
        <v>0</v>
      </c>
      <c r="K450" s="82" t="n">
        <f aca="false">IF(J450=0,0,J450/I450)</f>
        <v>0</v>
      </c>
      <c r="L450" s="82" t="n">
        <f aca="false">I450/UOM</f>
        <v>-19.1377</v>
      </c>
      <c r="M450" s="82" t="n">
        <f aca="false">J450/UOM</f>
        <v>0</v>
      </c>
      <c r="N450" s="83" t="str">
        <f aca="false">IF(F450="P","PHY",IF(F450="G","G",E450))</f>
        <v>P</v>
      </c>
      <c r="O450" s="83" t="str">
        <f aca="false">IF(ISNA(VLOOKUP(G450,BadCanCurves,1,FALSE())),VLOOKUP(D450,FOLIOS,6,FALSE()),"not used")</f>
        <v>not used</v>
      </c>
      <c r="P450" s="83" t="n">
        <f aca="false">IF($N450="P",VLOOKUP(H450,PrcBuckets,2,FALSE()),0)</f>
        <v>9</v>
      </c>
      <c r="Q450" s="83" t="n">
        <f aca="false">IF($N450="D",VLOOKUP(H450,BasisBuckets,2,FALSE()),0)</f>
        <v>0</v>
      </c>
      <c r="R450" s="83" t="n">
        <f aca="false">IF($N450="PHY",VLOOKUP(H450,PGDBuckets,2,FALSE()),0)</f>
        <v>0</v>
      </c>
      <c r="S450" s="83" t="n">
        <f aca="false">IF($N450="G",VLOOKUP(H450,PGDBuckets,2,FALSE()),0)</f>
        <v>0</v>
      </c>
      <c r="T450" s="83" t="n">
        <f aca="false">SUM(P450:S450)</f>
        <v>9</v>
      </c>
      <c r="U450" s="83" t="str">
        <f aca="false">IF(O450="not used","-",O450&amp;N450&amp;T450)</f>
        <v>-</v>
      </c>
      <c r="V450" s="83" t="str">
        <f aca="false">IF(O450="Not Used","-",VLOOKUP(D450,FOLIOS,7,FALSE())&amp;H450)</f>
        <v>-</v>
      </c>
      <c r="W450" s="83" t="str">
        <f aca="false">IF(U450="-","-",O450&amp;E450&amp;H450)</f>
        <v>-</v>
      </c>
      <c r="X450" s="84" t="str">
        <f aca="false">D450&amp;G450</f>
        <v>FT-CAND-EGSC-PRCTOLL:AECO/ABC</v>
      </c>
      <c r="AF450" s="0" t="str">
        <f aca="false">D450&amp;V450</f>
        <v>FT-CAND-EGSC-PRC-</v>
      </c>
    </row>
    <row r="451" customFormat="false" ht="12.75" hidden="false" customHeight="false" outlineLevel="0" collapsed="false">
      <c r="A451" s="80" t="n">
        <v>36682</v>
      </c>
      <c r="B451" s="81" t="s">
        <v>55</v>
      </c>
      <c r="C451" s="81" t="s">
        <v>56</v>
      </c>
      <c r="D451" s="81" t="s">
        <v>80</v>
      </c>
      <c r="E451" s="81" t="s">
        <v>24</v>
      </c>
      <c r="F451" s="81"/>
      <c r="G451" s="81" t="s">
        <v>71</v>
      </c>
      <c r="H451" s="80" t="n">
        <v>37012</v>
      </c>
      <c r="I451" s="81" t="n">
        <v>-196590</v>
      </c>
      <c r="J451" s="81" t="n">
        <v>0</v>
      </c>
      <c r="K451" s="82" t="n">
        <f aca="false">IF(J451=0,0,J451/I451)</f>
        <v>0</v>
      </c>
      <c r="L451" s="82" t="n">
        <f aca="false">I451/UOM</f>
        <v>-19.659</v>
      </c>
      <c r="M451" s="82" t="n">
        <f aca="false">J451/UOM</f>
        <v>0</v>
      </c>
      <c r="N451" s="83" t="str">
        <f aca="false">IF(F451="P","PHY",IF(F451="G","G",E451))</f>
        <v>P</v>
      </c>
      <c r="O451" s="83" t="str">
        <f aca="false">IF(ISNA(VLOOKUP(G451,BadCanCurves,1,FALSE())),VLOOKUP(D451,FOLIOS,6,FALSE()),"not used")</f>
        <v>not used</v>
      </c>
      <c r="P451" s="83" t="n">
        <f aca="false">IF($N451="P",VLOOKUP(H451,PrcBuckets,2,FALSE()),0)</f>
        <v>9</v>
      </c>
      <c r="Q451" s="83" t="n">
        <f aca="false">IF($N451="D",VLOOKUP(H451,BasisBuckets,2,FALSE()),0)</f>
        <v>0</v>
      </c>
      <c r="R451" s="83" t="n">
        <f aca="false">IF($N451="PHY",VLOOKUP(H451,PGDBuckets,2,FALSE()),0)</f>
        <v>0</v>
      </c>
      <c r="S451" s="83" t="n">
        <f aca="false">IF($N451="G",VLOOKUP(H451,PGDBuckets,2,FALSE()),0)</f>
        <v>0</v>
      </c>
      <c r="T451" s="83" t="n">
        <f aca="false">SUM(P451:S451)</f>
        <v>9</v>
      </c>
      <c r="U451" s="83" t="str">
        <f aca="false">IF(O451="not used","-",O451&amp;N451&amp;T451)</f>
        <v>-</v>
      </c>
      <c r="V451" s="83" t="str">
        <f aca="false">IF(O451="Not Used","-",VLOOKUP(D451,FOLIOS,7,FALSE())&amp;H451)</f>
        <v>-</v>
      </c>
      <c r="W451" s="83" t="str">
        <f aca="false">IF(U451="-","-",O451&amp;E451&amp;H451)</f>
        <v>-</v>
      </c>
      <c r="X451" s="84" t="str">
        <f aca="false">D451&amp;G451</f>
        <v>FT-CAND-EGSC-PRCTOLL:AECO/ABC</v>
      </c>
      <c r="AF451" s="0" t="str">
        <f aca="false">D451&amp;V451</f>
        <v>FT-CAND-EGSC-PRC-</v>
      </c>
    </row>
    <row r="452" customFormat="false" ht="12.75" hidden="false" customHeight="false" outlineLevel="0" collapsed="false">
      <c r="A452" s="80" t="n">
        <v>36682</v>
      </c>
      <c r="B452" s="81" t="s">
        <v>55</v>
      </c>
      <c r="C452" s="81" t="s">
        <v>56</v>
      </c>
      <c r="D452" s="81" t="s">
        <v>80</v>
      </c>
      <c r="E452" s="81" t="s">
        <v>24</v>
      </c>
      <c r="F452" s="81"/>
      <c r="G452" s="81" t="s">
        <v>71</v>
      </c>
      <c r="H452" s="80" t="n">
        <v>37043</v>
      </c>
      <c r="I452" s="81" t="n">
        <v>-189085</v>
      </c>
      <c r="J452" s="81" t="n">
        <v>0</v>
      </c>
      <c r="K452" s="82" t="n">
        <f aca="false">IF(J452=0,0,J452/I452)</f>
        <v>0</v>
      </c>
      <c r="L452" s="82" t="n">
        <f aca="false">I452/UOM</f>
        <v>-18.9085</v>
      </c>
      <c r="M452" s="82" t="n">
        <f aca="false">J452/UOM</f>
        <v>0</v>
      </c>
      <c r="N452" s="83" t="str">
        <f aca="false">IF(F452="P","PHY",IF(F452="G","G",E452))</f>
        <v>P</v>
      </c>
      <c r="O452" s="83" t="str">
        <f aca="false">IF(ISNA(VLOOKUP(G452,BadCanCurves,1,FALSE())),VLOOKUP(D452,FOLIOS,6,FALSE()),"not used")</f>
        <v>not used</v>
      </c>
      <c r="P452" s="83" t="n">
        <f aca="false">IF($N452="P",VLOOKUP(H452,PrcBuckets,2,FALSE()),0)</f>
        <v>9</v>
      </c>
      <c r="Q452" s="83" t="n">
        <f aca="false">IF($N452="D",VLOOKUP(H452,BasisBuckets,2,FALSE()),0)</f>
        <v>0</v>
      </c>
      <c r="R452" s="83" t="n">
        <f aca="false">IF($N452="PHY",VLOOKUP(H452,PGDBuckets,2,FALSE()),0)</f>
        <v>0</v>
      </c>
      <c r="S452" s="83" t="n">
        <f aca="false">IF($N452="G",VLOOKUP(H452,PGDBuckets,2,FALSE()),0)</f>
        <v>0</v>
      </c>
      <c r="T452" s="83" t="n">
        <f aca="false">SUM(P452:S452)</f>
        <v>9</v>
      </c>
      <c r="U452" s="83" t="str">
        <f aca="false">IF(O452="not used","-",O452&amp;N452&amp;T452)</f>
        <v>-</v>
      </c>
      <c r="V452" s="83" t="str">
        <f aca="false">IF(O452="Not Used","-",VLOOKUP(D452,FOLIOS,7,FALSE())&amp;H452)</f>
        <v>-</v>
      </c>
      <c r="W452" s="83" t="str">
        <f aca="false">IF(U452="-","-",O452&amp;E452&amp;H452)</f>
        <v>-</v>
      </c>
      <c r="X452" s="84" t="str">
        <f aca="false">D452&amp;G452</f>
        <v>FT-CAND-EGSC-PRCTOLL:AECO/ABC</v>
      </c>
      <c r="AF452" s="0" t="str">
        <f aca="false">D452&amp;V452</f>
        <v>FT-CAND-EGSC-PRC-</v>
      </c>
    </row>
    <row r="453" customFormat="false" ht="12.75" hidden="false" customHeight="false" outlineLevel="0" collapsed="false">
      <c r="A453" s="80" t="n">
        <v>36682</v>
      </c>
      <c r="B453" s="81" t="s">
        <v>55</v>
      </c>
      <c r="C453" s="81" t="s">
        <v>56</v>
      </c>
      <c r="D453" s="81" t="s">
        <v>80</v>
      </c>
      <c r="E453" s="81" t="s">
        <v>24</v>
      </c>
      <c r="F453" s="81"/>
      <c r="G453" s="81" t="s">
        <v>71</v>
      </c>
      <c r="H453" s="80" t="n">
        <v>37073</v>
      </c>
      <c r="I453" s="81" t="n">
        <v>-194229</v>
      </c>
      <c r="J453" s="81" t="n">
        <v>0</v>
      </c>
      <c r="K453" s="82" t="n">
        <f aca="false">IF(J453=0,0,J453/I453)</f>
        <v>0</v>
      </c>
      <c r="L453" s="82" t="n">
        <f aca="false">I453/UOM</f>
        <v>-19.4229</v>
      </c>
      <c r="M453" s="82" t="n">
        <f aca="false">J453/UOM</f>
        <v>0</v>
      </c>
      <c r="N453" s="83" t="str">
        <f aca="false">IF(F453="P","PHY",IF(F453="G","G",E453))</f>
        <v>P</v>
      </c>
      <c r="O453" s="83" t="str">
        <f aca="false">IF(ISNA(VLOOKUP(G453,BadCanCurves,1,FALSE())),VLOOKUP(D453,FOLIOS,6,FALSE()),"not used")</f>
        <v>not used</v>
      </c>
      <c r="P453" s="83" t="n">
        <f aca="false">IF($N453="P",VLOOKUP(H453,PrcBuckets,2,FALSE()),0)</f>
        <v>9</v>
      </c>
      <c r="Q453" s="83" t="n">
        <f aca="false">IF($N453="D",VLOOKUP(H453,BasisBuckets,2,FALSE()),0)</f>
        <v>0</v>
      </c>
      <c r="R453" s="83" t="n">
        <f aca="false">IF($N453="PHY",VLOOKUP(H453,PGDBuckets,2,FALSE()),0)</f>
        <v>0</v>
      </c>
      <c r="S453" s="83" t="n">
        <f aca="false">IF($N453="G",VLOOKUP(H453,PGDBuckets,2,FALSE()),0)</f>
        <v>0</v>
      </c>
      <c r="T453" s="83" t="n">
        <f aca="false">SUM(P453:S453)</f>
        <v>9</v>
      </c>
      <c r="U453" s="83" t="str">
        <f aca="false">IF(O453="not used","-",O453&amp;N453&amp;T453)</f>
        <v>-</v>
      </c>
      <c r="V453" s="83" t="str">
        <f aca="false">IF(O453="Not Used","-",VLOOKUP(D453,FOLIOS,7,FALSE())&amp;H453)</f>
        <v>-</v>
      </c>
      <c r="W453" s="83" t="str">
        <f aca="false">IF(U453="-","-",O453&amp;E453&amp;H453)</f>
        <v>-</v>
      </c>
      <c r="X453" s="84" t="str">
        <f aca="false">D453&amp;G453</f>
        <v>FT-CAND-EGSC-PRCTOLL:AECO/ABC</v>
      </c>
      <c r="AF453" s="0" t="str">
        <f aca="false">D453&amp;V453</f>
        <v>FT-CAND-EGSC-PRC-</v>
      </c>
    </row>
    <row r="454" customFormat="false" ht="12.75" hidden="false" customHeight="false" outlineLevel="0" collapsed="false">
      <c r="A454" s="80" t="n">
        <v>36682</v>
      </c>
      <c r="B454" s="81" t="s">
        <v>55</v>
      </c>
      <c r="C454" s="81" t="s">
        <v>56</v>
      </c>
      <c r="D454" s="81" t="s">
        <v>80</v>
      </c>
      <c r="E454" s="81" t="s">
        <v>24</v>
      </c>
      <c r="F454" s="81"/>
      <c r="G454" s="81" t="s">
        <v>71</v>
      </c>
      <c r="H454" s="80" t="n">
        <v>37104</v>
      </c>
      <c r="I454" s="81" t="n">
        <v>-193043</v>
      </c>
      <c r="J454" s="81" t="n">
        <v>0</v>
      </c>
      <c r="K454" s="82" t="n">
        <f aca="false">IF(J454=0,0,J454/I454)</f>
        <v>0</v>
      </c>
      <c r="L454" s="82" t="n">
        <f aca="false">I454/UOM</f>
        <v>-19.3043</v>
      </c>
      <c r="M454" s="82" t="n">
        <f aca="false">J454/UOM</f>
        <v>0</v>
      </c>
      <c r="N454" s="83" t="str">
        <f aca="false">IF(F454="P","PHY",IF(F454="G","G",E454))</f>
        <v>P</v>
      </c>
      <c r="O454" s="83" t="str">
        <f aca="false">IF(ISNA(VLOOKUP(G454,BadCanCurves,1,FALSE())),VLOOKUP(D454,FOLIOS,6,FALSE()),"not used")</f>
        <v>not used</v>
      </c>
      <c r="P454" s="83" t="n">
        <f aca="false">IF($N454="P",VLOOKUP(H454,PrcBuckets,2,FALSE()),0)</f>
        <v>9</v>
      </c>
      <c r="Q454" s="83" t="n">
        <f aca="false">IF($N454="D",VLOOKUP(H454,BasisBuckets,2,FALSE()),0)</f>
        <v>0</v>
      </c>
      <c r="R454" s="83" t="n">
        <f aca="false">IF($N454="PHY",VLOOKUP(H454,PGDBuckets,2,FALSE()),0)</f>
        <v>0</v>
      </c>
      <c r="S454" s="83" t="n">
        <f aca="false">IF($N454="G",VLOOKUP(H454,PGDBuckets,2,FALSE()),0)</f>
        <v>0</v>
      </c>
      <c r="T454" s="83" t="n">
        <f aca="false">SUM(P454:S454)</f>
        <v>9</v>
      </c>
      <c r="U454" s="83" t="str">
        <f aca="false">IF(O454="not used","-",O454&amp;N454&amp;T454)</f>
        <v>-</v>
      </c>
      <c r="V454" s="83" t="str">
        <f aca="false">IF(O454="Not Used","-",VLOOKUP(D454,FOLIOS,7,FALSE())&amp;H454)</f>
        <v>-</v>
      </c>
      <c r="W454" s="83" t="str">
        <f aca="false">IF(U454="-","-",O454&amp;E454&amp;H454)</f>
        <v>-</v>
      </c>
      <c r="X454" s="84" t="str">
        <f aca="false">D454&amp;G454</f>
        <v>FT-CAND-EGSC-PRCTOLL:AECO/ABC</v>
      </c>
      <c r="AF454" s="0" t="str">
        <f aca="false">D454&amp;V454</f>
        <v>FT-CAND-EGSC-PRC-</v>
      </c>
    </row>
    <row r="455" customFormat="false" ht="12.75" hidden="false" customHeight="false" outlineLevel="0" collapsed="false">
      <c r="A455" s="80" t="n">
        <v>36682</v>
      </c>
      <c r="B455" s="81" t="s">
        <v>55</v>
      </c>
      <c r="C455" s="81" t="s">
        <v>56</v>
      </c>
      <c r="D455" s="81" t="s">
        <v>80</v>
      </c>
      <c r="E455" s="81" t="s">
        <v>24</v>
      </c>
      <c r="F455" s="81"/>
      <c r="G455" s="81" t="s">
        <v>71</v>
      </c>
      <c r="H455" s="80" t="n">
        <v>37135</v>
      </c>
      <c r="I455" s="81" t="n">
        <v>-185671</v>
      </c>
      <c r="J455" s="81" t="n">
        <v>0</v>
      </c>
      <c r="K455" s="82" t="n">
        <f aca="false">IF(J455=0,0,J455/I455)</f>
        <v>0</v>
      </c>
      <c r="L455" s="82" t="n">
        <f aca="false">I455/UOM</f>
        <v>-18.5671</v>
      </c>
      <c r="M455" s="82" t="n">
        <f aca="false">J455/UOM</f>
        <v>0</v>
      </c>
      <c r="N455" s="83" t="str">
        <f aca="false">IF(F455="P","PHY",IF(F455="G","G",E455))</f>
        <v>P</v>
      </c>
      <c r="O455" s="83" t="str">
        <f aca="false">IF(ISNA(VLOOKUP(G455,BadCanCurves,1,FALSE())),VLOOKUP(D455,FOLIOS,6,FALSE()),"not used")</f>
        <v>not used</v>
      </c>
      <c r="P455" s="83" t="n">
        <f aca="false">IF($N455="P",VLOOKUP(H455,PrcBuckets,2,FALSE()),0)</f>
        <v>9</v>
      </c>
      <c r="Q455" s="83" t="n">
        <f aca="false">IF($N455="D",VLOOKUP(H455,BasisBuckets,2,FALSE()),0)</f>
        <v>0</v>
      </c>
      <c r="R455" s="83" t="n">
        <f aca="false">IF($N455="PHY",VLOOKUP(H455,PGDBuckets,2,FALSE()),0)</f>
        <v>0</v>
      </c>
      <c r="S455" s="83" t="n">
        <f aca="false">IF($N455="G",VLOOKUP(H455,PGDBuckets,2,FALSE()),0)</f>
        <v>0</v>
      </c>
      <c r="T455" s="83" t="n">
        <f aca="false">SUM(P455:S455)</f>
        <v>9</v>
      </c>
      <c r="U455" s="83" t="str">
        <f aca="false">IF(O455="not used","-",O455&amp;N455&amp;T455)</f>
        <v>-</v>
      </c>
      <c r="V455" s="83" t="str">
        <f aca="false">IF(O455="Not Used","-",VLOOKUP(D455,FOLIOS,7,FALSE())&amp;H455)</f>
        <v>-</v>
      </c>
      <c r="W455" s="83" t="str">
        <f aca="false">IF(U455="-","-",O455&amp;E455&amp;H455)</f>
        <v>-</v>
      </c>
      <c r="X455" s="84" t="str">
        <f aca="false">D455&amp;G455</f>
        <v>FT-CAND-EGSC-PRCTOLL:AECO/ABC</v>
      </c>
      <c r="AF455" s="0" t="str">
        <f aca="false">D455&amp;V455</f>
        <v>FT-CAND-EGSC-PRC-</v>
      </c>
    </row>
    <row r="456" customFormat="false" ht="12.75" hidden="false" customHeight="false" outlineLevel="0" collapsed="false">
      <c r="A456" s="80" t="n">
        <v>36682</v>
      </c>
      <c r="B456" s="81" t="s">
        <v>55</v>
      </c>
      <c r="C456" s="81" t="s">
        <v>56</v>
      </c>
      <c r="D456" s="81" t="s">
        <v>80</v>
      </c>
      <c r="E456" s="81" t="s">
        <v>24</v>
      </c>
      <c r="F456" s="81"/>
      <c r="G456" s="81" t="s">
        <v>71</v>
      </c>
      <c r="H456" s="80" t="n">
        <v>37165</v>
      </c>
      <c r="I456" s="81" t="n">
        <v>-190722</v>
      </c>
      <c r="J456" s="81" t="n">
        <v>0</v>
      </c>
      <c r="K456" s="82" t="n">
        <f aca="false">IF(J456=0,0,J456/I456)</f>
        <v>0</v>
      </c>
      <c r="L456" s="82" t="n">
        <f aca="false">I456/UOM</f>
        <v>-19.0722</v>
      </c>
      <c r="M456" s="82" t="n">
        <f aca="false">J456/UOM</f>
        <v>0</v>
      </c>
      <c r="N456" s="83" t="str">
        <f aca="false">IF(F456="P","PHY",IF(F456="G","G",E456))</f>
        <v>P</v>
      </c>
      <c r="O456" s="83" t="str">
        <f aca="false">IF(ISNA(VLOOKUP(G456,BadCanCurves,1,FALSE())),VLOOKUP(D456,FOLIOS,6,FALSE()),"not used")</f>
        <v>not used</v>
      </c>
      <c r="P456" s="83" t="n">
        <f aca="false">IF($N456="P",VLOOKUP(H456,PrcBuckets,2,FALSE()),0)</f>
        <v>9</v>
      </c>
      <c r="Q456" s="83" t="n">
        <f aca="false">IF($N456="D",VLOOKUP(H456,BasisBuckets,2,FALSE()),0)</f>
        <v>0</v>
      </c>
      <c r="R456" s="83" t="n">
        <f aca="false">IF($N456="PHY",VLOOKUP(H456,PGDBuckets,2,FALSE()),0)</f>
        <v>0</v>
      </c>
      <c r="S456" s="83" t="n">
        <f aca="false">IF($N456="G",VLOOKUP(H456,PGDBuckets,2,FALSE()),0)</f>
        <v>0</v>
      </c>
      <c r="T456" s="83" t="n">
        <f aca="false">SUM(P456:S456)</f>
        <v>9</v>
      </c>
      <c r="U456" s="83" t="str">
        <f aca="false">IF(O456="not used","-",O456&amp;N456&amp;T456)</f>
        <v>-</v>
      </c>
      <c r="V456" s="83" t="str">
        <f aca="false">IF(O456="Not Used","-",VLOOKUP(D456,FOLIOS,7,FALSE())&amp;H456)</f>
        <v>-</v>
      </c>
      <c r="W456" s="83" t="str">
        <f aca="false">IF(U456="-","-",O456&amp;E456&amp;H456)</f>
        <v>-</v>
      </c>
      <c r="X456" s="84" t="str">
        <f aca="false">D456&amp;G456</f>
        <v>FT-CAND-EGSC-PRCTOLL:AECO/ABC</v>
      </c>
      <c r="AF456" s="0" t="str">
        <f aca="false">D456&amp;V456</f>
        <v>FT-CAND-EGSC-PRC-</v>
      </c>
    </row>
    <row r="457" customFormat="false" ht="12.75" hidden="false" customHeight="false" outlineLevel="0" collapsed="false">
      <c r="A457" s="80" t="n">
        <v>36682</v>
      </c>
      <c r="B457" s="81" t="s">
        <v>55</v>
      </c>
      <c r="C457" s="81" t="s">
        <v>56</v>
      </c>
      <c r="D457" s="81" t="s">
        <v>80</v>
      </c>
      <c r="E457" s="81" t="s">
        <v>24</v>
      </c>
      <c r="F457" s="81"/>
      <c r="G457" s="81" t="s">
        <v>71</v>
      </c>
      <c r="H457" s="80" t="n">
        <v>37196</v>
      </c>
      <c r="I457" s="81" t="n">
        <v>-225762</v>
      </c>
      <c r="J457" s="81" t="n">
        <v>0</v>
      </c>
      <c r="K457" s="82" t="n">
        <f aca="false">IF(J457=0,0,J457/I457)</f>
        <v>0</v>
      </c>
      <c r="L457" s="82" t="n">
        <f aca="false">I457/UOM</f>
        <v>-22.5762</v>
      </c>
      <c r="M457" s="82" t="n">
        <f aca="false">J457/UOM</f>
        <v>0</v>
      </c>
      <c r="N457" s="83" t="str">
        <f aca="false">IF(F457="P","PHY",IF(F457="G","G",E457))</f>
        <v>P</v>
      </c>
      <c r="O457" s="83" t="str">
        <f aca="false">IF(ISNA(VLOOKUP(G457,BadCanCurves,1,FALSE())),VLOOKUP(D457,FOLIOS,6,FALSE()),"not used")</f>
        <v>not used</v>
      </c>
      <c r="P457" s="83" t="n">
        <f aca="false">IF($N457="P",VLOOKUP(H457,PrcBuckets,2,FALSE()),0)</f>
        <v>9</v>
      </c>
      <c r="Q457" s="83" t="n">
        <f aca="false">IF($N457="D",VLOOKUP(H457,BasisBuckets,2,FALSE()),0)</f>
        <v>0</v>
      </c>
      <c r="R457" s="83" t="n">
        <f aca="false">IF($N457="PHY",VLOOKUP(H457,PGDBuckets,2,FALSE()),0)</f>
        <v>0</v>
      </c>
      <c r="S457" s="83" t="n">
        <f aca="false">IF($N457="G",VLOOKUP(H457,PGDBuckets,2,FALSE()),0)</f>
        <v>0</v>
      </c>
      <c r="T457" s="83" t="n">
        <f aca="false">SUM(P457:S457)</f>
        <v>9</v>
      </c>
      <c r="U457" s="83" t="str">
        <f aca="false">IF(O457="not used","-",O457&amp;N457&amp;T457)</f>
        <v>-</v>
      </c>
      <c r="V457" s="83" t="str">
        <f aca="false">IF(O457="Not Used","-",VLOOKUP(D457,FOLIOS,7,FALSE())&amp;H457)</f>
        <v>-</v>
      </c>
      <c r="W457" s="83" t="str">
        <f aca="false">IF(U457="-","-",O457&amp;E457&amp;H457)</f>
        <v>-</v>
      </c>
      <c r="X457" s="84" t="str">
        <f aca="false">D457&amp;G457</f>
        <v>FT-CAND-EGSC-PRCTOLL:AECO/ABC</v>
      </c>
      <c r="AF457" s="0" t="str">
        <f aca="false">D457&amp;V457</f>
        <v>FT-CAND-EGSC-PRC-</v>
      </c>
    </row>
    <row r="458" customFormat="false" ht="12.75" hidden="false" customHeight="false" outlineLevel="0" collapsed="false">
      <c r="A458" s="80" t="n">
        <v>36682</v>
      </c>
      <c r="B458" s="81" t="s">
        <v>55</v>
      </c>
      <c r="C458" s="81" t="s">
        <v>56</v>
      </c>
      <c r="D458" s="81" t="s">
        <v>80</v>
      </c>
      <c r="E458" s="81" t="s">
        <v>24</v>
      </c>
      <c r="F458" s="81"/>
      <c r="G458" s="81" t="s">
        <v>71</v>
      </c>
      <c r="H458" s="80" t="n">
        <v>37226</v>
      </c>
      <c r="I458" s="81" t="n">
        <v>-231907</v>
      </c>
      <c r="J458" s="81" t="n">
        <v>0</v>
      </c>
      <c r="K458" s="82" t="n">
        <f aca="false">IF(J458=0,0,J458/I458)</f>
        <v>0</v>
      </c>
      <c r="L458" s="82" t="n">
        <f aca="false">I458/UOM</f>
        <v>-23.1907</v>
      </c>
      <c r="M458" s="82" t="n">
        <f aca="false">J458/UOM</f>
        <v>0</v>
      </c>
      <c r="N458" s="83" t="str">
        <f aca="false">IF(F458="P","PHY",IF(F458="G","G",E458))</f>
        <v>P</v>
      </c>
      <c r="O458" s="83" t="str">
        <f aca="false">IF(ISNA(VLOOKUP(G458,BadCanCurves,1,FALSE())),VLOOKUP(D458,FOLIOS,6,FALSE()),"not used")</f>
        <v>not used</v>
      </c>
      <c r="P458" s="83" t="n">
        <f aca="false">IF($N458="P",VLOOKUP(H458,PrcBuckets,2,FALSE()),0)</f>
        <v>9</v>
      </c>
      <c r="Q458" s="83" t="n">
        <f aca="false">IF($N458="D",VLOOKUP(H458,BasisBuckets,2,FALSE()),0)</f>
        <v>0</v>
      </c>
      <c r="R458" s="83" t="n">
        <f aca="false">IF($N458="PHY",VLOOKUP(H458,PGDBuckets,2,FALSE()),0)</f>
        <v>0</v>
      </c>
      <c r="S458" s="83" t="n">
        <f aca="false">IF($N458="G",VLOOKUP(H458,PGDBuckets,2,FALSE()),0)</f>
        <v>0</v>
      </c>
      <c r="T458" s="83" t="n">
        <f aca="false">SUM(P458:S458)</f>
        <v>9</v>
      </c>
      <c r="U458" s="83" t="str">
        <f aca="false">IF(O458="not used","-",O458&amp;N458&amp;T458)</f>
        <v>-</v>
      </c>
      <c r="V458" s="83" t="str">
        <f aca="false">IF(O458="Not Used","-",VLOOKUP(D458,FOLIOS,7,FALSE())&amp;H458)</f>
        <v>-</v>
      </c>
      <c r="W458" s="83" t="str">
        <f aca="false">IF(U458="-","-",O458&amp;E458&amp;H458)</f>
        <v>-</v>
      </c>
      <c r="X458" s="84" t="str">
        <f aca="false">D458&amp;G458</f>
        <v>FT-CAND-EGSC-PRCTOLL:AECO/ABC</v>
      </c>
      <c r="AF458" s="0" t="str">
        <f aca="false">D458&amp;V458</f>
        <v>FT-CAND-EGSC-PRC-</v>
      </c>
    </row>
    <row r="459" customFormat="false" ht="12.75" hidden="false" customHeight="false" outlineLevel="0" collapsed="false">
      <c r="A459" s="80" t="n">
        <v>36682</v>
      </c>
      <c r="B459" s="81" t="s">
        <v>55</v>
      </c>
      <c r="C459" s="81" t="s">
        <v>56</v>
      </c>
      <c r="D459" s="81" t="s">
        <v>80</v>
      </c>
      <c r="E459" s="81" t="s">
        <v>24</v>
      </c>
      <c r="F459" s="81"/>
      <c r="G459" s="81" t="s">
        <v>71</v>
      </c>
      <c r="H459" s="80" t="n">
        <v>37257</v>
      </c>
      <c r="I459" s="81" t="n">
        <v>-230486</v>
      </c>
      <c r="J459" s="81" t="n">
        <v>0</v>
      </c>
      <c r="K459" s="82" t="n">
        <f aca="false">IF(J459=0,0,J459/I459)</f>
        <v>0</v>
      </c>
      <c r="L459" s="82" t="n">
        <f aca="false">I459/UOM</f>
        <v>-23.0486</v>
      </c>
      <c r="M459" s="82" t="n">
        <f aca="false">J459/UOM</f>
        <v>0</v>
      </c>
      <c r="N459" s="83" t="str">
        <f aca="false">IF(F459="P","PHY",IF(F459="G","G",E459))</f>
        <v>P</v>
      </c>
      <c r="O459" s="83" t="str">
        <f aca="false">IF(ISNA(VLOOKUP(G459,BadCanCurves,1,FALSE())),VLOOKUP(D459,FOLIOS,6,FALSE()),"not used")</f>
        <v>not used</v>
      </c>
      <c r="P459" s="83" t="n">
        <f aca="false">IF($N459="P",VLOOKUP(H459,PrcBuckets,2,FALSE()),0)</f>
        <v>10</v>
      </c>
      <c r="Q459" s="83" t="n">
        <f aca="false">IF($N459="D",VLOOKUP(H459,BasisBuckets,2,FALSE()),0)</f>
        <v>0</v>
      </c>
      <c r="R459" s="83" t="n">
        <f aca="false">IF($N459="PHY",VLOOKUP(H459,PGDBuckets,2,FALSE()),0)</f>
        <v>0</v>
      </c>
      <c r="S459" s="83" t="n">
        <f aca="false">IF($N459="G",VLOOKUP(H459,PGDBuckets,2,FALSE()),0)</f>
        <v>0</v>
      </c>
      <c r="T459" s="83" t="n">
        <f aca="false">SUM(P459:S459)</f>
        <v>10</v>
      </c>
      <c r="U459" s="83" t="str">
        <f aca="false">IF(O459="not used","-",O459&amp;N459&amp;T459)</f>
        <v>-</v>
      </c>
      <c r="V459" s="83" t="str">
        <f aca="false">IF(O459="Not Used","-",VLOOKUP(D459,FOLIOS,7,FALSE())&amp;H459)</f>
        <v>-</v>
      </c>
      <c r="W459" s="83" t="str">
        <f aca="false">IF(U459="-","-",O459&amp;E459&amp;H459)</f>
        <v>-</v>
      </c>
      <c r="X459" s="84" t="str">
        <f aca="false">D459&amp;G459</f>
        <v>FT-CAND-EGSC-PRCTOLL:AECO/ABC</v>
      </c>
      <c r="AF459" s="0" t="str">
        <f aca="false">D459&amp;V459</f>
        <v>FT-CAND-EGSC-PRC-</v>
      </c>
    </row>
    <row r="460" customFormat="false" ht="12.75" hidden="false" customHeight="false" outlineLevel="0" collapsed="false">
      <c r="A460" s="80" t="n">
        <v>36682</v>
      </c>
      <c r="B460" s="81" t="s">
        <v>55</v>
      </c>
      <c r="C460" s="81" t="s">
        <v>56</v>
      </c>
      <c r="D460" s="81" t="s">
        <v>80</v>
      </c>
      <c r="E460" s="81" t="s">
        <v>24</v>
      </c>
      <c r="F460" s="81"/>
      <c r="G460" s="81" t="s">
        <v>71</v>
      </c>
      <c r="H460" s="80" t="n">
        <v>37288</v>
      </c>
      <c r="I460" s="81" t="n">
        <v>-206903</v>
      </c>
      <c r="J460" s="81" t="n">
        <v>0</v>
      </c>
      <c r="K460" s="82" t="n">
        <f aca="false">IF(J460=0,0,J460/I460)</f>
        <v>0</v>
      </c>
      <c r="L460" s="82" t="n">
        <f aca="false">I460/UOM</f>
        <v>-20.6903</v>
      </c>
      <c r="M460" s="82" t="n">
        <f aca="false">J460/UOM</f>
        <v>0</v>
      </c>
      <c r="N460" s="83" t="str">
        <f aca="false">IF(F460="P","PHY",IF(F460="G","G",E460))</f>
        <v>P</v>
      </c>
      <c r="O460" s="83" t="str">
        <f aca="false">IF(ISNA(VLOOKUP(G460,BadCanCurves,1,FALSE())),VLOOKUP(D460,FOLIOS,6,FALSE()),"not used")</f>
        <v>not used</v>
      </c>
      <c r="P460" s="83" t="n">
        <f aca="false">IF($N460="P",VLOOKUP(H460,PrcBuckets,2,FALSE()),0)</f>
        <v>10</v>
      </c>
      <c r="Q460" s="83" t="n">
        <f aca="false">IF($N460="D",VLOOKUP(H460,BasisBuckets,2,FALSE()),0)</f>
        <v>0</v>
      </c>
      <c r="R460" s="83" t="n">
        <f aca="false">IF($N460="PHY",VLOOKUP(H460,PGDBuckets,2,FALSE()),0)</f>
        <v>0</v>
      </c>
      <c r="S460" s="83" t="n">
        <f aca="false">IF($N460="G",VLOOKUP(H460,PGDBuckets,2,FALSE()),0)</f>
        <v>0</v>
      </c>
      <c r="T460" s="83" t="n">
        <f aca="false">SUM(P460:S460)</f>
        <v>10</v>
      </c>
      <c r="U460" s="83" t="str">
        <f aca="false">IF(O460="not used","-",O460&amp;N460&amp;T460)</f>
        <v>-</v>
      </c>
      <c r="V460" s="83" t="str">
        <f aca="false">IF(O460="Not Used","-",VLOOKUP(D460,FOLIOS,7,FALSE())&amp;H460)</f>
        <v>-</v>
      </c>
      <c r="W460" s="83" t="str">
        <f aca="false">IF(U460="-","-",O460&amp;E460&amp;H460)</f>
        <v>-</v>
      </c>
      <c r="X460" s="84" t="str">
        <f aca="false">D460&amp;G460</f>
        <v>FT-CAND-EGSC-PRCTOLL:AECO/ABC</v>
      </c>
      <c r="AF460" s="0" t="str">
        <f aca="false">D460&amp;V460</f>
        <v>FT-CAND-EGSC-PRC-</v>
      </c>
    </row>
    <row r="461" customFormat="false" ht="12.75" hidden="false" customHeight="false" outlineLevel="0" collapsed="false">
      <c r="A461" s="80" t="n">
        <v>36682</v>
      </c>
      <c r="B461" s="81" t="s">
        <v>55</v>
      </c>
      <c r="C461" s="81" t="s">
        <v>56</v>
      </c>
      <c r="D461" s="81" t="s">
        <v>80</v>
      </c>
      <c r="E461" s="81" t="s">
        <v>24</v>
      </c>
      <c r="F461" s="81"/>
      <c r="G461" s="81" t="s">
        <v>71</v>
      </c>
      <c r="H461" s="80" t="n">
        <v>37316</v>
      </c>
      <c r="I461" s="81" t="n">
        <v>-227799</v>
      </c>
      <c r="J461" s="81" t="n">
        <v>0</v>
      </c>
      <c r="K461" s="82" t="n">
        <f aca="false">IF(J461=0,0,J461/I461)</f>
        <v>0</v>
      </c>
      <c r="L461" s="82" t="n">
        <f aca="false">I461/UOM</f>
        <v>-22.7799</v>
      </c>
      <c r="M461" s="82" t="n">
        <f aca="false">J461/UOM</f>
        <v>0</v>
      </c>
      <c r="N461" s="83" t="str">
        <f aca="false">IF(F461="P","PHY",IF(F461="G","G",E461))</f>
        <v>P</v>
      </c>
      <c r="O461" s="83" t="str">
        <f aca="false">IF(ISNA(VLOOKUP(G461,BadCanCurves,1,FALSE())),VLOOKUP(D461,FOLIOS,6,FALSE()),"not used")</f>
        <v>not used</v>
      </c>
      <c r="P461" s="83" t="n">
        <f aca="false">IF($N461="P",VLOOKUP(H461,PrcBuckets,2,FALSE()),0)</f>
        <v>10</v>
      </c>
      <c r="Q461" s="83" t="n">
        <f aca="false">IF($N461="D",VLOOKUP(H461,BasisBuckets,2,FALSE()),0)</f>
        <v>0</v>
      </c>
      <c r="R461" s="83" t="n">
        <f aca="false">IF($N461="PHY",VLOOKUP(H461,PGDBuckets,2,FALSE()),0)</f>
        <v>0</v>
      </c>
      <c r="S461" s="83" t="n">
        <f aca="false">IF($N461="G",VLOOKUP(H461,PGDBuckets,2,FALSE()),0)</f>
        <v>0</v>
      </c>
      <c r="T461" s="83" t="n">
        <f aca="false">SUM(P461:S461)</f>
        <v>10</v>
      </c>
      <c r="U461" s="83" t="str">
        <f aca="false">IF(O461="not used","-",O461&amp;N461&amp;T461)</f>
        <v>-</v>
      </c>
      <c r="V461" s="83" t="str">
        <f aca="false">IF(O461="Not Used","-",VLOOKUP(D461,FOLIOS,7,FALSE())&amp;H461)</f>
        <v>-</v>
      </c>
      <c r="W461" s="83" t="str">
        <f aca="false">IF(U461="-","-",O461&amp;E461&amp;H461)</f>
        <v>-</v>
      </c>
      <c r="X461" s="84" t="str">
        <f aca="false">D461&amp;G461</f>
        <v>FT-CAND-EGSC-PRCTOLL:AECO/ABC</v>
      </c>
      <c r="AF461" s="0" t="str">
        <f aca="false">D461&amp;V461</f>
        <v>FT-CAND-EGSC-PRC-</v>
      </c>
    </row>
    <row r="462" customFormat="false" ht="12.75" hidden="false" customHeight="false" outlineLevel="0" collapsed="false">
      <c r="A462" s="80" t="n">
        <v>36682</v>
      </c>
      <c r="B462" s="81" t="s">
        <v>55</v>
      </c>
      <c r="C462" s="81" t="s">
        <v>56</v>
      </c>
      <c r="D462" s="81" t="s">
        <v>80</v>
      </c>
      <c r="E462" s="81" t="s">
        <v>24</v>
      </c>
      <c r="F462" s="81"/>
      <c r="G462" s="81" t="s">
        <v>71</v>
      </c>
      <c r="H462" s="80" t="n">
        <v>37347</v>
      </c>
      <c r="I462" s="81" t="n">
        <v>-219101</v>
      </c>
      <c r="J462" s="81" t="n">
        <v>0</v>
      </c>
      <c r="K462" s="82" t="n">
        <f aca="false">IF(J462=0,0,J462/I462)</f>
        <v>0</v>
      </c>
      <c r="L462" s="82" t="n">
        <f aca="false">I462/UOM</f>
        <v>-21.9101</v>
      </c>
      <c r="M462" s="82" t="n">
        <f aca="false">J462/UOM</f>
        <v>0</v>
      </c>
      <c r="N462" s="83" t="str">
        <f aca="false">IF(F462="P","PHY",IF(F462="G","G",E462))</f>
        <v>P</v>
      </c>
      <c r="O462" s="83" t="str">
        <f aca="false">IF(ISNA(VLOOKUP(G462,BadCanCurves,1,FALSE())),VLOOKUP(D462,FOLIOS,6,FALSE()),"not used")</f>
        <v>not used</v>
      </c>
      <c r="P462" s="83" t="n">
        <f aca="false">IF($N462="P",VLOOKUP(H462,PrcBuckets,2,FALSE()),0)</f>
        <v>10</v>
      </c>
      <c r="Q462" s="83" t="n">
        <f aca="false">IF($N462="D",VLOOKUP(H462,BasisBuckets,2,FALSE()),0)</f>
        <v>0</v>
      </c>
      <c r="R462" s="83" t="n">
        <f aca="false">IF($N462="PHY",VLOOKUP(H462,PGDBuckets,2,FALSE()),0)</f>
        <v>0</v>
      </c>
      <c r="S462" s="83" t="n">
        <f aca="false">IF($N462="G",VLOOKUP(H462,PGDBuckets,2,FALSE()),0)</f>
        <v>0</v>
      </c>
      <c r="T462" s="83" t="n">
        <f aca="false">SUM(P462:S462)</f>
        <v>10</v>
      </c>
      <c r="U462" s="83" t="str">
        <f aca="false">IF(O462="not used","-",O462&amp;N462&amp;T462)</f>
        <v>-</v>
      </c>
      <c r="V462" s="83" t="str">
        <f aca="false">IF(O462="Not Used","-",VLOOKUP(D462,FOLIOS,7,FALSE())&amp;H462)</f>
        <v>-</v>
      </c>
      <c r="W462" s="83" t="str">
        <f aca="false">IF(U462="-","-",O462&amp;E462&amp;H462)</f>
        <v>-</v>
      </c>
      <c r="X462" s="84" t="str">
        <f aca="false">D462&amp;G462</f>
        <v>FT-CAND-EGSC-PRCTOLL:AECO/ABC</v>
      </c>
      <c r="AF462" s="0" t="str">
        <f aca="false">D462&amp;V462</f>
        <v>FT-CAND-EGSC-PRC-</v>
      </c>
    </row>
    <row r="463" customFormat="false" ht="12.75" hidden="false" customHeight="false" outlineLevel="0" collapsed="false">
      <c r="A463" s="80" t="n">
        <v>36682</v>
      </c>
      <c r="B463" s="81" t="s">
        <v>55</v>
      </c>
      <c r="C463" s="81" t="s">
        <v>56</v>
      </c>
      <c r="D463" s="81" t="s">
        <v>80</v>
      </c>
      <c r="E463" s="81" t="s">
        <v>24</v>
      </c>
      <c r="F463" s="81"/>
      <c r="G463" s="81" t="s">
        <v>71</v>
      </c>
      <c r="H463" s="80" t="n">
        <v>37377</v>
      </c>
      <c r="I463" s="81" t="n">
        <v>-225072</v>
      </c>
      <c r="J463" s="81" t="n">
        <v>0</v>
      </c>
      <c r="K463" s="82" t="n">
        <f aca="false">IF(J463=0,0,J463/I463)</f>
        <v>0</v>
      </c>
      <c r="L463" s="82" t="n">
        <f aca="false">I463/UOM</f>
        <v>-22.5072</v>
      </c>
      <c r="M463" s="82" t="n">
        <f aca="false">J463/UOM</f>
        <v>0</v>
      </c>
      <c r="N463" s="83" t="str">
        <f aca="false">IF(F463="P","PHY",IF(F463="G","G",E463))</f>
        <v>P</v>
      </c>
      <c r="O463" s="83" t="str">
        <f aca="false">IF(ISNA(VLOOKUP(G463,BadCanCurves,1,FALSE())),VLOOKUP(D463,FOLIOS,6,FALSE()),"not used")</f>
        <v>not used</v>
      </c>
      <c r="P463" s="83" t="n">
        <f aca="false">IF($N463="P",VLOOKUP(H463,PrcBuckets,2,FALSE()),0)</f>
        <v>10</v>
      </c>
      <c r="Q463" s="83" t="n">
        <f aca="false">IF($N463="D",VLOOKUP(H463,BasisBuckets,2,FALSE()),0)</f>
        <v>0</v>
      </c>
      <c r="R463" s="83" t="n">
        <f aca="false">IF($N463="PHY",VLOOKUP(H463,PGDBuckets,2,FALSE()),0)</f>
        <v>0</v>
      </c>
      <c r="S463" s="83" t="n">
        <f aca="false">IF($N463="G",VLOOKUP(H463,PGDBuckets,2,FALSE()),0)</f>
        <v>0</v>
      </c>
      <c r="T463" s="83" t="n">
        <f aca="false">SUM(P463:S463)</f>
        <v>10</v>
      </c>
      <c r="U463" s="83" t="str">
        <f aca="false">IF(O463="not used","-",O463&amp;N463&amp;T463)</f>
        <v>-</v>
      </c>
      <c r="V463" s="83" t="str">
        <f aca="false">IF(O463="Not Used","-",VLOOKUP(D463,FOLIOS,7,FALSE())&amp;H463)</f>
        <v>-</v>
      </c>
      <c r="W463" s="83" t="str">
        <f aca="false">IF(U463="-","-",O463&amp;E463&amp;H463)</f>
        <v>-</v>
      </c>
      <c r="X463" s="84" t="str">
        <f aca="false">D463&amp;G463</f>
        <v>FT-CAND-EGSC-PRCTOLL:AECO/ABC</v>
      </c>
      <c r="AF463" s="0" t="str">
        <f aca="false">D463&amp;V463</f>
        <v>FT-CAND-EGSC-PRC-</v>
      </c>
    </row>
    <row r="464" customFormat="false" ht="12.75" hidden="false" customHeight="false" outlineLevel="0" collapsed="false">
      <c r="A464" s="80" t="n">
        <v>36682</v>
      </c>
      <c r="B464" s="81" t="s">
        <v>55</v>
      </c>
      <c r="C464" s="81" t="s">
        <v>56</v>
      </c>
      <c r="D464" s="81" t="s">
        <v>80</v>
      </c>
      <c r="E464" s="81" t="s">
        <v>24</v>
      </c>
      <c r="F464" s="81"/>
      <c r="G464" s="81" t="s">
        <v>71</v>
      </c>
      <c r="H464" s="80" t="n">
        <v>37408</v>
      </c>
      <c r="I464" s="81" t="n">
        <v>-216487</v>
      </c>
      <c r="J464" s="81" t="n">
        <v>0</v>
      </c>
      <c r="K464" s="82" t="n">
        <f aca="false">IF(J464=0,0,J464/I464)</f>
        <v>0</v>
      </c>
      <c r="L464" s="82" t="n">
        <f aca="false">I464/UOM</f>
        <v>-21.6487</v>
      </c>
      <c r="M464" s="82" t="n">
        <f aca="false">J464/UOM</f>
        <v>0</v>
      </c>
      <c r="N464" s="83" t="str">
        <f aca="false">IF(F464="P","PHY",IF(F464="G","G",E464))</f>
        <v>P</v>
      </c>
      <c r="O464" s="83" t="str">
        <f aca="false">IF(ISNA(VLOOKUP(G464,BadCanCurves,1,FALSE())),VLOOKUP(D464,FOLIOS,6,FALSE()),"not used")</f>
        <v>not used</v>
      </c>
      <c r="P464" s="83" t="n">
        <f aca="false">IF($N464="P",VLOOKUP(H464,PrcBuckets,2,FALSE()),0)</f>
        <v>10</v>
      </c>
      <c r="Q464" s="83" t="n">
        <f aca="false">IF($N464="D",VLOOKUP(H464,BasisBuckets,2,FALSE()),0)</f>
        <v>0</v>
      </c>
      <c r="R464" s="83" t="n">
        <f aca="false">IF($N464="PHY",VLOOKUP(H464,PGDBuckets,2,FALSE()),0)</f>
        <v>0</v>
      </c>
      <c r="S464" s="83" t="n">
        <f aca="false">IF($N464="G",VLOOKUP(H464,PGDBuckets,2,FALSE()),0)</f>
        <v>0</v>
      </c>
      <c r="T464" s="83" t="n">
        <f aca="false">SUM(P464:S464)</f>
        <v>10</v>
      </c>
      <c r="U464" s="83" t="str">
        <f aca="false">IF(O464="not used","-",O464&amp;N464&amp;T464)</f>
        <v>-</v>
      </c>
      <c r="V464" s="83" t="str">
        <f aca="false">IF(O464="Not Used","-",VLOOKUP(D464,FOLIOS,7,FALSE())&amp;H464)</f>
        <v>-</v>
      </c>
      <c r="W464" s="83" t="str">
        <f aca="false">IF(U464="-","-",O464&amp;E464&amp;H464)</f>
        <v>-</v>
      </c>
      <c r="X464" s="84" t="str">
        <f aca="false">D464&amp;G464</f>
        <v>FT-CAND-EGSC-PRCTOLL:AECO/ABC</v>
      </c>
      <c r="AF464" s="0" t="str">
        <f aca="false">D464&amp;V464</f>
        <v>FT-CAND-EGSC-PRC-</v>
      </c>
    </row>
    <row r="465" customFormat="false" ht="12.75" hidden="false" customHeight="false" outlineLevel="0" collapsed="false">
      <c r="A465" s="80" t="n">
        <v>36682</v>
      </c>
      <c r="B465" s="81" t="s">
        <v>55</v>
      </c>
      <c r="C465" s="81" t="s">
        <v>56</v>
      </c>
      <c r="D465" s="81" t="s">
        <v>80</v>
      </c>
      <c r="E465" s="81" t="s">
        <v>24</v>
      </c>
      <c r="F465" s="81"/>
      <c r="G465" s="81" t="s">
        <v>71</v>
      </c>
      <c r="H465" s="80" t="n">
        <v>37438</v>
      </c>
      <c r="I465" s="81" t="n">
        <v>-222388</v>
      </c>
      <c r="J465" s="81" t="n">
        <v>0</v>
      </c>
      <c r="K465" s="82" t="n">
        <f aca="false">IF(J465=0,0,J465/I465)</f>
        <v>0</v>
      </c>
      <c r="L465" s="82" t="n">
        <f aca="false">I465/UOM</f>
        <v>-22.2388</v>
      </c>
      <c r="M465" s="82" t="n">
        <f aca="false">J465/UOM</f>
        <v>0</v>
      </c>
      <c r="N465" s="83" t="str">
        <f aca="false">IF(F465="P","PHY",IF(F465="G","G",E465))</f>
        <v>P</v>
      </c>
      <c r="O465" s="83" t="str">
        <f aca="false">IF(ISNA(VLOOKUP(G465,BadCanCurves,1,FALSE())),VLOOKUP(D465,FOLIOS,6,FALSE()),"not used")</f>
        <v>not used</v>
      </c>
      <c r="P465" s="83" t="n">
        <f aca="false">IF($N465="P",VLOOKUP(H465,PrcBuckets,2,FALSE()),0)</f>
        <v>10</v>
      </c>
      <c r="Q465" s="83" t="n">
        <f aca="false">IF($N465="D",VLOOKUP(H465,BasisBuckets,2,FALSE()),0)</f>
        <v>0</v>
      </c>
      <c r="R465" s="83" t="n">
        <f aca="false">IF($N465="PHY",VLOOKUP(H465,PGDBuckets,2,FALSE()),0)</f>
        <v>0</v>
      </c>
      <c r="S465" s="83" t="n">
        <f aca="false">IF($N465="G",VLOOKUP(H465,PGDBuckets,2,FALSE()),0)</f>
        <v>0</v>
      </c>
      <c r="T465" s="83" t="n">
        <f aca="false">SUM(P465:S465)</f>
        <v>10</v>
      </c>
      <c r="U465" s="83" t="str">
        <f aca="false">IF(O465="not used","-",O465&amp;N465&amp;T465)</f>
        <v>-</v>
      </c>
      <c r="V465" s="83" t="str">
        <f aca="false">IF(O465="Not Used","-",VLOOKUP(D465,FOLIOS,7,FALSE())&amp;H465)</f>
        <v>-</v>
      </c>
      <c r="W465" s="83" t="str">
        <f aca="false">IF(U465="-","-",O465&amp;E465&amp;H465)</f>
        <v>-</v>
      </c>
      <c r="X465" s="84" t="str">
        <f aca="false">D465&amp;G465</f>
        <v>FT-CAND-EGSC-PRCTOLL:AECO/ABC</v>
      </c>
      <c r="AF465" s="0" t="str">
        <f aca="false">D465&amp;V465</f>
        <v>FT-CAND-EGSC-PRC-</v>
      </c>
    </row>
    <row r="466" customFormat="false" ht="12.75" hidden="false" customHeight="false" outlineLevel="0" collapsed="false">
      <c r="A466" s="80" t="n">
        <v>36682</v>
      </c>
      <c r="B466" s="81" t="s">
        <v>55</v>
      </c>
      <c r="C466" s="81" t="s">
        <v>56</v>
      </c>
      <c r="D466" s="81" t="s">
        <v>80</v>
      </c>
      <c r="E466" s="81" t="s">
        <v>24</v>
      </c>
      <c r="F466" s="81"/>
      <c r="G466" s="81" t="s">
        <v>71</v>
      </c>
      <c r="H466" s="80" t="n">
        <v>37469</v>
      </c>
      <c r="I466" s="81" t="n">
        <v>-221039</v>
      </c>
      <c r="J466" s="81" t="n">
        <v>0</v>
      </c>
      <c r="K466" s="82" t="n">
        <f aca="false">IF(J466=0,0,J466/I466)</f>
        <v>0</v>
      </c>
      <c r="L466" s="82" t="n">
        <f aca="false">I466/UOM</f>
        <v>-22.1039</v>
      </c>
      <c r="M466" s="82" t="n">
        <f aca="false">J466/UOM</f>
        <v>0</v>
      </c>
      <c r="N466" s="83" t="str">
        <f aca="false">IF(F466="P","PHY",IF(F466="G","G",E466))</f>
        <v>P</v>
      </c>
      <c r="O466" s="83" t="str">
        <f aca="false">IF(ISNA(VLOOKUP(G466,BadCanCurves,1,FALSE())),VLOOKUP(D466,FOLIOS,6,FALSE()),"not used")</f>
        <v>not used</v>
      </c>
      <c r="P466" s="83" t="n">
        <f aca="false">IF($N466="P",VLOOKUP(H466,PrcBuckets,2,FALSE()),0)</f>
        <v>10</v>
      </c>
      <c r="Q466" s="83" t="n">
        <f aca="false">IF($N466="D",VLOOKUP(H466,BasisBuckets,2,FALSE()),0)</f>
        <v>0</v>
      </c>
      <c r="R466" s="83" t="n">
        <f aca="false">IF($N466="PHY",VLOOKUP(H466,PGDBuckets,2,FALSE()),0)</f>
        <v>0</v>
      </c>
      <c r="S466" s="83" t="n">
        <f aca="false">IF($N466="G",VLOOKUP(H466,PGDBuckets,2,FALSE()),0)</f>
        <v>0</v>
      </c>
      <c r="T466" s="83" t="n">
        <f aca="false">SUM(P466:S466)</f>
        <v>10</v>
      </c>
      <c r="U466" s="83" t="str">
        <f aca="false">IF(O466="not used","-",O466&amp;N466&amp;T466)</f>
        <v>-</v>
      </c>
      <c r="V466" s="83" t="str">
        <f aca="false">IF(O466="Not Used","-",VLOOKUP(D466,FOLIOS,7,FALSE())&amp;H466)</f>
        <v>-</v>
      </c>
      <c r="W466" s="83" t="str">
        <f aca="false">IF(U466="-","-",O466&amp;E466&amp;H466)</f>
        <v>-</v>
      </c>
      <c r="X466" s="84" t="str">
        <f aca="false">D466&amp;G466</f>
        <v>FT-CAND-EGSC-PRCTOLL:AECO/ABC</v>
      </c>
      <c r="AF466" s="0" t="str">
        <f aca="false">D466&amp;V466</f>
        <v>FT-CAND-EGSC-PRC-</v>
      </c>
    </row>
    <row r="467" customFormat="false" ht="12.75" hidden="false" customHeight="false" outlineLevel="0" collapsed="false">
      <c r="A467" s="80" t="n">
        <v>36682</v>
      </c>
      <c r="B467" s="81" t="s">
        <v>55</v>
      </c>
      <c r="C467" s="81" t="s">
        <v>56</v>
      </c>
      <c r="D467" s="81" t="s">
        <v>80</v>
      </c>
      <c r="E467" s="81" t="s">
        <v>24</v>
      </c>
      <c r="F467" s="81"/>
      <c r="G467" s="81" t="s">
        <v>71</v>
      </c>
      <c r="H467" s="80" t="n">
        <v>37500</v>
      </c>
      <c r="I467" s="81" t="n">
        <v>-212611</v>
      </c>
      <c r="J467" s="81" t="n">
        <v>0</v>
      </c>
      <c r="K467" s="82" t="n">
        <f aca="false">IF(J467=0,0,J467/I467)</f>
        <v>0</v>
      </c>
      <c r="L467" s="82" t="n">
        <f aca="false">I467/UOM</f>
        <v>-21.2611</v>
      </c>
      <c r="M467" s="82" t="n">
        <f aca="false">J467/UOM</f>
        <v>0</v>
      </c>
      <c r="N467" s="83" t="str">
        <f aca="false">IF(F467="P","PHY",IF(F467="G","G",E467))</f>
        <v>P</v>
      </c>
      <c r="O467" s="83" t="str">
        <f aca="false">IF(ISNA(VLOOKUP(G467,BadCanCurves,1,FALSE())),VLOOKUP(D467,FOLIOS,6,FALSE()),"not used")</f>
        <v>not used</v>
      </c>
      <c r="P467" s="83" t="n">
        <f aca="false">IF($N467="P",VLOOKUP(H467,PrcBuckets,2,FALSE()),0)</f>
        <v>10</v>
      </c>
      <c r="Q467" s="83" t="n">
        <f aca="false">IF($N467="D",VLOOKUP(H467,BasisBuckets,2,FALSE()),0)</f>
        <v>0</v>
      </c>
      <c r="R467" s="83" t="n">
        <f aca="false">IF($N467="PHY",VLOOKUP(H467,PGDBuckets,2,FALSE()),0)</f>
        <v>0</v>
      </c>
      <c r="S467" s="83" t="n">
        <f aca="false">IF($N467="G",VLOOKUP(H467,PGDBuckets,2,FALSE()),0)</f>
        <v>0</v>
      </c>
      <c r="T467" s="83" t="n">
        <f aca="false">SUM(P467:S467)</f>
        <v>10</v>
      </c>
      <c r="U467" s="83" t="str">
        <f aca="false">IF(O467="not used","-",O467&amp;N467&amp;T467)</f>
        <v>-</v>
      </c>
      <c r="V467" s="83" t="str">
        <f aca="false">IF(O467="Not Used","-",VLOOKUP(D467,FOLIOS,7,FALSE())&amp;H467)</f>
        <v>-</v>
      </c>
      <c r="W467" s="83" t="str">
        <f aca="false">IF(U467="-","-",O467&amp;E467&amp;H467)</f>
        <v>-</v>
      </c>
      <c r="X467" s="84" t="str">
        <f aca="false">D467&amp;G467</f>
        <v>FT-CAND-EGSC-PRCTOLL:AECO/ABC</v>
      </c>
      <c r="AF467" s="0" t="str">
        <f aca="false">D467&amp;V467</f>
        <v>FT-CAND-EGSC-PRC-</v>
      </c>
    </row>
    <row r="468" customFormat="false" ht="12.75" hidden="false" customHeight="false" outlineLevel="0" collapsed="false">
      <c r="A468" s="80" t="n">
        <v>36682</v>
      </c>
      <c r="B468" s="81" t="s">
        <v>55</v>
      </c>
      <c r="C468" s="81" t="s">
        <v>56</v>
      </c>
      <c r="D468" s="81" t="s">
        <v>80</v>
      </c>
      <c r="E468" s="81" t="s">
        <v>24</v>
      </c>
      <c r="F468" s="81"/>
      <c r="G468" s="81" t="s">
        <v>71</v>
      </c>
      <c r="H468" s="80" t="n">
        <v>37530</v>
      </c>
      <c r="I468" s="81" t="n">
        <v>-218408</v>
      </c>
      <c r="J468" s="81" t="n">
        <v>0</v>
      </c>
      <c r="K468" s="82" t="n">
        <f aca="false">IF(J468=0,0,J468/I468)</f>
        <v>0</v>
      </c>
      <c r="L468" s="82" t="n">
        <f aca="false">I468/UOM</f>
        <v>-21.8408</v>
      </c>
      <c r="M468" s="82" t="n">
        <f aca="false">J468/UOM</f>
        <v>0</v>
      </c>
      <c r="N468" s="83" t="str">
        <f aca="false">IF(F468="P","PHY",IF(F468="G","G",E468))</f>
        <v>P</v>
      </c>
      <c r="O468" s="83" t="str">
        <f aca="false">IF(ISNA(VLOOKUP(G468,BadCanCurves,1,FALSE())),VLOOKUP(D468,FOLIOS,6,FALSE()),"not used")</f>
        <v>not used</v>
      </c>
      <c r="P468" s="83" t="n">
        <f aca="false">IF($N468="P",VLOOKUP(H468,PrcBuckets,2,FALSE()),0)</f>
        <v>10</v>
      </c>
      <c r="Q468" s="83" t="n">
        <f aca="false">IF($N468="D",VLOOKUP(H468,BasisBuckets,2,FALSE()),0)</f>
        <v>0</v>
      </c>
      <c r="R468" s="83" t="n">
        <f aca="false">IF($N468="PHY",VLOOKUP(H468,PGDBuckets,2,FALSE()),0)</f>
        <v>0</v>
      </c>
      <c r="S468" s="83" t="n">
        <f aca="false">IF($N468="G",VLOOKUP(H468,PGDBuckets,2,FALSE()),0)</f>
        <v>0</v>
      </c>
      <c r="T468" s="83" t="n">
        <f aca="false">SUM(P468:S468)</f>
        <v>10</v>
      </c>
      <c r="U468" s="83" t="str">
        <f aca="false">IF(O468="not used","-",O468&amp;N468&amp;T468)</f>
        <v>-</v>
      </c>
      <c r="V468" s="83" t="str">
        <f aca="false">IF(O468="Not Used","-",VLOOKUP(D468,FOLIOS,7,FALSE())&amp;H468)</f>
        <v>-</v>
      </c>
      <c r="W468" s="83" t="str">
        <f aca="false">IF(U468="-","-",O468&amp;E468&amp;H468)</f>
        <v>-</v>
      </c>
      <c r="X468" s="84" t="str">
        <f aca="false">D468&amp;G468</f>
        <v>FT-CAND-EGSC-PRCTOLL:AECO/ABC</v>
      </c>
      <c r="AF468" s="0" t="str">
        <f aca="false">D468&amp;V468</f>
        <v>FT-CAND-EGSC-PRC-</v>
      </c>
    </row>
    <row r="469" customFormat="false" ht="12.75" hidden="false" customHeight="false" outlineLevel="0" collapsed="false">
      <c r="A469" s="80" t="n">
        <v>36682</v>
      </c>
      <c r="B469" s="81" t="s">
        <v>55</v>
      </c>
      <c r="C469" s="81" t="s">
        <v>56</v>
      </c>
      <c r="D469" s="81" t="s">
        <v>80</v>
      </c>
      <c r="E469" s="81" t="s">
        <v>24</v>
      </c>
      <c r="F469" s="81"/>
      <c r="G469" s="81" t="s">
        <v>71</v>
      </c>
      <c r="H469" s="80" t="n">
        <v>37561</v>
      </c>
      <c r="I469" s="81" t="n">
        <v>-210083</v>
      </c>
      <c r="J469" s="81" t="n">
        <v>0</v>
      </c>
      <c r="K469" s="82" t="n">
        <f aca="false">IF(J469=0,0,J469/I469)</f>
        <v>0</v>
      </c>
      <c r="L469" s="82" t="n">
        <f aca="false">I469/UOM</f>
        <v>-21.0083</v>
      </c>
      <c r="M469" s="82" t="n">
        <f aca="false">J469/UOM</f>
        <v>0</v>
      </c>
      <c r="N469" s="83" t="str">
        <f aca="false">IF(F469="P","PHY",IF(F469="G","G",E469))</f>
        <v>P</v>
      </c>
      <c r="O469" s="83" t="str">
        <f aca="false">IF(ISNA(VLOOKUP(G469,BadCanCurves,1,FALSE())),VLOOKUP(D469,FOLIOS,6,FALSE()),"not used")</f>
        <v>not used</v>
      </c>
      <c r="P469" s="83" t="n">
        <f aca="false">IF($N469="P",VLOOKUP(H469,PrcBuckets,2,FALSE()),0)</f>
        <v>10</v>
      </c>
      <c r="Q469" s="83" t="n">
        <f aca="false">IF($N469="D",VLOOKUP(H469,BasisBuckets,2,FALSE()),0)</f>
        <v>0</v>
      </c>
      <c r="R469" s="83" t="n">
        <f aca="false">IF($N469="PHY",VLOOKUP(H469,PGDBuckets,2,FALSE()),0)</f>
        <v>0</v>
      </c>
      <c r="S469" s="83" t="n">
        <f aca="false">IF($N469="G",VLOOKUP(H469,PGDBuckets,2,FALSE()),0)</f>
        <v>0</v>
      </c>
      <c r="T469" s="83" t="n">
        <f aca="false">SUM(P469:S469)</f>
        <v>10</v>
      </c>
      <c r="U469" s="83" t="str">
        <f aca="false">IF(O469="not used","-",O469&amp;N469&amp;T469)</f>
        <v>-</v>
      </c>
      <c r="V469" s="83" t="str">
        <f aca="false">IF(O469="Not Used","-",VLOOKUP(D469,FOLIOS,7,FALSE())&amp;H469)</f>
        <v>-</v>
      </c>
      <c r="W469" s="83" t="str">
        <f aca="false">IF(U469="-","-",O469&amp;E469&amp;H469)</f>
        <v>-</v>
      </c>
      <c r="X469" s="84" t="str">
        <f aca="false">D469&amp;G469</f>
        <v>FT-CAND-EGSC-PRCTOLL:AECO/ABC</v>
      </c>
      <c r="AF469" s="0" t="str">
        <f aca="false">D469&amp;V469</f>
        <v>FT-CAND-EGSC-PRC-</v>
      </c>
    </row>
    <row r="470" customFormat="false" ht="12.75" hidden="false" customHeight="false" outlineLevel="0" collapsed="false">
      <c r="A470" s="80" t="n">
        <v>36682</v>
      </c>
      <c r="B470" s="81" t="s">
        <v>55</v>
      </c>
      <c r="C470" s="81" t="s">
        <v>56</v>
      </c>
      <c r="D470" s="81" t="s">
        <v>80</v>
      </c>
      <c r="E470" s="81" t="s">
        <v>24</v>
      </c>
      <c r="F470" s="81"/>
      <c r="G470" s="81" t="s">
        <v>71</v>
      </c>
      <c r="H470" s="80" t="n">
        <v>37591</v>
      </c>
      <c r="I470" s="81" t="n">
        <v>-215813</v>
      </c>
      <c r="J470" s="81" t="n">
        <v>0</v>
      </c>
      <c r="K470" s="82" t="n">
        <f aca="false">IF(J470=0,0,J470/I470)</f>
        <v>0</v>
      </c>
      <c r="L470" s="82" t="n">
        <f aca="false">I470/UOM</f>
        <v>-21.5813</v>
      </c>
      <c r="M470" s="82" t="n">
        <f aca="false">J470/UOM</f>
        <v>0</v>
      </c>
      <c r="N470" s="83" t="str">
        <f aca="false">IF(F470="P","PHY",IF(F470="G","G",E470))</f>
        <v>P</v>
      </c>
      <c r="O470" s="83" t="str">
        <f aca="false">IF(ISNA(VLOOKUP(G470,BadCanCurves,1,FALSE())),VLOOKUP(D470,FOLIOS,6,FALSE()),"not used")</f>
        <v>not used</v>
      </c>
      <c r="P470" s="83" t="n">
        <f aca="false">IF($N470="P",VLOOKUP(H470,PrcBuckets,2,FALSE()),0)</f>
        <v>10</v>
      </c>
      <c r="Q470" s="83" t="n">
        <f aca="false">IF($N470="D",VLOOKUP(H470,BasisBuckets,2,FALSE()),0)</f>
        <v>0</v>
      </c>
      <c r="R470" s="83" t="n">
        <f aca="false">IF($N470="PHY",VLOOKUP(H470,PGDBuckets,2,FALSE()),0)</f>
        <v>0</v>
      </c>
      <c r="S470" s="83" t="n">
        <f aca="false">IF($N470="G",VLOOKUP(H470,PGDBuckets,2,FALSE()),0)</f>
        <v>0</v>
      </c>
      <c r="T470" s="83" t="n">
        <f aca="false">SUM(P470:S470)</f>
        <v>10</v>
      </c>
      <c r="U470" s="83" t="str">
        <f aca="false">IF(O470="not used","-",O470&amp;N470&amp;T470)</f>
        <v>-</v>
      </c>
      <c r="V470" s="83" t="str">
        <f aca="false">IF(O470="Not Used","-",VLOOKUP(D470,FOLIOS,7,FALSE())&amp;H470)</f>
        <v>-</v>
      </c>
      <c r="W470" s="83" t="str">
        <f aca="false">IF(U470="-","-",O470&amp;E470&amp;H470)</f>
        <v>-</v>
      </c>
      <c r="X470" s="84" t="str">
        <f aca="false">D470&amp;G470</f>
        <v>FT-CAND-EGSC-PRCTOLL:AECO/ABC</v>
      </c>
      <c r="AF470" s="0" t="str">
        <f aca="false">D470&amp;V470</f>
        <v>FT-CAND-EGSC-PRC-</v>
      </c>
    </row>
    <row r="471" customFormat="false" ht="12.75" hidden="false" customHeight="false" outlineLevel="0" collapsed="false">
      <c r="A471" s="80" t="n">
        <v>36682</v>
      </c>
      <c r="B471" s="81" t="s">
        <v>55</v>
      </c>
      <c r="C471" s="81" t="s">
        <v>56</v>
      </c>
      <c r="D471" s="81" t="s">
        <v>80</v>
      </c>
      <c r="E471" s="81" t="s">
        <v>24</v>
      </c>
      <c r="F471" s="81"/>
      <c r="G471" s="81" t="s">
        <v>71</v>
      </c>
      <c r="H471" s="80" t="n">
        <v>37622</v>
      </c>
      <c r="I471" s="81" t="n">
        <v>-214505</v>
      </c>
      <c r="J471" s="81" t="n">
        <v>0</v>
      </c>
      <c r="K471" s="82" t="n">
        <f aca="false">IF(J471=0,0,J471/I471)</f>
        <v>0</v>
      </c>
      <c r="L471" s="82" t="n">
        <f aca="false">I471/UOM</f>
        <v>-21.4505</v>
      </c>
      <c r="M471" s="82" t="n">
        <f aca="false">J471/UOM</f>
        <v>0</v>
      </c>
      <c r="N471" s="83" t="str">
        <f aca="false">IF(F471="P","PHY",IF(F471="G","G",E471))</f>
        <v>P</v>
      </c>
      <c r="O471" s="83" t="str">
        <f aca="false">IF(ISNA(VLOOKUP(G471,BadCanCurves,1,FALSE())),VLOOKUP(D471,FOLIOS,6,FALSE()),"not used")</f>
        <v>not used</v>
      </c>
      <c r="P471" s="83" t="n">
        <f aca="false">IF($N471="P",VLOOKUP(H471,PrcBuckets,2,FALSE()),0)</f>
        <v>11</v>
      </c>
      <c r="Q471" s="83" t="n">
        <f aca="false">IF($N471="D",VLOOKUP(H471,BasisBuckets,2,FALSE()),0)</f>
        <v>0</v>
      </c>
      <c r="R471" s="83" t="n">
        <f aca="false">IF($N471="PHY",VLOOKUP(H471,PGDBuckets,2,FALSE()),0)</f>
        <v>0</v>
      </c>
      <c r="S471" s="83" t="n">
        <f aca="false">IF($N471="G",VLOOKUP(H471,PGDBuckets,2,FALSE()),0)</f>
        <v>0</v>
      </c>
      <c r="T471" s="83" t="n">
        <f aca="false">SUM(P471:S471)</f>
        <v>11</v>
      </c>
      <c r="U471" s="83" t="str">
        <f aca="false">IF(O471="not used","-",O471&amp;N471&amp;T471)</f>
        <v>-</v>
      </c>
      <c r="V471" s="83" t="str">
        <f aca="false">IF(O471="Not Used","-",VLOOKUP(D471,FOLIOS,7,FALSE())&amp;H471)</f>
        <v>-</v>
      </c>
      <c r="W471" s="83" t="str">
        <f aca="false">IF(U471="-","-",O471&amp;E471&amp;H471)</f>
        <v>-</v>
      </c>
      <c r="X471" s="84" t="str">
        <f aca="false">D471&amp;G471</f>
        <v>FT-CAND-EGSC-PRCTOLL:AECO/ABC</v>
      </c>
      <c r="AF471" s="0" t="str">
        <f aca="false">D471&amp;V471</f>
        <v>FT-CAND-EGSC-PRC-</v>
      </c>
    </row>
    <row r="472" customFormat="false" ht="12.75" hidden="false" customHeight="false" outlineLevel="0" collapsed="false">
      <c r="A472" s="80" t="n">
        <v>36682</v>
      </c>
      <c r="B472" s="81" t="s">
        <v>55</v>
      </c>
      <c r="C472" s="81" t="s">
        <v>56</v>
      </c>
      <c r="D472" s="81" t="s">
        <v>80</v>
      </c>
      <c r="E472" s="81" t="s">
        <v>24</v>
      </c>
      <c r="F472" s="81"/>
      <c r="G472" s="81" t="s">
        <v>71</v>
      </c>
      <c r="H472" s="80" t="n">
        <v>37653</v>
      </c>
      <c r="I472" s="81" t="n">
        <v>-192570</v>
      </c>
      <c r="J472" s="81" t="n">
        <v>0</v>
      </c>
      <c r="K472" s="82" t="n">
        <f aca="false">IF(J472=0,0,J472/I472)</f>
        <v>0</v>
      </c>
      <c r="L472" s="82" t="n">
        <f aca="false">I472/UOM</f>
        <v>-19.257</v>
      </c>
      <c r="M472" s="82" t="n">
        <f aca="false">J472/UOM</f>
        <v>0</v>
      </c>
      <c r="N472" s="83" t="str">
        <f aca="false">IF(F472="P","PHY",IF(F472="G","G",E472))</f>
        <v>P</v>
      </c>
      <c r="O472" s="83" t="str">
        <f aca="false">IF(ISNA(VLOOKUP(G472,BadCanCurves,1,FALSE())),VLOOKUP(D472,FOLIOS,6,FALSE()),"not used")</f>
        <v>not used</v>
      </c>
      <c r="P472" s="83" t="n">
        <f aca="false">IF($N472="P",VLOOKUP(H472,PrcBuckets,2,FALSE()),0)</f>
        <v>11</v>
      </c>
      <c r="Q472" s="83" t="n">
        <f aca="false">IF($N472="D",VLOOKUP(H472,BasisBuckets,2,FALSE()),0)</f>
        <v>0</v>
      </c>
      <c r="R472" s="83" t="n">
        <f aca="false">IF($N472="PHY",VLOOKUP(H472,PGDBuckets,2,FALSE()),0)</f>
        <v>0</v>
      </c>
      <c r="S472" s="83" t="n">
        <f aca="false">IF($N472="G",VLOOKUP(H472,PGDBuckets,2,FALSE()),0)</f>
        <v>0</v>
      </c>
      <c r="T472" s="83" t="n">
        <f aca="false">SUM(P472:S472)</f>
        <v>11</v>
      </c>
      <c r="U472" s="83" t="str">
        <f aca="false">IF(O472="not used","-",O472&amp;N472&amp;T472)</f>
        <v>-</v>
      </c>
      <c r="V472" s="83" t="str">
        <f aca="false">IF(O472="Not Used","-",VLOOKUP(D472,FOLIOS,7,FALSE())&amp;H472)</f>
        <v>-</v>
      </c>
      <c r="W472" s="83" t="str">
        <f aca="false">IF(U472="-","-",O472&amp;E472&amp;H472)</f>
        <v>-</v>
      </c>
      <c r="X472" s="84" t="str">
        <f aca="false">D472&amp;G472</f>
        <v>FT-CAND-EGSC-PRCTOLL:AECO/ABC</v>
      </c>
      <c r="AF472" s="0" t="str">
        <f aca="false">D472&amp;V472</f>
        <v>FT-CAND-EGSC-PRC-</v>
      </c>
    </row>
    <row r="473" customFormat="false" ht="12.75" hidden="false" customHeight="false" outlineLevel="0" collapsed="false">
      <c r="A473" s="80" t="n">
        <v>36682</v>
      </c>
      <c r="B473" s="81" t="s">
        <v>55</v>
      </c>
      <c r="C473" s="81" t="s">
        <v>56</v>
      </c>
      <c r="D473" s="81" t="s">
        <v>80</v>
      </c>
      <c r="E473" s="81" t="s">
        <v>24</v>
      </c>
      <c r="F473" s="81"/>
      <c r="G473" s="81" t="s">
        <v>71</v>
      </c>
      <c r="H473" s="80" t="n">
        <v>37681</v>
      </c>
      <c r="I473" s="81" t="n">
        <v>-212033</v>
      </c>
      <c r="J473" s="81" t="n">
        <v>0</v>
      </c>
      <c r="K473" s="82" t="n">
        <f aca="false">IF(J473=0,0,J473/I473)</f>
        <v>0</v>
      </c>
      <c r="L473" s="82" t="n">
        <f aca="false">I473/UOM</f>
        <v>-21.2033</v>
      </c>
      <c r="M473" s="82" t="n">
        <f aca="false">J473/UOM</f>
        <v>0</v>
      </c>
      <c r="N473" s="83" t="str">
        <f aca="false">IF(F473="P","PHY",IF(F473="G","G",E473))</f>
        <v>P</v>
      </c>
      <c r="O473" s="83" t="str">
        <f aca="false">IF(ISNA(VLOOKUP(G473,BadCanCurves,1,FALSE())),VLOOKUP(D473,FOLIOS,6,FALSE()),"not used")</f>
        <v>not used</v>
      </c>
      <c r="P473" s="83" t="n">
        <f aca="false">IF($N473="P",VLOOKUP(H473,PrcBuckets,2,FALSE()),0)</f>
        <v>11</v>
      </c>
      <c r="Q473" s="83" t="n">
        <f aca="false">IF($N473="D",VLOOKUP(H473,BasisBuckets,2,FALSE()),0)</f>
        <v>0</v>
      </c>
      <c r="R473" s="83" t="n">
        <f aca="false">IF($N473="PHY",VLOOKUP(H473,PGDBuckets,2,FALSE()),0)</f>
        <v>0</v>
      </c>
      <c r="S473" s="83" t="n">
        <f aca="false">IF($N473="G",VLOOKUP(H473,PGDBuckets,2,FALSE()),0)</f>
        <v>0</v>
      </c>
      <c r="T473" s="83" t="n">
        <f aca="false">SUM(P473:S473)</f>
        <v>11</v>
      </c>
      <c r="U473" s="83" t="str">
        <f aca="false">IF(O473="not used","-",O473&amp;N473&amp;T473)</f>
        <v>-</v>
      </c>
      <c r="V473" s="83" t="str">
        <f aca="false">IF(O473="Not Used","-",VLOOKUP(D473,FOLIOS,7,FALSE())&amp;H473)</f>
        <v>-</v>
      </c>
      <c r="W473" s="83" t="str">
        <f aca="false">IF(U473="-","-",O473&amp;E473&amp;H473)</f>
        <v>-</v>
      </c>
      <c r="X473" s="84" t="str">
        <f aca="false">D473&amp;G473</f>
        <v>FT-CAND-EGSC-PRCTOLL:AECO/ABC</v>
      </c>
      <c r="AF473" s="0" t="str">
        <f aca="false">D473&amp;V473</f>
        <v>FT-CAND-EGSC-PRC-</v>
      </c>
    </row>
    <row r="474" customFormat="false" ht="12.75" hidden="false" customHeight="false" outlineLevel="0" collapsed="false">
      <c r="A474" s="80" t="n">
        <v>36682</v>
      </c>
      <c r="B474" s="81" t="s">
        <v>55</v>
      </c>
      <c r="C474" s="81" t="s">
        <v>56</v>
      </c>
      <c r="D474" s="81" t="s">
        <v>80</v>
      </c>
      <c r="E474" s="81" t="s">
        <v>24</v>
      </c>
      <c r="F474" s="81"/>
      <c r="G474" s="81" t="s">
        <v>71</v>
      </c>
      <c r="H474" s="80" t="n">
        <v>37712</v>
      </c>
      <c r="I474" s="81" t="n">
        <v>-203951</v>
      </c>
      <c r="J474" s="81" t="n">
        <v>0</v>
      </c>
      <c r="K474" s="82" t="n">
        <f aca="false">IF(J474=0,0,J474/I474)</f>
        <v>0</v>
      </c>
      <c r="L474" s="82" t="n">
        <f aca="false">I474/UOM</f>
        <v>-20.3951</v>
      </c>
      <c r="M474" s="82" t="n">
        <f aca="false">J474/UOM</f>
        <v>0</v>
      </c>
      <c r="N474" s="83" t="str">
        <f aca="false">IF(F474="P","PHY",IF(F474="G","G",E474))</f>
        <v>P</v>
      </c>
      <c r="O474" s="83" t="str">
        <f aca="false">IF(ISNA(VLOOKUP(G474,BadCanCurves,1,FALSE())),VLOOKUP(D474,FOLIOS,6,FALSE()),"not used")</f>
        <v>not used</v>
      </c>
      <c r="P474" s="83" t="n">
        <f aca="false">IF($N474="P",VLOOKUP(H474,PrcBuckets,2,FALSE()),0)</f>
        <v>11</v>
      </c>
      <c r="Q474" s="83" t="n">
        <f aca="false">IF($N474="D",VLOOKUP(H474,BasisBuckets,2,FALSE()),0)</f>
        <v>0</v>
      </c>
      <c r="R474" s="83" t="n">
        <f aca="false">IF($N474="PHY",VLOOKUP(H474,PGDBuckets,2,FALSE()),0)</f>
        <v>0</v>
      </c>
      <c r="S474" s="83" t="n">
        <f aca="false">IF($N474="G",VLOOKUP(H474,PGDBuckets,2,FALSE()),0)</f>
        <v>0</v>
      </c>
      <c r="T474" s="83" t="n">
        <f aca="false">SUM(P474:S474)</f>
        <v>11</v>
      </c>
      <c r="U474" s="83" t="str">
        <f aca="false">IF(O474="not used","-",O474&amp;N474&amp;T474)</f>
        <v>-</v>
      </c>
      <c r="V474" s="83" t="str">
        <f aca="false">IF(O474="Not Used","-",VLOOKUP(D474,FOLIOS,7,FALSE())&amp;H474)</f>
        <v>-</v>
      </c>
      <c r="W474" s="83" t="str">
        <f aca="false">IF(U474="-","-",O474&amp;E474&amp;H474)</f>
        <v>-</v>
      </c>
      <c r="X474" s="84" t="str">
        <f aca="false">D474&amp;G474</f>
        <v>FT-CAND-EGSC-PRCTOLL:AECO/ABC</v>
      </c>
      <c r="AF474" s="0" t="str">
        <f aca="false">D474&amp;V474</f>
        <v>FT-CAND-EGSC-PRC-</v>
      </c>
    </row>
    <row r="475" customFormat="false" ht="12.75" hidden="false" customHeight="false" outlineLevel="0" collapsed="false">
      <c r="A475" s="80" t="n">
        <v>36682</v>
      </c>
      <c r="B475" s="81" t="s">
        <v>55</v>
      </c>
      <c r="C475" s="81" t="s">
        <v>56</v>
      </c>
      <c r="D475" s="81" t="s">
        <v>80</v>
      </c>
      <c r="E475" s="81" t="s">
        <v>24</v>
      </c>
      <c r="F475" s="81"/>
      <c r="G475" s="81" t="s">
        <v>71</v>
      </c>
      <c r="H475" s="80" t="n">
        <v>37742</v>
      </c>
      <c r="I475" s="81" t="n">
        <v>-209523</v>
      </c>
      <c r="J475" s="81" t="n">
        <v>0</v>
      </c>
      <c r="K475" s="82" t="n">
        <f aca="false">IF(J475=0,0,J475/I475)</f>
        <v>0</v>
      </c>
      <c r="L475" s="82" t="n">
        <f aca="false">I475/UOM</f>
        <v>-20.9523</v>
      </c>
      <c r="M475" s="82" t="n">
        <f aca="false">J475/UOM</f>
        <v>0</v>
      </c>
      <c r="N475" s="83" t="str">
        <f aca="false">IF(F475="P","PHY",IF(F475="G","G",E475))</f>
        <v>P</v>
      </c>
      <c r="O475" s="83" t="str">
        <f aca="false">IF(ISNA(VLOOKUP(G475,BadCanCurves,1,FALSE())),VLOOKUP(D475,FOLIOS,6,FALSE()),"not used")</f>
        <v>not used</v>
      </c>
      <c r="P475" s="83" t="n">
        <f aca="false">IF($N475="P",VLOOKUP(H475,PrcBuckets,2,FALSE()),0)</f>
        <v>11</v>
      </c>
      <c r="Q475" s="83" t="n">
        <f aca="false">IF($N475="D",VLOOKUP(H475,BasisBuckets,2,FALSE()),0)</f>
        <v>0</v>
      </c>
      <c r="R475" s="83" t="n">
        <f aca="false">IF($N475="PHY",VLOOKUP(H475,PGDBuckets,2,FALSE()),0)</f>
        <v>0</v>
      </c>
      <c r="S475" s="83" t="n">
        <f aca="false">IF($N475="G",VLOOKUP(H475,PGDBuckets,2,FALSE()),0)</f>
        <v>0</v>
      </c>
      <c r="T475" s="83" t="n">
        <f aca="false">SUM(P475:S475)</f>
        <v>11</v>
      </c>
      <c r="U475" s="83" t="str">
        <f aca="false">IF(O475="not used","-",O475&amp;N475&amp;T475)</f>
        <v>-</v>
      </c>
      <c r="V475" s="83" t="str">
        <f aca="false">IF(O475="Not Used","-",VLOOKUP(D475,FOLIOS,7,FALSE())&amp;H475)</f>
        <v>-</v>
      </c>
      <c r="W475" s="83" t="str">
        <f aca="false">IF(U475="-","-",O475&amp;E475&amp;H475)</f>
        <v>-</v>
      </c>
      <c r="X475" s="84" t="str">
        <f aca="false">D475&amp;G475</f>
        <v>FT-CAND-EGSC-PRCTOLL:AECO/ABC</v>
      </c>
      <c r="AF475" s="0" t="str">
        <f aca="false">D475&amp;V475</f>
        <v>FT-CAND-EGSC-PRC-</v>
      </c>
    </row>
    <row r="476" customFormat="false" ht="12.75" hidden="false" customHeight="false" outlineLevel="0" collapsed="false">
      <c r="A476" s="80" t="n">
        <v>36682</v>
      </c>
      <c r="B476" s="81" t="s">
        <v>55</v>
      </c>
      <c r="C476" s="81" t="s">
        <v>56</v>
      </c>
      <c r="D476" s="81" t="s">
        <v>80</v>
      </c>
      <c r="E476" s="81" t="s">
        <v>24</v>
      </c>
      <c r="F476" s="81"/>
      <c r="G476" s="81" t="s">
        <v>71</v>
      </c>
      <c r="H476" s="80" t="n">
        <v>37773</v>
      </c>
      <c r="I476" s="81" t="n">
        <v>-201544</v>
      </c>
      <c r="J476" s="81" t="n">
        <v>0</v>
      </c>
      <c r="K476" s="82" t="n">
        <f aca="false">IF(J476=0,0,J476/I476)</f>
        <v>0</v>
      </c>
      <c r="L476" s="82" t="n">
        <f aca="false">I476/UOM</f>
        <v>-20.1544</v>
      </c>
      <c r="M476" s="82" t="n">
        <f aca="false">J476/UOM</f>
        <v>0</v>
      </c>
      <c r="N476" s="83" t="str">
        <f aca="false">IF(F476="P","PHY",IF(F476="G","G",E476))</f>
        <v>P</v>
      </c>
      <c r="O476" s="83" t="str">
        <f aca="false">IF(ISNA(VLOOKUP(G476,BadCanCurves,1,FALSE())),VLOOKUP(D476,FOLIOS,6,FALSE()),"not used")</f>
        <v>not used</v>
      </c>
      <c r="P476" s="83" t="n">
        <f aca="false">IF($N476="P",VLOOKUP(H476,PrcBuckets,2,FALSE()),0)</f>
        <v>11</v>
      </c>
      <c r="Q476" s="83" t="n">
        <f aca="false">IF($N476="D",VLOOKUP(H476,BasisBuckets,2,FALSE()),0)</f>
        <v>0</v>
      </c>
      <c r="R476" s="83" t="n">
        <f aca="false">IF($N476="PHY",VLOOKUP(H476,PGDBuckets,2,FALSE()),0)</f>
        <v>0</v>
      </c>
      <c r="S476" s="83" t="n">
        <f aca="false">IF($N476="G",VLOOKUP(H476,PGDBuckets,2,FALSE()),0)</f>
        <v>0</v>
      </c>
      <c r="T476" s="83" t="n">
        <f aca="false">SUM(P476:S476)</f>
        <v>11</v>
      </c>
      <c r="U476" s="83" t="str">
        <f aca="false">IF(O476="not used","-",O476&amp;N476&amp;T476)</f>
        <v>-</v>
      </c>
      <c r="V476" s="83" t="str">
        <f aca="false">IF(O476="Not Used","-",VLOOKUP(D476,FOLIOS,7,FALSE())&amp;H476)</f>
        <v>-</v>
      </c>
      <c r="W476" s="83" t="str">
        <f aca="false">IF(U476="-","-",O476&amp;E476&amp;H476)</f>
        <v>-</v>
      </c>
      <c r="X476" s="84" t="str">
        <f aca="false">D476&amp;G476</f>
        <v>FT-CAND-EGSC-PRCTOLL:AECO/ABC</v>
      </c>
      <c r="AF476" s="0" t="str">
        <f aca="false">D476&amp;V476</f>
        <v>FT-CAND-EGSC-PRC-</v>
      </c>
    </row>
    <row r="477" customFormat="false" ht="12.75" hidden="false" customHeight="false" outlineLevel="0" collapsed="false">
      <c r="A477" s="80" t="n">
        <v>36682</v>
      </c>
      <c r="B477" s="81" t="s">
        <v>55</v>
      </c>
      <c r="C477" s="81" t="s">
        <v>56</v>
      </c>
      <c r="D477" s="81" t="s">
        <v>80</v>
      </c>
      <c r="E477" s="81" t="s">
        <v>24</v>
      </c>
      <c r="F477" s="81"/>
      <c r="G477" s="81" t="s">
        <v>71</v>
      </c>
      <c r="H477" s="80" t="n">
        <v>37803</v>
      </c>
      <c r="I477" s="81" t="n">
        <v>-207049</v>
      </c>
      <c r="J477" s="81" t="n">
        <v>0</v>
      </c>
      <c r="K477" s="82" t="n">
        <f aca="false">IF(J477=0,0,J477/I477)</f>
        <v>0</v>
      </c>
      <c r="L477" s="82" t="n">
        <f aca="false">I477/UOM</f>
        <v>-20.7049</v>
      </c>
      <c r="M477" s="82" t="n">
        <f aca="false">J477/UOM</f>
        <v>0</v>
      </c>
      <c r="N477" s="83" t="str">
        <f aca="false">IF(F477="P","PHY",IF(F477="G","G",E477))</f>
        <v>P</v>
      </c>
      <c r="O477" s="83" t="str">
        <f aca="false">IF(ISNA(VLOOKUP(G477,BadCanCurves,1,FALSE())),VLOOKUP(D477,FOLIOS,6,FALSE()),"not used")</f>
        <v>not used</v>
      </c>
      <c r="P477" s="83" t="n">
        <f aca="false">IF($N477="P",VLOOKUP(H477,PrcBuckets,2,FALSE()),0)</f>
        <v>11</v>
      </c>
      <c r="Q477" s="83" t="n">
        <f aca="false">IF($N477="D",VLOOKUP(H477,BasisBuckets,2,FALSE()),0)</f>
        <v>0</v>
      </c>
      <c r="R477" s="83" t="n">
        <f aca="false">IF($N477="PHY",VLOOKUP(H477,PGDBuckets,2,FALSE()),0)</f>
        <v>0</v>
      </c>
      <c r="S477" s="83" t="n">
        <f aca="false">IF($N477="G",VLOOKUP(H477,PGDBuckets,2,FALSE()),0)</f>
        <v>0</v>
      </c>
      <c r="T477" s="83" t="n">
        <f aca="false">SUM(P477:S477)</f>
        <v>11</v>
      </c>
      <c r="U477" s="83" t="str">
        <f aca="false">IF(O477="not used","-",O477&amp;N477&amp;T477)</f>
        <v>-</v>
      </c>
      <c r="V477" s="83" t="str">
        <f aca="false">IF(O477="Not Used","-",VLOOKUP(D477,FOLIOS,7,FALSE())&amp;H477)</f>
        <v>-</v>
      </c>
      <c r="W477" s="83" t="str">
        <f aca="false">IF(U477="-","-",O477&amp;E477&amp;H477)</f>
        <v>-</v>
      </c>
      <c r="X477" s="84" t="str">
        <f aca="false">D477&amp;G477</f>
        <v>FT-CAND-EGSC-PRCTOLL:AECO/ABC</v>
      </c>
      <c r="AF477" s="0" t="str">
        <f aca="false">D477&amp;V477</f>
        <v>FT-CAND-EGSC-PRC-</v>
      </c>
    </row>
    <row r="478" customFormat="false" ht="12.75" hidden="false" customHeight="false" outlineLevel="0" collapsed="false">
      <c r="A478" s="80" t="n">
        <v>36682</v>
      </c>
      <c r="B478" s="81" t="s">
        <v>55</v>
      </c>
      <c r="C478" s="81" t="s">
        <v>56</v>
      </c>
      <c r="D478" s="81" t="s">
        <v>80</v>
      </c>
      <c r="E478" s="81" t="s">
        <v>24</v>
      </c>
      <c r="F478" s="81"/>
      <c r="G478" s="81" t="s">
        <v>71</v>
      </c>
      <c r="H478" s="80" t="n">
        <v>37834</v>
      </c>
      <c r="I478" s="81" t="n">
        <v>-205802</v>
      </c>
      <c r="J478" s="81" t="n">
        <v>0</v>
      </c>
      <c r="K478" s="82" t="n">
        <f aca="false">IF(J478=0,0,J478/I478)</f>
        <v>0</v>
      </c>
      <c r="L478" s="82" t="n">
        <f aca="false">I478/UOM</f>
        <v>-20.5802</v>
      </c>
      <c r="M478" s="82" t="n">
        <f aca="false">J478/UOM</f>
        <v>0</v>
      </c>
      <c r="N478" s="83" t="str">
        <f aca="false">IF(F478="P","PHY",IF(F478="G","G",E478))</f>
        <v>P</v>
      </c>
      <c r="O478" s="83" t="str">
        <f aca="false">IF(ISNA(VLOOKUP(G478,BadCanCurves,1,FALSE())),VLOOKUP(D478,FOLIOS,6,FALSE()),"not used")</f>
        <v>not used</v>
      </c>
      <c r="P478" s="83" t="n">
        <f aca="false">IF($N478="P",VLOOKUP(H478,PrcBuckets,2,FALSE()),0)</f>
        <v>11</v>
      </c>
      <c r="Q478" s="83" t="n">
        <f aca="false">IF($N478="D",VLOOKUP(H478,BasisBuckets,2,FALSE()),0)</f>
        <v>0</v>
      </c>
      <c r="R478" s="83" t="n">
        <f aca="false">IF($N478="PHY",VLOOKUP(H478,PGDBuckets,2,FALSE()),0)</f>
        <v>0</v>
      </c>
      <c r="S478" s="83" t="n">
        <f aca="false">IF($N478="G",VLOOKUP(H478,PGDBuckets,2,FALSE()),0)</f>
        <v>0</v>
      </c>
      <c r="T478" s="83" t="n">
        <f aca="false">SUM(P478:S478)</f>
        <v>11</v>
      </c>
      <c r="U478" s="83" t="str">
        <f aca="false">IF(O478="not used","-",O478&amp;N478&amp;T478)</f>
        <v>-</v>
      </c>
      <c r="V478" s="83" t="str">
        <f aca="false">IF(O478="Not Used","-",VLOOKUP(D478,FOLIOS,7,FALSE())&amp;H478)</f>
        <v>-</v>
      </c>
      <c r="W478" s="83" t="str">
        <f aca="false">IF(U478="-","-",O478&amp;E478&amp;H478)</f>
        <v>-</v>
      </c>
      <c r="X478" s="84" t="str">
        <f aca="false">D478&amp;G478</f>
        <v>FT-CAND-EGSC-PRCTOLL:AECO/ABC</v>
      </c>
      <c r="AF478" s="0" t="str">
        <f aca="false">D478&amp;V478</f>
        <v>FT-CAND-EGSC-PRC-</v>
      </c>
    </row>
    <row r="479" customFormat="false" ht="12.75" hidden="false" customHeight="false" outlineLevel="0" collapsed="false">
      <c r="A479" s="80" t="n">
        <v>36682</v>
      </c>
      <c r="B479" s="81" t="s">
        <v>55</v>
      </c>
      <c r="C479" s="81" t="s">
        <v>56</v>
      </c>
      <c r="D479" s="81" t="s">
        <v>80</v>
      </c>
      <c r="E479" s="81" t="s">
        <v>24</v>
      </c>
      <c r="F479" s="81"/>
      <c r="G479" s="81" t="s">
        <v>71</v>
      </c>
      <c r="H479" s="80" t="n">
        <v>37865</v>
      </c>
      <c r="I479" s="81" t="n">
        <v>-197964</v>
      </c>
      <c r="J479" s="81" t="n">
        <v>0</v>
      </c>
      <c r="K479" s="82" t="n">
        <f aca="false">IF(J479=0,0,J479/I479)</f>
        <v>0</v>
      </c>
      <c r="L479" s="82" t="n">
        <f aca="false">I479/UOM</f>
        <v>-19.7964</v>
      </c>
      <c r="M479" s="82" t="n">
        <f aca="false">J479/UOM</f>
        <v>0</v>
      </c>
      <c r="N479" s="83" t="str">
        <f aca="false">IF(F479="P","PHY",IF(F479="G","G",E479))</f>
        <v>P</v>
      </c>
      <c r="O479" s="83" t="str">
        <f aca="false">IF(ISNA(VLOOKUP(G479,BadCanCurves,1,FALSE())),VLOOKUP(D479,FOLIOS,6,FALSE()),"not used")</f>
        <v>not used</v>
      </c>
      <c r="P479" s="83" t="n">
        <f aca="false">IF($N479="P",VLOOKUP(H479,PrcBuckets,2,FALSE()),0)</f>
        <v>11</v>
      </c>
      <c r="Q479" s="83" t="n">
        <f aca="false">IF($N479="D",VLOOKUP(H479,BasisBuckets,2,FALSE()),0)</f>
        <v>0</v>
      </c>
      <c r="R479" s="83" t="n">
        <f aca="false">IF($N479="PHY",VLOOKUP(H479,PGDBuckets,2,FALSE()),0)</f>
        <v>0</v>
      </c>
      <c r="S479" s="83" t="n">
        <f aca="false">IF($N479="G",VLOOKUP(H479,PGDBuckets,2,FALSE()),0)</f>
        <v>0</v>
      </c>
      <c r="T479" s="83" t="n">
        <f aca="false">SUM(P479:S479)</f>
        <v>11</v>
      </c>
      <c r="U479" s="83" t="str">
        <f aca="false">IF(O479="not used","-",O479&amp;N479&amp;T479)</f>
        <v>-</v>
      </c>
      <c r="V479" s="83" t="str">
        <f aca="false">IF(O479="Not Used","-",VLOOKUP(D479,FOLIOS,7,FALSE())&amp;H479)</f>
        <v>-</v>
      </c>
      <c r="W479" s="83" t="str">
        <f aca="false">IF(U479="-","-",O479&amp;E479&amp;H479)</f>
        <v>-</v>
      </c>
      <c r="X479" s="84" t="str">
        <f aca="false">D479&amp;G479</f>
        <v>FT-CAND-EGSC-PRCTOLL:AECO/ABC</v>
      </c>
      <c r="AF479" s="0" t="str">
        <f aca="false">D479&amp;V479</f>
        <v>FT-CAND-EGSC-PRC-</v>
      </c>
    </row>
    <row r="480" customFormat="false" ht="12.75" hidden="false" customHeight="false" outlineLevel="0" collapsed="false">
      <c r="A480" s="80" t="n">
        <v>36682</v>
      </c>
      <c r="B480" s="81" t="s">
        <v>55</v>
      </c>
      <c r="C480" s="81" t="s">
        <v>56</v>
      </c>
      <c r="D480" s="81" t="s">
        <v>80</v>
      </c>
      <c r="E480" s="81" t="s">
        <v>24</v>
      </c>
      <c r="F480" s="81"/>
      <c r="G480" s="81" t="s">
        <v>71</v>
      </c>
      <c r="H480" s="80" t="n">
        <v>37895</v>
      </c>
      <c r="I480" s="81" t="n">
        <v>-203370</v>
      </c>
      <c r="J480" s="81" t="n">
        <v>0</v>
      </c>
      <c r="K480" s="82" t="n">
        <f aca="false">IF(J480=0,0,J480/I480)</f>
        <v>0</v>
      </c>
      <c r="L480" s="82" t="n">
        <f aca="false">I480/UOM</f>
        <v>-20.337</v>
      </c>
      <c r="M480" s="82" t="n">
        <f aca="false">J480/UOM</f>
        <v>0</v>
      </c>
      <c r="N480" s="83" t="str">
        <f aca="false">IF(F480="P","PHY",IF(F480="G","G",E480))</f>
        <v>P</v>
      </c>
      <c r="O480" s="83" t="str">
        <f aca="false">IF(ISNA(VLOOKUP(G480,BadCanCurves,1,FALSE())),VLOOKUP(D480,FOLIOS,6,FALSE()),"not used")</f>
        <v>not used</v>
      </c>
      <c r="P480" s="83" t="n">
        <f aca="false">IF($N480="P",VLOOKUP(H480,PrcBuckets,2,FALSE()),0)</f>
        <v>11</v>
      </c>
      <c r="Q480" s="83" t="n">
        <f aca="false">IF($N480="D",VLOOKUP(H480,BasisBuckets,2,FALSE()),0)</f>
        <v>0</v>
      </c>
      <c r="R480" s="83" t="n">
        <f aca="false">IF($N480="PHY",VLOOKUP(H480,PGDBuckets,2,FALSE()),0)</f>
        <v>0</v>
      </c>
      <c r="S480" s="83" t="n">
        <f aca="false">IF($N480="G",VLOOKUP(H480,PGDBuckets,2,FALSE()),0)</f>
        <v>0</v>
      </c>
      <c r="T480" s="83" t="n">
        <f aca="false">SUM(P480:S480)</f>
        <v>11</v>
      </c>
      <c r="U480" s="83" t="str">
        <f aca="false">IF(O480="not used","-",O480&amp;N480&amp;T480)</f>
        <v>-</v>
      </c>
      <c r="V480" s="83" t="str">
        <f aca="false">IF(O480="Not Used","-",VLOOKUP(D480,FOLIOS,7,FALSE())&amp;H480)</f>
        <v>-</v>
      </c>
      <c r="W480" s="83" t="str">
        <f aca="false">IF(U480="-","-",O480&amp;E480&amp;H480)</f>
        <v>-</v>
      </c>
      <c r="X480" s="84" t="str">
        <f aca="false">D480&amp;G480</f>
        <v>FT-CAND-EGSC-PRCTOLL:AECO/ABC</v>
      </c>
      <c r="AF480" s="0" t="str">
        <f aca="false">D480&amp;V480</f>
        <v>FT-CAND-EGSC-PRC-</v>
      </c>
    </row>
    <row r="481" customFormat="false" ht="12.75" hidden="false" customHeight="false" outlineLevel="0" collapsed="false">
      <c r="A481" s="80" t="n">
        <v>36682</v>
      </c>
      <c r="B481" s="81" t="s">
        <v>55</v>
      </c>
      <c r="C481" s="81" t="s">
        <v>56</v>
      </c>
      <c r="D481" s="81" t="s">
        <v>80</v>
      </c>
      <c r="E481" s="81" t="s">
        <v>24</v>
      </c>
      <c r="F481" s="81"/>
      <c r="G481" s="81" t="s">
        <v>71</v>
      </c>
      <c r="H481" s="80" t="n">
        <v>37926</v>
      </c>
      <c r="I481" s="81" t="n">
        <v>-195624</v>
      </c>
      <c r="J481" s="81" t="n">
        <v>0</v>
      </c>
      <c r="K481" s="82" t="n">
        <f aca="false">IF(J481=0,0,J481/I481)</f>
        <v>0</v>
      </c>
      <c r="L481" s="82" t="n">
        <f aca="false">I481/UOM</f>
        <v>-19.5624</v>
      </c>
      <c r="M481" s="82" t="n">
        <f aca="false">J481/UOM</f>
        <v>0</v>
      </c>
      <c r="N481" s="83" t="str">
        <f aca="false">IF(F481="P","PHY",IF(F481="G","G",E481))</f>
        <v>P</v>
      </c>
      <c r="O481" s="83" t="str">
        <f aca="false">IF(ISNA(VLOOKUP(G481,BadCanCurves,1,FALSE())),VLOOKUP(D481,FOLIOS,6,FALSE()),"not used")</f>
        <v>not used</v>
      </c>
      <c r="P481" s="83" t="n">
        <f aca="false">IF($N481="P",VLOOKUP(H481,PrcBuckets,2,FALSE()),0)</f>
        <v>11</v>
      </c>
      <c r="Q481" s="83" t="n">
        <f aca="false">IF($N481="D",VLOOKUP(H481,BasisBuckets,2,FALSE()),0)</f>
        <v>0</v>
      </c>
      <c r="R481" s="83" t="n">
        <f aca="false">IF($N481="PHY",VLOOKUP(H481,PGDBuckets,2,FALSE()),0)</f>
        <v>0</v>
      </c>
      <c r="S481" s="83" t="n">
        <f aca="false">IF($N481="G",VLOOKUP(H481,PGDBuckets,2,FALSE()),0)</f>
        <v>0</v>
      </c>
      <c r="T481" s="83" t="n">
        <f aca="false">SUM(P481:S481)</f>
        <v>11</v>
      </c>
      <c r="U481" s="83" t="str">
        <f aca="false">IF(O481="not used","-",O481&amp;N481&amp;T481)</f>
        <v>-</v>
      </c>
      <c r="V481" s="83" t="str">
        <f aca="false">IF(O481="Not Used","-",VLOOKUP(D481,FOLIOS,7,FALSE())&amp;H481)</f>
        <v>-</v>
      </c>
      <c r="W481" s="83" t="str">
        <f aca="false">IF(U481="-","-",O481&amp;E481&amp;H481)</f>
        <v>-</v>
      </c>
      <c r="X481" s="84" t="str">
        <f aca="false">D481&amp;G481</f>
        <v>FT-CAND-EGSC-PRCTOLL:AECO/ABC</v>
      </c>
      <c r="AF481" s="0" t="str">
        <f aca="false">D481&amp;V481</f>
        <v>FT-CAND-EGSC-PRC-</v>
      </c>
    </row>
    <row r="482" customFormat="false" ht="12.75" hidden="false" customHeight="false" outlineLevel="0" collapsed="false">
      <c r="A482" s="80" t="n">
        <v>36682</v>
      </c>
      <c r="B482" s="81" t="s">
        <v>55</v>
      </c>
      <c r="C482" s="81" t="s">
        <v>56</v>
      </c>
      <c r="D482" s="81" t="s">
        <v>80</v>
      </c>
      <c r="E482" s="81" t="s">
        <v>24</v>
      </c>
      <c r="F482" s="81"/>
      <c r="G482" s="81" t="s">
        <v>71</v>
      </c>
      <c r="H482" s="80" t="n">
        <v>37956</v>
      </c>
      <c r="I482" s="81" t="n">
        <v>-200966</v>
      </c>
      <c r="J482" s="81" t="n">
        <v>0</v>
      </c>
      <c r="K482" s="82" t="n">
        <f aca="false">IF(J482=0,0,J482/I482)</f>
        <v>0</v>
      </c>
      <c r="L482" s="82" t="n">
        <f aca="false">I482/UOM</f>
        <v>-20.0966</v>
      </c>
      <c r="M482" s="82" t="n">
        <f aca="false">J482/UOM</f>
        <v>0</v>
      </c>
      <c r="N482" s="83" t="str">
        <f aca="false">IF(F482="P","PHY",IF(F482="G","G",E482))</f>
        <v>P</v>
      </c>
      <c r="O482" s="83" t="str">
        <f aca="false">IF(ISNA(VLOOKUP(G482,BadCanCurves,1,FALSE())),VLOOKUP(D482,FOLIOS,6,FALSE()),"not used")</f>
        <v>not used</v>
      </c>
      <c r="P482" s="83" t="n">
        <f aca="false">IF($N482="P",VLOOKUP(H482,PrcBuckets,2,FALSE()),0)</f>
        <v>11</v>
      </c>
      <c r="Q482" s="83" t="n">
        <f aca="false">IF($N482="D",VLOOKUP(H482,BasisBuckets,2,FALSE()),0)</f>
        <v>0</v>
      </c>
      <c r="R482" s="83" t="n">
        <f aca="false">IF($N482="PHY",VLOOKUP(H482,PGDBuckets,2,FALSE()),0)</f>
        <v>0</v>
      </c>
      <c r="S482" s="83" t="n">
        <f aca="false">IF($N482="G",VLOOKUP(H482,PGDBuckets,2,FALSE()),0)</f>
        <v>0</v>
      </c>
      <c r="T482" s="83" t="n">
        <f aca="false">SUM(P482:S482)</f>
        <v>11</v>
      </c>
      <c r="U482" s="83" t="str">
        <f aca="false">IF(O482="not used","-",O482&amp;N482&amp;T482)</f>
        <v>-</v>
      </c>
      <c r="V482" s="83" t="str">
        <f aca="false">IF(O482="Not Used","-",VLOOKUP(D482,FOLIOS,7,FALSE())&amp;H482)</f>
        <v>-</v>
      </c>
      <c r="W482" s="83" t="str">
        <f aca="false">IF(U482="-","-",O482&amp;E482&amp;H482)</f>
        <v>-</v>
      </c>
      <c r="X482" s="84" t="str">
        <f aca="false">D482&amp;G482</f>
        <v>FT-CAND-EGSC-PRCTOLL:AECO/ABC</v>
      </c>
      <c r="AF482" s="0" t="str">
        <f aca="false">D482&amp;V482</f>
        <v>FT-CAND-EGSC-PRC-</v>
      </c>
    </row>
    <row r="483" customFormat="false" ht="12.75" hidden="false" customHeight="false" outlineLevel="0" collapsed="false">
      <c r="A483" s="80" t="n">
        <v>36682</v>
      </c>
      <c r="B483" s="81" t="s">
        <v>55</v>
      </c>
      <c r="C483" s="81" t="s">
        <v>56</v>
      </c>
      <c r="D483" s="81" t="s">
        <v>80</v>
      </c>
      <c r="E483" s="81" t="s">
        <v>24</v>
      </c>
      <c r="F483" s="81"/>
      <c r="G483" s="81" t="s">
        <v>71</v>
      </c>
      <c r="H483" s="80" t="n">
        <v>37987</v>
      </c>
      <c r="I483" s="81" t="n">
        <v>-199748</v>
      </c>
      <c r="J483" s="81" t="n">
        <v>0</v>
      </c>
      <c r="K483" s="82" t="n">
        <f aca="false">IF(J483=0,0,J483/I483)</f>
        <v>0</v>
      </c>
      <c r="L483" s="82" t="n">
        <f aca="false">I483/UOM</f>
        <v>-19.9748</v>
      </c>
      <c r="M483" s="82" t="n">
        <f aca="false">J483/UOM</f>
        <v>0</v>
      </c>
      <c r="N483" s="83" t="str">
        <f aca="false">IF(F483="P","PHY",IF(F483="G","G",E483))</f>
        <v>P</v>
      </c>
      <c r="O483" s="83" t="str">
        <f aca="false">IF(ISNA(VLOOKUP(G483,BadCanCurves,1,FALSE())),VLOOKUP(D483,FOLIOS,6,FALSE()),"not used")</f>
        <v>not used</v>
      </c>
      <c r="P483" s="83" t="n">
        <f aca="false">IF($N483="P",VLOOKUP(H483,PrcBuckets,2,FALSE()),0)</f>
        <v>12</v>
      </c>
      <c r="Q483" s="83" t="n">
        <f aca="false">IF($N483="D",VLOOKUP(H483,BasisBuckets,2,FALSE()),0)</f>
        <v>0</v>
      </c>
      <c r="R483" s="83" t="n">
        <f aca="false">IF($N483="PHY",VLOOKUP(H483,PGDBuckets,2,FALSE()),0)</f>
        <v>0</v>
      </c>
      <c r="S483" s="83" t="n">
        <f aca="false">IF($N483="G",VLOOKUP(H483,PGDBuckets,2,FALSE()),0)</f>
        <v>0</v>
      </c>
      <c r="T483" s="83" t="n">
        <f aca="false">SUM(P483:S483)</f>
        <v>12</v>
      </c>
      <c r="U483" s="83" t="str">
        <f aca="false">IF(O483="not used","-",O483&amp;N483&amp;T483)</f>
        <v>-</v>
      </c>
      <c r="V483" s="83" t="str">
        <f aca="false">IF(O483="Not Used","-",VLOOKUP(D483,FOLIOS,7,FALSE())&amp;H483)</f>
        <v>-</v>
      </c>
      <c r="W483" s="83" t="str">
        <f aca="false">IF(U483="-","-",O483&amp;E483&amp;H483)</f>
        <v>-</v>
      </c>
      <c r="X483" s="84" t="str">
        <f aca="false">D483&amp;G483</f>
        <v>FT-CAND-EGSC-PRCTOLL:AECO/ABC</v>
      </c>
      <c r="AF483" s="0" t="str">
        <f aca="false">D483&amp;V483</f>
        <v>FT-CAND-EGSC-PRC-</v>
      </c>
    </row>
    <row r="484" customFormat="false" ht="12.75" hidden="false" customHeight="false" outlineLevel="0" collapsed="false">
      <c r="A484" s="80" t="n">
        <v>36682</v>
      </c>
      <c r="B484" s="81" t="s">
        <v>55</v>
      </c>
      <c r="C484" s="81" t="s">
        <v>56</v>
      </c>
      <c r="D484" s="81" t="s">
        <v>80</v>
      </c>
      <c r="E484" s="81" t="s">
        <v>24</v>
      </c>
      <c r="F484" s="81"/>
      <c r="G484" s="81" t="s">
        <v>71</v>
      </c>
      <c r="H484" s="80" t="n">
        <v>38018</v>
      </c>
      <c r="I484" s="81" t="n">
        <v>-185722</v>
      </c>
      <c r="J484" s="81" t="n">
        <v>0</v>
      </c>
      <c r="K484" s="82" t="n">
        <f aca="false">IF(J484=0,0,J484/I484)</f>
        <v>0</v>
      </c>
      <c r="L484" s="82" t="n">
        <f aca="false">I484/UOM</f>
        <v>-18.5722</v>
      </c>
      <c r="M484" s="82" t="n">
        <f aca="false">J484/UOM</f>
        <v>0</v>
      </c>
      <c r="N484" s="83" t="str">
        <f aca="false">IF(F484="P","PHY",IF(F484="G","G",E484))</f>
        <v>P</v>
      </c>
      <c r="O484" s="83" t="str">
        <f aca="false">IF(ISNA(VLOOKUP(G484,BadCanCurves,1,FALSE())),VLOOKUP(D484,FOLIOS,6,FALSE()),"not used")</f>
        <v>not used</v>
      </c>
      <c r="P484" s="83" t="n">
        <f aca="false">IF($N484="P",VLOOKUP(H484,PrcBuckets,2,FALSE()),0)</f>
        <v>12</v>
      </c>
      <c r="Q484" s="83" t="n">
        <f aca="false">IF($N484="D",VLOOKUP(H484,BasisBuckets,2,FALSE()),0)</f>
        <v>0</v>
      </c>
      <c r="R484" s="83" t="n">
        <f aca="false">IF($N484="PHY",VLOOKUP(H484,PGDBuckets,2,FALSE()),0)</f>
        <v>0</v>
      </c>
      <c r="S484" s="83" t="n">
        <f aca="false">IF($N484="G",VLOOKUP(H484,PGDBuckets,2,FALSE()),0)</f>
        <v>0</v>
      </c>
      <c r="T484" s="83" t="n">
        <f aca="false">SUM(P484:S484)</f>
        <v>12</v>
      </c>
      <c r="U484" s="83" t="str">
        <f aca="false">IF(O484="not used","-",O484&amp;N484&amp;T484)</f>
        <v>-</v>
      </c>
      <c r="V484" s="83" t="str">
        <f aca="false">IF(O484="Not Used","-",VLOOKUP(D484,FOLIOS,7,FALSE())&amp;H484)</f>
        <v>-</v>
      </c>
      <c r="W484" s="83" t="str">
        <f aca="false">IF(U484="-","-",O484&amp;E484&amp;H484)</f>
        <v>-</v>
      </c>
      <c r="X484" s="84" t="str">
        <f aca="false">D484&amp;G484</f>
        <v>FT-CAND-EGSC-PRCTOLL:AECO/ABC</v>
      </c>
      <c r="AF484" s="0" t="str">
        <f aca="false">D484&amp;V484</f>
        <v>FT-CAND-EGSC-PRC-</v>
      </c>
    </row>
    <row r="485" customFormat="false" ht="12.75" hidden="false" customHeight="false" outlineLevel="0" collapsed="false">
      <c r="A485" s="80" t="n">
        <v>36682</v>
      </c>
      <c r="B485" s="81" t="s">
        <v>55</v>
      </c>
      <c r="C485" s="81" t="s">
        <v>56</v>
      </c>
      <c r="D485" s="81" t="s">
        <v>80</v>
      </c>
      <c r="E485" s="81" t="s">
        <v>24</v>
      </c>
      <c r="F485" s="81"/>
      <c r="G485" s="81" t="s">
        <v>71</v>
      </c>
      <c r="H485" s="80" t="n">
        <v>38047</v>
      </c>
      <c r="I485" s="81" t="n">
        <v>-197397</v>
      </c>
      <c r="J485" s="81" t="n">
        <v>0</v>
      </c>
      <c r="K485" s="82" t="n">
        <f aca="false">IF(J485=0,0,J485/I485)</f>
        <v>0</v>
      </c>
      <c r="L485" s="82" t="n">
        <f aca="false">I485/UOM</f>
        <v>-19.7397</v>
      </c>
      <c r="M485" s="82" t="n">
        <f aca="false">J485/UOM</f>
        <v>0</v>
      </c>
      <c r="N485" s="83" t="str">
        <f aca="false">IF(F485="P","PHY",IF(F485="G","G",E485))</f>
        <v>P</v>
      </c>
      <c r="O485" s="83" t="str">
        <f aca="false">IF(ISNA(VLOOKUP(G485,BadCanCurves,1,FALSE())),VLOOKUP(D485,FOLIOS,6,FALSE()),"not used")</f>
        <v>not used</v>
      </c>
      <c r="P485" s="83" t="n">
        <f aca="false">IF($N485="P",VLOOKUP(H485,PrcBuckets,2,FALSE()),0)</f>
        <v>12</v>
      </c>
      <c r="Q485" s="83" t="n">
        <f aca="false">IF($N485="D",VLOOKUP(H485,BasisBuckets,2,FALSE()),0)</f>
        <v>0</v>
      </c>
      <c r="R485" s="83" t="n">
        <f aca="false">IF($N485="PHY",VLOOKUP(H485,PGDBuckets,2,FALSE()),0)</f>
        <v>0</v>
      </c>
      <c r="S485" s="83" t="n">
        <f aca="false">IF($N485="G",VLOOKUP(H485,PGDBuckets,2,FALSE()),0)</f>
        <v>0</v>
      </c>
      <c r="T485" s="83" t="n">
        <f aca="false">SUM(P485:S485)</f>
        <v>12</v>
      </c>
      <c r="U485" s="83" t="str">
        <f aca="false">IF(O485="not used","-",O485&amp;N485&amp;T485)</f>
        <v>-</v>
      </c>
      <c r="V485" s="83" t="str">
        <f aca="false">IF(O485="Not Used","-",VLOOKUP(D485,FOLIOS,7,FALSE())&amp;H485)</f>
        <v>-</v>
      </c>
      <c r="W485" s="83" t="str">
        <f aca="false">IF(U485="-","-",O485&amp;E485&amp;H485)</f>
        <v>-</v>
      </c>
      <c r="X485" s="84" t="str">
        <f aca="false">D485&amp;G485</f>
        <v>FT-CAND-EGSC-PRCTOLL:AECO/ABC</v>
      </c>
      <c r="AF485" s="0" t="str">
        <f aca="false">D485&amp;V485</f>
        <v>FT-CAND-EGSC-PRC-</v>
      </c>
    </row>
    <row r="486" customFormat="false" ht="12.75" hidden="false" customHeight="false" outlineLevel="0" collapsed="false">
      <c r="A486" s="80" t="n">
        <v>36682</v>
      </c>
      <c r="B486" s="81" t="s">
        <v>55</v>
      </c>
      <c r="C486" s="81" t="s">
        <v>56</v>
      </c>
      <c r="D486" s="81" t="s">
        <v>80</v>
      </c>
      <c r="E486" s="81" t="s">
        <v>24</v>
      </c>
      <c r="F486" s="81"/>
      <c r="G486" s="81" t="s">
        <v>71</v>
      </c>
      <c r="H486" s="80" t="n">
        <v>38078</v>
      </c>
      <c r="I486" s="81" t="n">
        <v>-189868</v>
      </c>
      <c r="J486" s="81" t="n">
        <v>0</v>
      </c>
      <c r="K486" s="82" t="n">
        <f aca="false">IF(J486=0,0,J486/I486)</f>
        <v>0</v>
      </c>
      <c r="L486" s="82" t="n">
        <f aca="false">I486/UOM</f>
        <v>-18.9868</v>
      </c>
      <c r="M486" s="82" t="n">
        <f aca="false">J486/UOM</f>
        <v>0</v>
      </c>
      <c r="N486" s="83" t="str">
        <f aca="false">IF(F486="P","PHY",IF(F486="G","G",E486))</f>
        <v>P</v>
      </c>
      <c r="O486" s="83" t="str">
        <f aca="false">IF(ISNA(VLOOKUP(G486,BadCanCurves,1,FALSE())),VLOOKUP(D486,FOLIOS,6,FALSE()),"not used")</f>
        <v>not used</v>
      </c>
      <c r="P486" s="83" t="n">
        <f aca="false">IF($N486="P",VLOOKUP(H486,PrcBuckets,2,FALSE()),0)</f>
        <v>12</v>
      </c>
      <c r="Q486" s="83" t="n">
        <f aca="false">IF($N486="D",VLOOKUP(H486,BasisBuckets,2,FALSE()),0)</f>
        <v>0</v>
      </c>
      <c r="R486" s="83" t="n">
        <f aca="false">IF($N486="PHY",VLOOKUP(H486,PGDBuckets,2,FALSE()),0)</f>
        <v>0</v>
      </c>
      <c r="S486" s="83" t="n">
        <f aca="false">IF($N486="G",VLOOKUP(H486,PGDBuckets,2,FALSE()),0)</f>
        <v>0</v>
      </c>
      <c r="T486" s="83" t="n">
        <f aca="false">SUM(P486:S486)</f>
        <v>12</v>
      </c>
      <c r="U486" s="83" t="str">
        <f aca="false">IF(O486="not used","-",O486&amp;N486&amp;T486)</f>
        <v>-</v>
      </c>
      <c r="V486" s="83" t="str">
        <f aca="false">IF(O486="Not Used","-",VLOOKUP(D486,FOLIOS,7,FALSE())&amp;H486)</f>
        <v>-</v>
      </c>
      <c r="W486" s="83" t="str">
        <f aca="false">IF(U486="-","-",O486&amp;E486&amp;H486)</f>
        <v>-</v>
      </c>
      <c r="X486" s="84" t="str">
        <f aca="false">D486&amp;G486</f>
        <v>FT-CAND-EGSC-PRCTOLL:AECO/ABC</v>
      </c>
      <c r="AF486" s="0" t="str">
        <f aca="false">D486&amp;V486</f>
        <v>FT-CAND-EGSC-PRC-</v>
      </c>
    </row>
    <row r="487" customFormat="false" ht="12.75" hidden="false" customHeight="false" outlineLevel="0" collapsed="false">
      <c r="A487" s="80" t="n">
        <v>36682</v>
      </c>
      <c r="B487" s="81" t="s">
        <v>55</v>
      </c>
      <c r="C487" s="81" t="s">
        <v>56</v>
      </c>
      <c r="D487" s="81" t="s">
        <v>80</v>
      </c>
      <c r="E487" s="81" t="s">
        <v>24</v>
      </c>
      <c r="F487" s="81"/>
      <c r="G487" s="81" t="s">
        <v>71</v>
      </c>
      <c r="H487" s="80" t="n">
        <v>38108</v>
      </c>
      <c r="I487" s="81" t="n">
        <v>-195045</v>
      </c>
      <c r="J487" s="81" t="n">
        <v>0</v>
      </c>
      <c r="K487" s="82" t="n">
        <f aca="false">IF(J487=0,0,J487/I487)</f>
        <v>0</v>
      </c>
      <c r="L487" s="82" t="n">
        <f aca="false">I487/UOM</f>
        <v>-19.5045</v>
      </c>
      <c r="M487" s="82" t="n">
        <f aca="false">J487/UOM</f>
        <v>0</v>
      </c>
      <c r="N487" s="83" t="str">
        <f aca="false">IF(F487="P","PHY",IF(F487="G","G",E487))</f>
        <v>P</v>
      </c>
      <c r="O487" s="83" t="str">
        <f aca="false">IF(ISNA(VLOOKUP(G487,BadCanCurves,1,FALSE())),VLOOKUP(D487,FOLIOS,6,FALSE()),"not used")</f>
        <v>not used</v>
      </c>
      <c r="P487" s="83" t="n">
        <f aca="false">IF($N487="P",VLOOKUP(H487,PrcBuckets,2,FALSE()),0)</f>
        <v>12</v>
      </c>
      <c r="Q487" s="83" t="n">
        <f aca="false">IF($N487="D",VLOOKUP(H487,BasisBuckets,2,FALSE()),0)</f>
        <v>0</v>
      </c>
      <c r="R487" s="83" t="n">
        <f aca="false">IF($N487="PHY",VLOOKUP(H487,PGDBuckets,2,FALSE()),0)</f>
        <v>0</v>
      </c>
      <c r="S487" s="83" t="n">
        <f aca="false">IF($N487="G",VLOOKUP(H487,PGDBuckets,2,FALSE()),0)</f>
        <v>0</v>
      </c>
      <c r="T487" s="83" t="n">
        <f aca="false">SUM(P487:S487)</f>
        <v>12</v>
      </c>
      <c r="U487" s="83" t="str">
        <f aca="false">IF(O487="not used","-",O487&amp;N487&amp;T487)</f>
        <v>-</v>
      </c>
      <c r="V487" s="83" t="str">
        <f aca="false">IF(O487="Not Used","-",VLOOKUP(D487,FOLIOS,7,FALSE())&amp;H487)</f>
        <v>-</v>
      </c>
      <c r="W487" s="83" t="str">
        <f aca="false">IF(U487="-","-",O487&amp;E487&amp;H487)</f>
        <v>-</v>
      </c>
      <c r="X487" s="84" t="str">
        <f aca="false">D487&amp;G487</f>
        <v>FT-CAND-EGSC-PRCTOLL:AECO/ABC</v>
      </c>
      <c r="AF487" s="0" t="str">
        <f aca="false">D487&amp;V487</f>
        <v>FT-CAND-EGSC-PRC-</v>
      </c>
    </row>
    <row r="488" customFormat="false" ht="12.75" hidden="false" customHeight="false" outlineLevel="0" collapsed="false">
      <c r="A488" s="80" t="n">
        <v>36682</v>
      </c>
      <c r="B488" s="81" t="s">
        <v>55</v>
      </c>
      <c r="C488" s="81" t="s">
        <v>56</v>
      </c>
      <c r="D488" s="81" t="s">
        <v>80</v>
      </c>
      <c r="E488" s="81" t="s">
        <v>24</v>
      </c>
      <c r="F488" s="81"/>
      <c r="G488" s="81" t="s">
        <v>71</v>
      </c>
      <c r="H488" s="80" t="n">
        <v>38139</v>
      </c>
      <c r="I488" s="81" t="n">
        <v>-187608</v>
      </c>
      <c r="J488" s="81" t="n">
        <v>0</v>
      </c>
      <c r="K488" s="82" t="n">
        <f aca="false">IF(J488=0,0,J488/I488)</f>
        <v>0</v>
      </c>
      <c r="L488" s="82" t="n">
        <f aca="false">I488/UOM</f>
        <v>-18.7608</v>
      </c>
      <c r="M488" s="82" t="n">
        <f aca="false">J488/UOM</f>
        <v>0</v>
      </c>
      <c r="N488" s="83" t="str">
        <f aca="false">IF(F488="P","PHY",IF(F488="G","G",E488))</f>
        <v>P</v>
      </c>
      <c r="O488" s="83" t="str">
        <f aca="false">IF(ISNA(VLOOKUP(G488,BadCanCurves,1,FALSE())),VLOOKUP(D488,FOLIOS,6,FALSE()),"not used")</f>
        <v>not used</v>
      </c>
      <c r="P488" s="83" t="n">
        <f aca="false">IF($N488="P",VLOOKUP(H488,PrcBuckets,2,FALSE()),0)</f>
        <v>12</v>
      </c>
      <c r="Q488" s="83" t="n">
        <f aca="false">IF($N488="D",VLOOKUP(H488,BasisBuckets,2,FALSE()),0)</f>
        <v>0</v>
      </c>
      <c r="R488" s="83" t="n">
        <f aca="false">IF($N488="PHY",VLOOKUP(H488,PGDBuckets,2,FALSE()),0)</f>
        <v>0</v>
      </c>
      <c r="S488" s="83" t="n">
        <f aca="false">IF($N488="G",VLOOKUP(H488,PGDBuckets,2,FALSE()),0)</f>
        <v>0</v>
      </c>
      <c r="T488" s="83" t="n">
        <f aca="false">SUM(P488:S488)</f>
        <v>12</v>
      </c>
      <c r="U488" s="83" t="str">
        <f aca="false">IF(O488="not used","-",O488&amp;N488&amp;T488)</f>
        <v>-</v>
      </c>
      <c r="V488" s="83" t="str">
        <f aca="false">IF(O488="Not Used","-",VLOOKUP(D488,FOLIOS,7,FALSE())&amp;H488)</f>
        <v>-</v>
      </c>
      <c r="W488" s="83" t="str">
        <f aca="false">IF(U488="-","-",O488&amp;E488&amp;H488)</f>
        <v>-</v>
      </c>
      <c r="X488" s="84" t="str">
        <f aca="false">D488&amp;G488</f>
        <v>FT-CAND-EGSC-PRCTOLL:AECO/ABC</v>
      </c>
      <c r="AF488" s="0" t="str">
        <f aca="false">D488&amp;V488</f>
        <v>FT-CAND-EGSC-PRC-</v>
      </c>
    </row>
    <row r="489" customFormat="false" ht="12.75" hidden="false" customHeight="false" outlineLevel="0" collapsed="false">
      <c r="A489" s="80" t="n">
        <v>36682</v>
      </c>
      <c r="B489" s="81" t="s">
        <v>55</v>
      </c>
      <c r="C489" s="81" t="s">
        <v>56</v>
      </c>
      <c r="D489" s="81" t="s">
        <v>80</v>
      </c>
      <c r="E489" s="81" t="s">
        <v>24</v>
      </c>
      <c r="F489" s="81"/>
      <c r="G489" s="81" t="s">
        <v>71</v>
      </c>
      <c r="H489" s="80" t="n">
        <v>38169</v>
      </c>
      <c r="I489" s="81" t="n">
        <v>-192724</v>
      </c>
      <c r="J489" s="81" t="n">
        <v>0</v>
      </c>
      <c r="K489" s="82" t="n">
        <f aca="false">IF(J489=0,0,J489/I489)</f>
        <v>0</v>
      </c>
      <c r="L489" s="82" t="n">
        <f aca="false">I489/UOM</f>
        <v>-19.2724</v>
      </c>
      <c r="M489" s="82" t="n">
        <f aca="false">J489/UOM</f>
        <v>0</v>
      </c>
      <c r="N489" s="83" t="str">
        <f aca="false">IF(F489="P","PHY",IF(F489="G","G",E489))</f>
        <v>P</v>
      </c>
      <c r="O489" s="83" t="str">
        <f aca="false">IF(ISNA(VLOOKUP(G489,BadCanCurves,1,FALSE())),VLOOKUP(D489,FOLIOS,6,FALSE()),"not used")</f>
        <v>not used</v>
      </c>
      <c r="P489" s="83" t="n">
        <f aca="false">IF($N489="P",VLOOKUP(H489,PrcBuckets,2,FALSE()),0)</f>
        <v>12</v>
      </c>
      <c r="Q489" s="83" t="n">
        <f aca="false">IF($N489="D",VLOOKUP(H489,BasisBuckets,2,FALSE()),0)</f>
        <v>0</v>
      </c>
      <c r="R489" s="83" t="n">
        <f aca="false">IF($N489="PHY",VLOOKUP(H489,PGDBuckets,2,FALSE()),0)</f>
        <v>0</v>
      </c>
      <c r="S489" s="83" t="n">
        <f aca="false">IF($N489="G",VLOOKUP(H489,PGDBuckets,2,FALSE()),0)</f>
        <v>0</v>
      </c>
      <c r="T489" s="83" t="n">
        <f aca="false">SUM(P489:S489)</f>
        <v>12</v>
      </c>
      <c r="U489" s="83" t="str">
        <f aca="false">IF(O489="not used","-",O489&amp;N489&amp;T489)</f>
        <v>-</v>
      </c>
      <c r="V489" s="83" t="str">
        <f aca="false">IF(O489="Not Used","-",VLOOKUP(D489,FOLIOS,7,FALSE())&amp;H489)</f>
        <v>-</v>
      </c>
      <c r="W489" s="83" t="str">
        <f aca="false">IF(U489="-","-",O489&amp;E489&amp;H489)</f>
        <v>-</v>
      </c>
      <c r="X489" s="84" t="str">
        <f aca="false">D489&amp;G489</f>
        <v>FT-CAND-EGSC-PRCTOLL:AECO/ABC</v>
      </c>
      <c r="AF489" s="0" t="str">
        <f aca="false">D489&amp;V489</f>
        <v>FT-CAND-EGSC-PRC-</v>
      </c>
    </row>
    <row r="490" customFormat="false" ht="12.75" hidden="false" customHeight="false" outlineLevel="0" collapsed="false">
      <c r="A490" s="80" t="n">
        <v>36682</v>
      </c>
      <c r="B490" s="81" t="s">
        <v>55</v>
      </c>
      <c r="C490" s="81" t="s">
        <v>56</v>
      </c>
      <c r="D490" s="81" t="s">
        <v>80</v>
      </c>
      <c r="E490" s="81" t="s">
        <v>24</v>
      </c>
      <c r="F490" s="81"/>
      <c r="G490" s="81" t="s">
        <v>71</v>
      </c>
      <c r="H490" s="80" t="n">
        <v>38200</v>
      </c>
      <c r="I490" s="81" t="n">
        <v>-191554</v>
      </c>
      <c r="J490" s="81" t="n">
        <v>0</v>
      </c>
      <c r="K490" s="82" t="n">
        <f aca="false">IF(J490=0,0,J490/I490)</f>
        <v>0</v>
      </c>
      <c r="L490" s="82" t="n">
        <f aca="false">I490/UOM</f>
        <v>-19.1554</v>
      </c>
      <c r="M490" s="82" t="n">
        <f aca="false">J490/UOM</f>
        <v>0</v>
      </c>
      <c r="N490" s="83" t="str">
        <f aca="false">IF(F490="P","PHY",IF(F490="G","G",E490))</f>
        <v>P</v>
      </c>
      <c r="O490" s="83" t="str">
        <f aca="false">IF(ISNA(VLOOKUP(G490,BadCanCurves,1,FALSE())),VLOOKUP(D490,FOLIOS,6,FALSE()),"not used")</f>
        <v>not used</v>
      </c>
      <c r="P490" s="83" t="n">
        <f aca="false">IF($N490="P",VLOOKUP(H490,PrcBuckets,2,FALSE()),0)</f>
        <v>12</v>
      </c>
      <c r="Q490" s="83" t="n">
        <f aca="false">IF($N490="D",VLOOKUP(H490,BasisBuckets,2,FALSE()),0)</f>
        <v>0</v>
      </c>
      <c r="R490" s="83" t="n">
        <f aca="false">IF($N490="PHY",VLOOKUP(H490,PGDBuckets,2,FALSE()),0)</f>
        <v>0</v>
      </c>
      <c r="S490" s="83" t="n">
        <f aca="false">IF($N490="G",VLOOKUP(H490,PGDBuckets,2,FALSE()),0)</f>
        <v>0</v>
      </c>
      <c r="T490" s="83" t="n">
        <f aca="false">SUM(P490:S490)</f>
        <v>12</v>
      </c>
      <c r="U490" s="83" t="str">
        <f aca="false">IF(O490="not used","-",O490&amp;N490&amp;T490)</f>
        <v>-</v>
      </c>
      <c r="V490" s="83" t="str">
        <f aca="false">IF(O490="Not Used","-",VLOOKUP(D490,FOLIOS,7,FALSE())&amp;H490)</f>
        <v>-</v>
      </c>
      <c r="W490" s="83" t="str">
        <f aca="false">IF(U490="-","-",O490&amp;E490&amp;H490)</f>
        <v>-</v>
      </c>
      <c r="X490" s="84" t="str">
        <f aca="false">D490&amp;G490</f>
        <v>FT-CAND-EGSC-PRCTOLL:AECO/ABC</v>
      </c>
      <c r="AF490" s="0" t="str">
        <f aca="false">D490&amp;V490</f>
        <v>FT-CAND-EGSC-PRC-</v>
      </c>
    </row>
    <row r="491" customFormat="false" ht="12.75" hidden="false" customHeight="false" outlineLevel="0" collapsed="false">
      <c r="A491" s="80" t="n">
        <v>36682</v>
      </c>
      <c r="B491" s="81" t="s">
        <v>55</v>
      </c>
      <c r="C491" s="81" t="s">
        <v>56</v>
      </c>
      <c r="D491" s="81" t="s">
        <v>80</v>
      </c>
      <c r="E491" s="81" t="s">
        <v>24</v>
      </c>
      <c r="F491" s="81"/>
      <c r="G491" s="81" t="s">
        <v>71</v>
      </c>
      <c r="H491" s="80" t="n">
        <v>38231</v>
      </c>
      <c r="I491" s="81" t="n">
        <v>-184250</v>
      </c>
      <c r="J491" s="81" t="n">
        <v>0</v>
      </c>
      <c r="K491" s="82" t="n">
        <f aca="false">IF(J491=0,0,J491/I491)</f>
        <v>0</v>
      </c>
      <c r="L491" s="82" t="n">
        <f aca="false">I491/UOM</f>
        <v>-18.425</v>
      </c>
      <c r="M491" s="82" t="n">
        <f aca="false">J491/UOM</f>
        <v>0</v>
      </c>
      <c r="N491" s="83" t="str">
        <f aca="false">IF(F491="P","PHY",IF(F491="G","G",E491))</f>
        <v>P</v>
      </c>
      <c r="O491" s="83" t="str">
        <f aca="false">IF(ISNA(VLOOKUP(G491,BadCanCurves,1,FALSE())),VLOOKUP(D491,FOLIOS,6,FALSE()),"not used")</f>
        <v>not used</v>
      </c>
      <c r="P491" s="83" t="n">
        <f aca="false">IF($N491="P",VLOOKUP(H491,PrcBuckets,2,FALSE()),0)</f>
        <v>12</v>
      </c>
      <c r="Q491" s="83" t="n">
        <f aca="false">IF($N491="D",VLOOKUP(H491,BasisBuckets,2,FALSE()),0)</f>
        <v>0</v>
      </c>
      <c r="R491" s="83" t="n">
        <f aca="false">IF($N491="PHY",VLOOKUP(H491,PGDBuckets,2,FALSE()),0)</f>
        <v>0</v>
      </c>
      <c r="S491" s="83" t="n">
        <f aca="false">IF($N491="G",VLOOKUP(H491,PGDBuckets,2,FALSE()),0)</f>
        <v>0</v>
      </c>
      <c r="T491" s="83" t="n">
        <f aca="false">SUM(P491:S491)</f>
        <v>12</v>
      </c>
      <c r="U491" s="83" t="str">
        <f aca="false">IF(O491="not used","-",O491&amp;N491&amp;T491)</f>
        <v>-</v>
      </c>
      <c r="V491" s="83" t="str">
        <f aca="false">IF(O491="Not Used","-",VLOOKUP(D491,FOLIOS,7,FALSE())&amp;H491)</f>
        <v>-</v>
      </c>
      <c r="W491" s="83" t="str">
        <f aca="false">IF(U491="-","-",O491&amp;E491&amp;H491)</f>
        <v>-</v>
      </c>
      <c r="X491" s="84" t="str">
        <f aca="false">D491&amp;G491</f>
        <v>FT-CAND-EGSC-PRCTOLL:AECO/ABC</v>
      </c>
      <c r="AF491" s="0" t="str">
        <f aca="false">D491&amp;V491</f>
        <v>FT-CAND-EGSC-PRC-</v>
      </c>
    </row>
    <row r="492" customFormat="false" ht="12.75" hidden="false" customHeight="false" outlineLevel="0" collapsed="false">
      <c r="A492" s="80" t="n">
        <v>36682</v>
      </c>
      <c r="B492" s="81" t="s">
        <v>55</v>
      </c>
      <c r="C492" s="81" t="s">
        <v>56</v>
      </c>
      <c r="D492" s="81" t="s">
        <v>80</v>
      </c>
      <c r="E492" s="81" t="s">
        <v>24</v>
      </c>
      <c r="F492" s="81"/>
      <c r="G492" s="81" t="s">
        <v>71</v>
      </c>
      <c r="H492" s="80" t="n">
        <v>38261</v>
      </c>
      <c r="I492" s="81" t="n">
        <v>-189274</v>
      </c>
      <c r="J492" s="81" t="n">
        <v>0</v>
      </c>
      <c r="K492" s="82" t="n">
        <f aca="false">IF(J492=0,0,J492/I492)</f>
        <v>0</v>
      </c>
      <c r="L492" s="82" t="n">
        <f aca="false">I492/UOM</f>
        <v>-18.9274</v>
      </c>
      <c r="M492" s="82" t="n">
        <f aca="false">J492/UOM</f>
        <v>0</v>
      </c>
      <c r="N492" s="83" t="str">
        <f aca="false">IF(F492="P","PHY",IF(F492="G","G",E492))</f>
        <v>P</v>
      </c>
      <c r="O492" s="83" t="str">
        <f aca="false">IF(ISNA(VLOOKUP(G492,BadCanCurves,1,FALSE())),VLOOKUP(D492,FOLIOS,6,FALSE()),"not used")</f>
        <v>not used</v>
      </c>
      <c r="P492" s="83" t="n">
        <f aca="false">IF($N492="P",VLOOKUP(H492,PrcBuckets,2,FALSE()),0)</f>
        <v>12</v>
      </c>
      <c r="Q492" s="83" t="n">
        <f aca="false">IF($N492="D",VLOOKUP(H492,BasisBuckets,2,FALSE()),0)</f>
        <v>0</v>
      </c>
      <c r="R492" s="83" t="n">
        <f aca="false">IF($N492="PHY",VLOOKUP(H492,PGDBuckets,2,FALSE()),0)</f>
        <v>0</v>
      </c>
      <c r="S492" s="83" t="n">
        <f aca="false">IF($N492="G",VLOOKUP(H492,PGDBuckets,2,FALSE()),0)</f>
        <v>0</v>
      </c>
      <c r="T492" s="83" t="n">
        <f aca="false">SUM(P492:S492)</f>
        <v>12</v>
      </c>
      <c r="U492" s="83" t="str">
        <f aca="false">IF(O492="not used","-",O492&amp;N492&amp;T492)</f>
        <v>-</v>
      </c>
      <c r="V492" s="83" t="str">
        <f aca="false">IF(O492="Not Used","-",VLOOKUP(D492,FOLIOS,7,FALSE())&amp;H492)</f>
        <v>-</v>
      </c>
      <c r="W492" s="83" t="str">
        <f aca="false">IF(U492="-","-",O492&amp;E492&amp;H492)</f>
        <v>-</v>
      </c>
      <c r="X492" s="84" t="str">
        <f aca="false">D492&amp;G492</f>
        <v>FT-CAND-EGSC-PRCTOLL:AECO/ABC</v>
      </c>
      <c r="AF492" s="0" t="str">
        <f aca="false">D492&amp;V492</f>
        <v>FT-CAND-EGSC-PRC-</v>
      </c>
    </row>
    <row r="493" customFormat="false" ht="12.75" hidden="false" customHeight="false" outlineLevel="0" collapsed="false">
      <c r="A493" s="80" t="n">
        <v>36682</v>
      </c>
      <c r="B493" s="81" t="s">
        <v>55</v>
      </c>
      <c r="C493" s="81" t="s">
        <v>56</v>
      </c>
      <c r="D493" s="81" t="s">
        <v>80</v>
      </c>
      <c r="E493" s="81" t="s">
        <v>24</v>
      </c>
      <c r="F493" s="81"/>
      <c r="G493" s="81" t="s">
        <v>71</v>
      </c>
      <c r="H493" s="80" t="n">
        <v>38292</v>
      </c>
      <c r="I493" s="81" t="n">
        <v>-182056</v>
      </c>
      <c r="J493" s="81" t="n">
        <v>0</v>
      </c>
      <c r="K493" s="82" t="n">
        <f aca="false">IF(J493=0,0,J493/I493)</f>
        <v>0</v>
      </c>
      <c r="L493" s="82" t="n">
        <f aca="false">I493/UOM</f>
        <v>-18.2056</v>
      </c>
      <c r="M493" s="82" t="n">
        <f aca="false">J493/UOM</f>
        <v>0</v>
      </c>
      <c r="N493" s="83" t="str">
        <f aca="false">IF(F493="P","PHY",IF(F493="G","G",E493))</f>
        <v>P</v>
      </c>
      <c r="O493" s="83" t="str">
        <f aca="false">IF(ISNA(VLOOKUP(G493,BadCanCurves,1,FALSE())),VLOOKUP(D493,FOLIOS,6,FALSE()),"not used")</f>
        <v>not used</v>
      </c>
      <c r="P493" s="83" t="n">
        <f aca="false">IF($N493="P",VLOOKUP(H493,PrcBuckets,2,FALSE()),0)</f>
        <v>12</v>
      </c>
      <c r="Q493" s="83" t="n">
        <f aca="false">IF($N493="D",VLOOKUP(H493,BasisBuckets,2,FALSE()),0)</f>
        <v>0</v>
      </c>
      <c r="R493" s="83" t="n">
        <f aca="false">IF($N493="PHY",VLOOKUP(H493,PGDBuckets,2,FALSE()),0)</f>
        <v>0</v>
      </c>
      <c r="S493" s="83" t="n">
        <f aca="false">IF($N493="G",VLOOKUP(H493,PGDBuckets,2,FALSE()),0)</f>
        <v>0</v>
      </c>
      <c r="T493" s="83" t="n">
        <f aca="false">SUM(P493:S493)</f>
        <v>12</v>
      </c>
      <c r="U493" s="83" t="str">
        <f aca="false">IF(O493="not used","-",O493&amp;N493&amp;T493)</f>
        <v>-</v>
      </c>
      <c r="V493" s="83" t="str">
        <f aca="false">IF(O493="Not Used","-",VLOOKUP(D493,FOLIOS,7,FALSE())&amp;H493)</f>
        <v>-</v>
      </c>
      <c r="W493" s="83" t="str">
        <f aca="false">IF(U493="-","-",O493&amp;E493&amp;H493)</f>
        <v>-</v>
      </c>
      <c r="X493" s="84" t="str">
        <f aca="false">D493&amp;G493</f>
        <v>FT-CAND-EGSC-PRCTOLL:AECO/ABC</v>
      </c>
      <c r="AF493" s="0" t="str">
        <f aca="false">D493&amp;V493</f>
        <v>FT-CAND-EGSC-PRC-</v>
      </c>
    </row>
    <row r="494" customFormat="false" ht="12.75" hidden="false" customHeight="false" outlineLevel="0" collapsed="false">
      <c r="A494" s="80" t="n">
        <v>36682</v>
      </c>
      <c r="B494" s="81" t="s">
        <v>55</v>
      </c>
      <c r="C494" s="81" t="s">
        <v>56</v>
      </c>
      <c r="D494" s="81" t="s">
        <v>80</v>
      </c>
      <c r="E494" s="81" t="s">
        <v>24</v>
      </c>
      <c r="F494" s="81"/>
      <c r="G494" s="81" t="s">
        <v>71</v>
      </c>
      <c r="H494" s="80" t="n">
        <v>38322</v>
      </c>
      <c r="I494" s="81" t="n">
        <v>-187020</v>
      </c>
      <c r="J494" s="81" t="n">
        <v>0</v>
      </c>
      <c r="K494" s="82" t="n">
        <f aca="false">IF(J494=0,0,J494/I494)</f>
        <v>0</v>
      </c>
      <c r="L494" s="82" t="n">
        <f aca="false">I494/UOM</f>
        <v>-18.702</v>
      </c>
      <c r="M494" s="82" t="n">
        <f aca="false">J494/UOM</f>
        <v>0</v>
      </c>
      <c r="N494" s="83" t="str">
        <f aca="false">IF(F494="P","PHY",IF(F494="G","G",E494))</f>
        <v>P</v>
      </c>
      <c r="O494" s="83" t="str">
        <f aca="false">IF(ISNA(VLOOKUP(G494,BadCanCurves,1,FALSE())),VLOOKUP(D494,FOLIOS,6,FALSE()),"not used")</f>
        <v>not used</v>
      </c>
      <c r="P494" s="83" t="n">
        <f aca="false">IF($N494="P",VLOOKUP(H494,PrcBuckets,2,FALSE()),0)</f>
        <v>12</v>
      </c>
      <c r="Q494" s="83" t="n">
        <f aca="false">IF($N494="D",VLOOKUP(H494,BasisBuckets,2,FALSE()),0)</f>
        <v>0</v>
      </c>
      <c r="R494" s="83" t="n">
        <f aca="false">IF($N494="PHY",VLOOKUP(H494,PGDBuckets,2,FALSE()),0)</f>
        <v>0</v>
      </c>
      <c r="S494" s="83" t="n">
        <f aca="false">IF($N494="G",VLOOKUP(H494,PGDBuckets,2,FALSE()),0)</f>
        <v>0</v>
      </c>
      <c r="T494" s="83" t="n">
        <f aca="false">SUM(P494:S494)</f>
        <v>12</v>
      </c>
      <c r="U494" s="83" t="str">
        <f aca="false">IF(O494="not used","-",O494&amp;N494&amp;T494)</f>
        <v>-</v>
      </c>
      <c r="V494" s="83" t="str">
        <f aca="false">IF(O494="Not Used","-",VLOOKUP(D494,FOLIOS,7,FALSE())&amp;H494)</f>
        <v>-</v>
      </c>
      <c r="W494" s="83" t="str">
        <f aca="false">IF(U494="-","-",O494&amp;E494&amp;H494)</f>
        <v>-</v>
      </c>
      <c r="X494" s="84" t="str">
        <f aca="false">D494&amp;G494</f>
        <v>FT-CAND-EGSC-PRCTOLL:AECO/ABC</v>
      </c>
      <c r="AF494" s="0" t="str">
        <f aca="false">D494&amp;V494</f>
        <v>FT-CAND-EGSC-PRC-</v>
      </c>
    </row>
    <row r="495" customFormat="false" ht="12.75" hidden="false" customHeight="false" outlineLevel="0" collapsed="false">
      <c r="A495" s="80" t="n">
        <v>36682</v>
      </c>
      <c r="B495" s="81" t="s">
        <v>55</v>
      </c>
      <c r="C495" s="81" t="s">
        <v>56</v>
      </c>
      <c r="D495" s="81" t="s">
        <v>80</v>
      </c>
      <c r="E495" s="81" t="s">
        <v>24</v>
      </c>
      <c r="F495" s="81"/>
      <c r="G495" s="81" t="s">
        <v>71</v>
      </c>
      <c r="H495" s="80" t="n">
        <v>38353</v>
      </c>
      <c r="I495" s="81" t="n">
        <v>-185884</v>
      </c>
      <c r="J495" s="81" t="n">
        <v>0</v>
      </c>
      <c r="K495" s="82" t="n">
        <f aca="false">IF(J495=0,0,J495/I495)</f>
        <v>0</v>
      </c>
      <c r="L495" s="82" t="n">
        <f aca="false">I495/UOM</f>
        <v>-18.5884</v>
      </c>
      <c r="M495" s="82" t="n">
        <f aca="false">J495/UOM</f>
        <v>0</v>
      </c>
      <c r="N495" s="83" t="str">
        <f aca="false">IF(F495="P","PHY",IF(F495="G","G",E495))</f>
        <v>P</v>
      </c>
      <c r="O495" s="83" t="str">
        <f aca="false">IF(ISNA(VLOOKUP(G495,BadCanCurves,1,FALSE())),VLOOKUP(D495,FOLIOS,6,FALSE()),"not used")</f>
        <v>not used</v>
      </c>
      <c r="P495" s="83" t="n">
        <f aca="false">IF($N495="P",VLOOKUP(H495,PrcBuckets,2,FALSE()),0)</f>
        <v>13</v>
      </c>
      <c r="Q495" s="83" t="n">
        <f aca="false">IF($N495="D",VLOOKUP(H495,BasisBuckets,2,FALSE()),0)</f>
        <v>0</v>
      </c>
      <c r="R495" s="83" t="n">
        <f aca="false">IF($N495="PHY",VLOOKUP(H495,PGDBuckets,2,FALSE()),0)</f>
        <v>0</v>
      </c>
      <c r="S495" s="83" t="n">
        <f aca="false">IF($N495="G",VLOOKUP(H495,PGDBuckets,2,FALSE()),0)</f>
        <v>0</v>
      </c>
      <c r="T495" s="83" t="n">
        <f aca="false">SUM(P495:S495)</f>
        <v>13</v>
      </c>
      <c r="U495" s="83" t="str">
        <f aca="false">IF(O495="not used","-",O495&amp;N495&amp;T495)</f>
        <v>-</v>
      </c>
      <c r="V495" s="83" t="str">
        <f aca="false">IF(O495="Not Used","-",VLOOKUP(D495,FOLIOS,7,FALSE())&amp;H495)</f>
        <v>-</v>
      </c>
      <c r="W495" s="83" t="str">
        <f aca="false">IF(U495="-","-",O495&amp;E495&amp;H495)</f>
        <v>-</v>
      </c>
      <c r="X495" s="84" t="str">
        <f aca="false">D495&amp;G495</f>
        <v>FT-CAND-EGSC-PRCTOLL:AECO/ABC</v>
      </c>
      <c r="AF495" s="0" t="str">
        <f aca="false">D495&amp;V495</f>
        <v>FT-CAND-EGSC-PRC-</v>
      </c>
    </row>
    <row r="496" customFormat="false" ht="12.75" hidden="false" customHeight="false" outlineLevel="0" collapsed="false">
      <c r="A496" s="80" t="n">
        <v>36682</v>
      </c>
      <c r="B496" s="81" t="s">
        <v>55</v>
      </c>
      <c r="C496" s="81" t="s">
        <v>56</v>
      </c>
      <c r="D496" s="81" t="s">
        <v>80</v>
      </c>
      <c r="E496" s="81" t="s">
        <v>24</v>
      </c>
      <c r="F496" s="81"/>
      <c r="G496" s="81" t="s">
        <v>71</v>
      </c>
      <c r="H496" s="80" t="n">
        <v>38384</v>
      </c>
      <c r="I496" s="81" t="n">
        <v>-166876</v>
      </c>
      <c r="J496" s="81" t="n">
        <v>0</v>
      </c>
      <c r="K496" s="82" t="n">
        <f aca="false">IF(J496=0,0,J496/I496)</f>
        <v>0</v>
      </c>
      <c r="L496" s="82" t="n">
        <f aca="false">I496/UOM</f>
        <v>-16.6876</v>
      </c>
      <c r="M496" s="82" t="n">
        <f aca="false">J496/UOM</f>
        <v>0</v>
      </c>
      <c r="N496" s="83" t="str">
        <f aca="false">IF(F496="P","PHY",IF(F496="G","G",E496))</f>
        <v>P</v>
      </c>
      <c r="O496" s="83" t="str">
        <f aca="false">IF(ISNA(VLOOKUP(G496,BadCanCurves,1,FALSE())),VLOOKUP(D496,FOLIOS,6,FALSE()),"not used")</f>
        <v>not used</v>
      </c>
      <c r="P496" s="83" t="n">
        <f aca="false">IF($N496="P",VLOOKUP(H496,PrcBuckets,2,FALSE()),0)</f>
        <v>13</v>
      </c>
      <c r="Q496" s="83" t="n">
        <f aca="false">IF($N496="D",VLOOKUP(H496,BasisBuckets,2,FALSE()),0)</f>
        <v>0</v>
      </c>
      <c r="R496" s="83" t="n">
        <f aca="false">IF($N496="PHY",VLOOKUP(H496,PGDBuckets,2,FALSE()),0)</f>
        <v>0</v>
      </c>
      <c r="S496" s="83" t="n">
        <f aca="false">IF($N496="G",VLOOKUP(H496,PGDBuckets,2,FALSE()),0)</f>
        <v>0</v>
      </c>
      <c r="T496" s="83" t="n">
        <f aca="false">SUM(P496:S496)</f>
        <v>13</v>
      </c>
      <c r="U496" s="83" t="str">
        <f aca="false">IF(O496="not used","-",O496&amp;N496&amp;T496)</f>
        <v>-</v>
      </c>
      <c r="V496" s="83" t="str">
        <f aca="false">IF(O496="Not Used","-",VLOOKUP(D496,FOLIOS,7,FALSE())&amp;H496)</f>
        <v>-</v>
      </c>
      <c r="W496" s="83" t="str">
        <f aca="false">IF(U496="-","-",O496&amp;E496&amp;H496)</f>
        <v>-</v>
      </c>
      <c r="X496" s="84" t="str">
        <f aca="false">D496&amp;G496</f>
        <v>FT-CAND-EGSC-PRCTOLL:AECO/ABC</v>
      </c>
      <c r="AF496" s="0" t="str">
        <f aca="false">D496&amp;V496</f>
        <v>FT-CAND-EGSC-PRC-</v>
      </c>
    </row>
    <row r="497" customFormat="false" ht="12.75" hidden="false" customHeight="false" outlineLevel="0" collapsed="false">
      <c r="A497" s="80" t="n">
        <v>36682</v>
      </c>
      <c r="B497" s="81" t="s">
        <v>55</v>
      </c>
      <c r="C497" s="81" t="s">
        <v>56</v>
      </c>
      <c r="D497" s="81" t="s">
        <v>80</v>
      </c>
      <c r="E497" s="81" t="s">
        <v>24</v>
      </c>
      <c r="F497" s="81"/>
      <c r="G497" s="81" t="s">
        <v>71</v>
      </c>
      <c r="H497" s="80" t="n">
        <v>38412</v>
      </c>
      <c r="I497" s="81" t="n">
        <v>-183742</v>
      </c>
      <c r="J497" s="81" t="n">
        <v>0</v>
      </c>
      <c r="K497" s="82" t="n">
        <f aca="false">IF(J497=0,0,J497/I497)</f>
        <v>0</v>
      </c>
      <c r="L497" s="82" t="n">
        <f aca="false">I497/UOM</f>
        <v>-18.3742</v>
      </c>
      <c r="M497" s="82" t="n">
        <f aca="false">J497/UOM</f>
        <v>0</v>
      </c>
      <c r="N497" s="83" t="str">
        <f aca="false">IF(F497="P","PHY",IF(F497="G","G",E497))</f>
        <v>P</v>
      </c>
      <c r="O497" s="83" t="str">
        <f aca="false">IF(ISNA(VLOOKUP(G497,BadCanCurves,1,FALSE())),VLOOKUP(D497,FOLIOS,6,FALSE()),"not used")</f>
        <v>not used</v>
      </c>
      <c r="P497" s="83" t="n">
        <f aca="false">IF($N497="P",VLOOKUP(H497,PrcBuckets,2,FALSE()),0)</f>
        <v>13</v>
      </c>
      <c r="Q497" s="83" t="n">
        <f aca="false">IF($N497="D",VLOOKUP(H497,BasisBuckets,2,FALSE()),0)</f>
        <v>0</v>
      </c>
      <c r="R497" s="83" t="n">
        <f aca="false">IF($N497="PHY",VLOOKUP(H497,PGDBuckets,2,FALSE()),0)</f>
        <v>0</v>
      </c>
      <c r="S497" s="83" t="n">
        <f aca="false">IF($N497="G",VLOOKUP(H497,PGDBuckets,2,FALSE()),0)</f>
        <v>0</v>
      </c>
      <c r="T497" s="83" t="n">
        <f aca="false">SUM(P497:S497)</f>
        <v>13</v>
      </c>
      <c r="U497" s="83" t="str">
        <f aca="false">IF(O497="not used","-",O497&amp;N497&amp;T497)</f>
        <v>-</v>
      </c>
      <c r="V497" s="83" t="str">
        <f aca="false">IF(O497="Not Used","-",VLOOKUP(D497,FOLIOS,7,FALSE())&amp;H497)</f>
        <v>-</v>
      </c>
      <c r="W497" s="83" t="str">
        <f aca="false">IF(U497="-","-",O497&amp;E497&amp;H497)</f>
        <v>-</v>
      </c>
      <c r="X497" s="84" t="str">
        <f aca="false">D497&amp;G497</f>
        <v>FT-CAND-EGSC-PRCTOLL:AECO/ABC</v>
      </c>
      <c r="AF497" s="0" t="str">
        <f aca="false">D497&amp;V497</f>
        <v>FT-CAND-EGSC-PRC-</v>
      </c>
    </row>
    <row r="498" customFormat="false" ht="12.75" hidden="false" customHeight="false" outlineLevel="0" collapsed="false">
      <c r="A498" s="80" t="n">
        <v>36682</v>
      </c>
      <c r="B498" s="81" t="s">
        <v>55</v>
      </c>
      <c r="C498" s="81" t="s">
        <v>56</v>
      </c>
      <c r="D498" s="81" t="s">
        <v>80</v>
      </c>
      <c r="E498" s="81" t="s">
        <v>24</v>
      </c>
      <c r="F498" s="81"/>
      <c r="G498" s="81" t="s">
        <v>71</v>
      </c>
      <c r="H498" s="80" t="n">
        <v>38443</v>
      </c>
      <c r="I498" s="81" t="n">
        <v>-176735</v>
      </c>
      <c r="J498" s="81" t="n">
        <v>0</v>
      </c>
      <c r="K498" s="82" t="n">
        <f aca="false">IF(J498=0,0,J498/I498)</f>
        <v>0</v>
      </c>
      <c r="L498" s="82" t="n">
        <f aca="false">I498/UOM</f>
        <v>-17.6735</v>
      </c>
      <c r="M498" s="82" t="n">
        <f aca="false">J498/UOM</f>
        <v>0</v>
      </c>
      <c r="N498" s="83" t="str">
        <f aca="false">IF(F498="P","PHY",IF(F498="G","G",E498))</f>
        <v>P</v>
      </c>
      <c r="O498" s="83" t="str">
        <f aca="false">IF(ISNA(VLOOKUP(G498,BadCanCurves,1,FALSE())),VLOOKUP(D498,FOLIOS,6,FALSE()),"not used")</f>
        <v>not used</v>
      </c>
      <c r="P498" s="83" t="n">
        <f aca="false">IF($N498="P",VLOOKUP(H498,PrcBuckets,2,FALSE()),0)</f>
        <v>13</v>
      </c>
      <c r="Q498" s="83" t="n">
        <f aca="false">IF($N498="D",VLOOKUP(H498,BasisBuckets,2,FALSE()),0)</f>
        <v>0</v>
      </c>
      <c r="R498" s="83" t="n">
        <f aca="false">IF($N498="PHY",VLOOKUP(H498,PGDBuckets,2,FALSE()),0)</f>
        <v>0</v>
      </c>
      <c r="S498" s="83" t="n">
        <f aca="false">IF($N498="G",VLOOKUP(H498,PGDBuckets,2,FALSE()),0)</f>
        <v>0</v>
      </c>
      <c r="T498" s="83" t="n">
        <f aca="false">SUM(P498:S498)</f>
        <v>13</v>
      </c>
      <c r="U498" s="83" t="str">
        <f aca="false">IF(O498="not used","-",O498&amp;N498&amp;T498)</f>
        <v>-</v>
      </c>
      <c r="V498" s="83" t="str">
        <f aca="false">IF(O498="Not Used","-",VLOOKUP(D498,FOLIOS,7,FALSE())&amp;H498)</f>
        <v>-</v>
      </c>
      <c r="W498" s="83" t="str">
        <f aca="false">IF(U498="-","-",O498&amp;E498&amp;H498)</f>
        <v>-</v>
      </c>
      <c r="X498" s="84" t="str">
        <f aca="false">D498&amp;G498</f>
        <v>FT-CAND-EGSC-PRCTOLL:AECO/ABC</v>
      </c>
      <c r="AF498" s="0" t="str">
        <f aca="false">D498&amp;V498</f>
        <v>FT-CAND-EGSC-PRC-</v>
      </c>
    </row>
    <row r="499" customFormat="false" ht="12.75" hidden="false" customHeight="false" outlineLevel="0" collapsed="false">
      <c r="A499" s="80" t="n">
        <v>36682</v>
      </c>
      <c r="B499" s="81" t="s">
        <v>55</v>
      </c>
      <c r="C499" s="81" t="s">
        <v>56</v>
      </c>
      <c r="D499" s="81" t="s">
        <v>80</v>
      </c>
      <c r="E499" s="81" t="s">
        <v>24</v>
      </c>
      <c r="F499" s="81"/>
      <c r="G499" s="81" t="s">
        <v>71</v>
      </c>
      <c r="H499" s="80" t="n">
        <v>38473</v>
      </c>
      <c r="I499" s="81" t="n">
        <v>-181553</v>
      </c>
      <c r="J499" s="81" t="n">
        <v>0</v>
      </c>
      <c r="K499" s="82" t="n">
        <f aca="false">IF(J499=0,0,J499/I499)</f>
        <v>0</v>
      </c>
      <c r="L499" s="82" t="n">
        <f aca="false">I499/UOM</f>
        <v>-18.1553</v>
      </c>
      <c r="M499" s="82" t="n">
        <f aca="false">J499/UOM</f>
        <v>0</v>
      </c>
      <c r="N499" s="83" t="str">
        <f aca="false">IF(F499="P","PHY",IF(F499="G","G",E499))</f>
        <v>P</v>
      </c>
      <c r="O499" s="83" t="str">
        <f aca="false">IF(ISNA(VLOOKUP(G499,BadCanCurves,1,FALSE())),VLOOKUP(D499,FOLIOS,6,FALSE()),"not used")</f>
        <v>not used</v>
      </c>
      <c r="P499" s="83" t="n">
        <f aca="false">IF($N499="P",VLOOKUP(H499,PrcBuckets,2,FALSE()),0)</f>
        <v>13</v>
      </c>
      <c r="Q499" s="83" t="n">
        <f aca="false">IF($N499="D",VLOOKUP(H499,BasisBuckets,2,FALSE()),0)</f>
        <v>0</v>
      </c>
      <c r="R499" s="83" t="n">
        <f aca="false">IF($N499="PHY",VLOOKUP(H499,PGDBuckets,2,FALSE()),0)</f>
        <v>0</v>
      </c>
      <c r="S499" s="83" t="n">
        <f aca="false">IF($N499="G",VLOOKUP(H499,PGDBuckets,2,FALSE()),0)</f>
        <v>0</v>
      </c>
      <c r="T499" s="83" t="n">
        <f aca="false">SUM(P499:S499)</f>
        <v>13</v>
      </c>
      <c r="U499" s="83" t="str">
        <f aca="false">IF(O499="not used","-",O499&amp;N499&amp;T499)</f>
        <v>-</v>
      </c>
      <c r="V499" s="83" t="str">
        <f aca="false">IF(O499="Not Used","-",VLOOKUP(D499,FOLIOS,7,FALSE())&amp;H499)</f>
        <v>-</v>
      </c>
      <c r="W499" s="83" t="str">
        <f aca="false">IF(U499="-","-",O499&amp;E499&amp;H499)</f>
        <v>-</v>
      </c>
      <c r="X499" s="84" t="str">
        <f aca="false">D499&amp;G499</f>
        <v>FT-CAND-EGSC-PRCTOLL:AECO/ABC</v>
      </c>
      <c r="AF499" s="0" t="str">
        <f aca="false">D499&amp;V499</f>
        <v>FT-CAND-EGSC-PRC-</v>
      </c>
    </row>
    <row r="500" customFormat="false" ht="12.75" hidden="false" customHeight="false" outlineLevel="0" collapsed="false">
      <c r="A500" s="80" t="n">
        <v>36682</v>
      </c>
      <c r="B500" s="81" t="s">
        <v>55</v>
      </c>
      <c r="C500" s="81" t="s">
        <v>56</v>
      </c>
      <c r="D500" s="81" t="s">
        <v>80</v>
      </c>
      <c r="E500" s="81" t="s">
        <v>24</v>
      </c>
      <c r="F500" s="81"/>
      <c r="G500" s="81" t="s">
        <v>71</v>
      </c>
      <c r="H500" s="80" t="n">
        <v>38504</v>
      </c>
      <c r="I500" s="81" t="n">
        <v>-174629</v>
      </c>
      <c r="J500" s="81" t="n">
        <v>0</v>
      </c>
      <c r="K500" s="82" t="n">
        <f aca="false">IF(J500=0,0,J500/I500)</f>
        <v>0</v>
      </c>
      <c r="L500" s="82" t="n">
        <f aca="false">I500/UOM</f>
        <v>-17.4629</v>
      </c>
      <c r="M500" s="82" t="n">
        <f aca="false">J500/UOM</f>
        <v>0</v>
      </c>
      <c r="N500" s="83" t="str">
        <f aca="false">IF(F500="P","PHY",IF(F500="G","G",E500))</f>
        <v>P</v>
      </c>
      <c r="O500" s="83" t="str">
        <f aca="false">IF(ISNA(VLOOKUP(G500,BadCanCurves,1,FALSE())),VLOOKUP(D500,FOLIOS,6,FALSE()),"not used")</f>
        <v>not used</v>
      </c>
      <c r="P500" s="83" t="n">
        <f aca="false">IF($N500="P",VLOOKUP(H500,PrcBuckets,2,FALSE()),0)</f>
        <v>13</v>
      </c>
      <c r="Q500" s="83" t="n">
        <f aca="false">IF($N500="D",VLOOKUP(H500,BasisBuckets,2,FALSE()),0)</f>
        <v>0</v>
      </c>
      <c r="R500" s="83" t="n">
        <f aca="false">IF($N500="PHY",VLOOKUP(H500,PGDBuckets,2,FALSE()),0)</f>
        <v>0</v>
      </c>
      <c r="S500" s="83" t="n">
        <f aca="false">IF($N500="G",VLOOKUP(H500,PGDBuckets,2,FALSE()),0)</f>
        <v>0</v>
      </c>
      <c r="T500" s="83" t="n">
        <f aca="false">SUM(P500:S500)</f>
        <v>13</v>
      </c>
      <c r="U500" s="83" t="str">
        <f aca="false">IF(O500="not used","-",O500&amp;N500&amp;T500)</f>
        <v>-</v>
      </c>
      <c r="V500" s="83" t="str">
        <f aca="false">IF(O500="Not Used","-",VLOOKUP(D500,FOLIOS,7,FALSE())&amp;H500)</f>
        <v>-</v>
      </c>
      <c r="W500" s="83" t="str">
        <f aca="false">IF(U500="-","-",O500&amp;E500&amp;H500)</f>
        <v>-</v>
      </c>
      <c r="X500" s="84" t="str">
        <f aca="false">D500&amp;G500</f>
        <v>FT-CAND-EGSC-PRCTOLL:AECO/ABC</v>
      </c>
      <c r="AF500" s="0" t="str">
        <f aca="false">D500&amp;V500</f>
        <v>FT-CAND-EGSC-PRC-</v>
      </c>
    </row>
    <row r="501" customFormat="false" ht="12.75" hidden="false" customHeight="false" outlineLevel="0" collapsed="false">
      <c r="A501" s="80" t="n">
        <v>36682</v>
      </c>
      <c r="B501" s="81" t="s">
        <v>55</v>
      </c>
      <c r="C501" s="81" t="s">
        <v>56</v>
      </c>
      <c r="D501" s="81" t="s">
        <v>80</v>
      </c>
      <c r="E501" s="81" t="s">
        <v>24</v>
      </c>
      <c r="F501" s="81"/>
      <c r="G501" s="81" t="s">
        <v>71</v>
      </c>
      <c r="H501" s="80" t="n">
        <v>38534</v>
      </c>
      <c r="I501" s="81" t="n">
        <v>-179380</v>
      </c>
      <c r="J501" s="81" t="n">
        <v>0</v>
      </c>
      <c r="K501" s="82" t="n">
        <f aca="false">IF(J501=0,0,J501/I501)</f>
        <v>0</v>
      </c>
      <c r="L501" s="82" t="n">
        <f aca="false">I501/UOM</f>
        <v>-17.938</v>
      </c>
      <c r="M501" s="82" t="n">
        <f aca="false">J501/UOM</f>
        <v>0</v>
      </c>
      <c r="N501" s="83" t="str">
        <f aca="false">IF(F501="P","PHY",IF(F501="G","G",E501))</f>
        <v>P</v>
      </c>
      <c r="O501" s="83" t="str">
        <f aca="false">IF(ISNA(VLOOKUP(G501,BadCanCurves,1,FALSE())),VLOOKUP(D501,FOLIOS,6,FALSE()),"not used")</f>
        <v>not used</v>
      </c>
      <c r="P501" s="83" t="n">
        <f aca="false">IF($N501="P",VLOOKUP(H501,PrcBuckets,2,FALSE()),0)</f>
        <v>13</v>
      </c>
      <c r="Q501" s="83" t="n">
        <f aca="false">IF($N501="D",VLOOKUP(H501,BasisBuckets,2,FALSE()),0)</f>
        <v>0</v>
      </c>
      <c r="R501" s="83" t="n">
        <f aca="false">IF($N501="PHY",VLOOKUP(H501,PGDBuckets,2,FALSE()),0)</f>
        <v>0</v>
      </c>
      <c r="S501" s="83" t="n">
        <f aca="false">IF($N501="G",VLOOKUP(H501,PGDBuckets,2,FALSE()),0)</f>
        <v>0</v>
      </c>
      <c r="T501" s="83" t="n">
        <f aca="false">SUM(P501:S501)</f>
        <v>13</v>
      </c>
      <c r="U501" s="83" t="str">
        <f aca="false">IF(O501="not used","-",O501&amp;N501&amp;T501)</f>
        <v>-</v>
      </c>
      <c r="V501" s="83" t="str">
        <f aca="false">IF(O501="Not Used","-",VLOOKUP(D501,FOLIOS,7,FALSE())&amp;H501)</f>
        <v>-</v>
      </c>
      <c r="W501" s="83" t="str">
        <f aca="false">IF(U501="-","-",O501&amp;E501&amp;H501)</f>
        <v>-</v>
      </c>
      <c r="X501" s="84" t="str">
        <f aca="false">D501&amp;G501</f>
        <v>FT-CAND-EGSC-PRCTOLL:AECO/ABC</v>
      </c>
      <c r="AF501" s="0" t="str">
        <f aca="false">D501&amp;V501</f>
        <v>FT-CAND-EGSC-PRC-</v>
      </c>
    </row>
    <row r="502" customFormat="false" ht="12.75" hidden="false" customHeight="false" outlineLevel="0" collapsed="false">
      <c r="A502" s="80" t="n">
        <v>36682</v>
      </c>
      <c r="B502" s="81" t="s">
        <v>55</v>
      </c>
      <c r="C502" s="81" t="s">
        <v>56</v>
      </c>
      <c r="D502" s="81" t="s">
        <v>80</v>
      </c>
      <c r="E502" s="81" t="s">
        <v>24</v>
      </c>
      <c r="F502" s="81"/>
      <c r="G502" s="81" t="s">
        <v>71</v>
      </c>
      <c r="H502" s="80" t="n">
        <v>38565</v>
      </c>
      <c r="I502" s="81" t="n">
        <v>-178278</v>
      </c>
      <c r="J502" s="81" t="n">
        <v>0</v>
      </c>
      <c r="K502" s="82" t="n">
        <f aca="false">IF(J502=0,0,J502/I502)</f>
        <v>0</v>
      </c>
      <c r="L502" s="82" t="n">
        <f aca="false">I502/UOM</f>
        <v>-17.8278</v>
      </c>
      <c r="M502" s="82" t="n">
        <f aca="false">J502/UOM</f>
        <v>0</v>
      </c>
      <c r="N502" s="83" t="str">
        <f aca="false">IF(F502="P","PHY",IF(F502="G","G",E502))</f>
        <v>P</v>
      </c>
      <c r="O502" s="83" t="str">
        <f aca="false">IF(ISNA(VLOOKUP(G502,BadCanCurves,1,FALSE())),VLOOKUP(D502,FOLIOS,6,FALSE()),"not used")</f>
        <v>not used</v>
      </c>
      <c r="P502" s="83" t="n">
        <f aca="false">IF($N502="P",VLOOKUP(H502,PrcBuckets,2,FALSE()),0)</f>
        <v>13</v>
      </c>
      <c r="Q502" s="83" t="n">
        <f aca="false">IF($N502="D",VLOOKUP(H502,BasisBuckets,2,FALSE()),0)</f>
        <v>0</v>
      </c>
      <c r="R502" s="83" t="n">
        <f aca="false">IF($N502="PHY",VLOOKUP(H502,PGDBuckets,2,FALSE()),0)</f>
        <v>0</v>
      </c>
      <c r="S502" s="83" t="n">
        <f aca="false">IF($N502="G",VLOOKUP(H502,PGDBuckets,2,FALSE()),0)</f>
        <v>0</v>
      </c>
      <c r="T502" s="83" t="n">
        <f aca="false">SUM(P502:S502)</f>
        <v>13</v>
      </c>
      <c r="U502" s="83" t="str">
        <f aca="false">IF(O502="not used","-",O502&amp;N502&amp;T502)</f>
        <v>-</v>
      </c>
      <c r="V502" s="83" t="str">
        <f aca="false">IF(O502="Not Used","-",VLOOKUP(D502,FOLIOS,7,FALSE())&amp;H502)</f>
        <v>-</v>
      </c>
      <c r="W502" s="83" t="str">
        <f aca="false">IF(U502="-","-",O502&amp;E502&amp;H502)</f>
        <v>-</v>
      </c>
      <c r="X502" s="84" t="str">
        <f aca="false">D502&amp;G502</f>
        <v>FT-CAND-EGSC-PRCTOLL:AECO/ABC</v>
      </c>
      <c r="AF502" s="0" t="str">
        <f aca="false">D502&amp;V502</f>
        <v>FT-CAND-EGSC-PRC-</v>
      </c>
    </row>
    <row r="503" customFormat="false" ht="12.75" hidden="false" customHeight="false" outlineLevel="0" collapsed="false">
      <c r="A503" s="80" t="n">
        <v>36682</v>
      </c>
      <c r="B503" s="81" t="s">
        <v>55</v>
      </c>
      <c r="C503" s="81" t="s">
        <v>56</v>
      </c>
      <c r="D503" s="81" t="s">
        <v>80</v>
      </c>
      <c r="E503" s="81" t="s">
        <v>24</v>
      </c>
      <c r="F503" s="81"/>
      <c r="G503" s="81" t="s">
        <v>71</v>
      </c>
      <c r="H503" s="80" t="n">
        <v>38596</v>
      </c>
      <c r="I503" s="81" t="n">
        <v>-171468</v>
      </c>
      <c r="J503" s="81" t="n">
        <v>0</v>
      </c>
      <c r="K503" s="82" t="n">
        <f aca="false">IF(J503=0,0,J503/I503)</f>
        <v>0</v>
      </c>
      <c r="L503" s="82" t="n">
        <f aca="false">I503/UOM</f>
        <v>-17.1468</v>
      </c>
      <c r="M503" s="82" t="n">
        <f aca="false">J503/UOM</f>
        <v>0</v>
      </c>
      <c r="N503" s="83" t="str">
        <f aca="false">IF(F503="P","PHY",IF(F503="G","G",E503))</f>
        <v>P</v>
      </c>
      <c r="O503" s="83" t="str">
        <f aca="false">IF(ISNA(VLOOKUP(G503,BadCanCurves,1,FALSE())),VLOOKUP(D503,FOLIOS,6,FALSE()),"not used")</f>
        <v>not used</v>
      </c>
      <c r="P503" s="83" t="n">
        <f aca="false">IF($N503="P",VLOOKUP(H503,PrcBuckets,2,FALSE()),0)</f>
        <v>13</v>
      </c>
      <c r="Q503" s="83" t="n">
        <f aca="false">IF($N503="D",VLOOKUP(H503,BasisBuckets,2,FALSE()),0)</f>
        <v>0</v>
      </c>
      <c r="R503" s="83" t="n">
        <f aca="false">IF($N503="PHY",VLOOKUP(H503,PGDBuckets,2,FALSE()),0)</f>
        <v>0</v>
      </c>
      <c r="S503" s="83" t="n">
        <f aca="false">IF($N503="G",VLOOKUP(H503,PGDBuckets,2,FALSE()),0)</f>
        <v>0</v>
      </c>
      <c r="T503" s="83" t="n">
        <f aca="false">SUM(P503:S503)</f>
        <v>13</v>
      </c>
      <c r="U503" s="83" t="str">
        <f aca="false">IF(O503="not used","-",O503&amp;N503&amp;T503)</f>
        <v>-</v>
      </c>
      <c r="V503" s="83" t="str">
        <f aca="false">IF(O503="Not Used","-",VLOOKUP(D503,FOLIOS,7,FALSE())&amp;H503)</f>
        <v>-</v>
      </c>
      <c r="W503" s="83" t="str">
        <f aca="false">IF(U503="-","-",O503&amp;E503&amp;H503)</f>
        <v>-</v>
      </c>
      <c r="X503" s="84" t="str">
        <f aca="false">D503&amp;G503</f>
        <v>FT-CAND-EGSC-PRCTOLL:AECO/ABC</v>
      </c>
      <c r="AF503" s="0" t="str">
        <f aca="false">D503&amp;V503</f>
        <v>FT-CAND-EGSC-PRC-</v>
      </c>
    </row>
    <row r="504" customFormat="false" ht="12.75" hidden="false" customHeight="false" outlineLevel="0" collapsed="false">
      <c r="A504" s="80" t="n">
        <v>36682</v>
      </c>
      <c r="B504" s="81" t="s">
        <v>55</v>
      </c>
      <c r="C504" s="81" t="s">
        <v>56</v>
      </c>
      <c r="D504" s="81" t="s">
        <v>80</v>
      </c>
      <c r="E504" s="81" t="s">
        <v>24</v>
      </c>
      <c r="F504" s="81"/>
      <c r="G504" s="81" t="s">
        <v>71</v>
      </c>
      <c r="H504" s="80" t="n">
        <v>38626</v>
      </c>
      <c r="I504" s="81" t="n">
        <v>-176129</v>
      </c>
      <c r="J504" s="81" t="n">
        <v>0</v>
      </c>
      <c r="K504" s="82" t="n">
        <f aca="false">IF(J504=0,0,J504/I504)</f>
        <v>0</v>
      </c>
      <c r="L504" s="82" t="n">
        <f aca="false">I504/UOM</f>
        <v>-17.6129</v>
      </c>
      <c r="M504" s="82" t="n">
        <f aca="false">J504/UOM</f>
        <v>0</v>
      </c>
      <c r="N504" s="83" t="str">
        <f aca="false">IF(F504="P","PHY",IF(F504="G","G",E504))</f>
        <v>P</v>
      </c>
      <c r="O504" s="83" t="str">
        <f aca="false">IF(ISNA(VLOOKUP(G504,BadCanCurves,1,FALSE())),VLOOKUP(D504,FOLIOS,6,FALSE()),"not used")</f>
        <v>not used</v>
      </c>
      <c r="P504" s="83" t="n">
        <f aca="false">IF($N504="P",VLOOKUP(H504,PrcBuckets,2,FALSE()),0)</f>
        <v>13</v>
      </c>
      <c r="Q504" s="83" t="n">
        <f aca="false">IF($N504="D",VLOOKUP(H504,BasisBuckets,2,FALSE()),0)</f>
        <v>0</v>
      </c>
      <c r="R504" s="83" t="n">
        <f aca="false">IF($N504="PHY",VLOOKUP(H504,PGDBuckets,2,FALSE()),0)</f>
        <v>0</v>
      </c>
      <c r="S504" s="83" t="n">
        <f aca="false">IF($N504="G",VLOOKUP(H504,PGDBuckets,2,FALSE()),0)</f>
        <v>0</v>
      </c>
      <c r="T504" s="83" t="n">
        <f aca="false">SUM(P504:S504)</f>
        <v>13</v>
      </c>
      <c r="U504" s="83" t="str">
        <f aca="false">IF(O504="not used","-",O504&amp;N504&amp;T504)</f>
        <v>-</v>
      </c>
      <c r="V504" s="83" t="str">
        <f aca="false">IF(O504="Not Used","-",VLOOKUP(D504,FOLIOS,7,FALSE())&amp;H504)</f>
        <v>-</v>
      </c>
      <c r="W504" s="83" t="str">
        <f aca="false">IF(U504="-","-",O504&amp;E504&amp;H504)</f>
        <v>-</v>
      </c>
      <c r="X504" s="84" t="str">
        <f aca="false">D504&amp;G504</f>
        <v>FT-CAND-EGSC-PRCTOLL:AECO/ABC</v>
      </c>
      <c r="AF504" s="0" t="str">
        <f aca="false">D504&amp;V504</f>
        <v>FT-CAND-EGSC-PRC-</v>
      </c>
    </row>
    <row r="505" customFormat="false" ht="12.75" hidden="false" customHeight="false" outlineLevel="0" collapsed="false">
      <c r="A505" s="80" t="n">
        <v>36682</v>
      </c>
      <c r="B505" s="81" t="s">
        <v>55</v>
      </c>
      <c r="C505" s="81" t="s">
        <v>56</v>
      </c>
      <c r="D505" s="81" t="s">
        <v>80</v>
      </c>
      <c r="E505" s="81" t="s">
        <v>24</v>
      </c>
      <c r="F505" s="81"/>
      <c r="G505" s="81" t="s">
        <v>71</v>
      </c>
      <c r="H505" s="80" t="n">
        <v>38657</v>
      </c>
      <c r="I505" s="81" t="n">
        <v>0</v>
      </c>
      <c r="J505" s="81" t="n">
        <v>0</v>
      </c>
      <c r="K505" s="82" t="n">
        <f aca="false">IF(J505=0,0,J505/I505)</f>
        <v>0</v>
      </c>
      <c r="L505" s="82" t="n">
        <f aca="false">I505/UOM</f>
        <v>0</v>
      </c>
      <c r="M505" s="82" t="n">
        <f aca="false">J505/UOM</f>
        <v>0</v>
      </c>
      <c r="N505" s="83" t="str">
        <f aca="false">IF(F505="P","PHY",IF(F505="G","G",E505))</f>
        <v>P</v>
      </c>
      <c r="O505" s="83" t="str">
        <f aca="false">IF(ISNA(VLOOKUP(G505,BadCanCurves,1,FALSE())),VLOOKUP(D505,FOLIOS,6,FALSE()),"not used")</f>
        <v>not used</v>
      </c>
      <c r="P505" s="83" t="n">
        <f aca="false">IF($N505="P",VLOOKUP(H505,PrcBuckets,2,FALSE()),0)</f>
        <v>13</v>
      </c>
      <c r="Q505" s="83" t="n">
        <f aca="false">IF($N505="D",VLOOKUP(H505,BasisBuckets,2,FALSE()),0)</f>
        <v>0</v>
      </c>
      <c r="R505" s="83" t="n">
        <f aca="false">IF($N505="PHY",VLOOKUP(H505,PGDBuckets,2,FALSE()),0)</f>
        <v>0</v>
      </c>
      <c r="S505" s="83" t="n">
        <f aca="false">IF($N505="G",VLOOKUP(H505,PGDBuckets,2,FALSE()),0)</f>
        <v>0</v>
      </c>
      <c r="T505" s="83" t="n">
        <f aca="false">SUM(P505:S505)</f>
        <v>13</v>
      </c>
      <c r="U505" s="83" t="str">
        <f aca="false">IF(O505="not used","-",O505&amp;N505&amp;T505)</f>
        <v>-</v>
      </c>
      <c r="V505" s="83" t="str">
        <f aca="false">IF(O505="Not Used","-",VLOOKUP(D505,FOLIOS,7,FALSE())&amp;H505)</f>
        <v>-</v>
      </c>
      <c r="W505" s="83" t="str">
        <f aca="false">IF(U505="-","-",O505&amp;E505&amp;H505)</f>
        <v>-</v>
      </c>
      <c r="X505" s="84" t="str">
        <f aca="false">D505&amp;G505</f>
        <v>FT-CAND-EGSC-PRCTOLL:AECO/ABC</v>
      </c>
      <c r="AF505" s="0" t="str">
        <f aca="false">D505&amp;V505</f>
        <v>FT-CAND-EGSC-PRC-</v>
      </c>
    </row>
    <row r="506" customFormat="false" ht="12.75" hidden="false" customHeight="false" outlineLevel="0" collapsed="false">
      <c r="A506" s="80" t="n">
        <v>36682</v>
      </c>
      <c r="B506" s="81" t="s">
        <v>55</v>
      </c>
      <c r="C506" s="81" t="s">
        <v>56</v>
      </c>
      <c r="D506" s="81" t="s">
        <v>80</v>
      </c>
      <c r="E506" s="81" t="s">
        <v>24</v>
      </c>
      <c r="F506" s="81"/>
      <c r="G506" s="81" t="s">
        <v>71</v>
      </c>
      <c r="H506" s="80" t="n">
        <v>38687</v>
      </c>
      <c r="I506" s="81" t="n">
        <v>0</v>
      </c>
      <c r="J506" s="81" t="n">
        <v>0</v>
      </c>
      <c r="K506" s="82" t="n">
        <f aca="false">IF(J506=0,0,J506/I506)</f>
        <v>0</v>
      </c>
      <c r="L506" s="82" t="n">
        <f aca="false">I506/UOM</f>
        <v>0</v>
      </c>
      <c r="M506" s="82" t="n">
        <f aca="false">J506/UOM</f>
        <v>0</v>
      </c>
      <c r="N506" s="83" t="str">
        <f aca="false">IF(F506="P","PHY",IF(F506="G","G",E506))</f>
        <v>P</v>
      </c>
      <c r="O506" s="83" t="str">
        <f aca="false">IF(ISNA(VLOOKUP(G506,BadCanCurves,1,FALSE())),VLOOKUP(D506,FOLIOS,6,FALSE()),"not used")</f>
        <v>not used</v>
      </c>
      <c r="P506" s="83" t="n">
        <f aca="false">IF($N506="P",VLOOKUP(H506,PrcBuckets,2,FALSE()),0)</f>
        <v>13</v>
      </c>
      <c r="Q506" s="83" t="n">
        <f aca="false">IF($N506="D",VLOOKUP(H506,BasisBuckets,2,FALSE()),0)</f>
        <v>0</v>
      </c>
      <c r="R506" s="83" t="n">
        <f aca="false">IF($N506="PHY",VLOOKUP(H506,PGDBuckets,2,FALSE()),0)</f>
        <v>0</v>
      </c>
      <c r="S506" s="83" t="n">
        <f aca="false">IF($N506="G",VLOOKUP(H506,PGDBuckets,2,FALSE()),0)</f>
        <v>0</v>
      </c>
      <c r="T506" s="83" t="n">
        <f aca="false">SUM(P506:S506)</f>
        <v>13</v>
      </c>
      <c r="U506" s="83" t="str">
        <f aca="false">IF(O506="not used","-",O506&amp;N506&amp;T506)</f>
        <v>-</v>
      </c>
      <c r="V506" s="83" t="str">
        <f aca="false">IF(O506="Not Used","-",VLOOKUP(D506,FOLIOS,7,FALSE())&amp;H506)</f>
        <v>-</v>
      </c>
      <c r="W506" s="83" t="str">
        <f aca="false">IF(U506="-","-",O506&amp;E506&amp;H506)</f>
        <v>-</v>
      </c>
      <c r="X506" s="84" t="str">
        <f aca="false">D506&amp;G506</f>
        <v>FT-CAND-EGSC-PRCTOLL:AECO/ABC</v>
      </c>
      <c r="AF506" s="0" t="str">
        <f aca="false">D506&amp;V506</f>
        <v>FT-CAND-EGSC-PRC-</v>
      </c>
    </row>
    <row r="507" customFormat="false" ht="12.75" hidden="false" customHeight="false" outlineLevel="0" collapsed="false">
      <c r="A507" s="80" t="n">
        <v>36682</v>
      </c>
      <c r="B507" s="81" t="s">
        <v>55</v>
      </c>
      <c r="C507" s="81" t="s">
        <v>56</v>
      </c>
      <c r="D507" s="81" t="s">
        <v>80</v>
      </c>
      <c r="E507" s="81" t="s">
        <v>24</v>
      </c>
      <c r="F507" s="81"/>
      <c r="G507" s="81" t="s">
        <v>71</v>
      </c>
      <c r="H507" s="80" t="n">
        <v>38718</v>
      </c>
      <c r="I507" s="81" t="n">
        <v>0</v>
      </c>
      <c r="J507" s="81" t="n">
        <v>0</v>
      </c>
      <c r="K507" s="82" t="n">
        <f aca="false">IF(J507=0,0,J507/I507)</f>
        <v>0</v>
      </c>
      <c r="L507" s="82" t="n">
        <f aca="false">I507/UOM</f>
        <v>0</v>
      </c>
      <c r="M507" s="82" t="n">
        <f aca="false">J507/UOM</f>
        <v>0</v>
      </c>
      <c r="N507" s="83" t="str">
        <f aca="false">IF(F507="P","PHY",IF(F507="G","G",E507))</f>
        <v>P</v>
      </c>
      <c r="O507" s="83" t="str">
        <f aca="false">IF(ISNA(VLOOKUP(G507,BadCanCurves,1,FALSE())),VLOOKUP(D507,FOLIOS,6,FALSE()),"not used")</f>
        <v>not used</v>
      </c>
      <c r="P507" s="83" t="n">
        <f aca="false">IF($N507="P",VLOOKUP(H507,PrcBuckets,2,FALSE()),0)</f>
        <v>13</v>
      </c>
      <c r="Q507" s="83" t="n">
        <f aca="false">IF($N507="D",VLOOKUP(H507,BasisBuckets,2,FALSE()),0)</f>
        <v>0</v>
      </c>
      <c r="R507" s="83" t="n">
        <f aca="false">IF($N507="PHY",VLOOKUP(H507,PGDBuckets,2,FALSE()),0)</f>
        <v>0</v>
      </c>
      <c r="S507" s="83" t="n">
        <f aca="false">IF($N507="G",VLOOKUP(H507,PGDBuckets,2,FALSE()),0)</f>
        <v>0</v>
      </c>
      <c r="T507" s="83" t="n">
        <f aca="false">SUM(P507:S507)</f>
        <v>13</v>
      </c>
      <c r="U507" s="83" t="str">
        <f aca="false">IF(O507="not used","-",O507&amp;N507&amp;T507)</f>
        <v>-</v>
      </c>
      <c r="V507" s="83" t="str">
        <f aca="false">IF(O507="Not Used","-",VLOOKUP(D507,FOLIOS,7,FALSE())&amp;H507)</f>
        <v>-</v>
      </c>
      <c r="W507" s="83" t="str">
        <f aca="false">IF(U507="-","-",O507&amp;E507&amp;H507)</f>
        <v>-</v>
      </c>
      <c r="X507" s="84" t="str">
        <f aca="false">D507&amp;G507</f>
        <v>FT-CAND-EGSC-PRCTOLL:AECO/ABC</v>
      </c>
      <c r="AF507" s="0" t="str">
        <f aca="false">D507&amp;V507</f>
        <v>FT-CAND-EGSC-PRC-</v>
      </c>
    </row>
    <row r="508" customFormat="false" ht="12.75" hidden="false" customHeight="false" outlineLevel="0" collapsed="false">
      <c r="A508" s="80" t="n">
        <v>36682</v>
      </c>
      <c r="B508" s="81" t="s">
        <v>55</v>
      </c>
      <c r="C508" s="81" t="s">
        <v>56</v>
      </c>
      <c r="D508" s="81" t="s">
        <v>80</v>
      </c>
      <c r="E508" s="81" t="s">
        <v>24</v>
      </c>
      <c r="F508" s="81"/>
      <c r="G508" s="81" t="s">
        <v>71</v>
      </c>
      <c r="H508" s="80" t="n">
        <v>38749</v>
      </c>
      <c r="I508" s="81" t="n">
        <v>0</v>
      </c>
      <c r="J508" s="81" t="n">
        <v>0</v>
      </c>
      <c r="K508" s="82" t="n">
        <f aca="false">IF(J508=0,0,J508/I508)</f>
        <v>0</v>
      </c>
      <c r="L508" s="82" t="n">
        <f aca="false">I508/UOM</f>
        <v>0</v>
      </c>
      <c r="M508" s="82" t="n">
        <f aca="false">J508/UOM</f>
        <v>0</v>
      </c>
      <c r="N508" s="83" t="str">
        <f aca="false">IF(F508="P","PHY",IF(F508="G","G",E508))</f>
        <v>P</v>
      </c>
      <c r="O508" s="83" t="str">
        <f aca="false">IF(ISNA(VLOOKUP(G508,BadCanCurves,1,FALSE())),VLOOKUP(D508,FOLIOS,6,FALSE()),"not used")</f>
        <v>not used</v>
      </c>
      <c r="P508" s="83" t="n">
        <f aca="false">IF($N508="P",VLOOKUP(H508,PrcBuckets,2,FALSE()),0)</f>
        <v>13</v>
      </c>
      <c r="Q508" s="83" t="n">
        <f aca="false">IF($N508="D",VLOOKUP(H508,BasisBuckets,2,FALSE()),0)</f>
        <v>0</v>
      </c>
      <c r="R508" s="83" t="n">
        <f aca="false">IF($N508="PHY",VLOOKUP(H508,PGDBuckets,2,FALSE()),0)</f>
        <v>0</v>
      </c>
      <c r="S508" s="83" t="n">
        <f aca="false">IF($N508="G",VLOOKUP(H508,PGDBuckets,2,FALSE()),0)</f>
        <v>0</v>
      </c>
      <c r="T508" s="83" t="n">
        <f aca="false">SUM(P508:S508)</f>
        <v>13</v>
      </c>
      <c r="U508" s="83" t="str">
        <f aca="false">IF(O508="not used","-",O508&amp;N508&amp;T508)</f>
        <v>-</v>
      </c>
      <c r="V508" s="83" t="str">
        <f aca="false">IF(O508="Not Used","-",VLOOKUP(D508,FOLIOS,7,FALSE())&amp;H508)</f>
        <v>-</v>
      </c>
      <c r="W508" s="83" t="str">
        <f aca="false">IF(U508="-","-",O508&amp;E508&amp;H508)</f>
        <v>-</v>
      </c>
      <c r="X508" s="84" t="str">
        <f aca="false">D508&amp;G508</f>
        <v>FT-CAND-EGSC-PRCTOLL:AECO/ABC</v>
      </c>
      <c r="AF508" s="0" t="str">
        <f aca="false">D508&amp;V508</f>
        <v>FT-CAND-EGSC-PRC-</v>
      </c>
    </row>
    <row r="509" customFormat="false" ht="12.75" hidden="false" customHeight="false" outlineLevel="0" collapsed="false">
      <c r="A509" s="80" t="n">
        <v>36682</v>
      </c>
      <c r="B509" s="81" t="s">
        <v>55</v>
      </c>
      <c r="C509" s="81" t="s">
        <v>56</v>
      </c>
      <c r="D509" s="81" t="s">
        <v>80</v>
      </c>
      <c r="E509" s="81" t="s">
        <v>24</v>
      </c>
      <c r="F509" s="81"/>
      <c r="G509" s="81" t="s">
        <v>71</v>
      </c>
      <c r="H509" s="80" t="n">
        <v>38777</v>
      </c>
      <c r="I509" s="81" t="n">
        <v>0</v>
      </c>
      <c r="J509" s="81" t="n">
        <v>0</v>
      </c>
      <c r="K509" s="82" t="n">
        <f aca="false">IF(J509=0,0,J509/I509)</f>
        <v>0</v>
      </c>
      <c r="L509" s="82" t="n">
        <f aca="false">I509/UOM</f>
        <v>0</v>
      </c>
      <c r="M509" s="82" t="n">
        <f aca="false">J509/UOM</f>
        <v>0</v>
      </c>
      <c r="N509" s="83" t="str">
        <f aca="false">IF(F509="P","PHY",IF(F509="G","G",E509))</f>
        <v>P</v>
      </c>
      <c r="O509" s="83" t="str">
        <f aca="false">IF(ISNA(VLOOKUP(G509,BadCanCurves,1,FALSE())),VLOOKUP(D509,FOLIOS,6,FALSE()),"not used")</f>
        <v>not used</v>
      </c>
      <c r="P509" s="83" t="n">
        <f aca="false">IF($N509="P",VLOOKUP(H509,PrcBuckets,2,FALSE()),0)</f>
        <v>13</v>
      </c>
      <c r="Q509" s="83" t="n">
        <f aca="false">IF($N509="D",VLOOKUP(H509,BasisBuckets,2,FALSE()),0)</f>
        <v>0</v>
      </c>
      <c r="R509" s="83" t="n">
        <f aca="false">IF($N509="PHY",VLOOKUP(H509,PGDBuckets,2,FALSE()),0)</f>
        <v>0</v>
      </c>
      <c r="S509" s="83" t="n">
        <f aca="false">IF($N509="G",VLOOKUP(H509,PGDBuckets,2,FALSE()),0)</f>
        <v>0</v>
      </c>
      <c r="T509" s="83" t="n">
        <f aca="false">SUM(P509:S509)</f>
        <v>13</v>
      </c>
      <c r="U509" s="83" t="str">
        <f aca="false">IF(O509="not used","-",O509&amp;N509&amp;T509)</f>
        <v>-</v>
      </c>
      <c r="V509" s="83" t="str">
        <f aca="false">IF(O509="Not Used","-",VLOOKUP(D509,FOLIOS,7,FALSE())&amp;H509)</f>
        <v>-</v>
      </c>
      <c r="W509" s="83" t="str">
        <f aca="false">IF(U509="-","-",O509&amp;E509&amp;H509)</f>
        <v>-</v>
      </c>
      <c r="X509" s="84" t="str">
        <f aca="false">D509&amp;G509</f>
        <v>FT-CAND-EGSC-PRCTOLL:AECO/ABC</v>
      </c>
      <c r="AF509" s="0" t="str">
        <f aca="false">D509&amp;V509</f>
        <v>FT-CAND-EGSC-PRC-</v>
      </c>
    </row>
    <row r="510" customFormat="false" ht="12.75" hidden="false" customHeight="false" outlineLevel="0" collapsed="false">
      <c r="A510" s="80" t="n">
        <v>36682</v>
      </c>
      <c r="B510" s="81" t="s">
        <v>55</v>
      </c>
      <c r="C510" s="81" t="s">
        <v>56</v>
      </c>
      <c r="D510" s="81" t="s">
        <v>80</v>
      </c>
      <c r="E510" s="81" t="s">
        <v>24</v>
      </c>
      <c r="F510" s="81"/>
      <c r="G510" s="81" t="s">
        <v>71</v>
      </c>
      <c r="H510" s="80" t="n">
        <v>38808</v>
      </c>
      <c r="I510" s="81" t="n">
        <v>0</v>
      </c>
      <c r="J510" s="81" t="n">
        <v>0</v>
      </c>
      <c r="K510" s="82" t="n">
        <f aca="false">IF(J510=0,0,J510/I510)</f>
        <v>0</v>
      </c>
      <c r="L510" s="82" t="n">
        <f aca="false">I510/UOM</f>
        <v>0</v>
      </c>
      <c r="M510" s="82" t="n">
        <f aca="false">J510/UOM</f>
        <v>0</v>
      </c>
      <c r="N510" s="83" t="str">
        <f aca="false">IF(F510="P","PHY",IF(F510="G","G",E510))</f>
        <v>P</v>
      </c>
      <c r="O510" s="83" t="str">
        <f aca="false">IF(ISNA(VLOOKUP(G510,BadCanCurves,1,FALSE())),VLOOKUP(D510,FOLIOS,6,FALSE()),"not used")</f>
        <v>not used</v>
      </c>
      <c r="P510" s="83" t="n">
        <f aca="false">IF($N510="P",VLOOKUP(H510,PrcBuckets,2,FALSE()),0)</f>
        <v>13</v>
      </c>
      <c r="Q510" s="83" t="n">
        <f aca="false">IF($N510="D",VLOOKUP(H510,BasisBuckets,2,FALSE()),0)</f>
        <v>0</v>
      </c>
      <c r="R510" s="83" t="n">
        <f aca="false">IF($N510="PHY",VLOOKUP(H510,PGDBuckets,2,FALSE()),0)</f>
        <v>0</v>
      </c>
      <c r="S510" s="83" t="n">
        <f aca="false">IF($N510="G",VLOOKUP(H510,PGDBuckets,2,FALSE()),0)</f>
        <v>0</v>
      </c>
      <c r="T510" s="83" t="n">
        <f aca="false">SUM(P510:S510)</f>
        <v>13</v>
      </c>
      <c r="U510" s="83" t="str">
        <f aca="false">IF(O510="not used","-",O510&amp;N510&amp;T510)</f>
        <v>-</v>
      </c>
      <c r="V510" s="83" t="str">
        <f aca="false">IF(O510="Not Used","-",VLOOKUP(D510,FOLIOS,7,FALSE())&amp;H510)</f>
        <v>-</v>
      </c>
      <c r="W510" s="83" t="str">
        <f aca="false">IF(U510="-","-",O510&amp;E510&amp;H510)</f>
        <v>-</v>
      </c>
      <c r="X510" s="84" t="str">
        <f aca="false">D510&amp;G510</f>
        <v>FT-CAND-EGSC-PRCTOLL:AECO/ABC</v>
      </c>
      <c r="AF510" s="0" t="str">
        <f aca="false">D510&amp;V510</f>
        <v>FT-CAND-EGSC-PRC-</v>
      </c>
    </row>
    <row r="511" customFormat="false" ht="12.75" hidden="false" customHeight="false" outlineLevel="0" collapsed="false">
      <c r="A511" s="80" t="n">
        <v>36682</v>
      </c>
      <c r="B511" s="81" t="s">
        <v>55</v>
      </c>
      <c r="C511" s="81" t="s">
        <v>56</v>
      </c>
      <c r="D511" s="81" t="s">
        <v>80</v>
      </c>
      <c r="E511" s="81" t="s">
        <v>24</v>
      </c>
      <c r="F511" s="81"/>
      <c r="G511" s="81" t="s">
        <v>71</v>
      </c>
      <c r="H511" s="80" t="n">
        <v>38838</v>
      </c>
      <c r="I511" s="81" t="n">
        <v>0</v>
      </c>
      <c r="J511" s="81" t="n">
        <v>0</v>
      </c>
      <c r="K511" s="82" t="n">
        <f aca="false">IF(J511=0,0,J511/I511)</f>
        <v>0</v>
      </c>
      <c r="L511" s="82" t="n">
        <f aca="false">I511/UOM</f>
        <v>0</v>
      </c>
      <c r="M511" s="82" t="n">
        <f aca="false">J511/UOM</f>
        <v>0</v>
      </c>
      <c r="N511" s="83" t="str">
        <f aca="false">IF(F511="P","PHY",IF(F511="G","G",E511))</f>
        <v>P</v>
      </c>
      <c r="O511" s="83" t="str">
        <f aca="false">IF(ISNA(VLOOKUP(G511,BadCanCurves,1,FALSE())),VLOOKUP(D511,FOLIOS,6,FALSE()),"not used")</f>
        <v>not used</v>
      </c>
      <c r="P511" s="83" t="n">
        <f aca="false">IF($N511="P",VLOOKUP(H511,PrcBuckets,2,FALSE()),0)</f>
        <v>13</v>
      </c>
      <c r="Q511" s="83" t="n">
        <f aca="false">IF($N511="D",VLOOKUP(H511,BasisBuckets,2,FALSE()),0)</f>
        <v>0</v>
      </c>
      <c r="R511" s="83" t="n">
        <f aca="false">IF($N511="PHY",VLOOKUP(H511,PGDBuckets,2,FALSE()),0)</f>
        <v>0</v>
      </c>
      <c r="S511" s="83" t="n">
        <f aca="false">IF($N511="G",VLOOKUP(H511,PGDBuckets,2,FALSE()),0)</f>
        <v>0</v>
      </c>
      <c r="T511" s="83" t="n">
        <f aca="false">SUM(P511:S511)</f>
        <v>13</v>
      </c>
      <c r="U511" s="83" t="str">
        <f aca="false">IF(O511="not used","-",O511&amp;N511&amp;T511)</f>
        <v>-</v>
      </c>
      <c r="V511" s="83" t="str">
        <f aca="false">IF(O511="Not Used","-",VLOOKUP(D511,FOLIOS,7,FALSE())&amp;H511)</f>
        <v>-</v>
      </c>
      <c r="W511" s="83" t="str">
        <f aca="false">IF(U511="-","-",O511&amp;E511&amp;H511)</f>
        <v>-</v>
      </c>
      <c r="X511" s="84" t="str">
        <f aca="false">D511&amp;G511</f>
        <v>FT-CAND-EGSC-PRCTOLL:AECO/ABC</v>
      </c>
      <c r="AF511" s="0" t="str">
        <f aca="false">D511&amp;V511</f>
        <v>FT-CAND-EGSC-PRC-</v>
      </c>
    </row>
    <row r="512" customFormat="false" ht="12.75" hidden="false" customHeight="false" outlineLevel="0" collapsed="false">
      <c r="A512" s="80" t="n">
        <v>36682</v>
      </c>
      <c r="B512" s="81" t="s">
        <v>55</v>
      </c>
      <c r="C512" s="81" t="s">
        <v>56</v>
      </c>
      <c r="D512" s="81" t="s">
        <v>80</v>
      </c>
      <c r="E512" s="81" t="s">
        <v>24</v>
      </c>
      <c r="F512" s="81"/>
      <c r="G512" s="81" t="s">
        <v>71</v>
      </c>
      <c r="H512" s="80" t="n">
        <v>38869</v>
      </c>
      <c r="I512" s="81" t="n">
        <v>0</v>
      </c>
      <c r="J512" s="81" t="n">
        <v>0</v>
      </c>
      <c r="K512" s="82" t="n">
        <f aca="false">IF(J512=0,0,J512/I512)</f>
        <v>0</v>
      </c>
      <c r="L512" s="82" t="n">
        <f aca="false">I512/UOM</f>
        <v>0</v>
      </c>
      <c r="M512" s="82" t="n">
        <f aca="false">J512/UOM</f>
        <v>0</v>
      </c>
      <c r="N512" s="83" t="str">
        <f aca="false">IF(F512="P","PHY",IF(F512="G","G",E512))</f>
        <v>P</v>
      </c>
      <c r="O512" s="83" t="str">
        <f aca="false">IF(ISNA(VLOOKUP(G512,BadCanCurves,1,FALSE())),VLOOKUP(D512,FOLIOS,6,FALSE()),"not used")</f>
        <v>not used</v>
      </c>
      <c r="P512" s="83" t="n">
        <f aca="false">IF($N512="P",VLOOKUP(H512,PrcBuckets,2,FALSE()),0)</f>
        <v>13</v>
      </c>
      <c r="Q512" s="83" t="n">
        <f aca="false">IF($N512="D",VLOOKUP(H512,BasisBuckets,2,FALSE()),0)</f>
        <v>0</v>
      </c>
      <c r="R512" s="83" t="n">
        <f aca="false">IF($N512="PHY",VLOOKUP(H512,PGDBuckets,2,FALSE()),0)</f>
        <v>0</v>
      </c>
      <c r="S512" s="83" t="n">
        <f aca="false">IF($N512="G",VLOOKUP(H512,PGDBuckets,2,FALSE()),0)</f>
        <v>0</v>
      </c>
      <c r="T512" s="83" t="n">
        <f aca="false">SUM(P512:S512)</f>
        <v>13</v>
      </c>
      <c r="U512" s="83" t="str">
        <f aca="false">IF(O512="not used","-",O512&amp;N512&amp;T512)</f>
        <v>-</v>
      </c>
      <c r="V512" s="83" t="str">
        <f aca="false">IF(O512="Not Used","-",VLOOKUP(D512,FOLIOS,7,FALSE())&amp;H512)</f>
        <v>-</v>
      </c>
      <c r="W512" s="83" t="str">
        <f aca="false">IF(U512="-","-",O512&amp;E512&amp;H512)</f>
        <v>-</v>
      </c>
      <c r="X512" s="84" t="str">
        <f aca="false">D512&amp;G512</f>
        <v>FT-CAND-EGSC-PRCTOLL:AECO/ABC</v>
      </c>
      <c r="AF512" s="0" t="str">
        <f aca="false">D512&amp;V512</f>
        <v>FT-CAND-EGSC-PRC-</v>
      </c>
    </row>
    <row r="513" customFormat="false" ht="12.75" hidden="false" customHeight="false" outlineLevel="0" collapsed="false">
      <c r="A513" s="80" t="n">
        <v>36682</v>
      </c>
      <c r="B513" s="81" t="s">
        <v>55</v>
      </c>
      <c r="C513" s="81" t="s">
        <v>56</v>
      </c>
      <c r="D513" s="81" t="s">
        <v>80</v>
      </c>
      <c r="E513" s="81" t="s">
        <v>24</v>
      </c>
      <c r="F513" s="81"/>
      <c r="G513" s="81" t="s">
        <v>71</v>
      </c>
      <c r="H513" s="80" t="n">
        <v>38899</v>
      </c>
      <c r="I513" s="81" t="n">
        <v>0</v>
      </c>
      <c r="J513" s="81" t="n">
        <v>0</v>
      </c>
      <c r="K513" s="82" t="n">
        <f aca="false">IF(J513=0,0,J513/I513)</f>
        <v>0</v>
      </c>
      <c r="L513" s="82" t="n">
        <f aca="false">I513/UOM</f>
        <v>0</v>
      </c>
      <c r="M513" s="82" t="n">
        <f aca="false">J513/UOM</f>
        <v>0</v>
      </c>
      <c r="N513" s="83" t="str">
        <f aca="false">IF(F513="P","PHY",IF(F513="G","G",E513))</f>
        <v>P</v>
      </c>
      <c r="O513" s="83" t="str">
        <f aca="false">IF(ISNA(VLOOKUP(G513,BadCanCurves,1,FALSE())),VLOOKUP(D513,FOLIOS,6,FALSE()),"not used")</f>
        <v>not used</v>
      </c>
      <c r="P513" s="83" t="n">
        <f aca="false">IF($N513="P",VLOOKUP(H513,PrcBuckets,2,FALSE()),0)</f>
        <v>13</v>
      </c>
      <c r="Q513" s="83" t="n">
        <f aca="false">IF($N513="D",VLOOKUP(H513,BasisBuckets,2,FALSE()),0)</f>
        <v>0</v>
      </c>
      <c r="R513" s="83" t="n">
        <f aca="false">IF($N513="PHY",VLOOKUP(H513,PGDBuckets,2,FALSE()),0)</f>
        <v>0</v>
      </c>
      <c r="S513" s="83" t="n">
        <f aca="false">IF($N513="G",VLOOKUP(H513,PGDBuckets,2,FALSE()),0)</f>
        <v>0</v>
      </c>
      <c r="T513" s="83" t="n">
        <f aca="false">SUM(P513:S513)</f>
        <v>13</v>
      </c>
      <c r="U513" s="83" t="str">
        <f aca="false">IF(O513="not used","-",O513&amp;N513&amp;T513)</f>
        <v>-</v>
      </c>
      <c r="V513" s="83" t="str">
        <f aca="false">IF(O513="Not Used","-",VLOOKUP(D513,FOLIOS,7,FALSE())&amp;H513)</f>
        <v>-</v>
      </c>
      <c r="W513" s="83" t="str">
        <f aca="false">IF(U513="-","-",O513&amp;E513&amp;H513)</f>
        <v>-</v>
      </c>
      <c r="X513" s="84" t="str">
        <f aca="false">D513&amp;G513</f>
        <v>FT-CAND-EGSC-PRCTOLL:AECO/ABC</v>
      </c>
      <c r="AF513" s="0" t="str">
        <f aca="false">D513&amp;V513</f>
        <v>FT-CAND-EGSC-PRC-</v>
      </c>
    </row>
    <row r="514" customFormat="false" ht="12.75" hidden="false" customHeight="false" outlineLevel="0" collapsed="false">
      <c r="A514" s="80" t="n">
        <v>36682</v>
      </c>
      <c r="B514" s="81" t="s">
        <v>55</v>
      </c>
      <c r="C514" s="81" t="s">
        <v>56</v>
      </c>
      <c r="D514" s="81" t="s">
        <v>80</v>
      </c>
      <c r="E514" s="81" t="s">
        <v>24</v>
      </c>
      <c r="F514" s="81"/>
      <c r="G514" s="81" t="s">
        <v>71</v>
      </c>
      <c r="H514" s="80" t="n">
        <v>38930</v>
      </c>
      <c r="I514" s="81" t="n">
        <v>0</v>
      </c>
      <c r="J514" s="81" t="n">
        <v>0</v>
      </c>
      <c r="K514" s="82" t="n">
        <f aca="false">IF(J514=0,0,J514/I514)</f>
        <v>0</v>
      </c>
      <c r="L514" s="82" t="n">
        <f aca="false">I514/UOM</f>
        <v>0</v>
      </c>
      <c r="M514" s="82" t="n">
        <f aca="false">J514/UOM</f>
        <v>0</v>
      </c>
      <c r="N514" s="83" t="str">
        <f aca="false">IF(F514="P","PHY",IF(F514="G","G",E514))</f>
        <v>P</v>
      </c>
      <c r="O514" s="83" t="str">
        <f aca="false">IF(ISNA(VLOOKUP(G514,BadCanCurves,1,FALSE())),VLOOKUP(D514,FOLIOS,6,FALSE()),"not used")</f>
        <v>not used</v>
      </c>
      <c r="P514" s="83" t="n">
        <f aca="false">IF($N514="P",VLOOKUP(H514,PrcBuckets,2,FALSE()),0)</f>
        <v>13</v>
      </c>
      <c r="Q514" s="83" t="n">
        <f aca="false">IF($N514="D",VLOOKUP(H514,BasisBuckets,2,FALSE()),0)</f>
        <v>0</v>
      </c>
      <c r="R514" s="83" t="n">
        <f aca="false">IF($N514="PHY",VLOOKUP(H514,PGDBuckets,2,FALSE()),0)</f>
        <v>0</v>
      </c>
      <c r="S514" s="83" t="n">
        <f aca="false">IF($N514="G",VLOOKUP(H514,PGDBuckets,2,FALSE()),0)</f>
        <v>0</v>
      </c>
      <c r="T514" s="83" t="n">
        <f aca="false">SUM(P514:S514)</f>
        <v>13</v>
      </c>
      <c r="U514" s="83" t="str">
        <f aca="false">IF(O514="not used","-",O514&amp;N514&amp;T514)</f>
        <v>-</v>
      </c>
      <c r="V514" s="83" t="str">
        <f aca="false">IF(O514="Not Used","-",VLOOKUP(D514,FOLIOS,7,FALSE())&amp;H514)</f>
        <v>-</v>
      </c>
      <c r="W514" s="83" t="str">
        <f aca="false">IF(U514="-","-",O514&amp;E514&amp;H514)</f>
        <v>-</v>
      </c>
      <c r="X514" s="84" t="str">
        <f aca="false">D514&amp;G514</f>
        <v>FT-CAND-EGSC-PRCTOLL:AECO/ABC</v>
      </c>
      <c r="AF514" s="0" t="str">
        <f aca="false">D514&amp;V514</f>
        <v>FT-CAND-EGSC-PRC-</v>
      </c>
    </row>
    <row r="515" customFormat="false" ht="12.75" hidden="false" customHeight="false" outlineLevel="0" collapsed="false">
      <c r="A515" s="80" t="n">
        <v>36682</v>
      </c>
      <c r="B515" s="81" t="s">
        <v>55</v>
      </c>
      <c r="C515" s="81" t="s">
        <v>56</v>
      </c>
      <c r="D515" s="81" t="s">
        <v>80</v>
      </c>
      <c r="E515" s="81" t="s">
        <v>24</v>
      </c>
      <c r="F515" s="81"/>
      <c r="G515" s="81" t="s">
        <v>71</v>
      </c>
      <c r="H515" s="80" t="n">
        <v>38961</v>
      </c>
      <c r="I515" s="81" t="n">
        <v>0</v>
      </c>
      <c r="J515" s="81" t="n">
        <v>0</v>
      </c>
      <c r="K515" s="82" t="n">
        <f aca="false">IF(J515=0,0,J515/I515)</f>
        <v>0</v>
      </c>
      <c r="L515" s="82" t="n">
        <f aca="false">I515/UOM</f>
        <v>0</v>
      </c>
      <c r="M515" s="82" t="n">
        <f aca="false">J515/UOM</f>
        <v>0</v>
      </c>
      <c r="N515" s="83" t="str">
        <f aca="false">IF(F515="P","PHY",IF(F515="G","G",E515))</f>
        <v>P</v>
      </c>
      <c r="O515" s="83" t="str">
        <f aca="false">IF(ISNA(VLOOKUP(G515,BadCanCurves,1,FALSE())),VLOOKUP(D515,FOLIOS,6,FALSE()),"not used")</f>
        <v>not used</v>
      </c>
      <c r="P515" s="83" t="n">
        <f aca="false">IF($N515="P",VLOOKUP(H515,PrcBuckets,2,FALSE()),0)</f>
        <v>13</v>
      </c>
      <c r="Q515" s="83" t="n">
        <f aca="false">IF($N515="D",VLOOKUP(H515,BasisBuckets,2,FALSE()),0)</f>
        <v>0</v>
      </c>
      <c r="R515" s="83" t="n">
        <f aca="false">IF($N515="PHY",VLOOKUP(H515,PGDBuckets,2,FALSE()),0)</f>
        <v>0</v>
      </c>
      <c r="S515" s="83" t="n">
        <f aca="false">IF($N515="G",VLOOKUP(H515,PGDBuckets,2,FALSE()),0)</f>
        <v>0</v>
      </c>
      <c r="T515" s="83" t="n">
        <f aca="false">SUM(P515:S515)</f>
        <v>13</v>
      </c>
      <c r="U515" s="83" t="str">
        <f aca="false">IF(O515="not used","-",O515&amp;N515&amp;T515)</f>
        <v>-</v>
      </c>
      <c r="V515" s="83" t="str">
        <f aca="false">IF(O515="Not Used","-",VLOOKUP(D515,FOLIOS,7,FALSE())&amp;H515)</f>
        <v>-</v>
      </c>
      <c r="W515" s="83" t="str">
        <f aca="false">IF(U515="-","-",O515&amp;E515&amp;H515)</f>
        <v>-</v>
      </c>
      <c r="X515" s="84" t="str">
        <f aca="false">D515&amp;G515</f>
        <v>FT-CAND-EGSC-PRCTOLL:AECO/ABC</v>
      </c>
      <c r="AF515" s="0" t="str">
        <f aca="false">D515&amp;V515</f>
        <v>FT-CAND-EGSC-PRC-</v>
      </c>
    </row>
    <row r="516" customFormat="false" ht="12.75" hidden="false" customHeight="false" outlineLevel="0" collapsed="false">
      <c r="A516" s="80" t="n">
        <v>36682</v>
      </c>
      <c r="B516" s="81" t="s">
        <v>55</v>
      </c>
      <c r="C516" s="81" t="s">
        <v>56</v>
      </c>
      <c r="D516" s="81" t="s">
        <v>80</v>
      </c>
      <c r="E516" s="81" t="s">
        <v>24</v>
      </c>
      <c r="F516" s="81"/>
      <c r="G516" s="81" t="s">
        <v>71</v>
      </c>
      <c r="H516" s="80" t="n">
        <v>38991</v>
      </c>
      <c r="I516" s="81" t="n">
        <v>0</v>
      </c>
      <c r="J516" s="81" t="n">
        <v>0</v>
      </c>
      <c r="K516" s="82" t="n">
        <f aca="false">IF(J516=0,0,J516/I516)</f>
        <v>0</v>
      </c>
      <c r="L516" s="82" t="n">
        <f aca="false">I516/UOM</f>
        <v>0</v>
      </c>
      <c r="M516" s="82" t="n">
        <f aca="false">J516/UOM</f>
        <v>0</v>
      </c>
      <c r="N516" s="83" t="str">
        <f aca="false">IF(F516="P","PHY",IF(F516="G","G",E516))</f>
        <v>P</v>
      </c>
      <c r="O516" s="83" t="str">
        <f aca="false">IF(ISNA(VLOOKUP(G516,BadCanCurves,1,FALSE())),VLOOKUP(D516,FOLIOS,6,FALSE()),"not used")</f>
        <v>not used</v>
      </c>
      <c r="P516" s="83" t="n">
        <f aca="false">IF($N516="P",VLOOKUP(H516,PrcBuckets,2,FALSE()),0)</f>
        <v>13</v>
      </c>
      <c r="Q516" s="83" t="n">
        <f aca="false">IF($N516="D",VLOOKUP(H516,BasisBuckets,2,FALSE()),0)</f>
        <v>0</v>
      </c>
      <c r="R516" s="83" t="n">
        <f aca="false">IF($N516="PHY",VLOOKUP(H516,PGDBuckets,2,FALSE()),0)</f>
        <v>0</v>
      </c>
      <c r="S516" s="83" t="n">
        <f aca="false">IF($N516="G",VLOOKUP(H516,PGDBuckets,2,FALSE()),0)</f>
        <v>0</v>
      </c>
      <c r="T516" s="83" t="n">
        <f aca="false">SUM(P516:S516)</f>
        <v>13</v>
      </c>
      <c r="U516" s="83" t="str">
        <f aca="false">IF(O516="not used","-",O516&amp;N516&amp;T516)</f>
        <v>-</v>
      </c>
      <c r="V516" s="83" t="str">
        <f aca="false">IF(O516="Not Used","-",VLOOKUP(D516,FOLIOS,7,FALSE())&amp;H516)</f>
        <v>-</v>
      </c>
      <c r="W516" s="83" t="str">
        <f aca="false">IF(U516="-","-",O516&amp;E516&amp;H516)</f>
        <v>-</v>
      </c>
      <c r="X516" s="84" t="str">
        <f aca="false">D516&amp;G516</f>
        <v>FT-CAND-EGSC-PRCTOLL:AECO/ABC</v>
      </c>
      <c r="AF516" s="0" t="str">
        <f aca="false">D516&amp;V516</f>
        <v>FT-CAND-EGSC-PRC-</v>
      </c>
    </row>
    <row r="517" customFormat="false" ht="12.75" hidden="false" customHeight="false" outlineLevel="0" collapsed="false">
      <c r="A517" s="80" t="n">
        <v>36682</v>
      </c>
      <c r="B517" s="81" t="s">
        <v>55</v>
      </c>
      <c r="C517" s="81" t="s">
        <v>56</v>
      </c>
      <c r="D517" s="81" t="s">
        <v>80</v>
      </c>
      <c r="E517" s="81" t="s">
        <v>24</v>
      </c>
      <c r="F517" s="81"/>
      <c r="G517" s="81" t="s">
        <v>71</v>
      </c>
      <c r="H517" s="80" t="n">
        <v>39022</v>
      </c>
      <c r="I517" s="81" t="n">
        <v>0</v>
      </c>
      <c r="J517" s="81" t="n">
        <v>0</v>
      </c>
      <c r="K517" s="82" t="n">
        <f aca="false">IF(J517=0,0,J517/I517)</f>
        <v>0</v>
      </c>
      <c r="L517" s="82" t="n">
        <f aca="false">I517/UOM</f>
        <v>0</v>
      </c>
      <c r="M517" s="82" t="n">
        <f aca="false">J517/UOM</f>
        <v>0</v>
      </c>
      <c r="N517" s="83" t="str">
        <f aca="false">IF(F517="P","PHY",IF(F517="G","G",E517))</f>
        <v>P</v>
      </c>
      <c r="O517" s="83" t="str">
        <f aca="false">IF(ISNA(VLOOKUP(G517,BadCanCurves,1,FALSE())),VLOOKUP(D517,FOLIOS,6,FALSE()),"not used")</f>
        <v>not used</v>
      </c>
      <c r="P517" s="83" t="n">
        <f aca="false">IF($N517="P",VLOOKUP(H517,PrcBuckets,2,FALSE()),0)</f>
        <v>13</v>
      </c>
      <c r="Q517" s="83" t="n">
        <f aca="false">IF($N517="D",VLOOKUP(H517,BasisBuckets,2,FALSE()),0)</f>
        <v>0</v>
      </c>
      <c r="R517" s="83" t="n">
        <f aca="false">IF($N517="PHY",VLOOKUP(H517,PGDBuckets,2,FALSE()),0)</f>
        <v>0</v>
      </c>
      <c r="S517" s="83" t="n">
        <f aca="false">IF($N517="G",VLOOKUP(H517,PGDBuckets,2,FALSE()),0)</f>
        <v>0</v>
      </c>
      <c r="T517" s="83" t="n">
        <f aca="false">SUM(P517:S517)</f>
        <v>13</v>
      </c>
      <c r="U517" s="83" t="str">
        <f aca="false">IF(O517="not used","-",O517&amp;N517&amp;T517)</f>
        <v>-</v>
      </c>
      <c r="V517" s="83" t="str">
        <f aca="false">IF(O517="Not Used","-",VLOOKUP(D517,FOLIOS,7,FALSE())&amp;H517)</f>
        <v>-</v>
      </c>
      <c r="W517" s="83" t="str">
        <f aca="false">IF(U517="-","-",O517&amp;E517&amp;H517)</f>
        <v>-</v>
      </c>
      <c r="X517" s="84" t="str">
        <f aca="false">D517&amp;G517</f>
        <v>FT-CAND-EGSC-PRCTOLL:AECO/ABC</v>
      </c>
      <c r="AF517" s="0" t="str">
        <f aca="false">D517&amp;V517</f>
        <v>FT-CAND-EGSC-PRC-</v>
      </c>
    </row>
    <row r="518" customFormat="false" ht="12.75" hidden="false" customHeight="false" outlineLevel="0" collapsed="false">
      <c r="A518" s="80" t="n">
        <v>36682</v>
      </c>
      <c r="B518" s="81" t="s">
        <v>55</v>
      </c>
      <c r="C518" s="81" t="s">
        <v>56</v>
      </c>
      <c r="D518" s="81" t="s">
        <v>80</v>
      </c>
      <c r="E518" s="81" t="s">
        <v>24</v>
      </c>
      <c r="F518" s="81"/>
      <c r="G518" s="81" t="s">
        <v>71</v>
      </c>
      <c r="H518" s="80" t="n">
        <v>39052</v>
      </c>
      <c r="I518" s="81" t="n">
        <v>0</v>
      </c>
      <c r="J518" s="81" t="n">
        <v>0</v>
      </c>
      <c r="K518" s="82" t="n">
        <f aca="false">IF(J518=0,0,J518/I518)</f>
        <v>0</v>
      </c>
      <c r="L518" s="82" t="n">
        <f aca="false">I518/UOM</f>
        <v>0</v>
      </c>
      <c r="M518" s="82" t="n">
        <f aca="false">J518/UOM</f>
        <v>0</v>
      </c>
      <c r="N518" s="83" t="str">
        <f aca="false">IF(F518="P","PHY",IF(F518="G","G",E518))</f>
        <v>P</v>
      </c>
      <c r="O518" s="83" t="str">
        <f aca="false">IF(ISNA(VLOOKUP(G518,BadCanCurves,1,FALSE())),VLOOKUP(D518,FOLIOS,6,FALSE()),"not used")</f>
        <v>not used</v>
      </c>
      <c r="P518" s="83" t="n">
        <f aca="false">IF($N518="P",VLOOKUP(H518,PrcBuckets,2,FALSE()),0)</f>
        <v>13</v>
      </c>
      <c r="Q518" s="83" t="n">
        <f aca="false">IF($N518="D",VLOOKUP(H518,BasisBuckets,2,FALSE()),0)</f>
        <v>0</v>
      </c>
      <c r="R518" s="83" t="n">
        <f aca="false">IF($N518="PHY",VLOOKUP(H518,PGDBuckets,2,FALSE()),0)</f>
        <v>0</v>
      </c>
      <c r="S518" s="83" t="n">
        <f aca="false">IF($N518="G",VLOOKUP(H518,PGDBuckets,2,FALSE()),0)</f>
        <v>0</v>
      </c>
      <c r="T518" s="83" t="n">
        <f aca="false">SUM(P518:S518)</f>
        <v>13</v>
      </c>
      <c r="U518" s="83" t="str">
        <f aca="false">IF(O518="not used","-",O518&amp;N518&amp;T518)</f>
        <v>-</v>
      </c>
      <c r="V518" s="83" t="str">
        <f aca="false">IF(O518="Not Used","-",VLOOKUP(D518,FOLIOS,7,FALSE())&amp;H518)</f>
        <v>-</v>
      </c>
      <c r="W518" s="83" t="str">
        <f aca="false">IF(U518="-","-",O518&amp;E518&amp;H518)</f>
        <v>-</v>
      </c>
      <c r="X518" s="84" t="str">
        <f aca="false">D518&amp;G518</f>
        <v>FT-CAND-EGSC-PRCTOLL:AECO/ABC</v>
      </c>
      <c r="AF518" s="0" t="str">
        <f aca="false">D518&amp;V518</f>
        <v>FT-CAND-EGSC-PRC-</v>
      </c>
    </row>
    <row r="519" customFormat="false" ht="12.75" hidden="false" customHeight="false" outlineLevel="0" collapsed="false">
      <c r="A519" s="80" t="n">
        <v>36682</v>
      </c>
      <c r="B519" s="81" t="s">
        <v>55</v>
      </c>
      <c r="C519" s="81" t="s">
        <v>56</v>
      </c>
      <c r="D519" s="81" t="s">
        <v>80</v>
      </c>
      <c r="E519" s="81" t="s">
        <v>24</v>
      </c>
      <c r="F519" s="81"/>
      <c r="G519" s="81" t="s">
        <v>71</v>
      </c>
      <c r="H519" s="80" t="n">
        <v>39083</v>
      </c>
      <c r="I519" s="81" t="n">
        <v>0</v>
      </c>
      <c r="J519" s="81" t="n">
        <v>0</v>
      </c>
      <c r="K519" s="82" t="n">
        <f aca="false">IF(J519=0,0,J519/I519)</f>
        <v>0</v>
      </c>
      <c r="L519" s="82" t="n">
        <f aca="false">I519/UOM</f>
        <v>0</v>
      </c>
      <c r="M519" s="82" t="n">
        <f aca="false">J519/UOM</f>
        <v>0</v>
      </c>
      <c r="N519" s="83" t="str">
        <f aca="false">IF(F519="P","PHY",IF(F519="G","G",E519))</f>
        <v>P</v>
      </c>
      <c r="O519" s="83" t="str">
        <f aca="false">IF(ISNA(VLOOKUP(G519,BadCanCurves,1,FALSE())),VLOOKUP(D519,FOLIOS,6,FALSE()),"not used")</f>
        <v>not used</v>
      </c>
      <c r="P519" s="83" t="n">
        <f aca="false">IF($N519="P",VLOOKUP(H519,PrcBuckets,2,FALSE()),0)</f>
        <v>13</v>
      </c>
      <c r="Q519" s="83" t="n">
        <f aca="false">IF($N519="D",VLOOKUP(H519,BasisBuckets,2,FALSE()),0)</f>
        <v>0</v>
      </c>
      <c r="R519" s="83" t="n">
        <f aca="false">IF($N519="PHY",VLOOKUP(H519,PGDBuckets,2,FALSE()),0)</f>
        <v>0</v>
      </c>
      <c r="S519" s="83" t="n">
        <f aca="false">IF($N519="G",VLOOKUP(H519,PGDBuckets,2,FALSE()),0)</f>
        <v>0</v>
      </c>
      <c r="T519" s="83" t="n">
        <f aca="false">SUM(P519:S519)</f>
        <v>13</v>
      </c>
      <c r="U519" s="83" t="str">
        <f aca="false">IF(O519="not used","-",O519&amp;N519&amp;T519)</f>
        <v>-</v>
      </c>
      <c r="V519" s="83" t="str">
        <f aca="false">IF(O519="Not Used","-",VLOOKUP(D519,FOLIOS,7,FALSE())&amp;H519)</f>
        <v>-</v>
      </c>
      <c r="W519" s="83" t="str">
        <f aca="false">IF(U519="-","-",O519&amp;E519&amp;H519)</f>
        <v>-</v>
      </c>
      <c r="X519" s="84" t="str">
        <f aca="false">D519&amp;G519</f>
        <v>FT-CAND-EGSC-PRCTOLL:AECO/ABC</v>
      </c>
      <c r="AF519" s="0" t="str">
        <f aca="false">D519&amp;V519</f>
        <v>FT-CAND-EGSC-PRC-</v>
      </c>
    </row>
    <row r="520" customFormat="false" ht="12.75" hidden="false" customHeight="false" outlineLevel="0" collapsed="false">
      <c r="A520" s="80" t="n">
        <v>36682</v>
      </c>
      <c r="B520" s="81" t="s">
        <v>55</v>
      </c>
      <c r="C520" s="81" t="s">
        <v>56</v>
      </c>
      <c r="D520" s="81" t="s">
        <v>80</v>
      </c>
      <c r="E520" s="81" t="s">
        <v>24</v>
      </c>
      <c r="F520" s="81"/>
      <c r="G520" s="81" t="s">
        <v>71</v>
      </c>
      <c r="H520" s="80" t="n">
        <v>39114</v>
      </c>
      <c r="I520" s="81" t="n">
        <v>0</v>
      </c>
      <c r="J520" s="81" t="n">
        <v>0</v>
      </c>
      <c r="K520" s="82" t="n">
        <f aca="false">IF(J520=0,0,J520/I520)</f>
        <v>0</v>
      </c>
      <c r="L520" s="82" t="n">
        <f aca="false">I520/UOM</f>
        <v>0</v>
      </c>
      <c r="M520" s="82" t="n">
        <f aca="false">J520/UOM</f>
        <v>0</v>
      </c>
      <c r="N520" s="83" t="str">
        <f aca="false">IF(F520="P","PHY",IF(F520="G","G",E520))</f>
        <v>P</v>
      </c>
      <c r="O520" s="83" t="str">
        <f aca="false">IF(ISNA(VLOOKUP(G520,BadCanCurves,1,FALSE())),VLOOKUP(D520,FOLIOS,6,FALSE()),"not used")</f>
        <v>not used</v>
      </c>
      <c r="P520" s="83" t="n">
        <f aca="false">IF($N520="P",VLOOKUP(H520,PrcBuckets,2,FALSE()),0)</f>
        <v>13</v>
      </c>
      <c r="Q520" s="83" t="n">
        <f aca="false">IF($N520="D",VLOOKUP(H520,BasisBuckets,2,FALSE()),0)</f>
        <v>0</v>
      </c>
      <c r="R520" s="83" t="n">
        <f aca="false">IF($N520="PHY",VLOOKUP(H520,PGDBuckets,2,FALSE()),0)</f>
        <v>0</v>
      </c>
      <c r="S520" s="83" t="n">
        <f aca="false">IF($N520="G",VLOOKUP(H520,PGDBuckets,2,FALSE()),0)</f>
        <v>0</v>
      </c>
      <c r="T520" s="83" t="n">
        <f aca="false">SUM(P520:S520)</f>
        <v>13</v>
      </c>
      <c r="U520" s="83" t="str">
        <f aca="false">IF(O520="not used","-",O520&amp;N520&amp;T520)</f>
        <v>-</v>
      </c>
      <c r="V520" s="83" t="str">
        <f aca="false">IF(O520="Not Used","-",VLOOKUP(D520,FOLIOS,7,FALSE())&amp;H520)</f>
        <v>-</v>
      </c>
      <c r="W520" s="83" t="str">
        <f aca="false">IF(U520="-","-",O520&amp;E520&amp;H520)</f>
        <v>-</v>
      </c>
      <c r="X520" s="84" t="str">
        <f aca="false">D520&amp;G520</f>
        <v>FT-CAND-EGSC-PRCTOLL:AECO/ABC</v>
      </c>
      <c r="AF520" s="0" t="str">
        <f aca="false">D520&amp;V520</f>
        <v>FT-CAND-EGSC-PRC-</v>
      </c>
    </row>
    <row r="521" customFormat="false" ht="12.75" hidden="false" customHeight="false" outlineLevel="0" collapsed="false">
      <c r="A521" s="80" t="n">
        <v>36682</v>
      </c>
      <c r="B521" s="81" t="s">
        <v>55</v>
      </c>
      <c r="C521" s="81" t="s">
        <v>56</v>
      </c>
      <c r="D521" s="81" t="s">
        <v>80</v>
      </c>
      <c r="E521" s="81" t="s">
        <v>24</v>
      </c>
      <c r="F521" s="81"/>
      <c r="G521" s="81" t="s">
        <v>71</v>
      </c>
      <c r="H521" s="80" t="n">
        <v>39142</v>
      </c>
      <c r="I521" s="81" t="n">
        <v>0</v>
      </c>
      <c r="J521" s="81" t="n">
        <v>0</v>
      </c>
      <c r="K521" s="82" t="n">
        <f aca="false">IF(J521=0,0,J521/I521)</f>
        <v>0</v>
      </c>
      <c r="L521" s="82" t="n">
        <f aca="false">I521/UOM</f>
        <v>0</v>
      </c>
      <c r="M521" s="82" t="n">
        <f aca="false">J521/UOM</f>
        <v>0</v>
      </c>
      <c r="N521" s="83" t="str">
        <f aca="false">IF(F521="P","PHY",IF(F521="G","G",E521))</f>
        <v>P</v>
      </c>
      <c r="O521" s="83" t="str">
        <f aca="false">IF(ISNA(VLOOKUP(G521,BadCanCurves,1,FALSE())),VLOOKUP(D521,FOLIOS,6,FALSE()),"not used")</f>
        <v>not used</v>
      </c>
      <c r="P521" s="83" t="n">
        <f aca="false">IF($N521="P",VLOOKUP(H521,PrcBuckets,2,FALSE()),0)</f>
        <v>13</v>
      </c>
      <c r="Q521" s="83" t="n">
        <f aca="false">IF($N521="D",VLOOKUP(H521,BasisBuckets,2,FALSE()),0)</f>
        <v>0</v>
      </c>
      <c r="R521" s="83" t="n">
        <f aca="false">IF($N521="PHY",VLOOKUP(H521,PGDBuckets,2,FALSE()),0)</f>
        <v>0</v>
      </c>
      <c r="S521" s="83" t="n">
        <f aca="false">IF($N521="G",VLOOKUP(H521,PGDBuckets,2,FALSE()),0)</f>
        <v>0</v>
      </c>
      <c r="T521" s="83" t="n">
        <f aca="false">SUM(P521:S521)</f>
        <v>13</v>
      </c>
      <c r="U521" s="83" t="str">
        <f aca="false">IF(O521="not used","-",O521&amp;N521&amp;T521)</f>
        <v>-</v>
      </c>
      <c r="V521" s="83" t="str">
        <f aca="false">IF(O521="Not Used","-",VLOOKUP(D521,FOLIOS,7,FALSE())&amp;H521)</f>
        <v>-</v>
      </c>
      <c r="W521" s="83" t="str">
        <f aca="false">IF(U521="-","-",O521&amp;E521&amp;H521)</f>
        <v>-</v>
      </c>
      <c r="X521" s="84" t="str">
        <f aca="false">D521&amp;G521</f>
        <v>FT-CAND-EGSC-PRCTOLL:AECO/ABC</v>
      </c>
      <c r="AF521" s="0" t="str">
        <f aca="false">D521&amp;V521</f>
        <v>FT-CAND-EGSC-PRC-</v>
      </c>
    </row>
    <row r="522" customFormat="false" ht="12.75" hidden="false" customHeight="false" outlineLevel="0" collapsed="false">
      <c r="A522" s="80" t="n">
        <v>36682</v>
      </c>
      <c r="B522" s="81" t="s">
        <v>55</v>
      </c>
      <c r="C522" s="81" t="s">
        <v>56</v>
      </c>
      <c r="D522" s="81" t="s">
        <v>80</v>
      </c>
      <c r="E522" s="81" t="s">
        <v>24</v>
      </c>
      <c r="F522" s="81"/>
      <c r="G522" s="81" t="s">
        <v>71</v>
      </c>
      <c r="H522" s="80" t="n">
        <v>39173</v>
      </c>
      <c r="I522" s="81" t="n">
        <v>0</v>
      </c>
      <c r="J522" s="81" t="n">
        <v>0</v>
      </c>
      <c r="K522" s="82" t="n">
        <f aca="false">IF(J522=0,0,J522/I522)</f>
        <v>0</v>
      </c>
      <c r="L522" s="82" t="n">
        <f aca="false">I522/UOM</f>
        <v>0</v>
      </c>
      <c r="M522" s="82" t="n">
        <f aca="false">J522/UOM</f>
        <v>0</v>
      </c>
      <c r="N522" s="83" t="str">
        <f aca="false">IF(F522="P","PHY",IF(F522="G","G",E522))</f>
        <v>P</v>
      </c>
      <c r="O522" s="83" t="str">
        <f aca="false">IF(ISNA(VLOOKUP(G522,BadCanCurves,1,FALSE())),VLOOKUP(D522,FOLIOS,6,FALSE()),"not used")</f>
        <v>not used</v>
      </c>
      <c r="P522" s="83" t="n">
        <f aca="false">IF($N522="P",VLOOKUP(H522,PrcBuckets,2,FALSE()),0)</f>
        <v>13</v>
      </c>
      <c r="Q522" s="83" t="n">
        <f aca="false">IF($N522="D",VLOOKUP(H522,BasisBuckets,2,FALSE()),0)</f>
        <v>0</v>
      </c>
      <c r="R522" s="83" t="n">
        <f aca="false">IF($N522="PHY",VLOOKUP(H522,PGDBuckets,2,FALSE()),0)</f>
        <v>0</v>
      </c>
      <c r="S522" s="83" t="n">
        <f aca="false">IF($N522="G",VLOOKUP(H522,PGDBuckets,2,FALSE()),0)</f>
        <v>0</v>
      </c>
      <c r="T522" s="83" t="n">
        <f aca="false">SUM(P522:S522)</f>
        <v>13</v>
      </c>
      <c r="U522" s="83" t="str">
        <f aca="false">IF(O522="not used","-",O522&amp;N522&amp;T522)</f>
        <v>-</v>
      </c>
      <c r="V522" s="83" t="str">
        <f aca="false">IF(O522="Not Used","-",VLOOKUP(D522,FOLIOS,7,FALSE())&amp;H522)</f>
        <v>-</v>
      </c>
      <c r="W522" s="83" t="str">
        <f aca="false">IF(U522="-","-",O522&amp;E522&amp;H522)</f>
        <v>-</v>
      </c>
      <c r="X522" s="84" t="str">
        <f aca="false">D522&amp;G522</f>
        <v>FT-CAND-EGSC-PRCTOLL:AECO/ABC</v>
      </c>
      <c r="AF522" s="0" t="str">
        <f aca="false">D522&amp;V522</f>
        <v>FT-CAND-EGSC-PRC-</v>
      </c>
    </row>
    <row r="523" customFormat="false" ht="12.75" hidden="false" customHeight="false" outlineLevel="0" collapsed="false">
      <c r="A523" s="80" t="n">
        <v>36682</v>
      </c>
      <c r="B523" s="81" t="s">
        <v>55</v>
      </c>
      <c r="C523" s="81" t="s">
        <v>56</v>
      </c>
      <c r="D523" s="81" t="s">
        <v>80</v>
      </c>
      <c r="E523" s="81" t="s">
        <v>24</v>
      </c>
      <c r="F523" s="81"/>
      <c r="G523" s="81" t="s">
        <v>71</v>
      </c>
      <c r="H523" s="80" t="n">
        <v>39203</v>
      </c>
      <c r="I523" s="81" t="n">
        <v>0</v>
      </c>
      <c r="J523" s="81" t="n">
        <v>0</v>
      </c>
      <c r="K523" s="82" t="n">
        <f aca="false">IF(J523=0,0,J523/I523)</f>
        <v>0</v>
      </c>
      <c r="L523" s="82" t="n">
        <f aca="false">I523/UOM</f>
        <v>0</v>
      </c>
      <c r="M523" s="82" t="n">
        <f aca="false">J523/UOM</f>
        <v>0</v>
      </c>
      <c r="N523" s="83" t="str">
        <f aca="false">IF(F523="P","PHY",IF(F523="G","G",E523))</f>
        <v>P</v>
      </c>
      <c r="O523" s="83" t="str">
        <f aca="false">IF(ISNA(VLOOKUP(G523,BadCanCurves,1,FALSE())),VLOOKUP(D523,FOLIOS,6,FALSE()),"not used")</f>
        <v>not used</v>
      </c>
      <c r="P523" s="83" t="n">
        <f aca="false">IF($N523="P",VLOOKUP(H523,PrcBuckets,2,FALSE()),0)</f>
        <v>13</v>
      </c>
      <c r="Q523" s="83" t="n">
        <f aca="false">IF($N523="D",VLOOKUP(H523,BasisBuckets,2,FALSE()),0)</f>
        <v>0</v>
      </c>
      <c r="R523" s="83" t="n">
        <f aca="false">IF($N523="PHY",VLOOKUP(H523,PGDBuckets,2,FALSE()),0)</f>
        <v>0</v>
      </c>
      <c r="S523" s="83" t="n">
        <f aca="false">IF($N523="G",VLOOKUP(H523,PGDBuckets,2,FALSE()),0)</f>
        <v>0</v>
      </c>
      <c r="T523" s="83" t="n">
        <f aca="false">SUM(P523:S523)</f>
        <v>13</v>
      </c>
      <c r="U523" s="83" t="str">
        <f aca="false">IF(O523="not used","-",O523&amp;N523&amp;T523)</f>
        <v>-</v>
      </c>
      <c r="V523" s="83" t="str">
        <f aca="false">IF(O523="Not Used","-",VLOOKUP(D523,FOLIOS,7,FALSE())&amp;H523)</f>
        <v>-</v>
      </c>
      <c r="W523" s="83" t="str">
        <f aca="false">IF(U523="-","-",O523&amp;E523&amp;H523)</f>
        <v>-</v>
      </c>
      <c r="X523" s="84" t="str">
        <f aca="false">D523&amp;G523</f>
        <v>FT-CAND-EGSC-PRCTOLL:AECO/ABC</v>
      </c>
      <c r="AF523" s="0" t="str">
        <f aca="false">D523&amp;V523</f>
        <v>FT-CAND-EGSC-PRC-</v>
      </c>
    </row>
    <row r="524" customFormat="false" ht="12.75" hidden="false" customHeight="false" outlineLevel="0" collapsed="false">
      <c r="A524" s="80" t="n">
        <v>36682</v>
      </c>
      <c r="B524" s="81" t="s">
        <v>55</v>
      </c>
      <c r="C524" s="81" t="s">
        <v>56</v>
      </c>
      <c r="D524" s="81" t="s">
        <v>80</v>
      </c>
      <c r="E524" s="81" t="s">
        <v>24</v>
      </c>
      <c r="F524" s="81"/>
      <c r="G524" s="81" t="s">
        <v>71</v>
      </c>
      <c r="H524" s="80" t="n">
        <v>39234</v>
      </c>
      <c r="I524" s="81" t="n">
        <v>0</v>
      </c>
      <c r="J524" s="81" t="n">
        <v>0</v>
      </c>
      <c r="K524" s="82" t="n">
        <f aca="false">IF(J524=0,0,J524/I524)</f>
        <v>0</v>
      </c>
      <c r="L524" s="82" t="n">
        <f aca="false">I524/UOM</f>
        <v>0</v>
      </c>
      <c r="M524" s="82" t="n">
        <f aca="false">J524/UOM</f>
        <v>0</v>
      </c>
      <c r="N524" s="83" t="str">
        <f aca="false">IF(F524="P","PHY",IF(F524="G","G",E524))</f>
        <v>P</v>
      </c>
      <c r="O524" s="83" t="str">
        <f aca="false">IF(ISNA(VLOOKUP(G524,BadCanCurves,1,FALSE())),VLOOKUP(D524,FOLIOS,6,FALSE()),"not used")</f>
        <v>not used</v>
      </c>
      <c r="P524" s="83" t="n">
        <f aca="false">IF($N524="P",VLOOKUP(H524,PrcBuckets,2,FALSE()),0)</f>
        <v>13</v>
      </c>
      <c r="Q524" s="83" t="n">
        <f aca="false">IF($N524="D",VLOOKUP(H524,BasisBuckets,2,FALSE()),0)</f>
        <v>0</v>
      </c>
      <c r="R524" s="83" t="n">
        <f aca="false">IF($N524="PHY",VLOOKUP(H524,PGDBuckets,2,FALSE()),0)</f>
        <v>0</v>
      </c>
      <c r="S524" s="83" t="n">
        <f aca="false">IF($N524="G",VLOOKUP(H524,PGDBuckets,2,FALSE()),0)</f>
        <v>0</v>
      </c>
      <c r="T524" s="83" t="n">
        <f aca="false">SUM(P524:S524)</f>
        <v>13</v>
      </c>
      <c r="U524" s="83" t="str">
        <f aca="false">IF(O524="not used","-",O524&amp;N524&amp;T524)</f>
        <v>-</v>
      </c>
      <c r="V524" s="83" t="str">
        <f aca="false">IF(O524="Not Used","-",VLOOKUP(D524,FOLIOS,7,FALSE())&amp;H524)</f>
        <v>-</v>
      </c>
      <c r="W524" s="83" t="str">
        <f aca="false">IF(U524="-","-",O524&amp;E524&amp;H524)</f>
        <v>-</v>
      </c>
      <c r="X524" s="84" t="str">
        <f aca="false">D524&amp;G524</f>
        <v>FT-CAND-EGSC-PRCTOLL:AECO/ABC</v>
      </c>
      <c r="AF524" s="0" t="str">
        <f aca="false">D524&amp;V524</f>
        <v>FT-CAND-EGSC-PRC-</v>
      </c>
    </row>
    <row r="525" customFormat="false" ht="12.75" hidden="false" customHeight="false" outlineLevel="0" collapsed="false">
      <c r="A525" s="80" t="n">
        <v>36682</v>
      </c>
      <c r="B525" s="81" t="s">
        <v>55</v>
      </c>
      <c r="C525" s="81" t="s">
        <v>56</v>
      </c>
      <c r="D525" s="81" t="s">
        <v>80</v>
      </c>
      <c r="E525" s="81" t="s">
        <v>24</v>
      </c>
      <c r="F525" s="81"/>
      <c r="G525" s="81" t="s">
        <v>71</v>
      </c>
      <c r="H525" s="80" t="n">
        <v>39264</v>
      </c>
      <c r="I525" s="81" t="n">
        <v>0</v>
      </c>
      <c r="J525" s="81" t="n">
        <v>0</v>
      </c>
      <c r="K525" s="82" t="n">
        <f aca="false">IF(J525=0,0,J525/I525)</f>
        <v>0</v>
      </c>
      <c r="L525" s="82" t="n">
        <f aca="false">I525/UOM</f>
        <v>0</v>
      </c>
      <c r="M525" s="82" t="n">
        <f aca="false">J525/UOM</f>
        <v>0</v>
      </c>
      <c r="N525" s="83" t="str">
        <f aca="false">IF(F525="P","PHY",IF(F525="G","G",E525))</f>
        <v>P</v>
      </c>
      <c r="O525" s="83" t="str">
        <f aca="false">IF(ISNA(VLOOKUP(G525,BadCanCurves,1,FALSE())),VLOOKUP(D525,FOLIOS,6,FALSE()),"not used")</f>
        <v>not used</v>
      </c>
      <c r="P525" s="83" t="n">
        <f aca="false">IF($N525="P",VLOOKUP(H525,PrcBuckets,2,FALSE()),0)</f>
        <v>13</v>
      </c>
      <c r="Q525" s="83" t="n">
        <f aca="false">IF($N525="D",VLOOKUP(H525,BasisBuckets,2,FALSE()),0)</f>
        <v>0</v>
      </c>
      <c r="R525" s="83" t="n">
        <f aca="false">IF($N525="PHY",VLOOKUP(H525,PGDBuckets,2,FALSE()),0)</f>
        <v>0</v>
      </c>
      <c r="S525" s="83" t="n">
        <f aca="false">IF($N525="G",VLOOKUP(H525,PGDBuckets,2,FALSE()),0)</f>
        <v>0</v>
      </c>
      <c r="T525" s="83" t="n">
        <f aca="false">SUM(P525:S525)</f>
        <v>13</v>
      </c>
      <c r="U525" s="83" t="str">
        <f aca="false">IF(O525="not used","-",O525&amp;N525&amp;T525)</f>
        <v>-</v>
      </c>
      <c r="V525" s="83" t="str">
        <f aca="false">IF(O525="Not Used","-",VLOOKUP(D525,FOLIOS,7,FALSE())&amp;H525)</f>
        <v>-</v>
      </c>
      <c r="W525" s="83" t="str">
        <f aca="false">IF(U525="-","-",O525&amp;E525&amp;H525)</f>
        <v>-</v>
      </c>
      <c r="X525" s="84" t="str">
        <f aca="false">D525&amp;G525</f>
        <v>FT-CAND-EGSC-PRCTOLL:AECO/ABC</v>
      </c>
      <c r="AF525" s="0" t="str">
        <f aca="false">D525&amp;V525</f>
        <v>FT-CAND-EGSC-PRC-</v>
      </c>
    </row>
    <row r="526" customFormat="false" ht="12.75" hidden="false" customHeight="false" outlineLevel="0" collapsed="false">
      <c r="A526" s="80" t="n">
        <v>36682</v>
      </c>
      <c r="B526" s="81" t="s">
        <v>55</v>
      </c>
      <c r="C526" s="81" t="s">
        <v>56</v>
      </c>
      <c r="D526" s="81" t="s">
        <v>80</v>
      </c>
      <c r="E526" s="81" t="s">
        <v>24</v>
      </c>
      <c r="F526" s="81"/>
      <c r="G526" s="81" t="s">
        <v>71</v>
      </c>
      <c r="H526" s="80" t="n">
        <v>39295</v>
      </c>
      <c r="I526" s="81" t="n">
        <v>0</v>
      </c>
      <c r="J526" s="81" t="n">
        <v>0</v>
      </c>
      <c r="K526" s="82" t="n">
        <f aca="false">IF(J526=0,0,J526/I526)</f>
        <v>0</v>
      </c>
      <c r="L526" s="82" t="n">
        <f aca="false">I526/UOM</f>
        <v>0</v>
      </c>
      <c r="M526" s="82" t="n">
        <f aca="false">J526/UOM</f>
        <v>0</v>
      </c>
      <c r="N526" s="83" t="str">
        <f aca="false">IF(F526="P","PHY",IF(F526="G","G",E526))</f>
        <v>P</v>
      </c>
      <c r="O526" s="83" t="str">
        <f aca="false">IF(ISNA(VLOOKUP(G526,BadCanCurves,1,FALSE())),VLOOKUP(D526,FOLIOS,6,FALSE()),"not used")</f>
        <v>not used</v>
      </c>
      <c r="P526" s="83" t="n">
        <f aca="false">IF($N526="P",VLOOKUP(H526,PrcBuckets,2,FALSE()),0)</f>
        <v>13</v>
      </c>
      <c r="Q526" s="83" t="n">
        <f aca="false">IF($N526="D",VLOOKUP(H526,BasisBuckets,2,FALSE()),0)</f>
        <v>0</v>
      </c>
      <c r="R526" s="83" t="n">
        <f aca="false">IF($N526="PHY",VLOOKUP(H526,PGDBuckets,2,FALSE()),0)</f>
        <v>0</v>
      </c>
      <c r="S526" s="83" t="n">
        <f aca="false">IF($N526="G",VLOOKUP(H526,PGDBuckets,2,FALSE()),0)</f>
        <v>0</v>
      </c>
      <c r="T526" s="83" t="n">
        <f aca="false">SUM(P526:S526)</f>
        <v>13</v>
      </c>
      <c r="U526" s="83" t="str">
        <f aca="false">IF(O526="not used","-",O526&amp;N526&amp;T526)</f>
        <v>-</v>
      </c>
      <c r="V526" s="83" t="str">
        <f aca="false">IF(O526="Not Used","-",VLOOKUP(D526,FOLIOS,7,FALSE())&amp;H526)</f>
        <v>-</v>
      </c>
      <c r="W526" s="83" t="str">
        <f aca="false">IF(U526="-","-",O526&amp;E526&amp;H526)</f>
        <v>-</v>
      </c>
      <c r="X526" s="84" t="str">
        <f aca="false">D526&amp;G526</f>
        <v>FT-CAND-EGSC-PRCTOLL:AECO/ABC</v>
      </c>
      <c r="AF526" s="0" t="str">
        <f aca="false">D526&amp;V526</f>
        <v>FT-CAND-EGSC-PRC-</v>
      </c>
    </row>
    <row r="527" customFormat="false" ht="12.75" hidden="false" customHeight="false" outlineLevel="0" collapsed="false">
      <c r="A527" s="80" t="n">
        <v>36682</v>
      </c>
      <c r="B527" s="81" t="s">
        <v>55</v>
      </c>
      <c r="C527" s="81" t="s">
        <v>56</v>
      </c>
      <c r="D527" s="81" t="s">
        <v>80</v>
      </c>
      <c r="E527" s="81" t="s">
        <v>24</v>
      </c>
      <c r="F527" s="81"/>
      <c r="G527" s="81" t="s">
        <v>71</v>
      </c>
      <c r="H527" s="80" t="n">
        <v>39326</v>
      </c>
      <c r="I527" s="81" t="n">
        <v>0</v>
      </c>
      <c r="J527" s="81" t="n">
        <v>0</v>
      </c>
      <c r="K527" s="82" t="n">
        <f aca="false">IF(J527=0,0,J527/I527)</f>
        <v>0</v>
      </c>
      <c r="L527" s="82" t="n">
        <f aca="false">I527/UOM</f>
        <v>0</v>
      </c>
      <c r="M527" s="82" t="n">
        <f aca="false">J527/UOM</f>
        <v>0</v>
      </c>
      <c r="N527" s="83" t="str">
        <f aca="false">IF(F527="P","PHY",IF(F527="G","G",E527))</f>
        <v>P</v>
      </c>
      <c r="O527" s="83" t="str">
        <f aca="false">IF(ISNA(VLOOKUP(G527,BadCanCurves,1,FALSE())),VLOOKUP(D527,FOLIOS,6,FALSE()),"not used")</f>
        <v>not used</v>
      </c>
      <c r="P527" s="83" t="n">
        <f aca="false">IF($N527="P",VLOOKUP(H527,PrcBuckets,2,FALSE()),0)</f>
        <v>13</v>
      </c>
      <c r="Q527" s="83" t="n">
        <f aca="false">IF($N527="D",VLOOKUP(H527,BasisBuckets,2,FALSE()),0)</f>
        <v>0</v>
      </c>
      <c r="R527" s="83" t="n">
        <f aca="false">IF($N527="PHY",VLOOKUP(H527,PGDBuckets,2,FALSE()),0)</f>
        <v>0</v>
      </c>
      <c r="S527" s="83" t="n">
        <f aca="false">IF($N527="G",VLOOKUP(H527,PGDBuckets,2,FALSE()),0)</f>
        <v>0</v>
      </c>
      <c r="T527" s="83" t="n">
        <f aca="false">SUM(P527:S527)</f>
        <v>13</v>
      </c>
      <c r="U527" s="83" t="str">
        <f aca="false">IF(O527="not used","-",O527&amp;N527&amp;T527)</f>
        <v>-</v>
      </c>
      <c r="V527" s="83" t="str">
        <f aca="false">IF(O527="Not Used","-",VLOOKUP(D527,FOLIOS,7,FALSE())&amp;H527)</f>
        <v>-</v>
      </c>
      <c r="W527" s="83" t="str">
        <f aca="false">IF(U527="-","-",O527&amp;E527&amp;H527)</f>
        <v>-</v>
      </c>
      <c r="X527" s="84" t="str">
        <f aca="false">D527&amp;G527</f>
        <v>FT-CAND-EGSC-PRCTOLL:AECO/ABC</v>
      </c>
      <c r="AF527" s="0" t="str">
        <f aca="false">D527&amp;V527</f>
        <v>FT-CAND-EGSC-PRC-</v>
      </c>
    </row>
    <row r="528" customFormat="false" ht="12.75" hidden="false" customHeight="false" outlineLevel="0" collapsed="false">
      <c r="A528" s="80" t="n">
        <v>36682</v>
      </c>
      <c r="B528" s="81" t="s">
        <v>55</v>
      </c>
      <c r="C528" s="81" t="s">
        <v>56</v>
      </c>
      <c r="D528" s="81" t="s">
        <v>80</v>
      </c>
      <c r="E528" s="81" t="s">
        <v>24</v>
      </c>
      <c r="F528" s="81"/>
      <c r="G528" s="81" t="s">
        <v>71</v>
      </c>
      <c r="H528" s="80" t="n">
        <v>39356</v>
      </c>
      <c r="I528" s="81" t="n">
        <v>0</v>
      </c>
      <c r="J528" s="81" t="n">
        <v>0</v>
      </c>
      <c r="K528" s="82" t="n">
        <f aca="false">IF(J528=0,0,J528/I528)</f>
        <v>0</v>
      </c>
      <c r="L528" s="82" t="n">
        <f aca="false">I528/UOM</f>
        <v>0</v>
      </c>
      <c r="M528" s="82" t="n">
        <f aca="false">J528/UOM</f>
        <v>0</v>
      </c>
      <c r="N528" s="83" t="str">
        <f aca="false">IF(F528="P","PHY",IF(F528="G","G",E528))</f>
        <v>P</v>
      </c>
      <c r="O528" s="83" t="str">
        <f aca="false">IF(ISNA(VLOOKUP(G528,BadCanCurves,1,FALSE())),VLOOKUP(D528,FOLIOS,6,FALSE()),"not used")</f>
        <v>not used</v>
      </c>
      <c r="P528" s="83" t="n">
        <f aca="false">IF($N528="P",VLOOKUP(H528,PrcBuckets,2,FALSE()),0)</f>
        <v>13</v>
      </c>
      <c r="Q528" s="83" t="n">
        <f aca="false">IF($N528="D",VLOOKUP(H528,BasisBuckets,2,FALSE()),0)</f>
        <v>0</v>
      </c>
      <c r="R528" s="83" t="n">
        <f aca="false">IF($N528="PHY",VLOOKUP(H528,PGDBuckets,2,FALSE()),0)</f>
        <v>0</v>
      </c>
      <c r="S528" s="83" t="n">
        <f aca="false">IF($N528="G",VLOOKUP(H528,PGDBuckets,2,FALSE()),0)</f>
        <v>0</v>
      </c>
      <c r="T528" s="83" t="n">
        <f aca="false">SUM(P528:S528)</f>
        <v>13</v>
      </c>
      <c r="U528" s="83" t="str">
        <f aca="false">IF(O528="not used","-",O528&amp;N528&amp;T528)</f>
        <v>-</v>
      </c>
      <c r="V528" s="83" t="str">
        <f aca="false">IF(O528="Not Used","-",VLOOKUP(D528,FOLIOS,7,FALSE())&amp;H528)</f>
        <v>-</v>
      </c>
      <c r="W528" s="83" t="str">
        <f aca="false">IF(U528="-","-",O528&amp;E528&amp;H528)</f>
        <v>-</v>
      </c>
      <c r="X528" s="84" t="str">
        <f aca="false">D528&amp;G528</f>
        <v>FT-CAND-EGSC-PRCTOLL:AECO/ABC</v>
      </c>
      <c r="AF528" s="0" t="str">
        <f aca="false">D528&amp;V528</f>
        <v>FT-CAND-EGSC-PRC-</v>
      </c>
    </row>
    <row r="529" customFormat="false" ht="12.75" hidden="false" customHeight="false" outlineLevel="0" collapsed="false">
      <c r="A529" s="80" t="n">
        <v>36682</v>
      </c>
      <c r="B529" s="81" t="s">
        <v>55</v>
      </c>
      <c r="C529" s="81" t="s">
        <v>56</v>
      </c>
      <c r="D529" s="81" t="s">
        <v>80</v>
      </c>
      <c r="E529" s="81" t="s">
        <v>24</v>
      </c>
      <c r="F529" s="81"/>
      <c r="G529" s="81" t="s">
        <v>71</v>
      </c>
      <c r="H529" s="80" t="n">
        <v>39387</v>
      </c>
      <c r="I529" s="81" t="n">
        <v>0</v>
      </c>
      <c r="J529" s="81" t="n">
        <v>0</v>
      </c>
      <c r="K529" s="82" t="n">
        <f aca="false">IF(J529=0,0,J529/I529)</f>
        <v>0</v>
      </c>
      <c r="L529" s="82" t="n">
        <f aca="false">I529/UOM</f>
        <v>0</v>
      </c>
      <c r="M529" s="82" t="n">
        <f aca="false">J529/UOM</f>
        <v>0</v>
      </c>
      <c r="N529" s="83" t="str">
        <f aca="false">IF(F529="P","PHY",IF(F529="G","G",E529))</f>
        <v>P</v>
      </c>
      <c r="O529" s="83" t="str">
        <f aca="false">IF(ISNA(VLOOKUP(G529,BadCanCurves,1,FALSE())),VLOOKUP(D529,FOLIOS,6,FALSE()),"not used")</f>
        <v>not used</v>
      </c>
      <c r="P529" s="83" t="n">
        <f aca="false">IF($N529="P",VLOOKUP(H529,PrcBuckets,2,FALSE()),0)</f>
        <v>13</v>
      </c>
      <c r="Q529" s="83" t="n">
        <f aca="false">IF($N529="D",VLOOKUP(H529,BasisBuckets,2,FALSE()),0)</f>
        <v>0</v>
      </c>
      <c r="R529" s="83" t="n">
        <f aca="false">IF($N529="PHY",VLOOKUP(H529,PGDBuckets,2,FALSE()),0)</f>
        <v>0</v>
      </c>
      <c r="S529" s="83" t="n">
        <f aca="false">IF($N529="G",VLOOKUP(H529,PGDBuckets,2,FALSE()),0)</f>
        <v>0</v>
      </c>
      <c r="T529" s="83" t="n">
        <f aca="false">SUM(P529:S529)</f>
        <v>13</v>
      </c>
      <c r="U529" s="83" t="str">
        <f aca="false">IF(O529="not used","-",O529&amp;N529&amp;T529)</f>
        <v>-</v>
      </c>
      <c r="V529" s="83" t="str">
        <f aca="false">IF(O529="Not Used","-",VLOOKUP(D529,FOLIOS,7,FALSE())&amp;H529)</f>
        <v>-</v>
      </c>
      <c r="W529" s="83" t="str">
        <f aca="false">IF(U529="-","-",O529&amp;E529&amp;H529)</f>
        <v>-</v>
      </c>
      <c r="X529" s="84" t="str">
        <f aca="false">D529&amp;G529</f>
        <v>FT-CAND-EGSC-PRCTOLL:AECO/ABC</v>
      </c>
      <c r="AF529" s="0" t="str">
        <f aca="false">D529&amp;V529</f>
        <v>FT-CAND-EGSC-PRC-</v>
      </c>
    </row>
    <row r="530" customFormat="false" ht="12.75" hidden="false" customHeight="false" outlineLevel="0" collapsed="false">
      <c r="A530" s="80" t="n">
        <v>36682</v>
      </c>
      <c r="B530" s="81" t="s">
        <v>55</v>
      </c>
      <c r="C530" s="81" t="s">
        <v>56</v>
      </c>
      <c r="D530" s="81" t="s">
        <v>80</v>
      </c>
      <c r="E530" s="81" t="s">
        <v>24</v>
      </c>
      <c r="F530" s="81"/>
      <c r="G530" s="81" t="s">
        <v>71</v>
      </c>
      <c r="H530" s="80" t="n">
        <v>39417</v>
      </c>
      <c r="I530" s="81" t="n">
        <v>0</v>
      </c>
      <c r="J530" s="81" t="n">
        <v>0</v>
      </c>
      <c r="K530" s="82" t="n">
        <f aca="false">IF(J530=0,0,J530/I530)</f>
        <v>0</v>
      </c>
      <c r="L530" s="82" t="n">
        <f aca="false">I530/UOM</f>
        <v>0</v>
      </c>
      <c r="M530" s="82" t="n">
        <f aca="false">J530/UOM</f>
        <v>0</v>
      </c>
      <c r="N530" s="83" t="str">
        <f aca="false">IF(F530="P","PHY",IF(F530="G","G",E530))</f>
        <v>P</v>
      </c>
      <c r="O530" s="83" t="str">
        <f aca="false">IF(ISNA(VLOOKUP(G530,BadCanCurves,1,FALSE())),VLOOKUP(D530,FOLIOS,6,FALSE()),"not used")</f>
        <v>not used</v>
      </c>
      <c r="P530" s="83" t="n">
        <f aca="false">IF($N530="P",VLOOKUP(H530,PrcBuckets,2,FALSE()),0)</f>
        <v>13</v>
      </c>
      <c r="Q530" s="83" t="n">
        <f aca="false">IF($N530="D",VLOOKUP(H530,BasisBuckets,2,FALSE()),0)</f>
        <v>0</v>
      </c>
      <c r="R530" s="83" t="n">
        <f aca="false">IF($N530="PHY",VLOOKUP(H530,PGDBuckets,2,FALSE()),0)</f>
        <v>0</v>
      </c>
      <c r="S530" s="83" t="n">
        <f aca="false">IF($N530="G",VLOOKUP(H530,PGDBuckets,2,FALSE()),0)</f>
        <v>0</v>
      </c>
      <c r="T530" s="83" t="n">
        <f aca="false">SUM(P530:S530)</f>
        <v>13</v>
      </c>
      <c r="U530" s="83" t="str">
        <f aca="false">IF(O530="not used","-",O530&amp;N530&amp;T530)</f>
        <v>-</v>
      </c>
      <c r="V530" s="83" t="str">
        <f aca="false">IF(O530="Not Used","-",VLOOKUP(D530,FOLIOS,7,FALSE())&amp;H530)</f>
        <v>-</v>
      </c>
      <c r="W530" s="83" t="str">
        <f aca="false">IF(U530="-","-",O530&amp;E530&amp;H530)</f>
        <v>-</v>
      </c>
      <c r="X530" s="84" t="str">
        <f aca="false">D530&amp;G530</f>
        <v>FT-CAND-EGSC-PRCTOLL:AECO/ABC</v>
      </c>
      <c r="AF530" s="0" t="str">
        <f aca="false">D530&amp;V530</f>
        <v>FT-CAND-EGSC-PRC-</v>
      </c>
    </row>
    <row r="531" customFormat="false" ht="12.75" hidden="false" customHeight="false" outlineLevel="0" collapsed="false">
      <c r="A531" s="80" t="n">
        <v>36682</v>
      </c>
      <c r="B531" s="81" t="s">
        <v>55</v>
      </c>
      <c r="C531" s="81" t="s">
        <v>56</v>
      </c>
      <c r="D531" s="81" t="s">
        <v>80</v>
      </c>
      <c r="E531" s="81" t="s">
        <v>24</v>
      </c>
      <c r="F531" s="81"/>
      <c r="G531" s="81" t="s">
        <v>71</v>
      </c>
      <c r="H531" s="80" t="n">
        <v>39448</v>
      </c>
      <c r="I531" s="81" t="n">
        <v>0</v>
      </c>
      <c r="J531" s="81" t="n">
        <v>0</v>
      </c>
      <c r="K531" s="82" t="n">
        <f aca="false">IF(J531=0,0,J531/I531)</f>
        <v>0</v>
      </c>
      <c r="L531" s="82" t="n">
        <f aca="false">I531/UOM</f>
        <v>0</v>
      </c>
      <c r="M531" s="82" t="n">
        <f aca="false">J531/UOM</f>
        <v>0</v>
      </c>
      <c r="N531" s="83" t="str">
        <f aca="false">IF(F531="P","PHY",IF(F531="G","G",E531))</f>
        <v>P</v>
      </c>
      <c r="O531" s="83" t="str">
        <f aca="false">IF(ISNA(VLOOKUP(G531,BadCanCurves,1,FALSE())),VLOOKUP(D531,FOLIOS,6,FALSE()),"not used")</f>
        <v>not used</v>
      </c>
      <c r="P531" s="83" t="n">
        <f aca="false">IF($N531="P",VLOOKUP(H531,PrcBuckets,2,FALSE()),0)</f>
        <v>13</v>
      </c>
      <c r="Q531" s="83" t="n">
        <f aca="false">IF($N531="D",VLOOKUP(H531,BasisBuckets,2,FALSE()),0)</f>
        <v>0</v>
      </c>
      <c r="R531" s="83" t="n">
        <f aca="false">IF($N531="PHY",VLOOKUP(H531,PGDBuckets,2,FALSE()),0)</f>
        <v>0</v>
      </c>
      <c r="S531" s="83" t="n">
        <f aca="false">IF($N531="G",VLOOKUP(H531,PGDBuckets,2,FALSE()),0)</f>
        <v>0</v>
      </c>
      <c r="T531" s="83" t="n">
        <f aca="false">SUM(P531:S531)</f>
        <v>13</v>
      </c>
      <c r="U531" s="83" t="str">
        <f aca="false">IF(O531="not used","-",O531&amp;N531&amp;T531)</f>
        <v>-</v>
      </c>
      <c r="V531" s="83" t="str">
        <f aca="false">IF(O531="Not Used","-",VLOOKUP(D531,FOLIOS,7,FALSE())&amp;H531)</f>
        <v>-</v>
      </c>
      <c r="W531" s="83" t="str">
        <f aca="false">IF(U531="-","-",O531&amp;E531&amp;H531)</f>
        <v>-</v>
      </c>
      <c r="X531" s="84" t="str">
        <f aca="false">D531&amp;G531</f>
        <v>FT-CAND-EGSC-PRCTOLL:AECO/ABC</v>
      </c>
      <c r="AF531" s="0" t="str">
        <f aca="false">D531&amp;V531</f>
        <v>FT-CAND-EGSC-PRC-</v>
      </c>
    </row>
    <row r="532" customFormat="false" ht="12.75" hidden="false" customHeight="false" outlineLevel="0" collapsed="false">
      <c r="A532" s="80" t="n">
        <v>36682</v>
      </c>
      <c r="B532" s="81" t="s">
        <v>55</v>
      </c>
      <c r="C532" s="81" t="s">
        <v>56</v>
      </c>
      <c r="D532" s="81" t="s">
        <v>80</v>
      </c>
      <c r="E532" s="81" t="s">
        <v>24</v>
      </c>
      <c r="F532" s="81"/>
      <c r="G532" s="81" t="s">
        <v>71</v>
      </c>
      <c r="H532" s="80" t="n">
        <v>39479</v>
      </c>
      <c r="I532" s="81" t="n">
        <v>0</v>
      </c>
      <c r="J532" s="81" t="n">
        <v>0</v>
      </c>
      <c r="K532" s="82" t="n">
        <f aca="false">IF(J532=0,0,J532/I532)</f>
        <v>0</v>
      </c>
      <c r="L532" s="82" t="n">
        <f aca="false">I532/UOM</f>
        <v>0</v>
      </c>
      <c r="M532" s="82" t="n">
        <f aca="false">J532/UOM</f>
        <v>0</v>
      </c>
      <c r="N532" s="83" t="str">
        <f aca="false">IF(F532="P","PHY",IF(F532="G","G",E532))</f>
        <v>P</v>
      </c>
      <c r="O532" s="83" t="str">
        <f aca="false">IF(ISNA(VLOOKUP(G532,BadCanCurves,1,FALSE())),VLOOKUP(D532,FOLIOS,6,FALSE()),"not used")</f>
        <v>not used</v>
      </c>
      <c r="P532" s="83" t="n">
        <f aca="false">IF($N532="P",VLOOKUP(H532,PrcBuckets,2,FALSE()),0)</f>
        <v>13</v>
      </c>
      <c r="Q532" s="83" t="n">
        <f aca="false">IF($N532="D",VLOOKUP(H532,BasisBuckets,2,FALSE()),0)</f>
        <v>0</v>
      </c>
      <c r="R532" s="83" t="n">
        <f aca="false">IF($N532="PHY",VLOOKUP(H532,PGDBuckets,2,FALSE()),0)</f>
        <v>0</v>
      </c>
      <c r="S532" s="83" t="n">
        <f aca="false">IF($N532="G",VLOOKUP(H532,PGDBuckets,2,FALSE()),0)</f>
        <v>0</v>
      </c>
      <c r="T532" s="83" t="n">
        <f aca="false">SUM(P532:S532)</f>
        <v>13</v>
      </c>
      <c r="U532" s="83" t="str">
        <f aca="false">IF(O532="not used","-",O532&amp;N532&amp;T532)</f>
        <v>-</v>
      </c>
      <c r="V532" s="83" t="str">
        <f aca="false">IF(O532="Not Used","-",VLOOKUP(D532,FOLIOS,7,FALSE())&amp;H532)</f>
        <v>-</v>
      </c>
      <c r="W532" s="83" t="str">
        <f aca="false">IF(U532="-","-",O532&amp;E532&amp;H532)</f>
        <v>-</v>
      </c>
      <c r="X532" s="84" t="str">
        <f aca="false">D532&amp;G532</f>
        <v>FT-CAND-EGSC-PRCTOLL:AECO/ABC</v>
      </c>
      <c r="AF532" s="0" t="str">
        <f aca="false">D532&amp;V532</f>
        <v>FT-CAND-EGSC-PRC-</v>
      </c>
    </row>
    <row r="533" customFormat="false" ht="12.75" hidden="false" customHeight="false" outlineLevel="0" collapsed="false">
      <c r="A533" s="80" t="n">
        <v>36682</v>
      </c>
      <c r="B533" s="81" t="s">
        <v>55</v>
      </c>
      <c r="C533" s="81" t="s">
        <v>56</v>
      </c>
      <c r="D533" s="81" t="s">
        <v>80</v>
      </c>
      <c r="E533" s="81" t="s">
        <v>24</v>
      </c>
      <c r="F533" s="81"/>
      <c r="G533" s="81" t="s">
        <v>71</v>
      </c>
      <c r="H533" s="80" t="n">
        <v>39508</v>
      </c>
      <c r="I533" s="81" t="n">
        <v>0</v>
      </c>
      <c r="J533" s="81" t="n">
        <v>0</v>
      </c>
      <c r="K533" s="82" t="n">
        <f aca="false">IF(J533=0,0,J533/I533)</f>
        <v>0</v>
      </c>
      <c r="L533" s="82" t="n">
        <f aca="false">I533/UOM</f>
        <v>0</v>
      </c>
      <c r="M533" s="82" t="n">
        <f aca="false">J533/UOM</f>
        <v>0</v>
      </c>
      <c r="N533" s="83" t="str">
        <f aca="false">IF(F533="P","PHY",IF(F533="G","G",E533))</f>
        <v>P</v>
      </c>
      <c r="O533" s="83" t="str">
        <f aca="false">IF(ISNA(VLOOKUP(G533,BadCanCurves,1,FALSE())),VLOOKUP(D533,FOLIOS,6,FALSE()),"not used")</f>
        <v>not used</v>
      </c>
      <c r="P533" s="83" t="n">
        <f aca="false">IF($N533="P",VLOOKUP(H533,PrcBuckets,2,FALSE()),0)</f>
        <v>13</v>
      </c>
      <c r="Q533" s="83" t="n">
        <f aca="false">IF($N533="D",VLOOKUP(H533,BasisBuckets,2,FALSE()),0)</f>
        <v>0</v>
      </c>
      <c r="R533" s="83" t="n">
        <f aca="false">IF($N533="PHY",VLOOKUP(H533,PGDBuckets,2,FALSE()),0)</f>
        <v>0</v>
      </c>
      <c r="S533" s="83" t="n">
        <f aca="false">IF($N533="G",VLOOKUP(H533,PGDBuckets,2,FALSE()),0)</f>
        <v>0</v>
      </c>
      <c r="T533" s="83" t="n">
        <f aca="false">SUM(P533:S533)</f>
        <v>13</v>
      </c>
      <c r="U533" s="83" t="str">
        <f aca="false">IF(O533="not used","-",O533&amp;N533&amp;T533)</f>
        <v>-</v>
      </c>
      <c r="V533" s="83" t="str">
        <f aca="false">IF(O533="Not Used","-",VLOOKUP(D533,FOLIOS,7,FALSE())&amp;H533)</f>
        <v>-</v>
      </c>
      <c r="W533" s="83" t="str">
        <f aca="false">IF(U533="-","-",O533&amp;E533&amp;H533)</f>
        <v>-</v>
      </c>
      <c r="X533" s="84" t="str">
        <f aca="false">D533&amp;G533</f>
        <v>FT-CAND-EGSC-PRCTOLL:AECO/ABC</v>
      </c>
      <c r="AF533" s="0" t="str">
        <f aca="false">D533&amp;V533</f>
        <v>FT-CAND-EGSC-PRC-</v>
      </c>
    </row>
    <row r="534" customFormat="false" ht="12.75" hidden="false" customHeight="false" outlineLevel="0" collapsed="false">
      <c r="A534" s="80" t="n">
        <v>36682</v>
      </c>
      <c r="B534" s="81" t="s">
        <v>55</v>
      </c>
      <c r="C534" s="81" t="s">
        <v>56</v>
      </c>
      <c r="D534" s="81" t="s">
        <v>80</v>
      </c>
      <c r="E534" s="81" t="s">
        <v>24</v>
      </c>
      <c r="F534" s="81"/>
      <c r="G534" s="81" t="s">
        <v>71</v>
      </c>
      <c r="H534" s="80" t="n">
        <v>39539</v>
      </c>
      <c r="I534" s="81" t="n">
        <v>0</v>
      </c>
      <c r="J534" s="81" t="n">
        <v>0</v>
      </c>
      <c r="K534" s="82" t="n">
        <f aca="false">IF(J534=0,0,J534/I534)</f>
        <v>0</v>
      </c>
      <c r="L534" s="82" t="n">
        <f aca="false">I534/UOM</f>
        <v>0</v>
      </c>
      <c r="M534" s="82" t="n">
        <f aca="false">J534/UOM</f>
        <v>0</v>
      </c>
      <c r="N534" s="83" t="str">
        <f aca="false">IF(F534="P","PHY",IF(F534="G","G",E534))</f>
        <v>P</v>
      </c>
      <c r="O534" s="83" t="str">
        <f aca="false">IF(ISNA(VLOOKUP(G534,BadCanCurves,1,FALSE())),VLOOKUP(D534,FOLIOS,6,FALSE()),"not used")</f>
        <v>not used</v>
      </c>
      <c r="P534" s="83" t="n">
        <f aca="false">IF($N534="P",VLOOKUP(H534,PrcBuckets,2,FALSE()),0)</f>
        <v>13</v>
      </c>
      <c r="Q534" s="83" t="n">
        <f aca="false">IF($N534="D",VLOOKUP(H534,BasisBuckets,2,FALSE()),0)</f>
        <v>0</v>
      </c>
      <c r="R534" s="83" t="n">
        <f aca="false">IF($N534="PHY",VLOOKUP(H534,PGDBuckets,2,FALSE()),0)</f>
        <v>0</v>
      </c>
      <c r="S534" s="83" t="n">
        <f aca="false">IF($N534="G",VLOOKUP(H534,PGDBuckets,2,FALSE()),0)</f>
        <v>0</v>
      </c>
      <c r="T534" s="83" t="n">
        <f aca="false">SUM(P534:S534)</f>
        <v>13</v>
      </c>
      <c r="U534" s="83" t="str">
        <f aca="false">IF(O534="not used","-",O534&amp;N534&amp;T534)</f>
        <v>-</v>
      </c>
      <c r="V534" s="83" t="str">
        <f aca="false">IF(O534="Not Used","-",VLOOKUP(D534,FOLIOS,7,FALSE())&amp;H534)</f>
        <v>-</v>
      </c>
      <c r="W534" s="83" t="str">
        <f aca="false">IF(U534="-","-",O534&amp;E534&amp;H534)</f>
        <v>-</v>
      </c>
      <c r="X534" s="84" t="str">
        <f aca="false">D534&amp;G534</f>
        <v>FT-CAND-EGSC-PRCTOLL:AECO/ABC</v>
      </c>
      <c r="AF534" s="0" t="str">
        <f aca="false">D534&amp;V534</f>
        <v>FT-CAND-EGSC-PRC-</v>
      </c>
    </row>
    <row r="535" customFormat="false" ht="12.75" hidden="false" customHeight="false" outlineLevel="0" collapsed="false">
      <c r="A535" s="80" t="n">
        <v>36682</v>
      </c>
      <c r="B535" s="81" t="s">
        <v>55</v>
      </c>
      <c r="C535" s="81" t="s">
        <v>56</v>
      </c>
      <c r="D535" s="81" t="s">
        <v>80</v>
      </c>
      <c r="E535" s="81" t="s">
        <v>24</v>
      </c>
      <c r="F535" s="81"/>
      <c r="G535" s="81" t="s">
        <v>71</v>
      </c>
      <c r="H535" s="80" t="n">
        <v>39569</v>
      </c>
      <c r="I535" s="81" t="n">
        <v>0</v>
      </c>
      <c r="J535" s="81" t="n">
        <v>0</v>
      </c>
      <c r="K535" s="82" t="n">
        <f aca="false">IF(J535=0,0,J535/I535)</f>
        <v>0</v>
      </c>
      <c r="L535" s="82" t="n">
        <f aca="false">I535/UOM</f>
        <v>0</v>
      </c>
      <c r="M535" s="82" t="n">
        <f aca="false">J535/UOM</f>
        <v>0</v>
      </c>
      <c r="N535" s="83" t="str">
        <f aca="false">IF(F535="P","PHY",IF(F535="G","G",E535))</f>
        <v>P</v>
      </c>
      <c r="O535" s="83" t="str">
        <f aca="false">IF(ISNA(VLOOKUP(G535,BadCanCurves,1,FALSE())),VLOOKUP(D535,FOLIOS,6,FALSE()),"not used")</f>
        <v>not used</v>
      </c>
      <c r="P535" s="83" t="n">
        <f aca="false">IF($N535="P",VLOOKUP(H535,PrcBuckets,2,FALSE()),0)</f>
        <v>13</v>
      </c>
      <c r="Q535" s="83" t="n">
        <f aca="false">IF($N535="D",VLOOKUP(H535,BasisBuckets,2,FALSE()),0)</f>
        <v>0</v>
      </c>
      <c r="R535" s="83" t="n">
        <f aca="false">IF($N535="PHY",VLOOKUP(H535,PGDBuckets,2,FALSE()),0)</f>
        <v>0</v>
      </c>
      <c r="S535" s="83" t="n">
        <f aca="false">IF($N535="G",VLOOKUP(H535,PGDBuckets,2,FALSE()),0)</f>
        <v>0</v>
      </c>
      <c r="T535" s="83" t="n">
        <f aca="false">SUM(P535:S535)</f>
        <v>13</v>
      </c>
      <c r="U535" s="83" t="str">
        <f aca="false">IF(O535="not used","-",O535&amp;N535&amp;T535)</f>
        <v>-</v>
      </c>
      <c r="V535" s="83" t="str">
        <f aca="false">IF(O535="Not Used","-",VLOOKUP(D535,FOLIOS,7,FALSE())&amp;H535)</f>
        <v>-</v>
      </c>
      <c r="W535" s="83" t="str">
        <f aca="false">IF(U535="-","-",O535&amp;E535&amp;H535)</f>
        <v>-</v>
      </c>
      <c r="X535" s="84" t="str">
        <f aca="false">D535&amp;G535</f>
        <v>FT-CAND-EGSC-PRCTOLL:AECO/ABC</v>
      </c>
      <c r="AF535" s="0" t="str">
        <f aca="false">D535&amp;V535</f>
        <v>FT-CAND-EGSC-PRC-</v>
      </c>
    </row>
    <row r="536" customFormat="false" ht="12.75" hidden="false" customHeight="false" outlineLevel="0" collapsed="false">
      <c r="A536" s="80" t="n">
        <v>36682</v>
      </c>
      <c r="B536" s="81" t="s">
        <v>55</v>
      </c>
      <c r="C536" s="81" t="s">
        <v>56</v>
      </c>
      <c r="D536" s="81" t="s">
        <v>80</v>
      </c>
      <c r="E536" s="81" t="s">
        <v>24</v>
      </c>
      <c r="F536" s="81"/>
      <c r="G536" s="81" t="s">
        <v>71</v>
      </c>
      <c r="H536" s="80" t="n">
        <v>39600</v>
      </c>
      <c r="I536" s="81" t="n">
        <v>0</v>
      </c>
      <c r="J536" s="81" t="n">
        <v>0</v>
      </c>
      <c r="K536" s="82" t="n">
        <f aca="false">IF(J536=0,0,J536/I536)</f>
        <v>0</v>
      </c>
      <c r="L536" s="82" t="n">
        <f aca="false">I536/UOM</f>
        <v>0</v>
      </c>
      <c r="M536" s="82" t="n">
        <f aca="false">J536/UOM</f>
        <v>0</v>
      </c>
      <c r="N536" s="83" t="str">
        <f aca="false">IF(F536="P","PHY",IF(F536="G","G",E536))</f>
        <v>P</v>
      </c>
      <c r="O536" s="83" t="str">
        <f aca="false">IF(ISNA(VLOOKUP(G536,BadCanCurves,1,FALSE())),VLOOKUP(D536,FOLIOS,6,FALSE()),"not used")</f>
        <v>not used</v>
      </c>
      <c r="P536" s="83" t="n">
        <f aca="false">IF($N536="P",VLOOKUP(H536,PrcBuckets,2,FALSE()),0)</f>
        <v>13</v>
      </c>
      <c r="Q536" s="83" t="n">
        <f aca="false">IF($N536="D",VLOOKUP(H536,BasisBuckets,2,FALSE()),0)</f>
        <v>0</v>
      </c>
      <c r="R536" s="83" t="n">
        <f aca="false">IF($N536="PHY",VLOOKUP(H536,PGDBuckets,2,FALSE()),0)</f>
        <v>0</v>
      </c>
      <c r="S536" s="83" t="n">
        <f aca="false">IF($N536="G",VLOOKUP(H536,PGDBuckets,2,FALSE()),0)</f>
        <v>0</v>
      </c>
      <c r="T536" s="83" t="n">
        <f aca="false">SUM(P536:S536)</f>
        <v>13</v>
      </c>
      <c r="U536" s="83" t="str">
        <f aca="false">IF(O536="not used","-",O536&amp;N536&amp;T536)</f>
        <v>-</v>
      </c>
      <c r="V536" s="83" t="str">
        <f aca="false">IF(O536="Not Used","-",VLOOKUP(D536,FOLIOS,7,FALSE())&amp;H536)</f>
        <v>-</v>
      </c>
      <c r="W536" s="83" t="str">
        <f aca="false">IF(U536="-","-",O536&amp;E536&amp;H536)</f>
        <v>-</v>
      </c>
      <c r="X536" s="84" t="str">
        <f aca="false">D536&amp;G536</f>
        <v>FT-CAND-EGSC-PRCTOLL:AECO/ABC</v>
      </c>
      <c r="AF536" s="0" t="str">
        <f aca="false">D536&amp;V536</f>
        <v>FT-CAND-EGSC-PRC-</v>
      </c>
    </row>
    <row r="537" customFormat="false" ht="12.75" hidden="false" customHeight="false" outlineLevel="0" collapsed="false">
      <c r="A537" s="80" t="n">
        <v>36682</v>
      </c>
      <c r="B537" s="81" t="s">
        <v>55</v>
      </c>
      <c r="C537" s="81" t="s">
        <v>56</v>
      </c>
      <c r="D537" s="81" t="s">
        <v>80</v>
      </c>
      <c r="E537" s="81" t="s">
        <v>24</v>
      </c>
      <c r="F537" s="81"/>
      <c r="G537" s="81" t="s">
        <v>71</v>
      </c>
      <c r="H537" s="80" t="n">
        <v>39630</v>
      </c>
      <c r="I537" s="81" t="n">
        <v>0</v>
      </c>
      <c r="J537" s="81" t="n">
        <v>0</v>
      </c>
      <c r="K537" s="82" t="n">
        <f aca="false">IF(J537=0,0,J537/I537)</f>
        <v>0</v>
      </c>
      <c r="L537" s="82" t="n">
        <f aca="false">I537/UOM</f>
        <v>0</v>
      </c>
      <c r="M537" s="82" t="n">
        <f aca="false">J537/UOM</f>
        <v>0</v>
      </c>
      <c r="N537" s="83" t="str">
        <f aca="false">IF(F537="P","PHY",IF(F537="G","G",E537))</f>
        <v>P</v>
      </c>
      <c r="O537" s="83" t="str">
        <f aca="false">IF(ISNA(VLOOKUP(G537,BadCanCurves,1,FALSE())),VLOOKUP(D537,FOLIOS,6,FALSE()),"not used")</f>
        <v>not used</v>
      </c>
      <c r="P537" s="83" t="n">
        <f aca="false">IF($N537="P",VLOOKUP(H537,PrcBuckets,2,FALSE()),0)</f>
        <v>13</v>
      </c>
      <c r="Q537" s="83" t="n">
        <f aca="false">IF($N537="D",VLOOKUP(H537,BasisBuckets,2,FALSE()),0)</f>
        <v>0</v>
      </c>
      <c r="R537" s="83" t="n">
        <f aca="false">IF($N537="PHY",VLOOKUP(H537,PGDBuckets,2,FALSE()),0)</f>
        <v>0</v>
      </c>
      <c r="S537" s="83" t="n">
        <f aca="false">IF($N537="G",VLOOKUP(H537,PGDBuckets,2,FALSE()),0)</f>
        <v>0</v>
      </c>
      <c r="T537" s="83" t="n">
        <f aca="false">SUM(P537:S537)</f>
        <v>13</v>
      </c>
      <c r="U537" s="83" t="str">
        <f aca="false">IF(O537="not used","-",O537&amp;N537&amp;T537)</f>
        <v>-</v>
      </c>
      <c r="V537" s="83" t="str">
        <f aca="false">IF(O537="Not Used","-",VLOOKUP(D537,FOLIOS,7,FALSE())&amp;H537)</f>
        <v>-</v>
      </c>
      <c r="W537" s="83" t="str">
        <f aca="false">IF(U537="-","-",O537&amp;E537&amp;H537)</f>
        <v>-</v>
      </c>
      <c r="X537" s="84" t="str">
        <f aca="false">D537&amp;G537</f>
        <v>FT-CAND-EGSC-PRCTOLL:AECO/ABC</v>
      </c>
      <c r="AF537" s="0" t="str">
        <f aca="false">D537&amp;V537</f>
        <v>FT-CAND-EGSC-PRC-</v>
      </c>
    </row>
    <row r="538" customFormat="false" ht="12.75" hidden="false" customHeight="false" outlineLevel="0" collapsed="false">
      <c r="A538" s="80" t="n">
        <v>36682</v>
      </c>
      <c r="B538" s="81" t="s">
        <v>55</v>
      </c>
      <c r="C538" s="81" t="s">
        <v>56</v>
      </c>
      <c r="D538" s="81" t="s">
        <v>80</v>
      </c>
      <c r="E538" s="81" t="s">
        <v>24</v>
      </c>
      <c r="F538" s="81"/>
      <c r="G538" s="81" t="s">
        <v>71</v>
      </c>
      <c r="H538" s="80" t="n">
        <v>39661</v>
      </c>
      <c r="I538" s="81" t="n">
        <v>0</v>
      </c>
      <c r="J538" s="81" t="n">
        <v>0</v>
      </c>
      <c r="K538" s="82" t="n">
        <f aca="false">IF(J538=0,0,J538/I538)</f>
        <v>0</v>
      </c>
      <c r="L538" s="82" t="n">
        <f aca="false">I538/UOM</f>
        <v>0</v>
      </c>
      <c r="M538" s="82" t="n">
        <f aca="false">J538/UOM</f>
        <v>0</v>
      </c>
      <c r="N538" s="83" t="str">
        <f aca="false">IF(F538="P","PHY",IF(F538="G","G",E538))</f>
        <v>P</v>
      </c>
      <c r="O538" s="83" t="str">
        <f aca="false">IF(ISNA(VLOOKUP(G538,BadCanCurves,1,FALSE())),VLOOKUP(D538,FOLIOS,6,FALSE()),"not used")</f>
        <v>not used</v>
      </c>
      <c r="P538" s="83" t="n">
        <f aca="false">IF($N538="P",VLOOKUP(H538,PrcBuckets,2,FALSE()),0)</f>
        <v>13</v>
      </c>
      <c r="Q538" s="83" t="n">
        <f aca="false">IF($N538="D",VLOOKUP(H538,BasisBuckets,2,FALSE()),0)</f>
        <v>0</v>
      </c>
      <c r="R538" s="83" t="n">
        <f aca="false">IF($N538="PHY",VLOOKUP(H538,PGDBuckets,2,FALSE()),0)</f>
        <v>0</v>
      </c>
      <c r="S538" s="83" t="n">
        <f aca="false">IF($N538="G",VLOOKUP(H538,PGDBuckets,2,FALSE()),0)</f>
        <v>0</v>
      </c>
      <c r="T538" s="83" t="n">
        <f aca="false">SUM(P538:S538)</f>
        <v>13</v>
      </c>
      <c r="U538" s="83" t="str">
        <f aca="false">IF(O538="not used","-",O538&amp;N538&amp;T538)</f>
        <v>-</v>
      </c>
      <c r="V538" s="83" t="str">
        <f aca="false">IF(O538="Not Used","-",VLOOKUP(D538,FOLIOS,7,FALSE())&amp;H538)</f>
        <v>-</v>
      </c>
      <c r="W538" s="83" t="str">
        <f aca="false">IF(U538="-","-",O538&amp;E538&amp;H538)</f>
        <v>-</v>
      </c>
      <c r="X538" s="84" t="str">
        <f aca="false">D538&amp;G538</f>
        <v>FT-CAND-EGSC-PRCTOLL:AECO/ABC</v>
      </c>
      <c r="AF538" s="0" t="str">
        <f aca="false">D538&amp;V538</f>
        <v>FT-CAND-EGSC-PRC-</v>
      </c>
    </row>
    <row r="539" customFormat="false" ht="12.75" hidden="false" customHeight="false" outlineLevel="0" collapsed="false">
      <c r="A539" s="80" t="n">
        <v>36682</v>
      </c>
      <c r="B539" s="81" t="s">
        <v>55</v>
      </c>
      <c r="C539" s="81" t="s">
        <v>56</v>
      </c>
      <c r="D539" s="81" t="s">
        <v>80</v>
      </c>
      <c r="E539" s="81" t="s">
        <v>24</v>
      </c>
      <c r="F539" s="81"/>
      <c r="G539" s="81" t="s">
        <v>71</v>
      </c>
      <c r="H539" s="80" t="n">
        <v>39692</v>
      </c>
      <c r="I539" s="81" t="n">
        <v>0</v>
      </c>
      <c r="J539" s="81" t="n">
        <v>0</v>
      </c>
      <c r="K539" s="82" t="n">
        <f aca="false">IF(J539=0,0,J539/I539)</f>
        <v>0</v>
      </c>
      <c r="L539" s="82" t="n">
        <f aca="false">I539/UOM</f>
        <v>0</v>
      </c>
      <c r="M539" s="82" t="n">
        <f aca="false">J539/UOM</f>
        <v>0</v>
      </c>
      <c r="N539" s="83" t="str">
        <f aca="false">IF(F539="P","PHY",IF(F539="G","G",E539))</f>
        <v>P</v>
      </c>
      <c r="O539" s="83" t="str">
        <f aca="false">IF(ISNA(VLOOKUP(G539,BadCanCurves,1,FALSE())),VLOOKUP(D539,FOLIOS,6,FALSE()),"not used")</f>
        <v>not used</v>
      </c>
      <c r="P539" s="83" t="n">
        <f aca="false">IF($N539="P",VLOOKUP(H539,PrcBuckets,2,FALSE()),0)</f>
        <v>13</v>
      </c>
      <c r="Q539" s="83" t="n">
        <f aca="false">IF($N539="D",VLOOKUP(H539,BasisBuckets,2,FALSE()),0)</f>
        <v>0</v>
      </c>
      <c r="R539" s="83" t="n">
        <f aca="false">IF($N539="PHY",VLOOKUP(H539,PGDBuckets,2,FALSE()),0)</f>
        <v>0</v>
      </c>
      <c r="S539" s="83" t="n">
        <f aca="false">IF($N539="G",VLOOKUP(H539,PGDBuckets,2,FALSE()),0)</f>
        <v>0</v>
      </c>
      <c r="T539" s="83" t="n">
        <f aca="false">SUM(P539:S539)</f>
        <v>13</v>
      </c>
      <c r="U539" s="83" t="str">
        <f aca="false">IF(O539="not used","-",O539&amp;N539&amp;T539)</f>
        <v>-</v>
      </c>
      <c r="V539" s="83" t="str">
        <f aca="false">IF(O539="Not Used","-",VLOOKUP(D539,FOLIOS,7,FALSE())&amp;H539)</f>
        <v>-</v>
      </c>
      <c r="W539" s="83" t="str">
        <f aca="false">IF(U539="-","-",O539&amp;E539&amp;H539)</f>
        <v>-</v>
      </c>
      <c r="X539" s="84" t="str">
        <f aca="false">D539&amp;G539</f>
        <v>FT-CAND-EGSC-PRCTOLL:AECO/ABC</v>
      </c>
      <c r="AF539" s="0" t="str">
        <f aca="false">D539&amp;V539</f>
        <v>FT-CAND-EGSC-PRC-</v>
      </c>
    </row>
    <row r="540" customFormat="false" ht="12.75" hidden="false" customHeight="false" outlineLevel="0" collapsed="false">
      <c r="A540" s="80" t="n">
        <v>36682</v>
      </c>
      <c r="B540" s="81" t="s">
        <v>55</v>
      </c>
      <c r="C540" s="81" t="s">
        <v>56</v>
      </c>
      <c r="D540" s="81" t="s">
        <v>80</v>
      </c>
      <c r="E540" s="81" t="s">
        <v>24</v>
      </c>
      <c r="F540" s="81"/>
      <c r="G540" s="81" t="s">
        <v>71</v>
      </c>
      <c r="H540" s="80" t="n">
        <v>39722</v>
      </c>
      <c r="I540" s="81" t="n">
        <v>0</v>
      </c>
      <c r="J540" s="81" t="n">
        <v>0</v>
      </c>
      <c r="K540" s="82" t="n">
        <f aca="false">IF(J540=0,0,J540/I540)</f>
        <v>0</v>
      </c>
      <c r="L540" s="82" t="n">
        <f aca="false">I540/UOM</f>
        <v>0</v>
      </c>
      <c r="M540" s="82" t="n">
        <f aca="false">J540/UOM</f>
        <v>0</v>
      </c>
      <c r="N540" s="83" t="str">
        <f aca="false">IF(F540="P","PHY",IF(F540="G","G",E540))</f>
        <v>P</v>
      </c>
      <c r="O540" s="83" t="str">
        <f aca="false">IF(ISNA(VLOOKUP(G540,BadCanCurves,1,FALSE())),VLOOKUP(D540,FOLIOS,6,FALSE()),"not used")</f>
        <v>not used</v>
      </c>
      <c r="P540" s="83" t="n">
        <f aca="false">IF($N540="P",VLOOKUP(H540,PrcBuckets,2,FALSE()),0)</f>
        <v>13</v>
      </c>
      <c r="Q540" s="83" t="n">
        <f aca="false">IF($N540="D",VLOOKUP(H540,BasisBuckets,2,FALSE()),0)</f>
        <v>0</v>
      </c>
      <c r="R540" s="83" t="n">
        <f aca="false">IF($N540="PHY",VLOOKUP(H540,PGDBuckets,2,FALSE()),0)</f>
        <v>0</v>
      </c>
      <c r="S540" s="83" t="n">
        <f aca="false">IF($N540="G",VLOOKUP(H540,PGDBuckets,2,FALSE()),0)</f>
        <v>0</v>
      </c>
      <c r="T540" s="83" t="n">
        <f aca="false">SUM(P540:S540)</f>
        <v>13</v>
      </c>
      <c r="U540" s="83" t="str">
        <f aca="false">IF(O540="not used","-",O540&amp;N540&amp;T540)</f>
        <v>-</v>
      </c>
      <c r="V540" s="83" t="str">
        <f aca="false">IF(O540="Not Used","-",VLOOKUP(D540,FOLIOS,7,FALSE())&amp;H540)</f>
        <v>-</v>
      </c>
      <c r="W540" s="83" t="str">
        <f aca="false">IF(U540="-","-",O540&amp;E540&amp;H540)</f>
        <v>-</v>
      </c>
      <c r="X540" s="84" t="str">
        <f aca="false">D540&amp;G540</f>
        <v>FT-CAND-EGSC-PRCTOLL:AECO/ABC</v>
      </c>
      <c r="AF540" s="0" t="str">
        <f aca="false">D540&amp;V540</f>
        <v>FT-CAND-EGSC-PRC-</v>
      </c>
    </row>
    <row r="541" customFormat="false" ht="12.75" hidden="false" customHeight="false" outlineLevel="0" collapsed="false">
      <c r="A541" s="80" t="n">
        <v>36682</v>
      </c>
      <c r="B541" s="81" t="s">
        <v>55</v>
      </c>
      <c r="C541" s="81" t="s">
        <v>56</v>
      </c>
      <c r="D541" s="81" t="s">
        <v>80</v>
      </c>
      <c r="E541" s="81" t="s">
        <v>24</v>
      </c>
      <c r="F541" s="81"/>
      <c r="G541" s="81" t="s">
        <v>81</v>
      </c>
      <c r="H541" s="80" t="n">
        <v>36708</v>
      </c>
      <c r="I541" s="81" t="n">
        <v>1667267</v>
      </c>
      <c r="J541" s="81" t="n">
        <v>0</v>
      </c>
      <c r="K541" s="82" t="n">
        <f aca="false">IF(J541=0,0,J541/I541)</f>
        <v>0</v>
      </c>
      <c r="L541" s="82" t="n">
        <f aca="false">I541/UOM</f>
        <v>166.7267</v>
      </c>
      <c r="M541" s="82" t="n">
        <f aca="false">J541/UOM</f>
        <v>0</v>
      </c>
      <c r="N541" s="83" t="str">
        <f aca="false">IF(F541="P","PHY",IF(F541="G","G",E541))</f>
        <v>P</v>
      </c>
      <c r="O541" s="83" t="str">
        <f aca="false">IF(ISNA(VLOOKUP(G541,BadCanCurves,1,FALSE())),VLOOKUP(D541,FOLIOS,6,FALSE()),"not used")</f>
        <v>not used</v>
      </c>
      <c r="P541" s="83" t="n">
        <f aca="false">IF($N541="P",VLOOKUP(H541,PrcBuckets,2,FALSE()),0)</f>
        <v>4</v>
      </c>
      <c r="Q541" s="83" t="n">
        <f aca="false">IF($N541="D",VLOOKUP(H541,BasisBuckets,2,FALSE()),0)</f>
        <v>0</v>
      </c>
      <c r="R541" s="83" t="n">
        <f aca="false">IF($N541="PHY",VLOOKUP(H541,PGDBuckets,2,FALSE()),0)</f>
        <v>0</v>
      </c>
      <c r="S541" s="83" t="n">
        <f aca="false">IF($N541="G",VLOOKUP(H541,PGDBuckets,2,FALSE()),0)</f>
        <v>0</v>
      </c>
      <c r="T541" s="83" t="n">
        <f aca="false">SUM(P541:S541)</f>
        <v>4</v>
      </c>
      <c r="U541" s="83" t="str">
        <f aca="false">IF(O541="not used","-",O541&amp;N541&amp;T541)</f>
        <v>-</v>
      </c>
      <c r="V541" s="83" t="str">
        <f aca="false">IF(O541="Not Used","-",VLOOKUP(D541,FOLIOS,7,FALSE())&amp;H541)</f>
        <v>-</v>
      </c>
      <c r="W541" s="83" t="str">
        <f aca="false">IF(U541="-","-",O541&amp;E541&amp;H541)</f>
        <v>-</v>
      </c>
      <c r="X541" s="84" t="str">
        <f aca="false">D541&amp;G541</f>
        <v>FT-CAND-EGSC-PRCTOLL:AECO/EMP</v>
      </c>
      <c r="AF541" s="0" t="str">
        <f aca="false">D541&amp;V541</f>
        <v>FT-CAND-EGSC-PRC-</v>
      </c>
    </row>
    <row r="542" customFormat="false" ht="12.75" hidden="false" customHeight="false" outlineLevel="0" collapsed="false">
      <c r="A542" s="80" t="n">
        <v>36682</v>
      </c>
      <c r="B542" s="81" t="s">
        <v>55</v>
      </c>
      <c r="C542" s="81" t="s">
        <v>56</v>
      </c>
      <c r="D542" s="81" t="s">
        <v>80</v>
      </c>
      <c r="E542" s="81" t="s">
        <v>24</v>
      </c>
      <c r="F542" s="81"/>
      <c r="G542" s="81" t="s">
        <v>81</v>
      </c>
      <c r="H542" s="80" t="n">
        <v>36739</v>
      </c>
      <c r="I542" s="81" t="n">
        <v>1657648</v>
      </c>
      <c r="J542" s="81" t="n">
        <v>0</v>
      </c>
      <c r="K542" s="82" t="n">
        <f aca="false">IF(J542=0,0,J542/I542)</f>
        <v>0</v>
      </c>
      <c r="L542" s="82" t="n">
        <f aca="false">I542/UOM</f>
        <v>165.7648</v>
      </c>
      <c r="M542" s="82" t="n">
        <f aca="false">J542/UOM</f>
        <v>0</v>
      </c>
      <c r="N542" s="83" t="str">
        <f aca="false">IF(F542="P","PHY",IF(F542="G","G",E542))</f>
        <v>P</v>
      </c>
      <c r="O542" s="83" t="str">
        <f aca="false">IF(ISNA(VLOOKUP(G542,BadCanCurves,1,FALSE())),VLOOKUP(D542,FOLIOS,6,FALSE()),"not used")</f>
        <v>not used</v>
      </c>
      <c r="P542" s="83" t="n">
        <f aca="false">IF($N542="P",VLOOKUP(H542,PrcBuckets,2,FALSE()),0)</f>
        <v>5</v>
      </c>
      <c r="Q542" s="83" t="n">
        <f aca="false">IF($N542="D",VLOOKUP(H542,BasisBuckets,2,FALSE()),0)</f>
        <v>0</v>
      </c>
      <c r="R542" s="83" t="n">
        <f aca="false">IF($N542="PHY",VLOOKUP(H542,PGDBuckets,2,FALSE()),0)</f>
        <v>0</v>
      </c>
      <c r="S542" s="83" t="n">
        <f aca="false">IF($N542="G",VLOOKUP(H542,PGDBuckets,2,FALSE()),0)</f>
        <v>0</v>
      </c>
      <c r="T542" s="83" t="n">
        <f aca="false">SUM(P542:S542)</f>
        <v>5</v>
      </c>
      <c r="U542" s="83" t="str">
        <f aca="false">IF(O542="not used","-",O542&amp;N542&amp;T542)</f>
        <v>-</v>
      </c>
      <c r="V542" s="83" t="str">
        <f aca="false">IF(O542="Not Used","-",VLOOKUP(D542,FOLIOS,7,FALSE())&amp;H542)</f>
        <v>-</v>
      </c>
      <c r="W542" s="83" t="str">
        <f aca="false">IF(U542="-","-",O542&amp;E542&amp;H542)</f>
        <v>-</v>
      </c>
      <c r="X542" s="84" t="str">
        <f aca="false">D542&amp;G542</f>
        <v>FT-CAND-EGSC-PRCTOLL:AECO/EMP</v>
      </c>
      <c r="AF542" s="0" t="str">
        <f aca="false">D542&amp;V542</f>
        <v>FT-CAND-EGSC-PRC-</v>
      </c>
    </row>
    <row r="543" customFormat="false" ht="12.75" hidden="false" customHeight="false" outlineLevel="0" collapsed="false">
      <c r="A543" s="80" t="n">
        <v>36682</v>
      </c>
      <c r="B543" s="81" t="s">
        <v>55</v>
      </c>
      <c r="C543" s="81" t="s">
        <v>56</v>
      </c>
      <c r="D543" s="81" t="s">
        <v>80</v>
      </c>
      <c r="E543" s="81" t="s">
        <v>24</v>
      </c>
      <c r="F543" s="81"/>
      <c r="G543" s="81" t="s">
        <v>81</v>
      </c>
      <c r="H543" s="80" t="n">
        <v>36770</v>
      </c>
      <c r="I543" s="81" t="n">
        <v>1594766</v>
      </c>
      <c r="J543" s="81" t="n">
        <v>0</v>
      </c>
      <c r="K543" s="82" t="n">
        <f aca="false">IF(J543=0,0,J543/I543)</f>
        <v>0</v>
      </c>
      <c r="L543" s="82" t="n">
        <f aca="false">I543/UOM</f>
        <v>159.4766</v>
      </c>
      <c r="M543" s="82" t="n">
        <f aca="false">J543/UOM</f>
        <v>0</v>
      </c>
      <c r="N543" s="83" t="str">
        <f aca="false">IF(F543="P","PHY",IF(F543="G","G",E543))</f>
        <v>P</v>
      </c>
      <c r="O543" s="83" t="str">
        <f aca="false">IF(ISNA(VLOOKUP(G543,BadCanCurves,1,FALSE())),VLOOKUP(D543,FOLIOS,6,FALSE()),"not used")</f>
        <v>not used</v>
      </c>
      <c r="P543" s="83" t="n">
        <f aca="false">IF($N543="P",VLOOKUP(H543,PrcBuckets,2,FALSE()),0)</f>
        <v>6</v>
      </c>
      <c r="Q543" s="83" t="n">
        <f aca="false">IF($N543="D",VLOOKUP(H543,BasisBuckets,2,FALSE()),0)</f>
        <v>0</v>
      </c>
      <c r="R543" s="83" t="n">
        <f aca="false">IF($N543="PHY",VLOOKUP(H543,PGDBuckets,2,FALSE()),0)</f>
        <v>0</v>
      </c>
      <c r="S543" s="83" t="n">
        <f aca="false">IF($N543="G",VLOOKUP(H543,PGDBuckets,2,FALSE()),0)</f>
        <v>0</v>
      </c>
      <c r="T543" s="83" t="n">
        <f aca="false">SUM(P543:S543)</f>
        <v>6</v>
      </c>
      <c r="U543" s="83" t="str">
        <f aca="false">IF(O543="not used","-",O543&amp;N543&amp;T543)</f>
        <v>-</v>
      </c>
      <c r="V543" s="83" t="str">
        <f aca="false">IF(O543="Not Used","-",VLOOKUP(D543,FOLIOS,7,FALSE())&amp;H543)</f>
        <v>-</v>
      </c>
      <c r="W543" s="83" t="str">
        <f aca="false">IF(U543="-","-",O543&amp;E543&amp;H543)</f>
        <v>-</v>
      </c>
      <c r="X543" s="84" t="str">
        <f aca="false">D543&amp;G543</f>
        <v>FT-CAND-EGSC-PRCTOLL:AECO/EMP</v>
      </c>
      <c r="AF543" s="0" t="str">
        <f aca="false">D543&amp;V543</f>
        <v>FT-CAND-EGSC-PRC-</v>
      </c>
    </row>
    <row r="544" customFormat="false" ht="12.75" hidden="false" customHeight="false" outlineLevel="0" collapsed="false">
      <c r="A544" s="80" t="n">
        <v>36682</v>
      </c>
      <c r="B544" s="81" t="s">
        <v>55</v>
      </c>
      <c r="C544" s="81" t="s">
        <v>56</v>
      </c>
      <c r="D544" s="81" t="s">
        <v>80</v>
      </c>
      <c r="E544" s="81" t="s">
        <v>24</v>
      </c>
      <c r="F544" s="81"/>
      <c r="G544" s="81" t="s">
        <v>81</v>
      </c>
      <c r="H544" s="80" t="n">
        <v>36800</v>
      </c>
      <c r="I544" s="81" t="n">
        <v>1638645</v>
      </c>
      <c r="J544" s="81" t="n">
        <v>0</v>
      </c>
      <c r="K544" s="82" t="n">
        <f aca="false">IF(J544=0,0,J544/I544)</f>
        <v>0</v>
      </c>
      <c r="L544" s="82" t="n">
        <f aca="false">I544/UOM</f>
        <v>163.8645</v>
      </c>
      <c r="M544" s="82" t="n">
        <f aca="false">J544/UOM</f>
        <v>0</v>
      </c>
      <c r="N544" s="83" t="str">
        <f aca="false">IF(F544="P","PHY",IF(F544="G","G",E544))</f>
        <v>P</v>
      </c>
      <c r="O544" s="83" t="str">
        <f aca="false">IF(ISNA(VLOOKUP(G544,BadCanCurves,1,FALSE())),VLOOKUP(D544,FOLIOS,6,FALSE()),"not used")</f>
        <v>not used</v>
      </c>
      <c r="P544" s="83" t="n">
        <f aca="false">IF($N544="P",VLOOKUP(H544,PrcBuckets,2,FALSE()),0)</f>
        <v>7</v>
      </c>
      <c r="Q544" s="83" t="n">
        <f aca="false">IF($N544="D",VLOOKUP(H544,BasisBuckets,2,FALSE()),0)</f>
        <v>0</v>
      </c>
      <c r="R544" s="83" t="n">
        <f aca="false">IF($N544="PHY",VLOOKUP(H544,PGDBuckets,2,FALSE()),0)</f>
        <v>0</v>
      </c>
      <c r="S544" s="83" t="n">
        <f aca="false">IF($N544="G",VLOOKUP(H544,PGDBuckets,2,FALSE()),0)</f>
        <v>0</v>
      </c>
      <c r="T544" s="83" t="n">
        <f aca="false">SUM(P544:S544)</f>
        <v>7</v>
      </c>
      <c r="U544" s="83" t="str">
        <f aca="false">IF(O544="not used","-",O544&amp;N544&amp;T544)</f>
        <v>-</v>
      </c>
      <c r="V544" s="83" t="str">
        <f aca="false">IF(O544="Not Used","-",VLOOKUP(D544,FOLIOS,7,FALSE())&amp;H544)</f>
        <v>-</v>
      </c>
      <c r="W544" s="83" t="str">
        <f aca="false">IF(U544="-","-",O544&amp;E544&amp;H544)</f>
        <v>-</v>
      </c>
      <c r="X544" s="84" t="str">
        <f aca="false">D544&amp;G544</f>
        <v>FT-CAND-EGSC-PRCTOLL:AECO/EMP</v>
      </c>
      <c r="AF544" s="0" t="str">
        <f aca="false">D544&amp;V544</f>
        <v>FT-CAND-EGSC-PRC-</v>
      </c>
    </row>
    <row r="545" customFormat="false" ht="12.75" hidden="false" customHeight="false" outlineLevel="0" collapsed="false">
      <c r="A545" s="80" t="n">
        <v>36682</v>
      </c>
      <c r="B545" s="81" t="s">
        <v>55</v>
      </c>
      <c r="C545" s="81" t="s">
        <v>56</v>
      </c>
      <c r="D545" s="81" t="s">
        <v>80</v>
      </c>
      <c r="E545" s="81" t="s">
        <v>24</v>
      </c>
      <c r="F545" s="81"/>
      <c r="G545" s="81" t="s">
        <v>81</v>
      </c>
      <c r="H545" s="80" t="n">
        <v>36831</v>
      </c>
      <c r="I545" s="81" t="n">
        <v>766072</v>
      </c>
      <c r="J545" s="81" t="n">
        <v>0</v>
      </c>
      <c r="K545" s="82" t="n">
        <f aca="false">IF(J545=0,0,J545/I545)</f>
        <v>0</v>
      </c>
      <c r="L545" s="82" t="n">
        <f aca="false">I545/UOM</f>
        <v>76.6072</v>
      </c>
      <c r="M545" s="82" t="n">
        <f aca="false">J545/UOM</f>
        <v>0</v>
      </c>
      <c r="N545" s="83" t="str">
        <f aca="false">IF(F545="P","PHY",IF(F545="G","G",E545))</f>
        <v>P</v>
      </c>
      <c r="O545" s="83" t="str">
        <f aca="false">IF(ISNA(VLOOKUP(G545,BadCanCurves,1,FALSE())),VLOOKUP(D545,FOLIOS,6,FALSE()),"not used")</f>
        <v>not used</v>
      </c>
      <c r="P545" s="83" t="n">
        <f aca="false">IF($N545="P",VLOOKUP(H545,PrcBuckets,2,FALSE()),0)</f>
        <v>8</v>
      </c>
      <c r="Q545" s="83" t="n">
        <f aca="false">IF($N545="D",VLOOKUP(H545,BasisBuckets,2,FALSE()),0)</f>
        <v>0</v>
      </c>
      <c r="R545" s="83" t="n">
        <f aca="false">IF($N545="PHY",VLOOKUP(H545,PGDBuckets,2,FALSE()),0)</f>
        <v>0</v>
      </c>
      <c r="S545" s="83" t="n">
        <f aca="false">IF($N545="G",VLOOKUP(H545,PGDBuckets,2,FALSE()),0)</f>
        <v>0</v>
      </c>
      <c r="T545" s="83" t="n">
        <f aca="false">SUM(P545:S545)</f>
        <v>8</v>
      </c>
      <c r="U545" s="83" t="str">
        <f aca="false">IF(O545="not used","-",O545&amp;N545&amp;T545)</f>
        <v>-</v>
      </c>
      <c r="V545" s="83" t="str">
        <f aca="false">IF(O545="Not Used","-",VLOOKUP(D545,FOLIOS,7,FALSE())&amp;H545)</f>
        <v>-</v>
      </c>
      <c r="W545" s="83" t="str">
        <f aca="false">IF(U545="-","-",O545&amp;E545&amp;H545)</f>
        <v>-</v>
      </c>
      <c r="X545" s="84" t="str">
        <f aca="false">D545&amp;G545</f>
        <v>FT-CAND-EGSC-PRCTOLL:AECO/EMP</v>
      </c>
      <c r="AF545" s="0" t="str">
        <f aca="false">D545&amp;V545</f>
        <v>FT-CAND-EGSC-PRC-</v>
      </c>
    </row>
    <row r="546" customFormat="false" ht="12.75" hidden="false" customHeight="false" outlineLevel="0" collapsed="false">
      <c r="A546" s="80" t="n">
        <v>36682</v>
      </c>
      <c r="B546" s="81" t="s">
        <v>55</v>
      </c>
      <c r="C546" s="81" t="s">
        <v>56</v>
      </c>
      <c r="D546" s="81" t="s">
        <v>80</v>
      </c>
      <c r="E546" s="81" t="s">
        <v>24</v>
      </c>
      <c r="F546" s="81"/>
      <c r="G546" s="81" t="s">
        <v>81</v>
      </c>
      <c r="H546" s="80" t="n">
        <v>36861</v>
      </c>
      <c r="I546" s="81" t="n">
        <v>787016</v>
      </c>
      <c r="J546" s="81" t="n">
        <v>0</v>
      </c>
      <c r="K546" s="82" t="n">
        <f aca="false">IF(J546=0,0,J546/I546)</f>
        <v>0</v>
      </c>
      <c r="L546" s="82" t="n">
        <f aca="false">I546/UOM</f>
        <v>78.7016</v>
      </c>
      <c r="M546" s="82" t="n">
        <f aca="false">J546/UOM</f>
        <v>0</v>
      </c>
      <c r="N546" s="83" t="str">
        <f aca="false">IF(F546="P","PHY",IF(F546="G","G",E546))</f>
        <v>P</v>
      </c>
      <c r="O546" s="83" t="str">
        <f aca="false">IF(ISNA(VLOOKUP(G546,BadCanCurves,1,FALSE())),VLOOKUP(D546,FOLIOS,6,FALSE()),"not used")</f>
        <v>not used</v>
      </c>
      <c r="P546" s="83" t="n">
        <f aca="false">IF($N546="P",VLOOKUP(H546,PrcBuckets,2,FALSE()),0)</f>
        <v>8</v>
      </c>
      <c r="Q546" s="83" t="n">
        <f aca="false">IF($N546="D",VLOOKUP(H546,BasisBuckets,2,FALSE()),0)</f>
        <v>0</v>
      </c>
      <c r="R546" s="83" t="n">
        <f aca="false">IF($N546="PHY",VLOOKUP(H546,PGDBuckets,2,FALSE()),0)</f>
        <v>0</v>
      </c>
      <c r="S546" s="83" t="n">
        <f aca="false">IF($N546="G",VLOOKUP(H546,PGDBuckets,2,FALSE()),0)</f>
        <v>0</v>
      </c>
      <c r="T546" s="83" t="n">
        <f aca="false">SUM(P546:S546)</f>
        <v>8</v>
      </c>
      <c r="U546" s="83" t="str">
        <f aca="false">IF(O546="not used","-",O546&amp;N546&amp;T546)</f>
        <v>-</v>
      </c>
      <c r="V546" s="83" t="str">
        <f aca="false">IF(O546="Not Used","-",VLOOKUP(D546,FOLIOS,7,FALSE())&amp;H546)</f>
        <v>-</v>
      </c>
      <c r="W546" s="83" t="str">
        <f aca="false">IF(U546="-","-",O546&amp;E546&amp;H546)</f>
        <v>-</v>
      </c>
      <c r="X546" s="84" t="str">
        <f aca="false">D546&amp;G546</f>
        <v>FT-CAND-EGSC-PRCTOLL:AECO/EMP</v>
      </c>
      <c r="AF546" s="0" t="str">
        <f aca="false">D546&amp;V546</f>
        <v>FT-CAND-EGSC-PRC-</v>
      </c>
    </row>
    <row r="547" customFormat="false" ht="12.75" hidden="false" customHeight="false" outlineLevel="0" collapsed="false">
      <c r="A547" s="80" t="n">
        <v>36682</v>
      </c>
      <c r="B547" s="81" t="s">
        <v>55</v>
      </c>
      <c r="C547" s="81" t="s">
        <v>56</v>
      </c>
      <c r="D547" s="81" t="s">
        <v>80</v>
      </c>
      <c r="E547" s="81" t="s">
        <v>24</v>
      </c>
      <c r="F547" s="81"/>
      <c r="G547" s="81" t="s">
        <v>81</v>
      </c>
      <c r="H547" s="80" t="n">
        <v>36892</v>
      </c>
      <c r="I547" s="81" t="n">
        <v>782262</v>
      </c>
      <c r="J547" s="81" t="n">
        <v>0</v>
      </c>
      <c r="K547" s="82" t="n">
        <f aca="false">IF(J547=0,0,J547/I547)</f>
        <v>0</v>
      </c>
      <c r="L547" s="82" t="n">
        <f aca="false">I547/UOM</f>
        <v>78.2262</v>
      </c>
      <c r="M547" s="82" t="n">
        <f aca="false">J547/UOM</f>
        <v>0</v>
      </c>
      <c r="N547" s="83" t="str">
        <f aca="false">IF(F547="P","PHY",IF(F547="G","G",E547))</f>
        <v>P</v>
      </c>
      <c r="O547" s="83" t="str">
        <f aca="false">IF(ISNA(VLOOKUP(G547,BadCanCurves,1,FALSE())),VLOOKUP(D547,FOLIOS,6,FALSE()),"not used")</f>
        <v>not used</v>
      </c>
      <c r="P547" s="83" t="n">
        <f aca="false">IF($N547="P",VLOOKUP(H547,PrcBuckets,2,FALSE()),0)</f>
        <v>9</v>
      </c>
      <c r="Q547" s="83" t="n">
        <f aca="false">IF($N547="D",VLOOKUP(H547,BasisBuckets,2,FALSE()),0)</f>
        <v>0</v>
      </c>
      <c r="R547" s="83" t="n">
        <f aca="false">IF($N547="PHY",VLOOKUP(H547,PGDBuckets,2,FALSE()),0)</f>
        <v>0</v>
      </c>
      <c r="S547" s="83" t="n">
        <f aca="false">IF($N547="G",VLOOKUP(H547,PGDBuckets,2,FALSE()),0)</f>
        <v>0</v>
      </c>
      <c r="T547" s="83" t="n">
        <f aca="false">SUM(P547:S547)</f>
        <v>9</v>
      </c>
      <c r="U547" s="83" t="str">
        <f aca="false">IF(O547="not used","-",O547&amp;N547&amp;T547)</f>
        <v>-</v>
      </c>
      <c r="V547" s="83" t="str">
        <f aca="false">IF(O547="Not Used","-",VLOOKUP(D547,FOLIOS,7,FALSE())&amp;H547)</f>
        <v>-</v>
      </c>
      <c r="W547" s="83" t="str">
        <f aca="false">IF(U547="-","-",O547&amp;E547&amp;H547)</f>
        <v>-</v>
      </c>
      <c r="X547" s="84" t="str">
        <f aca="false">D547&amp;G547</f>
        <v>FT-CAND-EGSC-PRCTOLL:AECO/EMP</v>
      </c>
      <c r="AF547" s="0" t="str">
        <f aca="false">D547&amp;V547</f>
        <v>FT-CAND-EGSC-PRC-</v>
      </c>
    </row>
    <row r="548" customFormat="false" ht="12.75" hidden="false" customHeight="false" outlineLevel="0" collapsed="false">
      <c r="A548" s="80" t="n">
        <v>36682</v>
      </c>
      <c r="B548" s="81" t="s">
        <v>55</v>
      </c>
      <c r="C548" s="81" t="s">
        <v>56</v>
      </c>
      <c r="D548" s="81" t="s">
        <v>80</v>
      </c>
      <c r="E548" s="81" t="s">
        <v>24</v>
      </c>
      <c r="F548" s="81"/>
      <c r="G548" s="81" t="s">
        <v>81</v>
      </c>
      <c r="H548" s="80" t="n">
        <v>36923</v>
      </c>
      <c r="I548" s="81" t="n">
        <v>702269</v>
      </c>
      <c r="J548" s="81" t="n">
        <v>0</v>
      </c>
      <c r="K548" s="82" t="n">
        <f aca="false">IF(J548=0,0,J548/I548)</f>
        <v>0</v>
      </c>
      <c r="L548" s="82" t="n">
        <f aca="false">I548/UOM</f>
        <v>70.2269</v>
      </c>
      <c r="M548" s="82" t="n">
        <f aca="false">J548/UOM</f>
        <v>0</v>
      </c>
      <c r="N548" s="83" t="str">
        <f aca="false">IF(F548="P","PHY",IF(F548="G","G",E548))</f>
        <v>P</v>
      </c>
      <c r="O548" s="83" t="str">
        <f aca="false">IF(ISNA(VLOOKUP(G548,BadCanCurves,1,FALSE())),VLOOKUP(D548,FOLIOS,6,FALSE()),"not used")</f>
        <v>not used</v>
      </c>
      <c r="P548" s="83" t="n">
        <f aca="false">IF($N548="P",VLOOKUP(H548,PrcBuckets,2,FALSE()),0)</f>
        <v>9</v>
      </c>
      <c r="Q548" s="83" t="n">
        <f aca="false">IF($N548="D",VLOOKUP(H548,BasisBuckets,2,FALSE()),0)</f>
        <v>0</v>
      </c>
      <c r="R548" s="83" t="n">
        <f aca="false">IF($N548="PHY",VLOOKUP(H548,PGDBuckets,2,FALSE()),0)</f>
        <v>0</v>
      </c>
      <c r="S548" s="83" t="n">
        <f aca="false">IF($N548="G",VLOOKUP(H548,PGDBuckets,2,FALSE()),0)</f>
        <v>0</v>
      </c>
      <c r="T548" s="83" t="n">
        <f aca="false">SUM(P548:S548)</f>
        <v>9</v>
      </c>
      <c r="U548" s="83" t="str">
        <f aca="false">IF(O548="not used","-",O548&amp;N548&amp;T548)</f>
        <v>-</v>
      </c>
      <c r="V548" s="83" t="str">
        <f aca="false">IF(O548="Not Used","-",VLOOKUP(D548,FOLIOS,7,FALSE())&amp;H548)</f>
        <v>-</v>
      </c>
      <c r="W548" s="83" t="str">
        <f aca="false">IF(U548="-","-",O548&amp;E548&amp;H548)</f>
        <v>-</v>
      </c>
      <c r="X548" s="84" t="str">
        <f aca="false">D548&amp;G548</f>
        <v>FT-CAND-EGSC-PRCTOLL:AECO/EMP</v>
      </c>
      <c r="AF548" s="0" t="str">
        <f aca="false">D548&amp;V548</f>
        <v>FT-CAND-EGSC-PRC-</v>
      </c>
    </row>
    <row r="549" customFormat="false" ht="12.75" hidden="false" customHeight="false" outlineLevel="0" collapsed="false">
      <c r="A549" s="80" t="n">
        <v>36682</v>
      </c>
      <c r="B549" s="81" t="s">
        <v>55</v>
      </c>
      <c r="C549" s="81" t="s">
        <v>56</v>
      </c>
      <c r="D549" s="81" t="s">
        <v>80</v>
      </c>
      <c r="E549" s="81" t="s">
        <v>24</v>
      </c>
      <c r="F549" s="81"/>
      <c r="G549" s="81" t="s">
        <v>81</v>
      </c>
      <c r="H549" s="80" t="n">
        <v>36951</v>
      </c>
      <c r="I549" s="81" t="n">
        <v>773212</v>
      </c>
      <c r="J549" s="81" t="n">
        <v>0</v>
      </c>
      <c r="K549" s="82" t="n">
        <f aca="false">IF(J549=0,0,J549/I549)</f>
        <v>0</v>
      </c>
      <c r="L549" s="82" t="n">
        <f aca="false">I549/UOM</f>
        <v>77.3212</v>
      </c>
      <c r="M549" s="82" t="n">
        <f aca="false">J549/UOM</f>
        <v>0</v>
      </c>
      <c r="N549" s="83" t="str">
        <f aca="false">IF(F549="P","PHY",IF(F549="G","G",E549))</f>
        <v>P</v>
      </c>
      <c r="O549" s="83" t="str">
        <f aca="false">IF(ISNA(VLOOKUP(G549,BadCanCurves,1,FALSE())),VLOOKUP(D549,FOLIOS,6,FALSE()),"not used")</f>
        <v>not used</v>
      </c>
      <c r="P549" s="83" t="n">
        <f aca="false">IF($N549="P",VLOOKUP(H549,PrcBuckets,2,FALSE()),0)</f>
        <v>9</v>
      </c>
      <c r="Q549" s="83" t="n">
        <f aca="false">IF($N549="D",VLOOKUP(H549,BasisBuckets,2,FALSE()),0)</f>
        <v>0</v>
      </c>
      <c r="R549" s="83" t="n">
        <f aca="false">IF($N549="PHY",VLOOKUP(H549,PGDBuckets,2,FALSE()),0)</f>
        <v>0</v>
      </c>
      <c r="S549" s="83" t="n">
        <f aca="false">IF($N549="G",VLOOKUP(H549,PGDBuckets,2,FALSE()),0)</f>
        <v>0</v>
      </c>
      <c r="T549" s="83" t="n">
        <f aca="false">SUM(P549:S549)</f>
        <v>9</v>
      </c>
      <c r="U549" s="83" t="str">
        <f aca="false">IF(O549="not used","-",O549&amp;N549&amp;T549)</f>
        <v>-</v>
      </c>
      <c r="V549" s="83" t="str">
        <f aca="false">IF(O549="Not Used","-",VLOOKUP(D549,FOLIOS,7,FALSE())&amp;H549)</f>
        <v>-</v>
      </c>
      <c r="W549" s="83" t="str">
        <f aca="false">IF(U549="-","-",O549&amp;E549&amp;H549)</f>
        <v>-</v>
      </c>
      <c r="X549" s="84" t="str">
        <f aca="false">D549&amp;G549</f>
        <v>FT-CAND-EGSC-PRCTOLL:AECO/EMP</v>
      </c>
      <c r="AF549" s="0" t="str">
        <f aca="false">D549&amp;V549</f>
        <v>FT-CAND-EGSC-PRC-</v>
      </c>
    </row>
    <row r="550" customFormat="false" ht="12.75" hidden="false" customHeight="false" outlineLevel="0" collapsed="false">
      <c r="A550" s="80" t="n">
        <v>36682</v>
      </c>
      <c r="B550" s="81" t="s">
        <v>55</v>
      </c>
      <c r="C550" s="81" t="s">
        <v>56</v>
      </c>
      <c r="D550" s="81" t="s">
        <v>80</v>
      </c>
      <c r="E550" s="81" t="s">
        <v>24</v>
      </c>
      <c r="F550" s="81"/>
      <c r="G550" s="81" t="s">
        <v>81</v>
      </c>
      <c r="H550" s="80" t="n">
        <v>36982</v>
      </c>
      <c r="I550" s="81" t="n">
        <v>743683</v>
      </c>
      <c r="J550" s="81" t="n">
        <v>0</v>
      </c>
      <c r="K550" s="82" t="n">
        <f aca="false">IF(J550=0,0,J550/I550)</f>
        <v>0</v>
      </c>
      <c r="L550" s="82" t="n">
        <f aca="false">I550/UOM</f>
        <v>74.3683</v>
      </c>
      <c r="M550" s="82" t="n">
        <f aca="false">J550/UOM</f>
        <v>0</v>
      </c>
      <c r="N550" s="83" t="str">
        <f aca="false">IF(F550="P","PHY",IF(F550="G","G",E550))</f>
        <v>P</v>
      </c>
      <c r="O550" s="83" t="str">
        <f aca="false">IF(ISNA(VLOOKUP(G550,BadCanCurves,1,FALSE())),VLOOKUP(D550,FOLIOS,6,FALSE()),"not used")</f>
        <v>not used</v>
      </c>
      <c r="P550" s="83" t="n">
        <f aca="false">IF($N550="P",VLOOKUP(H550,PrcBuckets,2,FALSE()),0)</f>
        <v>9</v>
      </c>
      <c r="Q550" s="83" t="n">
        <f aca="false">IF($N550="D",VLOOKUP(H550,BasisBuckets,2,FALSE()),0)</f>
        <v>0</v>
      </c>
      <c r="R550" s="83" t="n">
        <f aca="false">IF($N550="PHY",VLOOKUP(H550,PGDBuckets,2,FALSE()),0)</f>
        <v>0</v>
      </c>
      <c r="S550" s="83" t="n">
        <f aca="false">IF($N550="G",VLOOKUP(H550,PGDBuckets,2,FALSE()),0)</f>
        <v>0</v>
      </c>
      <c r="T550" s="83" t="n">
        <f aca="false">SUM(P550:S550)</f>
        <v>9</v>
      </c>
      <c r="U550" s="83" t="str">
        <f aca="false">IF(O550="not used","-",O550&amp;N550&amp;T550)</f>
        <v>-</v>
      </c>
      <c r="V550" s="83" t="str">
        <f aca="false">IF(O550="Not Used","-",VLOOKUP(D550,FOLIOS,7,FALSE())&amp;H550)</f>
        <v>-</v>
      </c>
      <c r="W550" s="83" t="str">
        <f aca="false">IF(U550="-","-",O550&amp;E550&amp;H550)</f>
        <v>-</v>
      </c>
      <c r="X550" s="84" t="str">
        <f aca="false">D550&amp;G550</f>
        <v>FT-CAND-EGSC-PRCTOLL:AECO/EMP</v>
      </c>
      <c r="AF550" s="0" t="str">
        <f aca="false">D550&amp;V550</f>
        <v>FT-CAND-EGSC-PRC-</v>
      </c>
    </row>
    <row r="551" customFormat="false" ht="12.75" hidden="false" customHeight="false" outlineLevel="0" collapsed="false">
      <c r="A551" s="80" t="n">
        <v>36682</v>
      </c>
      <c r="B551" s="81" t="s">
        <v>55</v>
      </c>
      <c r="C551" s="81" t="s">
        <v>56</v>
      </c>
      <c r="D551" s="81" t="s">
        <v>80</v>
      </c>
      <c r="E551" s="81" t="s">
        <v>24</v>
      </c>
      <c r="F551" s="81"/>
      <c r="G551" s="81" t="s">
        <v>81</v>
      </c>
      <c r="H551" s="80" t="n">
        <v>37012</v>
      </c>
      <c r="I551" s="81" t="n">
        <v>763942</v>
      </c>
      <c r="J551" s="81" t="n">
        <v>0</v>
      </c>
      <c r="K551" s="82" t="n">
        <f aca="false">IF(J551=0,0,J551/I551)</f>
        <v>0</v>
      </c>
      <c r="L551" s="82" t="n">
        <f aca="false">I551/UOM</f>
        <v>76.3942</v>
      </c>
      <c r="M551" s="82" t="n">
        <f aca="false">J551/UOM</f>
        <v>0</v>
      </c>
      <c r="N551" s="83" t="str">
        <f aca="false">IF(F551="P","PHY",IF(F551="G","G",E551))</f>
        <v>P</v>
      </c>
      <c r="O551" s="83" t="str">
        <f aca="false">IF(ISNA(VLOOKUP(G551,BadCanCurves,1,FALSE())),VLOOKUP(D551,FOLIOS,6,FALSE()),"not used")</f>
        <v>not used</v>
      </c>
      <c r="P551" s="83" t="n">
        <f aca="false">IF($N551="P",VLOOKUP(H551,PrcBuckets,2,FALSE()),0)</f>
        <v>9</v>
      </c>
      <c r="Q551" s="83" t="n">
        <f aca="false">IF($N551="D",VLOOKUP(H551,BasisBuckets,2,FALSE()),0)</f>
        <v>0</v>
      </c>
      <c r="R551" s="83" t="n">
        <f aca="false">IF($N551="PHY",VLOOKUP(H551,PGDBuckets,2,FALSE()),0)</f>
        <v>0</v>
      </c>
      <c r="S551" s="83" t="n">
        <f aca="false">IF($N551="G",VLOOKUP(H551,PGDBuckets,2,FALSE()),0)</f>
        <v>0</v>
      </c>
      <c r="T551" s="83" t="n">
        <f aca="false">SUM(P551:S551)</f>
        <v>9</v>
      </c>
      <c r="U551" s="83" t="str">
        <f aca="false">IF(O551="not used","-",O551&amp;N551&amp;T551)</f>
        <v>-</v>
      </c>
      <c r="V551" s="83" t="str">
        <f aca="false">IF(O551="Not Used","-",VLOOKUP(D551,FOLIOS,7,FALSE())&amp;H551)</f>
        <v>-</v>
      </c>
      <c r="W551" s="83" t="str">
        <f aca="false">IF(U551="-","-",O551&amp;E551&amp;H551)</f>
        <v>-</v>
      </c>
      <c r="X551" s="84" t="str">
        <f aca="false">D551&amp;G551</f>
        <v>FT-CAND-EGSC-PRCTOLL:AECO/EMP</v>
      </c>
      <c r="AF551" s="0" t="str">
        <f aca="false">D551&amp;V551</f>
        <v>FT-CAND-EGSC-PRC-</v>
      </c>
    </row>
    <row r="552" customFormat="false" ht="12.75" hidden="false" customHeight="false" outlineLevel="0" collapsed="false">
      <c r="A552" s="80" t="n">
        <v>36682</v>
      </c>
      <c r="B552" s="81" t="s">
        <v>55</v>
      </c>
      <c r="C552" s="81" t="s">
        <v>56</v>
      </c>
      <c r="D552" s="81" t="s">
        <v>80</v>
      </c>
      <c r="E552" s="81" t="s">
        <v>24</v>
      </c>
      <c r="F552" s="81"/>
      <c r="G552" s="81" t="s">
        <v>81</v>
      </c>
      <c r="H552" s="80" t="n">
        <v>37043</v>
      </c>
      <c r="I552" s="81" t="n">
        <v>734775</v>
      </c>
      <c r="J552" s="81" t="n">
        <v>0</v>
      </c>
      <c r="K552" s="82" t="n">
        <f aca="false">IF(J552=0,0,J552/I552)</f>
        <v>0</v>
      </c>
      <c r="L552" s="82" t="n">
        <f aca="false">I552/UOM</f>
        <v>73.4775</v>
      </c>
      <c r="M552" s="82" t="n">
        <f aca="false">J552/UOM</f>
        <v>0</v>
      </c>
      <c r="N552" s="83" t="str">
        <f aca="false">IF(F552="P","PHY",IF(F552="G","G",E552))</f>
        <v>P</v>
      </c>
      <c r="O552" s="83" t="str">
        <f aca="false">IF(ISNA(VLOOKUP(G552,BadCanCurves,1,FALSE())),VLOOKUP(D552,FOLIOS,6,FALSE()),"not used")</f>
        <v>not used</v>
      </c>
      <c r="P552" s="83" t="n">
        <f aca="false">IF($N552="P",VLOOKUP(H552,PrcBuckets,2,FALSE()),0)</f>
        <v>9</v>
      </c>
      <c r="Q552" s="83" t="n">
        <f aca="false">IF($N552="D",VLOOKUP(H552,BasisBuckets,2,FALSE()),0)</f>
        <v>0</v>
      </c>
      <c r="R552" s="83" t="n">
        <f aca="false">IF($N552="PHY",VLOOKUP(H552,PGDBuckets,2,FALSE()),0)</f>
        <v>0</v>
      </c>
      <c r="S552" s="83" t="n">
        <f aca="false">IF($N552="G",VLOOKUP(H552,PGDBuckets,2,FALSE()),0)</f>
        <v>0</v>
      </c>
      <c r="T552" s="83" t="n">
        <f aca="false">SUM(P552:S552)</f>
        <v>9</v>
      </c>
      <c r="U552" s="83" t="str">
        <f aca="false">IF(O552="not used","-",O552&amp;N552&amp;T552)</f>
        <v>-</v>
      </c>
      <c r="V552" s="83" t="str">
        <f aca="false">IF(O552="Not Used","-",VLOOKUP(D552,FOLIOS,7,FALSE())&amp;H552)</f>
        <v>-</v>
      </c>
      <c r="W552" s="83" t="str">
        <f aca="false">IF(U552="-","-",O552&amp;E552&amp;H552)</f>
        <v>-</v>
      </c>
      <c r="X552" s="84" t="str">
        <f aca="false">D552&amp;G552</f>
        <v>FT-CAND-EGSC-PRCTOLL:AECO/EMP</v>
      </c>
      <c r="AF552" s="0" t="str">
        <f aca="false">D552&amp;V552</f>
        <v>FT-CAND-EGSC-PRC-</v>
      </c>
    </row>
    <row r="553" customFormat="false" ht="12.75" hidden="false" customHeight="false" outlineLevel="0" collapsed="false">
      <c r="A553" s="80" t="n">
        <v>36682</v>
      </c>
      <c r="B553" s="81" t="s">
        <v>55</v>
      </c>
      <c r="C553" s="81" t="s">
        <v>56</v>
      </c>
      <c r="D553" s="81" t="s">
        <v>80</v>
      </c>
      <c r="E553" s="81" t="s">
        <v>24</v>
      </c>
      <c r="F553" s="81"/>
      <c r="G553" s="81" t="s">
        <v>81</v>
      </c>
      <c r="H553" s="80" t="n">
        <v>37073</v>
      </c>
      <c r="I553" s="81" t="n">
        <v>754766</v>
      </c>
      <c r="J553" s="81" t="n">
        <v>0</v>
      </c>
      <c r="K553" s="82" t="n">
        <f aca="false">IF(J553=0,0,J553/I553)</f>
        <v>0</v>
      </c>
      <c r="L553" s="82" t="n">
        <f aca="false">I553/UOM</f>
        <v>75.4766</v>
      </c>
      <c r="M553" s="82" t="n">
        <f aca="false">J553/UOM</f>
        <v>0</v>
      </c>
      <c r="N553" s="83" t="str">
        <f aca="false">IF(F553="P","PHY",IF(F553="G","G",E553))</f>
        <v>P</v>
      </c>
      <c r="O553" s="83" t="str">
        <f aca="false">IF(ISNA(VLOOKUP(G553,BadCanCurves,1,FALSE())),VLOOKUP(D553,FOLIOS,6,FALSE()),"not used")</f>
        <v>not used</v>
      </c>
      <c r="P553" s="83" t="n">
        <f aca="false">IF($N553="P",VLOOKUP(H553,PrcBuckets,2,FALSE()),0)</f>
        <v>9</v>
      </c>
      <c r="Q553" s="83" t="n">
        <f aca="false">IF($N553="D",VLOOKUP(H553,BasisBuckets,2,FALSE()),0)</f>
        <v>0</v>
      </c>
      <c r="R553" s="83" t="n">
        <f aca="false">IF($N553="PHY",VLOOKUP(H553,PGDBuckets,2,FALSE()),0)</f>
        <v>0</v>
      </c>
      <c r="S553" s="83" t="n">
        <f aca="false">IF($N553="G",VLOOKUP(H553,PGDBuckets,2,FALSE()),0)</f>
        <v>0</v>
      </c>
      <c r="T553" s="83" t="n">
        <f aca="false">SUM(P553:S553)</f>
        <v>9</v>
      </c>
      <c r="U553" s="83" t="str">
        <f aca="false">IF(O553="not used","-",O553&amp;N553&amp;T553)</f>
        <v>-</v>
      </c>
      <c r="V553" s="83" t="str">
        <f aca="false">IF(O553="Not Used","-",VLOOKUP(D553,FOLIOS,7,FALSE())&amp;H553)</f>
        <v>-</v>
      </c>
      <c r="W553" s="83" t="str">
        <f aca="false">IF(U553="-","-",O553&amp;E553&amp;H553)</f>
        <v>-</v>
      </c>
      <c r="X553" s="84" t="str">
        <f aca="false">D553&amp;G553</f>
        <v>FT-CAND-EGSC-PRCTOLL:AECO/EMP</v>
      </c>
      <c r="AF553" s="0" t="str">
        <f aca="false">D553&amp;V553</f>
        <v>FT-CAND-EGSC-PRC-</v>
      </c>
    </row>
    <row r="554" customFormat="false" ht="12.75" hidden="false" customHeight="false" outlineLevel="0" collapsed="false">
      <c r="A554" s="80" t="n">
        <v>36682</v>
      </c>
      <c r="B554" s="81" t="s">
        <v>55</v>
      </c>
      <c r="C554" s="81" t="s">
        <v>56</v>
      </c>
      <c r="D554" s="81" t="s">
        <v>80</v>
      </c>
      <c r="E554" s="81" t="s">
        <v>24</v>
      </c>
      <c r="F554" s="81"/>
      <c r="G554" s="81" t="s">
        <v>81</v>
      </c>
      <c r="H554" s="80" t="n">
        <v>37104</v>
      </c>
      <c r="I554" s="81" t="n">
        <v>750155</v>
      </c>
      <c r="J554" s="81" t="n">
        <v>0</v>
      </c>
      <c r="K554" s="82" t="n">
        <f aca="false">IF(J554=0,0,J554/I554)</f>
        <v>0</v>
      </c>
      <c r="L554" s="82" t="n">
        <f aca="false">I554/UOM</f>
        <v>75.0155</v>
      </c>
      <c r="M554" s="82" t="n">
        <f aca="false">J554/UOM</f>
        <v>0</v>
      </c>
      <c r="N554" s="83" t="str">
        <f aca="false">IF(F554="P","PHY",IF(F554="G","G",E554))</f>
        <v>P</v>
      </c>
      <c r="O554" s="83" t="str">
        <f aca="false">IF(ISNA(VLOOKUP(G554,BadCanCurves,1,FALSE())),VLOOKUP(D554,FOLIOS,6,FALSE()),"not used")</f>
        <v>not used</v>
      </c>
      <c r="P554" s="83" t="n">
        <f aca="false">IF($N554="P",VLOOKUP(H554,PrcBuckets,2,FALSE()),0)</f>
        <v>9</v>
      </c>
      <c r="Q554" s="83" t="n">
        <f aca="false">IF($N554="D",VLOOKUP(H554,BasisBuckets,2,FALSE()),0)</f>
        <v>0</v>
      </c>
      <c r="R554" s="83" t="n">
        <f aca="false">IF($N554="PHY",VLOOKUP(H554,PGDBuckets,2,FALSE()),0)</f>
        <v>0</v>
      </c>
      <c r="S554" s="83" t="n">
        <f aca="false">IF($N554="G",VLOOKUP(H554,PGDBuckets,2,FALSE()),0)</f>
        <v>0</v>
      </c>
      <c r="T554" s="83" t="n">
        <f aca="false">SUM(P554:S554)</f>
        <v>9</v>
      </c>
      <c r="U554" s="83" t="str">
        <f aca="false">IF(O554="not used","-",O554&amp;N554&amp;T554)</f>
        <v>-</v>
      </c>
      <c r="V554" s="83" t="str">
        <f aca="false">IF(O554="Not Used","-",VLOOKUP(D554,FOLIOS,7,FALSE())&amp;H554)</f>
        <v>-</v>
      </c>
      <c r="W554" s="83" t="str">
        <f aca="false">IF(U554="-","-",O554&amp;E554&amp;H554)</f>
        <v>-</v>
      </c>
      <c r="X554" s="84" t="str">
        <f aca="false">D554&amp;G554</f>
        <v>FT-CAND-EGSC-PRCTOLL:AECO/EMP</v>
      </c>
      <c r="AF554" s="0" t="str">
        <f aca="false">D554&amp;V554</f>
        <v>FT-CAND-EGSC-PRC-</v>
      </c>
    </row>
    <row r="555" customFormat="false" ht="12.75" hidden="false" customHeight="false" outlineLevel="0" collapsed="false">
      <c r="A555" s="80" t="n">
        <v>36682</v>
      </c>
      <c r="B555" s="81" t="s">
        <v>55</v>
      </c>
      <c r="C555" s="81" t="s">
        <v>56</v>
      </c>
      <c r="D555" s="81" t="s">
        <v>80</v>
      </c>
      <c r="E555" s="81" t="s">
        <v>24</v>
      </c>
      <c r="F555" s="81"/>
      <c r="G555" s="81" t="s">
        <v>81</v>
      </c>
      <c r="H555" s="80" t="n">
        <v>37135</v>
      </c>
      <c r="I555" s="81" t="n">
        <v>721508</v>
      </c>
      <c r="J555" s="81" t="n">
        <v>0</v>
      </c>
      <c r="K555" s="82" t="n">
        <f aca="false">IF(J555=0,0,J555/I555)</f>
        <v>0</v>
      </c>
      <c r="L555" s="82" t="n">
        <f aca="false">I555/UOM</f>
        <v>72.1508</v>
      </c>
      <c r="M555" s="82" t="n">
        <f aca="false">J555/UOM</f>
        <v>0</v>
      </c>
      <c r="N555" s="83" t="str">
        <f aca="false">IF(F555="P","PHY",IF(F555="G","G",E555))</f>
        <v>P</v>
      </c>
      <c r="O555" s="83" t="str">
        <f aca="false">IF(ISNA(VLOOKUP(G555,BadCanCurves,1,FALSE())),VLOOKUP(D555,FOLIOS,6,FALSE()),"not used")</f>
        <v>not used</v>
      </c>
      <c r="P555" s="83" t="n">
        <f aca="false">IF($N555="P",VLOOKUP(H555,PrcBuckets,2,FALSE()),0)</f>
        <v>9</v>
      </c>
      <c r="Q555" s="83" t="n">
        <f aca="false">IF($N555="D",VLOOKUP(H555,BasisBuckets,2,FALSE()),0)</f>
        <v>0</v>
      </c>
      <c r="R555" s="83" t="n">
        <f aca="false">IF($N555="PHY",VLOOKUP(H555,PGDBuckets,2,FALSE()),0)</f>
        <v>0</v>
      </c>
      <c r="S555" s="83" t="n">
        <f aca="false">IF($N555="G",VLOOKUP(H555,PGDBuckets,2,FALSE()),0)</f>
        <v>0</v>
      </c>
      <c r="T555" s="83" t="n">
        <f aca="false">SUM(P555:S555)</f>
        <v>9</v>
      </c>
      <c r="U555" s="83" t="str">
        <f aca="false">IF(O555="not used","-",O555&amp;N555&amp;T555)</f>
        <v>-</v>
      </c>
      <c r="V555" s="83" t="str">
        <f aca="false">IF(O555="Not Used","-",VLOOKUP(D555,FOLIOS,7,FALSE())&amp;H555)</f>
        <v>-</v>
      </c>
      <c r="W555" s="83" t="str">
        <f aca="false">IF(U555="-","-",O555&amp;E555&amp;H555)</f>
        <v>-</v>
      </c>
      <c r="X555" s="84" t="str">
        <f aca="false">D555&amp;G555</f>
        <v>FT-CAND-EGSC-PRCTOLL:AECO/EMP</v>
      </c>
      <c r="AF555" s="0" t="str">
        <f aca="false">D555&amp;V555</f>
        <v>FT-CAND-EGSC-PRC-</v>
      </c>
    </row>
    <row r="556" customFormat="false" ht="12.75" hidden="false" customHeight="false" outlineLevel="0" collapsed="false">
      <c r="A556" s="80" t="n">
        <v>36682</v>
      </c>
      <c r="B556" s="81" t="s">
        <v>55</v>
      </c>
      <c r="C556" s="81" t="s">
        <v>56</v>
      </c>
      <c r="D556" s="81" t="s">
        <v>80</v>
      </c>
      <c r="E556" s="81" t="s">
        <v>24</v>
      </c>
      <c r="F556" s="81"/>
      <c r="G556" s="81" t="s">
        <v>81</v>
      </c>
      <c r="H556" s="80" t="n">
        <v>37165</v>
      </c>
      <c r="I556" s="81" t="n">
        <v>741139</v>
      </c>
      <c r="J556" s="81" t="n">
        <v>0</v>
      </c>
      <c r="K556" s="82" t="n">
        <f aca="false">IF(J556=0,0,J556/I556)</f>
        <v>0</v>
      </c>
      <c r="L556" s="82" t="n">
        <f aca="false">I556/UOM</f>
        <v>74.1139</v>
      </c>
      <c r="M556" s="82" t="n">
        <f aca="false">J556/UOM</f>
        <v>0</v>
      </c>
      <c r="N556" s="83" t="str">
        <f aca="false">IF(F556="P","PHY",IF(F556="G","G",E556))</f>
        <v>P</v>
      </c>
      <c r="O556" s="83" t="str">
        <f aca="false">IF(ISNA(VLOOKUP(G556,BadCanCurves,1,FALSE())),VLOOKUP(D556,FOLIOS,6,FALSE()),"not used")</f>
        <v>not used</v>
      </c>
      <c r="P556" s="83" t="n">
        <f aca="false">IF($N556="P",VLOOKUP(H556,PrcBuckets,2,FALSE()),0)</f>
        <v>9</v>
      </c>
      <c r="Q556" s="83" t="n">
        <f aca="false">IF($N556="D",VLOOKUP(H556,BasisBuckets,2,FALSE()),0)</f>
        <v>0</v>
      </c>
      <c r="R556" s="83" t="n">
        <f aca="false">IF($N556="PHY",VLOOKUP(H556,PGDBuckets,2,FALSE()),0)</f>
        <v>0</v>
      </c>
      <c r="S556" s="83" t="n">
        <f aca="false">IF($N556="G",VLOOKUP(H556,PGDBuckets,2,FALSE()),0)</f>
        <v>0</v>
      </c>
      <c r="T556" s="83" t="n">
        <f aca="false">SUM(P556:S556)</f>
        <v>9</v>
      </c>
      <c r="U556" s="83" t="str">
        <f aca="false">IF(O556="not used","-",O556&amp;N556&amp;T556)</f>
        <v>-</v>
      </c>
      <c r="V556" s="83" t="str">
        <f aca="false">IF(O556="Not Used","-",VLOOKUP(D556,FOLIOS,7,FALSE())&amp;H556)</f>
        <v>-</v>
      </c>
      <c r="W556" s="83" t="str">
        <f aca="false">IF(U556="-","-",O556&amp;E556&amp;H556)</f>
        <v>-</v>
      </c>
      <c r="X556" s="84" t="str">
        <f aca="false">D556&amp;G556</f>
        <v>FT-CAND-EGSC-PRCTOLL:AECO/EMP</v>
      </c>
      <c r="AF556" s="0" t="str">
        <f aca="false">D556&amp;V556</f>
        <v>FT-CAND-EGSC-PRC-</v>
      </c>
    </row>
    <row r="557" customFormat="false" ht="12.75" hidden="false" customHeight="false" outlineLevel="0" collapsed="false">
      <c r="A557" s="80" t="n">
        <v>36682</v>
      </c>
      <c r="B557" s="81" t="s">
        <v>55</v>
      </c>
      <c r="C557" s="81" t="s">
        <v>56</v>
      </c>
      <c r="D557" s="81" t="s">
        <v>80</v>
      </c>
      <c r="E557" s="81" t="s">
        <v>24</v>
      </c>
      <c r="F557" s="81"/>
      <c r="G557" s="81" t="s">
        <v>81</v>
      </c>
      <c r="H557" s="80" t="n">
        <v>37196</v>
      </c>
      <c r="I557" s="81" t="n">
        <v>916012</v>
      </c>
      <c r="J557" s="81" t="n">
        <v>0</v>
      </c>
      <c r="K557" s="82" t="n">
        <f aca="false">IF(J557=0,0,J557/I557)</f>
        <v>0</v>
      </c>
      <c r="L557" s="82" t="n">
        <f aca="false">I557/UOM</f>
        <v>91.6012</v>
      </c>
      <c r="M557" s="82" t="n">
        <f aca="false">J557/UOM</f>
        <v>0</v>
      </c>
      <c r="N557" s="83" t="str">
        <f aca="false">IF(F557="P","PHY",IF(F557="G","G",E557))</f>
        <v>P</v>
      </c>
      <c r="O557" s="83" t="str">
        <f aca="false">IF(ISNA(VLOOKUP(G557,BadCanCurves,1,FALSE())),VLOOKUP(D557,FOLIOS,6,FALSE()),"not used")</f>
        <v>not used</v>
      </c>
      <c r="P557" s="83" t="n">
        <f aca="false">IF($N557="P",VLOOKUP(H557,PrcBuckets,2,FALSE()),0)</f>
        <v>9</v>
      </c>
      <c r="Q557" s="83" t="n">
        <f aca="false">IF($N557="D",VLOOKUP(H557,BasisBuckets,2,FALSE()),0)</f>
        <v>0</v>
      </c>
      <c r="R557" s="83" t="n">
        <f aca="false">IF($N557="PHY",VLOOKUP(H557,PGDBuckets,2,FALSE()),0)</f>
        <v>0</v>
      </c>
      <c r="S557" s="83" t="n">
        <f aca="false">IF($N557="G",VLOOKUP(H557,PGDBuckets,2,FALSE()),0)</f>
        <v>0</v>
      </c>
      <c r="T557" s="83" t="n">
        <f aca="false">SUM(P557:S557)</f>
        <v>9</v>
      </c>
      <c r="U557" s="83" t="str">
        <f aca="false">IF(O557="not used","-",O557&amp;N557&amp;T557)</f>
        <v>-</v>
      </c>
      <c r="V557" s="83" t="str">
        <f aca="false">IF(O557="Not Used","-",VLOOKUP(D557,FOLIOS,7,FALSE())&amp;H557)</f>
        <v>-</v>
      </c>
      <c r="W557" s="83" t="str">
        <f aca="false">IF(U557="-","-",O557&amp;E557&amp;H557)</f>
        <v>-</v>
      </c>
      <c r="X557" s="84" t="str">
        <f aca="false">D557&amp;G557</f>
        <v>FT-CAND-EGSC-PRCTOLL:AECO/EMP</v>
      </c>
      <c r="AF557" s="0" t="str">
        <f aca="false">D557&amp;V557</f>
        <v>FT-CAND-EGSC-PRC-</v>
      </c>
    </row>
    <row r="558" customFormat="false" ht="12.75" hidden="false" customHeight="false" outlineLevel="0" collapsed="false">
      <c r="A558" s="80" t="n">
        <v>36682</v>
      </c>
      <c r="B558" s="81" t="s">
        <v>55</v>
      </c>
      <c r="C558" s="81" t="s">
        <v>56</v>
      </c>
      <c r="D558" s="81" t="s">
        <v>80</v>
      </c>
      <c r="E558" s="81" t="s">
        <v>24</v>
      </c>
      <c r="F558" s="81"/>
      <c r="G558" s="81" t="s">
        <v>81</v>
      </c>
      <c r="H558" s="80" t="n">
        <v>37226</v>
      </c>
      <c r="I558" s="81" t="n">
        <v>940943</v>
      </c>
      <c r="J558" s="81" t="n">
        <v>0</v>
      </c>
      <c r="K558" s="82" t="n">
        <f aca="false">IF(J558=0,0,J558/I558)</f>
        <v>0</v>
      </c>
      <c r="L558" s="82" t="n">
        <f aca="false">I558/UOM</f>
        <v>94.0943</v>
      </c>
      <c r="M558" s="82" t="n">
        <f aca="false">J558/UOM</f>
        <v>0</v>
      </c>
      <c r="N558" s="83" t="str">
        <f aca="false">IF(F558="P","PHY",IF(F558="G","G",E558))</f>
        <v>P</v>
      </c>
      <c r="O558" s="83" t="str">
        <f aca="false">IF(ISNA(VLOOKUP(G558,BadCanCurves,1,FALSE())),VLOOKUP(D558,FOLIOS,6,FALSE()),"not used")</f>
        <v>not used</v>
      </c>
      <c r="P558" s="83" t="n">
        <f aca="false">IF($N558="P",VLOOKUP(H558,PrcBuckets,2,FALSE()),0)</f>
        <v>9</v>
      </c>
      <c r="Q558" s="83" t="n">
        <f aca="false">IF($N558="D",VLOOKUP(H558,BasisBuckets,2,FALSE()),0)</f>
        <v>0</v>
      </c>
      <c r="R558" s="83" t="n">
        <f aca="false">IF($N558="PHY",VLOOKUP(H558,PGDBuckets,2,FALSE()),0)</f>
        <v>0</v>
      </c>
      <c r="S558" s="83" t="n">
        <f aca="false">IF($N558="G",VLOOKUP(H558,PGDBuckets,2,FALSE()),0)</f>
        <v>0</v>
      </c>
      <c r="T558" s="83" t="n">
        <f aca="false">SUM(P558:S558)</f>
        <v>9</v>
      </c>
      <c r="U558" s="83" t="str">
        <f aca="false">IF(O558="not used","-",O558&amp;N558&amp;T558)</f>
        <v>-</v>
      </c>
      <c r="V558" s="83" t="str">
        <f aca="false">IF(O558="Not Used","-",VLOOKUP(D558,FOLIOS,7,FALSE())&amp;H558)</f>
        <v>-</v>
      </c>
      <c r="W558" s="83" t="str">
        <f aca="false">IF(U558="-","-",O558&amp;E558&amp;H558)</f>
        <v>-</v>
      </c>
      <c r="X558" s="84" t="str">
        <f aca="false">D558&amp;G558</f>
        <v>FT-CAND-EGSC-PRCTOLL:AECO/EMP</v>
      </c>
      <c r="AF558" s="0" t="str">
        <f aca="false">D558&amp;V558</f>
        <v>FT-CAND-EGSC-PRC-</v>
      </c>
    </row>
    <row r="559" customFormat="false" ht="12.75" hidden="false" customHeight="false" outlineLevel="0" collapsed="false">
      <c r="A559" s="80" t="n">
        <v>36682</v>
      </c>
      <c r="B559" s="81" t="s">
        <v>55</v>
      </c>
      <c r="C559" s="81" t="s">
        <v>56</v>
      </c>
      <c r="D559" s="81" t="s">
        <v>80</v>
      </c>
      <c r="E559" s="81" t="s">
        <v>24</v>
      </c>
      <c r="F559" s="81"/>
      <c r="G559" s="81" t="s">
        <v>81</v>
      </c>
      <c r="H559" s="80" t="n">
        <v>37257</v>
      </c>
      <c r="I559" s="81" t="n">
        <v>935179</v>
      </c>
      <c r="J559" s="81" t="n">
        <v>0</v>
      </c>
      <c r="K559" s="82" t="n">
        <f aca="false">IF(J559=0,0,J559/I559)</f>
        <v>0</v>
      </c>
      <c r="L559" s="82" t="n">
        <f aca="false">I559/UOM</f>
        <v>93.5179</v>
      </c>
      <c r="M559" s="82" t="n">
        <f aca="false">J559/UOM</f>
        <v>0</v>
      </c>
      <c r="N559" s="83" t="str">
        <f aca="false">IF(F559="P","PHY",IF(F559="G","G",E559))</f>
        <v>P</v>
      </c>
      <c r="O559" s="83" t="str">
        <f aca="false">IF(ISNA(VLOOKUP(G559,BadCanCurves,1,FALSE())),VLOOKUP(D559,FOLIOS,6,FALSE()),"not used")</f>
        <v>not used</v>
      </c>
      <c r="P559" s="83" t="n">
        <f aca="false">IF($N559="P",VLOOKUP(H559,PrcBuckets,2,FALSE()),0)</f>
        <v>10</v>
      </c>
      <c r="Q559" s="83" t="n">
        <f aca="false">IF($N559="D",VLOOKUP(H559,BasisBuckets,2,FALSE()),0)</f>
        <v>0</v>
      </c>
      <c r="R559" s="83" t="n">
        <f aca="false">IF($N559="PHY",VLOOKUP(H559,PGDBuckets,2,FALSE()),0)</f>
        <v>0</v>
      </c>
      <c r="S559" s="83" t="n">
        <f aca="false">IF($N559="G",VLOOKUP(H559,PGDBuckets,2,FALSE()),0)</f>
        <v>0</v>
      </c>
      <c r="T559" s="83" t="n">
        <f aca="false">SUM(P559:S559)</f>
        <v>10</v>
      </c>
      <c r="U559" s="83" t="str">
        <f aca="false">IF(O559="not used","-",O559&amp;N559&amp;T559)</f>
        <v>-</v>
      </c>
      <c r="V559" s="83" t="str">
        <f aca="false">IF(O559="Not Used","-",VLOOKUP(D559,FOLIOS,7,FALSE())&amp;H559)</f>
        <v>-</v>
      </c>
      <c r="W559" s="83" t="str">
        <f aca="false">IF(U559="-","-",O559&amp;E559&amp;H559)</f>
        <v>-</v>
      </c>
      <c r="X559" s="84" t="str">
        <f aca="false">D559&amp;G559</f>
        <v>FT-CAND-EGSC-PRCTOLL:AECO/EMP</v>
      </c>
      <c r="AF559" s="0" t="str">
        <f aca="false">D559&amp;V559</f>
        <v>FT-CAND-EGSC-PRC-</v>
      </c>
    </row>
    <row r="560" customFormat="false" ht="12.75" hidden="false" customHeight="false" outlineLevel="0" collapsed="false">
      <c r="A560" s="80" t="n">
        <v>36682</v>
      </c>
      <c r="B560" s="81" t="s">
        <v>55</v>
      </c>
      <c r="C560" s="81" t="s">
        <v>56</v>
      </c>
      <c r="D560" s="81" t="s">
        <v>80</v>
      </c>
      <c r="E560" s="81" t="s">
        <v>24</v>
      </c>
      <c r="F560" s="81"/>
      <c r="G560" s="81" t="s">
        <v>81</v>
      </c>
      <c r="H560" s="80" t="n">
        <v>37288</v>
      </c>
      <c r="I560" s="81" t="n">
        <v>839494</v>
      </c>
      <c r="J560" s="81" t="n">
        <v>0</v>
      </c>
      <c r="K560" s="82" t="n">
        <f aca="false">IF(J560=0,0,J560/I560)</f>
        <v>0</v>
      </c>
      <c r="L560" s="82" t="n">
        <f aca="false">I560/UOM</f>
        <v>83.9494</v>
      </c>
      <c r="M560" s="82" t="n">
        <f aca="false">J560/UOM</f>
        <v>0</v>
      </c>
      <c r="N560" s="83" t="str">
        <f aca="false">IF(F560="P","PHY",IF(F560="G","G",E560))</f>
        <v>P</v>
      </c>
      <c r="O560" s="83" t="str">
        <f aca="false">IF(ISNA(VLOOKUP(G560,BadCanCurves,1,FALSE())),VLOOKUP(D560,FOLIOS,6,FALSE()),"not used")</f>
        <v>not used</v>
      </c>
      <c r="P560" s="83" t="n">
        <f aca="false">IF($N560="P",VLOOKUP(H560,PrcBuckets,2,FALSE()),0)</f>
        <v>10</v>
      </c>
      <c r="Q560" s="83" t="n">
        <f aca="false">IF($N560="D",VLOOKUP(H560,BasisBuckets,2,FALSE()),0)</f>
        <v>0</v>
      </c>
      <c r="R560" s="83" t="n">
        <f aca="false">IF($N560="PHY",VLOOKUP(H560,PGDBuckets,2,FALSE()),0)</f>
        <v>0</v>
      </c>
      <c r="S560" s="83" t="n">
        <f aca="false">IF($N560="G",VLOOKUP(H560,PGDBuckets,2,FALSE()),0)</f>
        <v>0</v>
      </c>
      <c r="T560" s="83" t="n">
        <f aca="false">SUM(P560:S560)</f>
        <v>10</v>
      </c>
      <c r="U560" s="83" t="str">
        <f aca="false">IF(O560="not used","-",O560&amp;N560&amp;T560)</f>
        <v>-</v>
      </c>
      <c r="V560" s="83" t="str">
        <f aca="false">IF(O560="Not Used","-",VLOOKUP(D560,FOLIOS,7,FALSE())&amp;H560)</f>
        <v>-</v>
      </c>
      <c r="W560" s="83" t="str">
        <f aca="false">IF(U560="-","-",O560&amp;E560&amp;H560)</f>
        <v>-</v>
      </c>
      <c r="X560" s="84" t="str">
        <f aca="false">D560&amp;G560</f>
        <v>FT-CAND-EGSC-PRCTOLL:AECO/EMP</v>
      </c>
      <c r="AF560" s="0" t="str">
        <f aca="false">D560&amp;V560</f>
        <v>FT-CAND-EGSC-PRC-</v>
      </c>
    </row>
    <row r="561" customFormat="false" ht="12.75" hidden="false" customHeight="false" outlineLevel="0" collapsed="false">
      <c r="A561" s="80" t="n">
        <v>36682</v>
      </c>
      <c r="B561" s="81" t="s">
        <v>55</v>
      </c>
      <c r="C561" s="81" t="s">
        <v>56</v>
      </c>
      <c r="D561" s="81" t="s">
        <v>80</v>
      </c>
      <c r="E561" s="81" t="s">
        <v>24</v>
      </c>
      <c r="F561" s="81"/>
      <c r="G561" s="81" t="s">
        <v>81</v>
      </c>
      <c r="H561" s="80" t="n">
        <v>37316</v>
      </c>
      <c r="I561" s="81" t="n">
        <v>924277</v>
      </c>
      <c r="J561" s="81" t="n">
        <v>0</v>
      </c>
      <c r="K561" s="82" t="n">
        <f aca="false">IF(J561=0,0,J561/I561)</f>
        <v>0</v>
      </c>
      <c r="L561" s="82" t="n">
        <f aca="false">I561/UOM</f>
        <v>92.4277</v>
      </c>
      <c r="M561" s="82" t="n">
        <f aca="false">J561/UOM</f>
        <v>0</v>
      </c>
      <c r="N561" s="83" t="str">
        <f aca="false">IF(F561="P","PHY",IF(F561="G","G",E561))</f>
        <v>P</v>
      </c>
      <c r="O561" s="83" t="str">
        <f aca="false">IF(ISNA(VLOOKUP(G561,BadCanCurves,1,FALSE())),VLOOKUP(D561,FOLIOS,6,FALSE()),"not used")</f>
        <v>not used</v>
      </c>
      <c r="P561" s="83" t="n">
        <f aca="false">IF($N561="P",VLOOKUP(H561,PrcBuckets,2,FALSE()),0)</f>
        <v>10</v>
      </c>
      <c r="Q561" s="83" t="n">
        <f aca="false">IF($N561="D",VLOOKUP(H561,BasisBuckets,2,FALSE()),0)</f>
        <v>0</v>
      </c>
      <c r="R561" s="83" t="n">
        <f aca="false">IF($N561="PHY",VLOOKUP(H561,PGDBuckets,2,FALSE()),0)</f>
        <v>0</v>
      </c>
      <c r="S561" s="83" t="n">
        <f aca="false">IF($N561="G",VLOOKUP(H561,PGDBuckets,2,FALSE()),0)</f>
        <v>0</v>
      </c>
      <c r="T561" s="83" t="n">
        <f aca="false">SUM(P561:S561)</f>
        <v>10</v>
      </c>
      <c r="U561" s="83" t="str">
        <f aca="false">IF(O561="not used","-",O561&amp;N561&amp;T561)</f>
        <v>-</v>
      </c>
      <c r="V561" s="83" t="str">
        <f aca="false">IF(O561="Not Used","-",VLOOKUP(D561,FOLIOS,7,FALSE())&amp;H561)</f>
        <v>-</v>
      </c>
      <c r="W561" s="83" t="str">
        <f aca="false">IF(U561="-","-",O561&amp;E561&amp;H561)</f>
        <v>-</v>
      </c>
      <c r="X561" s="84" t="str">
        <f aca="false">D561&amp;G561</f>
        <v>FT-CAND-EGSC-PRCTOLL:AECO/EMP</v>
      </c>
      <c r="AF561" s="0" t="str">
        <f aca="false">D561&amp;V561</f>
        <v>FT-CAND-EGSC-PRC-</v>
      </c>
    </row>
    <row r="562" customFormat="false" ht="12.75" hidden="false" customHeight="false" outlineLevel="0" collapsed="false">
      <c r="A562" s="80" t="n">
        <v>36682</v>
      </c>
      <c r="B562" s="81" t="s">
        <v>55</v>
      </c>
      <c r="C562" s="81" t="s">
        <v>56</v>
      </c>
      <c r="D562" s="81" t="s">
        <v>80</v>
      </c>
      <c r="E562" s="81" t="s">
        <v>24</v>
      </c>
      <c r="F562" s="81"/>
      <c r="G562" s="81" t="s">
        <v>81</v>
      </c>
      <c r="H562" s="80" t="n">
        <v>37347</v>
      </c>
      <c r="I562" s="81" t="n">
        <v>888984</v>
      </c>
      <c r="J562" s="81" t="n">
        <v>0</v>
      </c>
      <c r="K562" s="82" t="n">
        <f aca="false">IF(J562=0,0,J562/I562)</f>
        <v>0</v>
      </c>
      <c r="L562" s="82" t="n">
        <f aca="false">I562/UOM</f>
        <v>88.8984</v>
      </c>
      <c r="M562" s="82" t="n">
        <f aca="false">J562/UOM</f>
        <v>0</v>
      </c>
      <c r="N562" s="83" t="str">
        <f aca="false">IF(F562="P","PHY",IF(F562="G","G",E562))</f>
        <v>P</v>
      </c>
      <c r="O562" s="83" t="str">
        <f aca="false">IF(ISNA(VLOOKUP(G562,BadCanCurves,1,FALSE())),VLOOKUP(D562,FOLIOS,6,FALSE()),"not used")</f>
        <v>not used</v>
      </c>
      <c r="P562" s="83" t="n">
        <f aca="false">IF($N562="P",VLOOKUP(H562,PrcBuckets,2,FALSE()),0)</f>
        <v>10</v>
      </c>
      <c r="Q562" s="83" t="n">
        <f aca="false">IF($N562="D",VLOOKUP(H562,BasisBuckets,2,FALSE()),0)</f>
        <v>0</v>
      </c>
      <c r="R562" s="83" t="n">
        <f aca="false">IF($N562="PHY",VLOOKUP(H562,PGDBuckets,2,FALSE()),0)</f>
        <v>0</v>
      </c>
      <c r="S562" s="83" t="n">
        <f aca="false">IF($N562="G",VLOOKUP(H562,PGDBuckets,2,FALSE()),0)</f>
        <v>0</v>
      </c>
      <c r="T562" s="83" t="n">
        <f aca="false">SUM(P562:S562)</f>
        <v>10</v>
      </c>
      <c r="U562" s="83" t="str">
        <f aca="false">IF(O562="not used","-",O562&amp;N562&amp;T562)</f>
        <v>-</v>
      </c>
      <c r="V562" s="83" t="str">
        <f aca="false">IF(O562="Not Used","-",VLOOKUP(D562,FOLIOS,7,FALSE())&amp;H562)</f>
        <v>-</v>
      </c>
      <c r="W562" s="83" t="str">
        <f aca="false">IF(U562="-","-",O562&amp;E562&amp;H562)</f>
        <v>-</v>
      </c>
      <c r="X562" s="84" t="str">
        <f aca="false">D562&amp;G562</f>
        <v>FT-CAND-EGSC-PRCTOLL:AECO/EMP</v>
      </c>
      <c r="AF562" s="0" t="str">
        <f aca="false">D562&amp;V562</f>
        <v>FT-CAND-EGSC-PRC-</v>
      </c>
    </row>
    <row r="563" customFormat="false" ht="12.75" hidden="false" customHeight="false" outlineLevel="0" collapsed="false">
      <c r="A563" s="80" t="n">
        <v>36682</v>
      </c>
      <c r="B563" s="81" t="s">
        <v>55</v>
      </c>
      <c r="C563" s="81" t="s">
        <v>56</v>
      </c>
      <c r="D563" s="81" t="s">
        <v>80</v>
      </c>
      <c r="E563" s="81" t="s">
        <v>24</v>
      </c>
      <c r="F563" s="81"/>
      <c r="G563" s="81" t="s">
        <v>81</v>
      </c>
      <c r="H563" s="80" t="n">
        <v>37377</v>
      </c>
      <c r="I563" s="81" t="n">
        <v>913214</v>
      </c>
      <c r="J563" s="81" t="n">
        <v>0</v>
      </c>
      <c r="K563" s="82" t="n">
        <f aca="false">IF(J563=0,0,J563/I563)</f>
        <v>0</v>
      </c>
      <c r="L563" s="82" t="n">
        <f aca="false">I563/UOM</f>
        <v>91.3214</v>
      </c>
      <c r="M563" s="82" t="n">
        <f aca="false">J563/UOM</f>
        <v>0</v>
      </c>
      <c r="N563" s="83" t="str">
        <f aca="false">IF(F563="P","PHY",IF(F563="G","G",E563))</f>
        <v>P</v>
      </c>
      <c r="O563" s="83" t="str">
        <f aca="false">IF(ISNA(VLOOKUP(G563,BadCanCurves,1,FALSE())),VLOOKUP(D563,FOLIOS,6,FALSE()),"not used")</f>
        <v>not used</v>
      </c>
      <c r="P563" s="83" t="n">
        <f aca="false">IF($N563="P",VLOOKUP(H563,PrcBuckets,2,FALSE()),0)</f>
        <v>10</v>
      </c>
      <c r="Q563" s="83" t="n">
        <f aca="false">IF($N563="D",VLOOKUP(H563,BasisBuckets,2,FALSE()),0)</f>
        <v>0</v>
      </c>
      <c r="R563" s="83" t="n">
        <f aca="false">IF($N563="PHY",VLOOKUP(H563,PGDBuckets,2,FALSE()),0)</f>
        <v>0</v>
      </c>
      <c r="S563" s="83" t="n">
        <f aca="false">IF($N563="G",VLOOKUP(H563,PGDBuckets,2,FALSE()),0)</f>
        <v>0</v>
      </c>
      <c r="T563" s="83" t="n">
        <f aca="false">SUM(P563:S563)</f>
        <v>10</v>
      </c>
      <c r="U563" s="83" t="str">
        <f aca="false">IF(O563="not used","-",O563&amp;N563&amp;T563)</f>
        <v>-</v>
      </c>
      <c r="V563" s="83" t="str">
        <f aca="false">IF(O563="Not Used","-",VLOOKUP(D563,FOLIOS,7,FALSE())&amp;H563)</f>
        <v>-</v>
      </c>
      <c r="W563" s="83" t="str">
        <f aca="false">IF(U563="-","-",O563&amp;E563&amp;H563)</f>
        <v>-</v>
      </c>
      <c r="X563" s="84" t="str">
        <f aca="false">D563&amp;G563</f>
        <v>FT-CAND-EGSC-PRCTOLL:AECO/EMP</v>
      </c>
      <c r="AF563" s="0" t="str">
        <f aca="false">D563&amp;V563</f>
        <v>FT-CAND-EGSC-PRC-</v>
      </c>
    </row>
    <row r="564" customFormat="false" ht="12.75" hidden="false" customHeight="false" outlineLevel="0" collapsed="false">
      <c r="A564" s="80" t="n">
        <v>36682</v>
      </c>
      <c r="B564" s="81" t="s">
        <v>55</v>
      </c>
      <c r="C564" s="81" t="s">
        <v>56</v>
      </c>
      <c r="D564" s="81" t="s">
        <v>80</v>
      </c>
      <c r="E564" s="81" t="s">
        <v>24</v>
      </c>
      <c r="F564" s="81"/>
      <c r="G564" s="81" t="s">
        <v>81</v>
      </c>
      <c r="H564" s="80" t="n">
        <v>37408</v>
      </c>
      <c r="I564" s="81" t="n">
        <v>878381</v>
      </c>
      <c r="J564" s="81" t="n">
        <v>0</v>
      </c>
      <c r="K564" s="82" t="n">
        <f aca="false">IF(J564=0,0,J564/I564)</f>
        <v>0</v>
      </c>
      <c r="L564" s="82" t="n">
        <f aca="false">I564/UOM</f>
        <v>87.8381</v>
      </c>
      <c r="M564" s="82" t="n">
        <f aca="false">J564/UOM</f>
        <v>0</v>
      </c>
      <c r="N564" s="83" t="str">
        <f aca="false">IF(F564="P","PHY",IF(F564="G","G",E564))</f>
        <v>P</v>
      </c>
      <c r="O564" s="83" t="str">
        <f aca="false">IF(ISNA(VLOOKUP(G564,BadCanCurves,1,FALSE())),VLOOKUP(D564,FOLIOS,6,FALSE()),"not used")</f>
        <v>not used</v>
      </c>
      <c r="P564" s="83" t="n">
        <f aca="false">IF($N564="P",VLOOKUP(H564,PrcBuckets,2,FALSE()),0)</f>
        <v>10</v>
      </c>
      <c r="Q564" s="83" t="n">
        <f aca="false">IF($N564="D",VLOOKUP(H564,BasisBuckets,2,FALSE()),0)</f>
        <v>0</v>
      </c>
      <c r="R564" s="83" t="n">
        <f aca="false">IF($N564="PHY",VLOOKUP(H564,PGDBuckets,2,FALSE()),0)</f>
        <v>0</v>
      </c>
      <c r="S564" s="83" t="n">
        <f aca="false">IF($N564="G",VLOOKUP(H564,PGDBuckets,2,FALSE()),0)</f>
        <v>0</v>
      </c>
      <c r="T564" s="83" t="n">
        <f aca="false">SUM(P564:S564)</f>
        <v>10</v>
      </c>
      <c r="U564" s="83" t="str">
        <f aca="false">IF(O564="not used","-",O564&amp;N564&amp;T564)</f>
        <v>-</v>
      </c>
      <c r="V564" s="83" t="str">
        <f aca="false">IF(O564="Not Used","-",VLOOKUP(D564,FOLIOS,7,FALSE())&amp;H564)</f>
        <v>-</v>
      </c>
      <c r="W564" s="83" t="str">
        <f aca="false">IF(U564="-","-",O564&amp;E564&amp;H564)</f>
        <v>-</v>
      </c>
      <c r="X564" s="84" t="str">
        <f aca="false">D564&amp;G564</f>
        <v>FT-CAND-EGSC-PRCTOLL:AECO/EMP</v>
      </c>
      <c r="AF564" s="0" t="str">
        <f aca="false">D564&amp;V564</f>
        <v>FT-CAND-EGSC-PRC-</v>
      </c>
    </row>
    <row r="565" customFormat="false" ht="12.75" hidden="false" customHeight="false" outlineLevel="0" collapsed="false">
      <c r="A565" s="80" t="n">
        <v>36682</v>
      </c>
      <c r="B565" s="81" t="s">
        <v>55</v>
      </c>
      <c r="C565" s="81" t="s">
        <v>56</v>
      </c>
      <c r="D565" s="81" t="s">
        <v>80</v>
      </c>
      <c r="E565" s="81" t="s">
        <v>24</v>
      </c>
      <c r="F565" s="81"/>
      <c r="G565" s="81" t="s">
        <v>81</v>
      </c>
      <c r="H565" s="80" t="n">
        <v>37438</v>
      </c>
      <c r="I565" s="81" t="n">
        <v>902323</v>
      </c>
      <c r="J565" s="81" t="n">
        <v>0</v>
      </c>
      <c r="K565" s="82" t="n">
        <f aca="false">IF(J565=0,0,J565/I565)</f>
        <v>0</v>
      </c>
      <c r="L565" s="82" t="n">
        <f aca="false">I565/UOM</f>
        <v>90.2323</v>
      </c>
      <c r="M565" s="82" t="n">
        <f aca="false">J565/UOM</f>
        <v>0</v>
      </c>
      <c r="N565" s="83" t="str">
        <f aca="false">IF(F565="P","PHY",IF(F565="G","G",E565))</f>
        <v>P</v>
      </c>
      <c r="O565" s="83" t="str">
        <f aca="false">IF(ISNA(VLOOKUP(G565,BadCanCurves,1,FALSE())),VLOOKUP(D565,FOLIOS,6,FALSE()),"not used")</f>
        <v>not used</v>
      </c>
      <c r="P565" s="83" t="n">
        <f aca="false">IF($N565="P",VLOOKUP(H565,PrcBuckets,2,FALSE()),0)</f>
        <v>10</v>
      </c>
      <c r="Q565" s="83" t="n">
        <f aca="false">IF($N565="D",VLOOKUP(H565,BasisBuckets,2,FALSE()),0)</f>
        <v>0</v>
      </c>
      <c r="R565" s="83" t="n">
        <f aca="false">IF($N565="PHY",VLOOKUP(H565,PGDBuckets,2,FALSE()),0)</f>
        <v>0</v>
      </c>
      <c r="S565" s="83" t="n">
        <f aca="false">IF($N565="G",VLOOKUP(H565,PGDBuckets,2,FALSE()),0)</f>
        <v>0</v>
      </c>
      <c r="T565" s="83" t="n">
        <f aca="false">SUM(P565:S565)</f>
        <v>10</v>
      </c>
      <c r="U565" s="83" t="str">
        <f aca="false">IF(O565="not used","-",O565&amp;N565&amp;T565)</f>
        <v>-</v>
      </c>
      <c r="V565" s="83" t="str">
        <f aca="false">IF(O565="Not Used","-",VLOOKUP(D565,FOLIOS,7,FALSE())&amp;H565)</f>
        <v>-</v>
      </c>
      <c r="W565" s="83" t="str">
        <f aca="false">IF(U565="-","-",O565&amp;E565&amp;H565)</f>
        <v>-</v>
      </c>
      <c r="X565" s="84" t="str">
        <f aca="false">D565&amp;G565</f>
        <v>FT-CAND-EGSC-PRCTOLL:AECO/EMP</v>
      </c>
      <c r="AF565" s="0" t="str">
        <f aca="false">D565&amp;V565</f>
        <v>FT-CAND-EGSC-PRC-</v>
      </c>
    </row>
    <row r="566" customFormat="false" ht="12.75" hidden="false" customHeight="false" outlineLevel="0" collapsed="false">
      <c r="A566" s="80" t="n">
        <v>36682</v>
      </c>
      <c r="B566" s="81" t="s">
        <v>55</v>
      </c>
      <c r="C566" s="81" t="s">
        <v>56</v>
      </c>
      <c r="D566" s="81" t="s">
        <v>80</v>
      </c>
      <c r="E566" s="81" t="s">
        <v>24</v>
      </c>
      <c r="F566" s="81"/>
      <c r="G566" s="81" t="s">
        <v>81</v>
      </c>
      <c r="H566" s="80" t="n">
        <v>37469</v>
      </c>
      <c r="I566" s="81" t="n">
        <v>896849</v>
      </c>
      <c r="J566" s="81" t="n">
        <v>0</v>
      </c>
      <c r="K566" s="82" t="n">
        <f aca="false">IF(J566=0,0,J566/I566)</f>
        <v>0</v>
      </c>
      <c r="L566" s="82" t="n">
        <f aca="false">I566/UOM</f>
        <v>89.6849</v>
      </c>
      <c r="M566" s="82" t="n">
        <f aca="false">J566/UOM</f>
        <v>0</v>
      </c>
      <c r="N566" s="83" t="str">
        <f aca="false">IF(F566="P","PHY",IF(F566="G","G",E566))</f>
        <v>P</v>
      </c>
      <c r="O566" s="83" t="str">
        <f aca="false">IF(ISNA(VLOOKUP(G566,BadCanCurves,1,FALSE())),VLOOKUP(D566,FOLIOS,6,FALSE()),"not used")</f>
        <v>not used</v>
      </c>
      <c r="P566" s="83" t="n">
        <f aca="false">IF($N566="P",VLOOKUP(H566,PrcBuckets,2,FALSE()),0)</f>
        <v>10</v>
      </c>
      <c r="Q566" s="83" t="n">
        <f aca="false">IF($N566="D",VLOOKUP(H566,BasisBuckets,2,FALSE()),0)</f>
        <v>0</v>
      </c>
      <c r="R566" s="83" t="n">
        <f aca="false">IF($N566="PHY",VLOOKUP(H566,PGDBuckets,2,FALSE()),0)</f>
        <v>0</v>
      </c>
      <c r="S566" s="83" t="n">
        <f aca="false">IF($N566="G",VLOOKUP(H566,PGDBuckets,2,FALSE()),0)</f>
        <v>0</v>
      </c>
      <c r="T566" s="83" t="n">
        <f aca="false">SUM(P566:S566)</f>
        <v>10</v>
      </c>
      <c r="U566" s="83" t="str">
        <f aca="false">IF(O566="not used","-",O566&amp;N566&amp;T566)</f>
        <v>-</v>
      </c>
      <c r="V566" s="83" t="str">
        <f aca="false">IF(O566="Not Used","-",VLOOKUP(D566,FOLIOS,7,FALSE())&amp;H566)</f>
        <v>-</v>
      </c>
      <c r="W566" s="83" t="str">
        <f aca="false">IF(U566="-","-",O566&amp;E566&amp;H566)</f>
        <v>-</v>
      </c>
      <c r="X566" s="84" t="str">
        <f aca="false">D566&amp;G566</f>
        <v>FT-CAND-EGSC-PRCTOLL:AECO/EMP</v>
      </c>
      <c r="AF566" s="0" t="str">
        <f aca="false">D566&amp;V566</f>
        <v>FT-CAND-EGSC-PRC-</v>
      </c>
    </row>
    <row r="567" customFormat="false" ht="12.75" hidden="false" customHeight="false" outlineLevel="0" collapsed="false">
      <c r="A567" s="80" t="n">
        <v>36682</v>
      </c>
      <c r="B567" s="81" t="s">
        <v>55</v>
      </c>
      <c r="C567" s="81" t="s">
        <v>56</v>
      </c>
      <c r="D567" s="81" t="s">
        <v>80</v>
      </c>
      <c r="E567" s="81" t="s">
        <v>24</v>
      </c>
      <c r="F567" s="81"/>
      <c r="G567" s="81" t="s">
        <v>81</v>
      </c>
      <c r="H567" s="80" t="n">
        <v>37500</v>
      </c>
      <c r="I567" s="81" t="n">
        <v>862651</v>
      </c>
      <c r="J567" s="81" t="n">
        <v>0</v>
      </c>
      <c r="K567" s="82" t="n">
        <f aca="false">IF(J567=0,0,J567/I567)</f>
        <v>0</v>
      </c>
      <c r="L567" s="82" t="n">
        <f aca="false">I567/UOM</f>
        <v>86.2651</v>
      </c>
      <c r="M567" s="82" t="n">
        <f aca="false">J567/UOM</f>
        <v>0</v>
      </c>
      <c r="N567" s="83" t="str">
        <f aca="false">IF(F567="P","PHY",IF(F567="G","G",E567))</f>
        <v>P</v>
      </c>
      <c r="O567" s="83" t="str">
        <f aca="false">IF(ISNA(VLOOKUP(G567,BadCanCurves,1,FALSE())),VLOOKUP(D567,FOLIOS,6,FALSE()),"not used")</f>
        <v>not used</v>
      </c>
      <c r="P567" s="83" t="n">
        <f aca="false">IF($N567="P",VLOOKUP(H567,PrcBuckets,2,FALSE()),0)</f>
        <v>10</v>
      </c>
      <c r="Q567" s="83" t="n">
        <f aca="false">IF($N567="D",VLOOKUP(H567,BasisBuckets,2,FALSE()),0)</f>
        <v>0</v>
      </c>
      <c r="R567" s="83" t="n">
        <f aca="false">IF($N567="PHY",VLOOKUP(H567,PGDBuckets,2,FALSE()),0)</f>
        <v>0</v>
      </c>
      <c r="S567" s="83" t="n">
        <f aca="false">IF($N567="G",VLOOKUP(H567,PGDBuckets,2,FALSE()),0)</f>
        <v>0</v>
      </c>
      <c r="T567" s="83" t="n">
        <f aca="false">SUM(P567:S567)</f>
        <v>10</v>
      </c>
      <c r="U567" s="83" t="str">
        <f aca="false">IF(O567="not used","-",O567&amp;N567&amp;T567)</f>
        <v>-</v>
      </c>
      <c r="V567" s="83" t="str">
        <f aca="false">IF(O567="Not Used","-",VLOOKUP(D567,FOLIOS,7,FALSE())&amp;H567)</f>
        <v>-</v>
      </c>
      <c r="W567" s="83" t="str">
        <f aca="false">IF(U567="-","-",O567&amp;E567&amp;H567)</f>
        <v>-</v>
      </c>
      <c r="X567" s="84" t="str">
        <f aca="false">D567&amp;G567</f>
        <v>FT-CAND-EGSC-PRCTOLL:AECO/EMP</v>
      </c>
      <c r="AF567" s="0" t="str">
        <f aca="false">D567&amp;V567</f>
        <v>FT-CAND-EGSC-PRC-</v>
      </c>
    </row>
    <row r="568" customFormat="false" ht="12.75" hidden="false" customHeight="false" outlineLevel="0" collapsed="false">
      <c r="A568" s="80" t="n">
        <v>36682</v>
      </c>
      <c r="B568" s="81" t="s">
        <v>55</v>
      </c>
      <c r="C568" s="81" t="s">
        <v>56</v>
      </c>
      <c r="D568" s="81" t="s">
        <v>80</v>
      </c>
      <c r="E568" s="81" t="s">
        <v>24</v>
      </c>
      <c r="F568" s="81"/>
      <c r="G568" s="81" t="s">
        <v>81</v>
      </c>
      <c r="H568" s="80" t="n">
        <v>37530</v>
      </c>
      <c r="I568" s="81" t="n">
        <v>886175</v>
      </c>
      <c r="J568" s="81" t="n">
        <v>0</v>
      </c>
      <c r="K568" s="82" t="n">
        <f aca="false">IF(J568=0,0,J568/I568)</f>
        <v>0</v>
      </c>
      <c r="L568" s="82" t="n">
        <f aca="false">I568/UOM</f>
        <v>88.6175</v>
      </c>
      <c r="M568" s="82" t="n">
        <f aca="false">J568/UOM</f>
        <v>0</v>
      </c>
      <c r="N568" s="83" t="str">
        <f aca="false">IF(F568="P","PHY",IF(F568="G","G",E568))</f>
        <v>P</v>
      </c>
      <c r="O568" s="83" t="str">
        <f aca="false">IF(ISNA(VLOOKUP(G568,BadCanCurves,1,FALSE())),VLOOKUP(D568,FOLIOS,6,FALSE()),"not used")</f>
        <v>not used</v>
      </c>
      <c r="P568" s="83" t="n">
        <f aca="false">IF($N568="P",VLOOKUP(H568,PrcBuckets,2,FALSE()),0)</f>
        <v>10</v>
      </c>
      <c r="Q568" s="83" t="n">
        <f aca="false">IF($N568="D",VLOOKUP(H568,BasisBuckets,2,FALSE()),0)</f>
        <v>0</v>
      </c>
      <c r="R568" s="83" t="n">
        <f aca="false">IF($N568="PHY",VLOOKUP(H568,PGDBuckets,2,FALSE()),0)</f>
        <v>0</v>
      </c>
      <c r="S568" s="83" t="n">
        <f aca="false">IF($N568="G",VLOOKUP(H568,PGDBuckets,2,FALSE()),0)</f>
        <v>0</v>
      </c>
      <c r="T568" s="83" t="n">
        <f aca="false">SUM(P568:S568)</f>
        <v>10</v>
      </c>
      <c r="U568" s="83" t="str">
        <f aca="false">IF(O568="not used","-",O568&amp;N568&amp;T568)</f>
        <v>-</v>
      </c>
      <c r="V568" s="83" t="str">
        <f aca="false">IF(O568="Not Used","-",VLOOKUP(D568,FOLIOS,7,FALSE())&amp;H568)</f>
        <v>-</v>
      </c>
      <c r="W568" s="83" t="str">
        <f aca="false">IF(U568="-","-",O568&amp;E568&amp;H568)</f>
        <v>-</v>
      </c>
      <c r="X568" s="84" t="str">
        <f aca="false">D568&amp;G568</f>
        <v>FT-CAND-EGSC-PRCTOLL:AECO/EMP</v>
      </c>
      <c r="AF568" s="0" t="str">
        <f aca="false">D568&amp;V568</f>
        <v>FT-CAND-EGSC-PRC-</v>
      </c>
    </row>
    <row r="569" customFormat="false" ht="12.75" hidden="false" customHeight="false" outlineLevel="0" collapsed="false">
      <c r="A569" s="80" t="n">
        <v>36682</v>
      </c>
      <c r="B569" s="81" t="s">
        <v>55</v>
      </c>
      <c r="C569" s="81" t="s">
        <v>56</v>
      </c>
      <c r="D569" s="81" t="s">
        <v>80</v>
      </c>
      <c r="E569" s="81" t="s">
        <v>24</v>
      </c>
      <c r="F569" s="81"/>
      <c r="G569" s="81" t="s">
        <v>81</v>
      </c>
      <c r="H569" s="80" t="n">
        <v>37561</v>
      </c>
      <c r="I569" s="81" t="n">
        <v>852158</v>
      </c>
      <c r="J569" s="81" t="n">
        <v>0</v>
      </c>
      <c r="K569" s="82" t="n">
        <f aca="false">IF(J569=0,0,J569/I569)</f>
        <v>0</v>
      </c>
      <c r="L569" s="82" t="n">
        <f aca="false">I569/UOM</f>
        <v>85.2158</v>
      </c>
      <c r="M569" s="82" t="n">
        <f aca="false">J569/UOM</f>
        <v>0</v>
      </c>
      <c r="N569" s="83" t="str">
        <f aca="false">IF(F569="P","PHY",IF(F569="G","G",E569))</f>
        <v>P</v>
      </c>
      <c r="O569" s="83" t="str">
        <f aca="false">IF(ISNA(VLOOKUP(G569,BadCanCurves,1,FALSE())),VLOOKUP(D569,FOLIOS,6,FALSE()),"not used")</f>
        <v>not used</v>
      </c>
      <c r="P569" s="83" t="n">
        <f aca="false">IF($N569="P",VLOOKUP(H569,PrcBuckets,2,FALSE()),0)</f>
        <v>10</v>
      </c>
      <c r="Q569" s="83" t="n">
        <f aca="false">IF($N569="D",VLOOKUP(H569,BasisBuckets,2,FALSE()),0)</f>
        <v>0</v>
      </c>
      <c r="R569" s="83" t="n">
        <f aca="false">IF($N569="PHY",VLOOKUP(H569,PGDBuckets,2,FALSE()),0)</f>
        <v>0</v>
      </c>
      <c r="S569" s="83" t="n">
        <f aca="false">IF($N569="G",VLOOKUP(H569,PGDBuckets,2,FALSE()),0)</f>
        <v>0</v>
      </c>
      <c r="T569" s="83" t="n">
        <f aca="false">SUM(P569:S569)</f>
        <v>10</v>
      </c>
      <c r="U569" s="83" t="str">
        <f aca="false">IF(O569="not used","-",O569&amp;N569&amp;T569)</f>
        <v>-</v>
      </c>
      <c r="V569" s="83" t="str">
        <f aca="false">IF(O569="Not Used","-",VLOOKUP(D569,FOLIOS,7,FALSE())&amp;H569)</f>
        <v>-</v>
      </c>
      <c r="W569" s="83" t="str">
        <f aca="false">IF(U569="-","-",O569&amp;E569&amp;H569)</f>
        <v>-</v>
      </c>
      <c r="X569" s="84" t="str">
        <f aca="false">D569&amp;G569</f>
        <v>FT-CAND-EGSC-PRCTOLL:AECO/EMP</v>
      </c>
      <c r="AF569" s="0" t="str">
        <f aca="false">D569&amp;V569</f>
        <v>FT-CAND-EGSC-PRC-</v>
      </c>
    </row>
    <row r="570" customFormat="false" ht="12.75" hidden="false" customHeight="false" outlineLevel="0" collapsed="false">
      <c r="A570" s="80" t="n">
        <v>36682</v>
      </c>
      <c r="B570" s="81" t="s">
        <v>55</v>
      </c>
      <c r="C570" s="81" t="s">
        <v>56</v>
      </c>
      <c r="D570" s="81" t="s">
        <v>80</v>
      </c>
      <c r="E570" s="81" t="s">
        <v>24</v>
      </c>
      <c r="F570" s="81"/>
      <c r="G570" s="81" t="s">
        <v>81</v>
      </c>
      <c r="H570" s="80" t="n">
        <v>37591</v>
      </c>
      <c r="I570" s="81" t="n">
        <v>875402</v>
      </c>
      <c r="J570" s="81" t="n">
        <v>0</v>
      </c>
      <c r="K570" s="82" t="n">
        <f aca="false">IF(J570=0,0,J570/I570)</f>
        <v>0</v>
      </c>
      <c r="L570" s="82" t="n">
        <f aca="false">I570/UOM</f>
        <v>87.5402</v>
      </c>
      <c r="M570" s="82" t="n">
        <f aca="false">J570/UOM</f>
        <v>0</v>
      </c>
      <c r="N570" s="83" t="str">
        <f aca="false">IF(F570="P","PHY",IF(F570="G","G",E570))</f>
        <v>P</v>
      </c>
      <c r="O570" s="83" t="str">
        <f aca="false">IF(ISNA(VLOOKUP(G570,BadCanCurves,1,FALSE())),VLOOKUP(D570,FOLIOS,6,FALSE()),"not used")</f>
        <v>not used</v>
      </c>
      <c r="P570" s="83" t="n">
        <f aca="false">IF($N570="P",VLOOKUP(H570,PrcBuckets,2,FALSE()),0)</f>
        <v>10</v>
      </c>
      <c r="Q570" s="83" t="n">
        <f aca="false">IF($N570="D",VLOOKUP(H570,BasisBuckets,2,FALSE()),0)</f>
        <v>0</v>
      </c>
      <c r="R570" s="83" t="n">
        <f aca="false">IF($N570="PHY",VLOOKUP(H570,PGDBuckets,2,FALSE()),0)</f>
        <v>0</v>
      </c>
      <c r="S570" s="83" t="n">
        <f aca="false">IF($N570="G",VLOOKUP(H570,PGDBuckets,2,FALSE()),0)</f>
        <v>0</v>
      </c>
      <c r="T570" s="83" t="n">
        <f aca="false">SUM(P570:S570)</f>
        <v>10</v>
      </c>
      <c r="U570" s="83" t="str">
        <f aca="false">IF(O570="not used","-",O570&amp;N570&amp;T570)</f>
        <v>-</v>
      </c>
      <c r="V570" s="83" t="str">
        <f aca="false">IF(O570="Not Used","-",VLOOKUP(D570,FOLIOS,7,FALSE())&amp;H570)</f>
        <v>-</v>
      </c>
      <c r="W570" s="83" t="str">
        <f aca="false">IF(U570="-","-",O570&amp;E570&amp;H570)</f>
        <v>-</v>
      </c>
      <c r="X570" s="84" t="str">
        <f aca="false">D570&amp;G570</f>
        <v>FT-CAND-EGSC-PRCTOLL:AECO/EMP</v>
      </c>
      <c r="AF570" s="0" t="str">
        <f aca="false">D570&amp;V570</f>
        <v>FT-CAND-EGSC-PRC-</v>
      </c>
    </row>
    <row r="571" customFormat="false" ht="12.75" hidden="false" customHeight="false" outlineLevel="0" collapsed="false">
      <c r="A571" s="80" t="n">
        <v>36682</v>
      </c>
      <c r="B571" s="81" t="s">
        <v>55</v>
      </c>
      <c r="C571" s="81" t="s">
        <v>56</v>
      </c>
      <c r="D571" s="81" t="s">
        <v>80</v>
      </c>
      <c r="E571" s="81" t="s">
        <v>24</v>
      </c>
      <c r="F571" s="81"/>
      <c r="G571" s="81" t="s">
        <v>81</v>
      </c>
      <c r="H571" s="80" t="n">
        <v>37622</v>
      </c>
      <c r="I571" s="81" t="n">
        <v>870095</v>
      </c>
      <c r="J571" s="81" t="n">
        <v>0</v>
      </c>
      <c r="K571" s="82" t="n">
        <f aca="false">IF(J571=0,0,J571/I571)</f>
        <v>0</v>
      </c>
      <c r="L571" s="82" t="n">
        <f aca="false">I571/UOM</f>
        <v>87.0095</v>
      </c>
      <c r="M571" s="82" t="n">
        <f aca="false">J571/UOM</f>
        <v>0</v>
      </c>
      <c r="N571" s="83" t="str">
        <f aca="false">IF(F571="P","PHY",IF(F571="G","G",E571))</f>
        <v>P</v>
      </c>
      <c r="O571" s="83" t="str">
        <f aca="false">IF(ISNA(VLOOKUP(G571,BadCanCurves,1,FALSE())),VLOOKUP(D571,FOLIOS,6,FALSE()),"not used")</f>
        <v>not used</v>
      </c>
      <c r="P571" s="83" t="n">
        <f aca="false">IF($N571="P",VLOOKUP(H571,PrcBuckets,2,FALSE()),0)</f>
        <v>11</v>
      </c>
      <c r="Q571" s="83" t="n">
        <f aca="false">IF($N571="D",VLOOKUP(H571,BasisBuckets,2,FALSE()),0)</f>
        <v>0</v>
      </c>
      <c r="R571" s="83" t="n">
        <f aca="false">IF($N571="PHY",VLOOKUP(H571,PGDBuckets,2,FALSE()),0)</f>
        <v>0</v>
      </c>
      <c r="S571" s="83" t="n">
        <f aca="false">IF($N571="G",VLOOKUP(H571,PGDBuckets,2,FALSE()),0)</f>
        <v>0</v>
      </c>
      <c r="T571" s="83" t="n">
        <f aca="false">SUM(P571:S571)</f>
        <v>11</v>
      </c>
      <c r="U571" s="83" t="str">
        <f aca="false">IF(O571="not used","-",O571&amp;N571&amp;T571)</f>
        <v>-</v>
      </c>
      <c r="V571" s="83" t="str">
        <f aca="false">IF(O571="Not Used","-",VLOOKUP(D571,FOLIOS,7,FALSE())&amp;H571)</f>
        <v>-</v>
      </c>
      <c r="W571" s="83" t="str">
        <f aca="false">IF(U571="-","-",O571&amp;E571&amp;H571)</f>
        <v>-</v>
      </c>
      <c r="X571" s="84" t="str">
        <f aca="false">D571&amp;G571</f>
        <v>FT-CAND-EGSC-PRCTOLL:AECO/EMP</v>
      </c>
      <c r="AF571" s="0" t="str">
        <f aca="false">D571&amp;V571</f>
        <v>FT-CAND-EGSC-PRC-</v>
      </c>
    </row>
    <row r="572" customFormat="false" ht="12.75" hidden="false" customHeight="false" outlineLevel="0" collapsed="false">
      <c r="A572" s="80" t="n">
        <v>36682</v>
      </c>
      <c r="B572" s="81" t="s">
        <v>55</v>
      </c>
      <c r="C572" s="81" t="s">
        <v>56</v>
      </c>
      <c r="D572" s="81" t="s">
        <v>80</v>
      </c>
      <c r="E572" s="81" t="s">
        <v>24</v>
      </c>
      <c r="F572" s="81"/>
      <c r="G572" s="81" t="s">
        <v>81</v>
      </c>
      <c r="H572" s="80" t="n">
        <v>37653</v>
      </c>
      <c r="I572" s="81" t="n">
        <v>781121</v>
      </c>
      <c r="J572" s="81" t="n">
        <v>0</v>
      </c>
      <c r="K572" s="82" t="n">
        <f aca="false">IF(J572=0,0,J572/I572)</f>
        <v>0</v>
      </c>
      <c r="L572" s="82" t="n">
        <f aca="false">I572/UOM</f>
        <v>78.1121</v>
      </c>
      <c r="M572" s="82" t="n">
        <f aca="false">J572/UOM</f>
        <v>0</v>
      </c>
      <c r="N572" s="83" t="str">
        <f aca="false">IF(F572="P","PHY",IF(F572="G","G",E572))</f>
        <v>P</v>
      </c>
      <c r="O572" s="83" t="str">
        <f aca="false">IF(ISNA(VLOOKUP(G572,BadCanCurves,1,FALSE())),VLOOKUP(D572,FOLIOS,6,FALSE()),"not used")</f>
        <v>not used</v>
      </c>
      <c r="P572" s="83" t="n">
        <f aca="false">IF($N572="P",VLOOKUP(H572,PrcBuckets,2,FALSE()),0)</f>
        <v>11</v>
      </c>
      <c r="Q572" s="83" t="n">
        <f aca="false">IF($N572="D",VLOOKUP(H572,BasisBuckets,2,FALSE()),0)</f>
        <v>0</v>
      </c>
      <c r="R572" s="83" t="n">
        <f aca="false">IF($N572="PHY",VLOOKUP(H572,PGDBuckets,2,FALSE()),0)</f>
        <v>0</v>
      </c>
      <c r="S572" s="83" t="n">
        <f aca="false">IF($N572="G",VLOOKUP(H572,PGDBuckets,2,FALSE()),0)</f>
        <v>0</v>
      </c>
      <c r="T572" s="83" t="n">
        <f aca="false">SUM(P572:S572)</f>
        <v>11</v>
      </c>
      <c r="U572" s="83" t="str">
        <f aca="false">IF(O572="not used","-",O572&amp;N572&amp;T572)</f>
        <v>-</v>
      </c>
      <c r="V572" s="83" t="str">
        <f aca="false">IF(O572="Not Used","-",VLOOKUP(D572,FOLIOS,7,FALSE())&amp;H572)</f>
        <v>-</v>
      </c>
      <c r="W572" s="83" t="str">
        <f aca="false">IF(U572="-","-",O572&amp;E572&amp;H572)</f>
        <v>-</v>
      </c>
      <c r="X572" s="84" t="str">
        <f aca="false">D572&amp;G572</f>
        <v>FT-CAND-EGSC-PRCTOLL:AECO/EMP</v>
      </c>
      <c r="AF572" s="0" t="str">
        <f aca="false">D572&amp;V572</f>
        <v>FT-CAND-EGSC-PRC-</v>
      </c>
    </row>
    <row r="573" customFormat="false" ht="12.75" hidden="false" customHeight="false" outlineLevel="0" collapsed="false">
      <c r="A573" s="80" t="n">
        <v>36682</v>
      </c>
      <c r="B573" s="81" t="s">
        <v>55</v>
      </c>
      <c r="C573" s="81" t="s">
        <v>56</v>
      </c>
      <c r="D573" s="81" t="s">
        <v>80</v>
      </c>
      <c r="E573" s="81" t="s">
        <v>24</v>
      </c>
      <c r="F573" s="81"/>
      <c r="G573" s="81" t="s">
        <v>81</v>
      </c>
      <c r="H573" s="80" t="n">
        <v>37681</v>
      </c>
      <c r="I573" s="81" t="n">
        <v>860067</v>
      </c>
      <c r="J573" s="81" t="n">
        <v>0</v>
      </c>
      <c r="K573" s="82" t="n">
        <f aca="false">IF(J573=0,0,J573/I573)</f>
        <v>0</v>
      </c>
      <c r="L573" s="82" t="n">
        <f aca="false">I573/UOM</f>
        <v>86.0067</v>
      </c>
      <c r="M573" s="82" t="n">
        <f aca="false">J573/UOM</f>
        <v>0</v>
      </c>
      <c r="N573" s="83" t="str">
        <f aca="false">IF(F573="P","PHY",IF(F573="G","G",E573))</f>
        <v>P</v>
      </c>
      <c r="O573" s="83" t="str">
        <f aca="false">IF(ISNA(VLOOKUP(G573,BadCanCurves,1,FALSE())),VLOOKUP(D573,FOLIOS,6,FALSE()),"not used")</f>
        <v>not used</v>
      </c>
      <c r="P573" s="83" t="n">
        <f aca="false">IF($N573="P",VLOOKUP(H573,PrcBuckets,2,FALSE()),0)</f>
        <v>11</v>
      </c>
      <c r="Q573" s="83" t="n">
        <f aca="false">IF($N573="D",VLOOKUP(H573,BasisBuckets,2,FALSE()),0)</f>
        <v>0</v>
      </c>
      <c r="R573" s="83" t="n">
        <f aca="false">IF($N573="PHY",VLOOKUP(H573,PGDBuckets,2,FALSE()),0)</f>
        <v>0</v>
      </c>
      <c r="S573" s="83" t="n">
        <f aca="false">IF($N573="G",VLOOKUP(H573,PGDBuckets,2,FALSE()),0)</f>
        <v>0</v>
      </c>
      <c r="T573" s="83" t="n">
        <f aca="false">SUM(P573:S573)</f>
        <v>11</v>
      </c>
      <c r="U573" s="83" t="str">
        <f aca="false">IF(O573="not used","-",O573&amp;N573&amp;T573)</f>
        <v>-</v>
      </c>
      <c r="V573" s="83" t="str">
        <f aca="false">IF(O573="Not Used","-",VLOOKUP(D573,FOLIOS,7,FALSE())&amp;H573)</f>
        <v>-</v>
      </c>
      <c r="W573" s="83" t="str">
        <f aca="false">IF(U573="-","-",O573&amp;E573&amp;H573)</f>
        <v>-</v>
      </c>
      <c r="X573" s="84" t="str">
        <f aca="false">D573&amp;G573</f>
        <v>FT-CAND-EGSC-PRCTOLL:AECO/EMP</v>
      </c>
      <c r="AF573" s="0" t="str">
        <f aca="false">D573&amp;V573</f>
        <v>FT-CAND-EGSC-PRC-</v>
      </c>
    </row>
    <row r="574" customFormat="false" ht="12.75" hidden="false" customHeight="false" outlineLevel="0" collapsed="false">
      <c r="A574" s="80" t="n">
        <v>36682</v>
      </c>
      <c r="B574" s="81" t="s">
        <v>55</v>
      </c>
      <c r="C574" s="81" t="s">
        <v>56</v>
      </c>
      <c r="D574" s="81" t="s">
        <v>80</v>
      </c>
      <c r="E574" s="81" t="s">
        <v>24</v>
      </c>
      <c r="F574" s="81"/>
      <c r="G574" s="81" t="s">
        <v>81</v>
      </c>
      <c r="H574" s="80" t="n">
        <v>37712</v>
      </c>
      <c r="I574" s="81" t="n">
        <v>827287</v>
      </c>
      <c r="J574" s="81" t="n">
        <v>0</v>
      </c>
      <c r="K574" s="82" t="n">
        <f aca="false">IF(J574=0,0,J574/I574)</f>
        <v>0</v>
      </c>
      <c r="L574" s="82" t="n">
        <f aca="false">I574/UOM</f>
        <v>82.7287</v>
      </c>
      <c r="M574" s="82" t="n">
        <f aca="false">J574/UOM</f>
        <v>0</v>
      </c>
      <c r="N574" s="83" t="str">
        <f aca="false">IF(F574="P","PHY",IF(F574="G","G",E574))</f>
        <v>P</v>
      </c>
      <c r="O574" s="83" t="str">
        <f aca="false">IF(ISNA(VLOOKUP(G574,BadCanCurves,1,FALSE())),VLOOKUP(D574,FOLIOS,6,FALSE()),"not used")</f>
        <v>not used</v>
      </c>
      <c r="P574" s="83" t="n">
        <f aca="false">IF($N574="P",VLOOKUP(H574,PrcBuckets,2,FALSE()),0)</f>
        <v>11</v>
      </c>
      <c r="Q574" s="83" t="n">
        <f aca="false">IF($N574="D",VLOOKUP(H574,BasisBuckets,2,FALSE()),0)</f>
        <v>0</v>
      </c>
      <c r="R574" s="83" t="n">
        <f aca="false">IF($N574="PHY",VLOOKUP(H574,PGDBuckets,2,FALSE()),0)</f>
        <v>0</v>
      </c>
      <c r="S574" s="83" t="n">
        <f aca="false">IF($N574="G",VLOOKUP(H574,PGDBuckets,2,FALSE()),0)</f>
        <v>0</v>
      </c>
      <c r="T574" s="83" t="n">
        <f aca="false">SUM(P574:S574)</f>
        <v>11</v>
      </c>
      <c r="U574" s="83" t="str">
        <f aca="false">IF(O574="not used","-",O574&amp;N574&amp;T574)</f>
        <v>-</v>
      </c>
      <c r="V574" s="83" t="str">
        <f aca="false">IF(O574="Not Used","-",VLOOKUP(D574,FOLIOS,7,FALSE())&amp;H574)</f>
        <v>-</v>
      </c>
      <c r="W574" s="83" t="str">
        <f aca="false">IF(U574="-","-",O574&amp;E574&amp;H574)</f>
        <v>-</v>
      </c>
      <c r="X574" s="84" t="str">
        <f aca="false">D574&amp;G574</f>
        <v>FT-CAND-EGSC-PRCTOLL:AECO/EMP</v>
      </c>
      <c r="AF574" s="0" t="str">
        <f aca="false">D574&amp;V574</f>
        <v>FT-CAND-EGSC-PRC-</v>
      </c>
    </row>
    <row r="575" customFormat="false" ht="12.75" hidden="false" customHeight="false" outlineLevel="0" collapsed="false">
      <c r="A575" s="80" t="n">
        <v>36682</v>
      </c>
      <c r="B575" s="81" t="s">
        <v>55</v>
      </c>
      <c r="C575" s="81" t="s">
        <v>56</v>
      </c>
      <c r="D575" s="81" t="s">
        <v>80</v>
      </c>
      <c r="E575" s="81" t="s">
        <v>24</v>
      </c>
      <c r="F575" s="81"/>
      <c r="G575" s="81" t="s">
        <v>81</v>
      </c>
      <c r="H575" s="80" t="n">
        <v>37742</v>
      </c>
      <c r="I575" s="81" t="n">
        <v>849885</v>
      </c>
      <c r="J575" s="81" t="n">
        <v>0</v>
      </c>
      <c r="K575" s="82" t="n">
        <f aca="false">IF(J575=0,0,J575/I575)</f>
        <v>0</v>
      </c>
      <c r="L575" s="82" t="n">
        <f aca="false">I575/UOM</f>
        <v>84.9885</v>
      </c>
      <c r="M575" s="82" t="n">
        <f aca="false">J575/UOM</f>
        <v>0</v>
      </c>
      <c r="N575" s="83" t="str">
        <f aca="false">IF(F575="P","PHY",IF(F575="G","G",E575))</f>
        <v>P</v>
      </c>
      <c r="O575" s="83" t="str">
        <f aca="false">IF(ISNA(VLOOKUP(G575,BadCanCurves,1,FALSE())),VLOOKUP(D575,FOLIOS,6,FALSE()),"not used")</f>
        <v>not used</v>
      </c>
      <c r="P575" s="83" t="n">
        <f aca="false">IF($N575="P",VLOOKUP(H575,PrcBuckets,2,FALSE()),0)</f>
        <v>11</v>
      </c>
      <c r="Q575" s="83" t="n">
        <f aca="false">IF($N575="D",VLOOKUP(H575,BasisBuckets,2,FALSE()),0)</f>
        <v>0</v>
      </c>
      <c r="R575" s="83" t="n">
        <f aca="false">IF($N575="PHY",VLOOKUP(H575,PGDBuckets,2,FALSE()),0)</f>
        <v>0</v>
      </c>
      <c r="S575" s="83" t="n">
        <f aca="false">IF($N575="G",VLOOKUP(H575,PGDBuckets,2,FALSE()),0)</f>
        <v>0</v>
      </c>
      <c r="T575" s="83" t="n">
        <f aca="false">SUM(P575:S575)</f>
        <v>11</v>
      </c>
      <c r="U575" s="83" t="str">
        <f aca="false">IF(O575="not used","-",O575&amp;N575&amp;T575)</f>
        <v>-</v>
      </c>
      <c r="V575" s="83" t="str">
        <f aca="false">IF(O575="Not Used","-",VLOOKUP(D575,FOLIOS,7,FALSE())&amp;H575)</f>
        <v>-</v>
      </c>
      <c r="W575" s="83" t="str">
        <f aca="false">IF(U575="-","-",O575&amp;E575&amp;H575)</f>
        <v>-</v>
      </c>
      <c r="X575" s="84" t="str">
        <f aca="false">D575&amp;G575</f>
        <v>FT-CAND-EGSC-PRCTOLL:AECO/EMP</v>
      </c>
      <c r="AF575" s="0" t="str">
        <f aca="false">D575&amp;V575</f>
        <v>FT-CAND-EGSC-PRC-</v>
      </c>
    </row>
    <row r="576" customFormat="false" ht="12.75" hidden="false" customHeight="false" outlineLevel="0" collapsed="false">
      <c r="A576" s="80" t="n">
        <v>36682</v>
      </c>
      <c r="B576" s="81" t="s">
        <v>55</v>
      </c>
      <c r="C576" s="81" t="s">
        <v>56</v>
      </c>
      <c r="D576" s="81" t="s">
        <v>80</v>
      </c>
      <c r="E576" s="81" t="s">
        <v>24</v>
      </c>
      <c r="F576" s="81"/>
      <c r="G576" s="81" t="s">
        <v>81</v>
      </c>
      <c r="H576" s="80" t="n">
        <v>37773</v>
      </c>
      <c r="I576" s="81" t="n">
        <v>817521</v>
      </c>
      <c r="J576" s="81" t="n">
        <v>0</v>
      </c>
      <c r="K576" s="82" t="n">
        <f aca="false">IF(J576=0,0,J576/I576)</f>
        <v>0</v>
      </c>
      <c r="L576" s="82" t="n">
        <f aca="false">I576/UOM</f>
        <v>81.7521</v>
      </c>
      <c r="M576" s="82" t="n">
        <f aca="false">J576/UOM</f>
        <v>0</v>
      </c>
      <c r="N576" s="83" t="str">
        <f aca="false">IF(F576="P","PHY",IF(F576="G","G",E576))</f>
        <v>P</v>
      </c>
      <c r="O576" s="83" t="str">
        <f aca="false">IF(ISNA(VLOOKUP(G576,BadCanCurves,1,FALSE())),VLOOKUP(D576,FOLIOS,6,FALSE()),"not used")</f>
        <v>not used</v>
      </c>
      <c r="P576" s="83" t="n">
        <f aca="false">IF($N576="P",VLOOKUP(H576,PrcBuckets,2,FALSE()),0)</f>
        <v>11</v>
      </c>
      <c r="Q576" s="83" t="n">
        <f aca="false">IF($N576="D",VLOOKUP(H576,BasisBuckets,2,FALSE()),0)</f>
        <v>0</v>
      </c>
      <c r="R576" s="83" t="n">
        <f aca="false">IF($N576="PHY",VLOOKUP(H576,PGDBuckets,2,FALSE()),0)</f>
        <v>0</v>
      </c>
      <c r="S576" s="83" t="n">
        <f aca="false">IF($N576="G",VLOOKUP(H576,PGDBuckets,2,FALSE()),0)</f>
        <v>0</v>
      </c>
      <c r="T576" s="83" t="n">
        <f aca="false">SUM(P576:S576)</f>
        <v>11</v>
      </c>
      <c r="U576" s="83" t="str">
        <f aca="false">IF(O576="not used","-",O576&amp;N576&amp;T576)</f>
        <v>-</v>
      </c>
      <c r="V576" s="83" t="str">
        <f aca="false">IF(O576="Not Used","-",VLOOKUP(D576,FOLIOS,7,FALSE())&amp;H576)</f>
        <v>-</v>
      </c>
      <c r="W576" s="83" t="str">
        <f aca="false">IF(U576="-","-",O576&amp;E576&amp;H576)</f>
        <v>-</v>
      </c>
      <c r="X576" s="84" t="str">
        <f aca="false">D576&amp;G576</f>
        <v>FT-CAND-EGSC-PRCTOLL:AECO/EMP</v>
      </c>
      <c r="AF576" s="0" t="str">
        <f aca="false">D576&amp;V576</f>
        <v>FT-CAND-EGSC-PRC-</v>
      </c>
    </row>
    <row r="577" customFormat="false" ht="12.75" hidden="false" customHeight="false" outlineLevel="0" collapsed="false">
      <c r="A577" s="80" t="n">
        <v>36682</v>
      </c>
      <c r="B577" s="81" t="s">
        <v>55</v>
      </c>
      <c r="C577" s="81" t="s">
        <v>56</v>
      </c>
      <c r="D577" s="81" t="s">
        <v>80</v>
      </c>
      <c r="E577" s="81" t="s">
        <v>24</v>
      </c>
      <c r="F577" s="81"/>
      <c r="G577" s="81" t="s">
        <v>81</v>
      </c>
      <c r="H577" s="80" t="n">
        <v>37803</v>
      </c>
      <c r="I577" s="81" t="n">
        <v>839852</v>
      </c>
      <c r="J577" s="81" t="n">
        <v>0</v>
      </c>
      <c r="K577" s="82" t="n">
        <f aca="false">IF(J577=0,0,J577/I577)</f>
        <v>0</v>
      </c>
      <c r="L577" s="82" t="n">
        <f aca="false">I577/UOM</f>
        <v>83.9852</v>
      </c>
      <c r="M577" s="82" t="n">
        <f aca="false">J577/UOM</f>
        <v>0</v>
      </c>
      <c r="N577" s="83" t="str">
        <f aca="false">IF(F577="P","PHY",IF(F577="G","G",E577))</f>
        <v>P</v>
      </c>
      <c r="O577" s="83" t="str">
        <f aca="false">IF(ISNA(VLOOKUP(G577,BadCanCurves,1,FALSE())),VLOOKUP(D577,FOLIOS,6,FALSE()),"not used")</f>
        <v>not used</v>
      </c>
      <c r="P577" s="83" t="n">
        <f aca="false">IF($N577="P",VLOOKUP(H577,PrcBuckets,2,FALSE()),0)</f>
        <v>11</v>
      </c>
      <c r="Q577" s="83" t="n">
        <f aca="false">IF($N577="D",VLOOKUP(H577,BasisBuckets,2,FALSE()),0)</f>
        <v>0</v>
      </c>
      <c r="R577" s="83" t="n">
        <f aca="false">IF($N577="PHY",VLOOKUP(H577,PGDBuckets,2,FALSE()),0)</f>
        <v>0</v>
      </c>
      <c r="S577" s="83" t="n">
        <f aca="false">IF($N577="G",VLOOKUP(H577,PGDBuckets,2,FALSE()),0)</f>
        <v>0</v>
      </c>
      <c r="T577" s="83" t="n">
        <f aca="false">SUM(P577:S577)</f>
        <v>11</v>
      </c>
      <c r="U577" s="83" t="str">
        <f aca="false">IF(O577="not used","-",O577&amp;N577&amp;T577)</f>
        <v>-</v>
      </c>
      <c r="V577" s="83" t="str">
        <f aca="false">IF(O577="Not Used","-",VLOOKUP(D577,FOLIOS,7,FALSE())&amp;H577)</f>
        <v>-</v>
      </c>
      <c r="W577" s="83" t="str">
        <f aca="false">IF(U577="-","-",O577&amp;E577&amp;H577)</f>
        <v>-</v>
      </c>
      <c r="X577" s="84" t="str">
        <f aca="false">D577&amp;G577</f>
        <v>FT-CAND-EGSC-PRCTOLL:AECO/EMP</v>
      </c>
      <c r="AF577" s="0" t="str">
        <f aca="false">D577&amp;V577</f>
        <v>FT-CAND-EGSC-PRC-</v>
      </c>
    </row>
    <row r="578" customFormat="false" ht="12.75" hidden="false" customHeight="false" outlineLevel="0" collapsed="false">
      <c r="A578" s="80" t="n">
        <v>36682</v>
      </c>
      <c r="B578" s="81" t="s">
        <v>55</v>
      </c>
      <c r="C578" s="81" t="s">
        <v>56</v>
      </c>
      <c r="D578" s="81" t="s">
        <v>80</v>
      </c>
      <c r="E578" s="81" t="s">
        <v>24</v>
      </c>
      <c r="F578" s="81"/>
      <c r="G578" s="81" t="s">
        <v>81</v>
      </c>
      <c r="H578" s="80" t="n">
        <v>37834</v>
      </c>
      <c r="I578" s="81" t="n">
        <v>834793</v>
      </c>
      <c r="J578" s="81" t="n">
        <v>0</v>
      </c>
      <c r="K578" s="82" t="n">
        <f aca="false">IF(J578=0,0,J578/I578)</f>
        <v>0</v>
      </c>
      <c r="L578" s="82" t="n">
        <f aca="false">I578/UOM</f>
        <v>83.4793</v>
      </c>
      <c r="M578" s="82" t="n">
        <f aca="false">J578/UOM</f>
        <v>0</v>
      </c>
      <c r="N578" s="83" t="str">
        <f aca="false">IF(F578="P","PHY",IF(F578="G","G",E578))</f>
        <v>P</v>
      </c>
      <c r="O578" s="83" t="str">
        <f aca="false">IF(ISNA(VLOOKUP(G578,BadCanCurves,1,FALSE())),VLOOKUP(D578,FOLIOS,6,FALSE()),"not used")</f>
        <v>not used</v>
      </c>
      <c r="P578" s="83" t="n">
        <f aca="false">IF($N578="P",VLOOKUP(H578,PrcBuckets,2,FALSE()),0)</f>
        <v>11</v>
      </c>
      <c r="Q578" s="83" t="n">
        <f aca="false">IF($N578="D",VLOOKUP(H578,BasisBuckets,2,FALSE()),0)</f>
        <v>0</v>
      </c>
      <c r="R578" s="83" t="n">
        <f aca="false">IF($N578="PHY",VLOOKUP(H578,PGDBuckets,2,FALSE()),0)</f>
        <v>0</v>
      </c>
      <c r="S578" s="83" t="n">
        <f aca="false">IF($N578="G",VLOOKUP(H578,PGDBuckets,2,FALSE()),0)</f>
        <v>0</v>
      </c>
      <c r="T578" s="83" t="n">
        <f aca="false">SUM(P578:S578)</f>
        <v>11</v>
      </c>
      <c r="U578" s="83" t="str">
        <f aca="false">IF(O578="not used","-",O578&amp;N578&amp;T578)</f>
        <v>-</v>
      </c>
      <c r="V578" s="83" t="str">
        <f aca="false">IF(O578="Not Used","-",VLOOKUP(D578,FOLIOS,7,FALSE())&amp;H578)</f>
        <v>-</v>
      </c>
      <c r="W578" s="83" t="str">
        <f aca="false">IF(U578="-","-",O578&amp;E578&amp;H578)</f>
        <v>-</v>
      </c>
      <c r="X578" s="84" t="str">
        <f aca="false">D578&amp;G578</f>
        <v>FT-CAND-EGSC-PRCTOLL:AECO/EMP</v>
      </c>
      <c r="AF578" s="0" t="str">
        <f aca="false">D578&amp;V578</f>
        <v>FT-CAND-EGSC-PRC-</v>
      </c>
    </row>
    <row r="579" customFormat="false" ht="12.75" hidden="false" customHeight="false" outlineLevel="0" collapsed="false">
      <c r="A579" s="80" t="n">
        <v>36682</v>
      </c>
      <c r="B579" s="81" t="s">
        <v>55</v>
      </c>
      <c r="C579" s="81" t="s">
        <v>56</v>
      </c>
      <c r="D579" s="81" t="s">
        <v>80</v>
      </c>
      <c r="E579" s="81" t="s">
        <v>24</v>
      </c>
      <c r="F579" s="81"/>
      <c r="G579" s="81" t="s">
        <v>81</v>
      </c>
      <c r="H579" s="80" t="n">
        <v>37865</v>
      </c>
      <c r="I579" s="81" t="n">
        <v>803000</v>
      </c>
      <c r="J579" s="81" t="n">
        <v>0</v>
      </c>
      <c r="K579" s="82" t="n">
        <f aca="false">IF(J579=0,0,J579/I579)</f>
        <v>0</v>
      </c>
      <c r="L579" s="82" t="n">
        <f aca="false">I579/UOM</f>
        <v>80.3</v>
      </c>
      <c r="M579" s="82" t="n">
        <f aca="false">J579/UOM</f>
        <v>0</v>
      </c>
      <c r="N579" s="83" t="str">
        <f aca="false">IF(F579="P","PHY",IF(F579="G","G",E579))</f>
        <v>P</v>
      </c>
      <c r="O579" s="83" t="str">
        <f aca="false">IF(ISNA(VLOOKUP(G579,BadCanCurves,1,FALSE())),VLOOKUP(D579,FOLIOS,6,FALSE()),"not used")</f>
        <v>not used</v>
      </c>
      <c r="P579" s="83" t="n">
        <f aca="false">IF($N579="P",VLOOKUP(H579,PrcBuckets,2,FALSE()),0)</f>
        <v>11</v>
      </c>
      <c r="Q579" s="83" t="n">
        <f aca="false">IF($N579="D",VLOOKUP(H579,BasisBuckets,2,FALSE()),0)</f>
        <v>0</v>
      </c>
      <c r="R579" s="83" t="n">
        <f aca="false">IF($N579="PHY",VLOOKUP(H579,PGDBuckets,2,FALSE()),0)</f>
        <v>0</v>
      </c>
      <c r="S579" s="83" t="n">
        <f aca="false">IF($N579="G",VLOOKUP(H579,PGDBuckets,2,FALSE()),0)</f>
        <v>0</v>
      </c>
      <c r="T579" s="83" t="n">
        <f aca="false">SUM(P579:S579)</f>
        <v>11</v>
      </c>
      <c r="U579" s="83" t="str">
        <f aca="false">IF(O579="not used","-",O579&amp;N579&amp;T579)</f>
        <v>-</v>
      </c>
      <c r="V579" s="83" t="str">
        <f aca="false">IF(O579="Not Used","-",VLOOKUP(D579,FOLIOS,7,FALSE())&amp;H579)</f>
        <v>-</v>
      </c>
      <c r="W579" s="83" t="str">
        <f aca="false">IF(U579="-","-",O579&amp;E579&amp;H579)</f>
        <v>-</v>
      </c>
      <c r="X579" s="84" t="str">
        <f aca="false">D579&amp;G579</f>
        <v>FT-CAND-EGSC-PRCTOLL:AECO/EMP</v>
      </c>
      <c r="AF579" s="0" t="str">
        <f aca="false">D579&amp;V579</f>
        <v>FT-CAND-EGSC-PRC-</v>
      </c>
    </row>
    <row r="580" customFormat="false" ht="12.75" hidden="false" customHeight="false" outlineLevel="0" collapsed="false">
      <c r="A580" s="80" t="n">
        <v>36682</v>
      </c>
      <c r="B580" s="81" t="s">
        <v>55</v>
      </c>
      <c r="C580" s="81" t="s">
        <v>56</v>
      </c>
      <c r="D580" s="81" t="s">
        <v>80</v>
      </c>
      <c r="E580" s="81" t="s">
        <v>24</v>
      </c>
      <c r="F580" s="81"/>
      <c r="G580" s="81" t="s">
        <v>81</v>
      </c>
      <c r="H580" s="80" t="n">
        <v>37895</v>
      </c>
      <c r="I580" s="81" t="n">
        <v>824929</v>
      </c>
      <c r="J580" s="81" t="n">
        <v>0</v>
      </c>
      <c r="K580" s="82" t="n">
        <f aca="false">IF(J580=0,0,J580/I580)</f>
        <v>0</v>
      </c>
      <c r="L580" s="82" t="n">
        <f aca="false">I580/UOM</f>
        <v>82.4929</v>
      </c>
      <c r="M580" s="82" t="n">
        <f aca="false">J580/UOM</f>
        <v>0</v>
      </c>
      <c r="N580" s="83" t="str">
        <f aca="false">IF(F580="P","PHY",IF(F580="G","G",E580))</f>
        <v>P</v>
      </c>
      <c r="O580" s="83" t="str">
        <f aca="false">IF(ISNA(VLOOKUP(G580,BadCanCurves,1,FALSE())),VLOOKUP(D580,FOLIOS,6,FALSE()),"not used")</f>
        <v>not used</v>
      </c>
      <c r="P580" s="83" t="n">
        <f aca="false">IF($N580="P",VLOOKUP(H580,PrcBuckets,2,FALSE()),0)</f>
        <v>11</v>
      </c>
      <c r="Q580" s="83" t="n">
        <f aca="false">IF($N580="D",VLOOKUP(H580,BasisBuckets,2,FALSE()),0)</f>
        <v>0</v>
      </c>
      <c r="R580" s="83" t="n">
        <f aca="false">IF($N580="PHY",VLOOKUP(H580,PGDBuckets,2,FALSE()),0)</f>
        <v>0</v>
      </c>
      <c r="S580" s="83" t="n">
        <f aca="false">IF($N580="G",VLOOKUP(H580,PGDBuckets,2,FALSE()),0)</f>
        <v>0</v>
      </c>
      <c r="T580" s="83" t="n">
        <f aca="false">SUM(P580:S580)</f>
        <v>11</v>
      </c>
      <c r="U580" s="83" t="str">
        <f aca="false">IF(O580="not used","-",O580&amp;N580&amp;T580)</f>
        <v>-</v>
      </c>
      <c r="V580" s="83" t="str">
        <f aca="false">IF(O580="Not Used","-",VLOOKUP(D580,FOLIOS,7,FALSE())&amp;H580)</f>
        <v>-</v>
      </c>
      <c r="W580" s="83" t="str">
        <f aca="false">IF(U580="-","-",O580&amp;E580&amp;H580)</f>
        <v>-</v>
      </c>
      <c r="X580" s="84" t="str">
        <f aca="false">D580&amp;G580</f>
        <v>FT-CAND-EGSC-PRCTOLL:AECO/EMP</v>
      </c>
      <c r="AF580" s="0" t="str">
        <f aca="false">D580&amp;V580</f>
        <v>FT-CAND-EGSC-PRC-</v>
      </c>
    </row>
    <row r="581" customFormat="false" ht="12.75" hidden="false" customHeight="false" outlineLevel="0" collapsed="false">
      <c r="A581" s="80" t="n">
        <v>36682</v>
      </c>
      <c r="B581" s="81" t="s">
        <v>55</v>
      </c>
      <c r="C581" s="81" t="s">
        <v>56</v>
      </c>
      <c r="D581" s="81" t="s">
        <v>80</v>
      </c>
      <c r="E581" s="81" t="s">
        <v>24</v>
      </c>
      <c r="F581" s="81"/>
      <c r="G581" s="81" t="s">
        <v>81</v>
      </c>
      <c r="H581" s="80" t="n">
        <v>37926</v>
      </c>
      <c r="I581" s="81" t="n">
        <v>487863</v>
      </c>
      <c r="J581" s="81" t="n">
        <v>0</v>
      </c>
      <c r="K581" s="82" t="n">
        <f aca="false">IF(J581=0,0,J581/I581)</f>
        <v>0</v>
      </c>
      <c r="L581" s="82" t="n">
        <f aca="false">I581/UOM</f>
        <v>48.7863</v>
      </c>
      <c r="M581" s="82" t="n">
        <f aca="false">J581/UOM</f>
        <v>0</v>
      </c>
      <c r="N581" s="83" t="str">
        <f aca="false">IF(F581="P","PHY",IF(F581="G","G",E581))</f>
        <v>P</v>
      </c>
      <c r="O581" s="83" t="str">
        <f aca="false">IF(ISNA(VLOOKUP(G581,BadCanCurves,1,FALSE())),VLOOKUP(D581,FOLIOS,6,FALSE()),"not used")</f>
        <v>not used</v>
      </c>
      <c r="P581" s="83" t="n">
        <f aca="false">IF($N581="P",VLOOKUP(H581,PrcBuckets,2,FALSE()),0)</f>
        <v>11</v>
      </c>
      <c r="Q581" s="83" t="n">
        <f aca="false">IF($N581="D",VLOOKUP(H581,BasisBuckets,2,FALSE()),0)</f>
        <v>0</v>
      </c>
      <c r="R581" s="83" t="n">
        <f aca="false">IF($N581="PHY",VLOOKUP(H581,PGDBuckets,2,FALSE()),0)</f>
        <v>0</v>
      </c>
      <c r="S581" s="83" t="n">
        <f aca="false">IF($N581="G",VLOOKUP(H581,PGDBuckets,2,FALSE()),0)</f>
        <v>0</v>
      </c>
      <c r="T581" s="83" t="n">
        <f aca="false">SUM(P581:S581)</f>
        <v>11</v>
      </c>
      <c r="U581" s="83" t="str">
        <f aca="false">IF(O581="not used","-",O581&amp;N581&amp;T581)</f>
        <v>-</v>
      </c>
      <c r="V581" s="83" t="str">
        <f aca="false">IF(O581="Not Used","-",VLOOKUP(D581,FOLIOS,7,FALSE())&amp;H581)</f>
        <v>-</v>
      </c>
      <c r="W581" s="83" t="str">
        <f aca="false">IF(U581="-","-",O581&amp;E581&amp;H581)</f>
        <v>-</v>
      </c>
      <c r="X581" s="84" t="str">
        <f aca="false">D581&amp;G581</f>
        <v>FT-CAND-EGSC-PRCTOLL:AECO/EMP</v>
      </c>
      <c r="AF581" s="0" t="str">
        <f aca="false">D581&amp;V581</f>
        <v>FT-CAND-EGSC-PRC-</v>
      </c>
    </row>
    <row r="582" customFormat="false" ht="12.75" hidden="false" customHeight="false" outlineLevel="0" collapsed="false">
      <c r="A582" s="80" t="n">
        <v>36682</v>
      </c>
      <c r="B582" s="81" t="s">
        <v>55</v>
      </c>
      <c r="C582" s="81" t="s">
        <v>56</v>
      </c>
      <c r="D582" s="81" t="s">
        <v>80</v>
      </c>
      <c r="E582" s="81" t="s">
        <v>24</v>
      </c>
      <c r="F582" s="81"/>
      <c r="G582" s="81" t="s">
        <v>81</v>
      </c>
      <c r="H582" s="80" t="n">
        <v>37956</v>
      </c>
      <c r="I582" s="81" t="n">
        <v>501185</v>
      </c>
      <c r="J582" s="81" t="n">
        <v>0</v>
      </c>
      <c r="K582" s="82" t="n">
        <f aca="false">IF(J582=0,0,J582/I582)</f>
        <v>0</v>
      </c>
      <c r="L582" s="82" t="n">
        <f aca="false">I582/UOM</f>
        <v>50.1185</v>
      </c>
      <c r="M582" s="82" t="n">
        <f aca="false">J582/UOM</f>
        <v>0</v>
      </c>
      <c r="N582" s="83" t="str">
        <f aca="false">IF(F582="P","PHY",IF(F582="G","G",E582))</f>
        <v>P</v>
      </c>
      <c r="O582" s="83" t="str">
        <f aca="false">IF(ISNA(VLOOKUP(G582,BadCanCurves,1,FALSE())),VLOOKUP(D582,FOLIOS,6,FALSE()),"not used")</f>
        <v>not used</v>
      </c>
      <c r="P582" s="83" t="n">
        <f aca="false">IF($N582="P",VLOOKUP(H582,PrcBuckets,2,FALSE()),0)</f>
        <v>11</v>
      </c>
      <c r="Q582" s="83" t="n">
        <f aca="false">IF($N582="D",VLOOKUP(H582,BasisBuckets,2,FALSE()),0)</f>
        <v>0</v>
      </c>
      <c r="R582" s="83" t="n">
        <f aca="false">IF($N582="PHY",VLOOKUP(H582,PGDBuckets,2,FALSE()),0)</f>
        <v>0</v>
      </c>
      <c r="S582" s="83" t="n">
        <f aca="false">IF($N582="G",VLOOKUP(H582,PGDBuckets,2,FALSE()),0)</f>
        <v>0</v>
      </c>
      <c r="T582" s="83" t="n">
        <f aca="false">SUM(P582:S582)</f>
        <v>11</v>
      </c>
      <c r="U582" s="83" t="str">
        <f aca="false">IF(O582="not used","-",O582&amp;N582&amp;T582)</f>
        <v>-</v>
      </c>
      <c r="V582" s="83" t="str">
        <f aca="false">IF(O582="Not Used","-",VLOOKUP(D582,FOLIOS,7,FALSE())&amp;H582)</f>
        <v>-</v>
      </c>
      <c r="W582" s="83" t="str">
        <f aca="false">IF(U582="-","-",O582&amp;E582&amp;H582)</f>
        <v>-</v>
      </c>
      <c r="X582" s="84" t="str">
        <f aca="false">D582&amp;G582</f>
        <v>FT-CAND-EGSC-PRCTOLL:AECO/EMP</v>
      </c>
      <c r="AF582" s="0" t="str">
        <f aca="false">D582&amp;V582</f>
        <v>FT-CAND-EGSC-PRC-</v>
      </c>
    </row>
    <row r="583" customFormat="false" ht="12.75" hidden="false" customHeight="false" outlineLevel="0" collapsed="false">
      <c r="A583" s="80" t="n">
        <v>36682</v>
      </c>
      <c r="B583" s="81" t="s">
        <v>55</v>
      </c>
      <c r="C583" s="81" t="s">
        <v>56</v>
      </c>
      <c r="D583" s="81" t="s">
        <v>80</v>
      </c>
      <c r="E583" s="81" t="s">
        <v>24</v>
      </c>
      <c r="F583" s="81"/>
      <c r="G583" s="81" t="s">
        <v>81</v>
      </c>
      <c r="H583" s="80" t="n">
        <v>37987</v>
      </c>
      <c r="I583" s="81" t="n">
        <v>498149</v>
      </c>
      <c r="J583" s="81" t="n">
        <v>0</v>
      </c>
      <c r="K583" s="82" t="n">
        <f aca="false">IF(J583=0,0,J583/I583)</f>
        <v>0</v>
      </c>
      <c r="L583" s="82" t="n">
        <f aca="false">I583/UOM</f>
        <v>49.8149</v>
      </c>
      <c r="M583" s="82" t="n">
        <f aca="false">J583/UOM</f>
        <v>0</v>
      </c>
      <c r="N583" s="83" t="str">
        <f aca="false">IF(F583="P","PHY",IF(F583="G","G",E583))</f>
        <v>P</v>
      </c>
      <c r="O583" s="83" t="str">
        <f aca="false">IF(ISNA(VLOOKUP(G583,BadCanCurves,1,FALSE())),VLOOKUP(D583,FOLIOS,6,FALSE()),"not used")</f>
        <v>not used</v>
      </c>
      <c r="P583" s="83" t="n">
        <f aca="false">IF($N583="P",VLOOKUP(H583,PrcBuckets,2,FALSE()),0)</f>
        <v>12</v>
      </c>
      <c r="Q583" s="83" t="n">
        <f aca="false">IF($N583="D",VLOOKUP(H583,BasisBuckets,2,FALSE()),0)</f>
        <v>0</v>
      </c>
      <c r="R583" s="83" t="n">
        <f aca="false">IF($N583="PHY",VLOOKUP(H583,PGDBuckets,2,FALSE()),0)</f>
        <v>0</v>
      </c>
      <c r="S583" s="83" t="n">
        <f aca="false">IF($N583="G",VLOOKUP(H583,PGDBuckets,2,FALSE()),0)</f>
        <v>0</v>
      </c>
      <c r="T583" s="83" t="n">
        <f aca="false">SUM(P583:S583)</f>
        <v>12</v>
      </c>
      <c r="U583" s="83" t="str">
        <f aca="false">IF(O583="not used","-",O583&amp;N583&amp;T583)</f>
        <v>-</v>
      </c>
      <c r="V583" s="83" t="str">
        <f aca="false">IF(O583="Not Used","-",VLOOKUP(D583,FOLIOS,7,FALSE())&amp;H583)</f>
        <v>-</v>
      </c>
      <c r="W583" s="83" t="str">
        <f aca="false">IF(U583="-","-",O583&amp;E583&amp;H583)</f>
        <v>-</v>
      </c>
      <c r="X583" s="84" t="str">
        <f aca="false">D583&amp;G583</f>
        <v>FT-CAND-EGSC-PRCTOLL:AECO/EMP</v>
      </c>
      <c r="AF583" s="0" t="str">
        <f aca="false">D583&amp;V583</f>
        <v>FT-CAND-EGSC-PRC-</v>
      </c>
    </row>
    <row r="584" customFormat="false" ht="12.75" hidden="false" customHeight="false" outlineLevel="0" collapsed="false">
      <c r="A584" s="80" t="n">
        <v>36682</v>
      </c>
      <c r="B584" s="81" t="s">
        <v>55</v>
      </c>
      <c r="C584" s="81" t="s">
        <v>56</v>
      </c>
      <c r="D584" s="81" t="s">
        <v>80</v>
      </c>
      <c r="E584" s="81" t="s">
        <v>24</v>
      </c>
      <c r="F584" s="81"/>
      <c r="G584" s="81" t="s">
        <v>81</v>
      </c>
      <c r="H584" s="80" t="n">
        <v>38018</v>
      </c>
      <c r="I584" s="81" t="n">
        <v>463169</v>
      </c>
      <c r="J584" s="81" t="n">
        <v>0</v>
      </c>
      <c r="K584" s="82" t="n">
        <f aca="false">IF(J584=0,0,J584/I584)</f>
        <v>0</v>
      </c>
      <c r="L584" s="82" t="n">
        <f aca="false">I584/UOM</f>
        <v>46.3169</v>
      </c>
      <c r="M584" s="82" t="n">
        <f aca="false">J584/UOM</f>
        <v>0</v>
      </c>
      <c r="N584" s="83" t="str">
        <f aca="false">IF(F584="P","PHY",IF(F584="G","G",E584))</f>
        <v>P</v>
      </c>
      <c r="O584" s="83" t="str">
        <f aca="false">IF(ISNA(VLOOKUP(G584,BadCanCurves,1,FALSE())),VLOOKUP(D584,FOLIOS,6,FALSE()),"not used")</f>
        <v>not used</v>
      </c>
      <c r="P584" s="83" t="n">
        <f aca="false">IF($N584="P",VLOOKUP(H584,PrcBuckets,2,FALSE()),0)</f>
        <v>12</v>
      </c>
      <c r="Q584" s="83" t="n">
        <f aca="false">IF($N584="D",VLOOKUP(H584,BasisBuckets,2,FALSE()),0)</f>
        <v>0</v>
      </c>
      <c r="R584" s="83" t="n">
        <f aca="false">IF($N584="PHY",VLOOKUP(H584,PGDBuckets,2,FALSE()),0)</f>
        <v>0</v>
      </c>
      <c r="S584" s="83" t="n">
        <f aca="false">IF($N584="G",VLOOKUP(H584,PGDBuckets,2,FALSE()),0)</f>
        <v>0</v>
      </c>
      <c r="T584" s="83" t="n">
        <f aca="false">SUM(P584:S584)</f>
        <v>12</v>
      </c>
      <c r="U584" s="83" t="str">
        <f aca="false">IF(O584="not used","-",O584&amp;N584&amp;T584)</f>
        <v>-</v>
      </c>
      <c r="V584" s="83" t="str">
        <f aca="false">IF(O584="Not Used","-",VLOOKUP(D584,FOLIOS,7,FALSE())&amp;H584)</f>
        <v>-</v>
      </c>
      <c r="W584" s="83" t="str">
        <f aca="false">IF(U584="-","-",O584&amp;E584&amp;H584)</f>
        <v>-</v>
      </c>
      <c r="X584" s="84" t="str">
        <f aca="false">D584&amp;G584</f>
        <v>FT-CAND-EGSC-PRCTOLL:AECO/EMP</v>
      </c>
      <c r="AF584" s="0" t="str">
        <f aca="false">D584&amp;V584</f>
        <v>FT-CAND-EGSC-PRC-</v>
      </c>
    </row>
    <row r="585" customFormat="false" ht="12.75" hidden="false" customHeight="false" outlineLevel="0" collapsed="false">
      <c r="A585" s="80" t="n">
        <v>36682</v>
      </c>
      <c r="B585" s="81" t="s">
        <v>55</v>
      </c>
      <c r="C585" s="81" t="s">
        <v>56</v>
      </c>
      <c r="D585" s="81" t="s">
        <v>80</v>
      </c>
      <c r="E585" s="81" t="s">
        <v>24</v>
      </c>
      <c r="F585" s="81"/>
      <c r="G585" s="81" t="s">
        <v>81</v>
      </c>
      <c r="H585" s="80" t="n">
        <v>38047</v>
      </c>
      <c r="I585" s="81" t="n">
        <v>492286</v>
      </c>
      <c r="J585" s="81" t="n">
        <v>0</v>
      </c>
      <c r="K585" s="82" t="n">
        <f aca="false">IF(J585=0,0,J585/I585)</f>
        <v>0</v>
      </c>
      <c r="L585" s="82" t="n">
        <f aca="false">I585/UOM</f>
        <v>49.2286</v>
      </c>
      <c r="M585" s="82" t="n">
        <f aca="false">J585/UOM</f>
        <v>0</v>
      </c>
      <c r="N585" s="83" t="str">
        <f aca="false">IF(F585="P","PHY",IF(F585="G","G",E585))</f>
        <v>P</v>
      </c>
      <c r="O585" s="83" t="str">
        <f aca="false">IF(ISNA(VLOOKUP(G585,BadCanCurves,1,FALSE())),VLOOKUP(D585,FOLIOS,6,FALSE()),"not used")</f>
        <v>not used</v>
      </c>
      <c r="P585" s="83" t="n">
        <f aca="false">IF($N585="P",VLOOKUP(H585,PrcBuckets,2,FALSE()),0)</f>
        <v>12</v>
      </c>
      <c r="Q585" s="83" t="n">
        <f aca="false">IF($N585="D",VLOOKUP(H585,BasisBuckets,2,FALSE()),0)</f>
        <v>0</v>
      </c>
      <c r="R585" s="83" t="n">
        <f aca="false">IF($N585="PHY",VLOOKUP(H585,PGDBuckets,2,FALSE()),0)</f>
        <v>0</v>
      </c>
      <c r="S585" s="83" t="n">
        <f aca="false">IF($N585="G",VLOOKUP(H585,PGDBuckets,2,FALSE()),0)</f>
        <v>0</v>
      </c>
      <c r="T585" s="83" t="n">
        <f aca="false">SUM(P585:S585)</f>
        <v>12</v>
      </c>
      <c r="U585" s="83" t="str">
        <f aca="false">IF(O585="not used","-",O585&amp;N585&amp;T585)</f>
        <v>-</v>
      </c>
      <c r="V585" s="83" t="str">
        <f aca="false">IF(O585="Not Used","-",VLOOKUP(D585,FOLIOS,7,FALSE())&amp;H585)</f>
        <v>-</v>
      </c>
      <c r="W585" s="83" t="str">
        <f aca="false">IF(U585="-","-",O585&amp;E585&amp;H585)</f>
        <v>-</v>
      </c>
      <c r="X585" s="84" t="str">
        <f aca="false">D585&amp;G585</f>
        <v>FT-CAND-EGSC-PRCTOLL:AECO/EMP</v>
      </c>
      <c r="AF585" s="0" t="str">
        <f aca="false">D585&amp;V585</f>
        <v>FT-CAND-EGSC-PRC-</v>
      </c>
    </row>
    <row r="586" customFormat="false" ht="12.75" hidden="false" customHeight="false" outlineLevel="0" collapsed="false">
      <c r="A586" s="80" t="n">
        <v>36682</v>
      </c>
      <c r="B586" s="81" t="s">
        <v>55</v>
      </c>
      <c r="C586" s="81" t="s">
        <v>56</v>
      </c>
      <c r="D586" s="81" t="s">
        <v>80</v>
      </c>
      <c r="E586" s="81" t="s">
        <v>24</v>
      </c>
      <c r="F586" s="81"/>
      <c r="G586" s="81" t="s">
        <v>81</v>
      </c>
      <c r="H586" s="80" t="n">
        <v>38078</v>
      </c>
      <c r="I586" s="81" t="n">
        <v>473507</v>
      </c>
      <c r="J586" s="81" t="n">
        <v>0</v>
      </c>
      <c r="K586" s="82" t="n">
        <f aca="false">IF(J586=0,0,J586/I586)</f>
        <v>0</v>
      </c>
      <c r="L586" s="82" t="n">
        <f aca="false">I586/UOM</f>
        <v>47.3507</v>
      </c>
      <c r="M586" s="82" t="n">
        <f aca="false">J586/UOM</f>
        <v>0</v>
      </c>
      <c r="N586" s="83" t="str">
        <f aca="false">IF(F586="P","PHY",IF(F586="G","G",E586))</f>
        <v>P</v>
      </c>
      <c r="O586" s="83" t="str">
        <f aca="false">IF(ISNA(VLOOKUP(G586,BadCanCurves,1,FALSE())),VLOOKUP(D586,FOLIOS,6,FALSE()),"not used")</f>
        <v>not used</v>
      </c>
      <c r="P586" s="83" t="n">
        <f aca="false">IF($N586="P",VLOOKUP(H586,PrcBuckets,2,FALSE()),0)</f>
        <v>12</v>
      </c>
      <c r="Q586" s="83" t="n">
        <f aca="false">IF($N586="D",VLOOKUP(H586,BasisBuckets,2,FALSE()),0)</f>
        <v>0</v>
      </c>
      <c r="R586" s="83" t="n">
        <f aca="false">IF($N586="PHY",VLOOKUP(H586,PGDBuckets,2,FALSE()),0)</f>
        <v>0</v>
      </c>
      <c r="S586" s="83" t="n">
        <f aca="false">IF($N586="G",VLOOKUP(H586,PGDBuckets,2,FALSE()),0)</f>
        <v>0</v>
      </c>
      <c r="T586" s="83" t="n">
        <f aca="false">SUM(P586:S586)</f>
        <v>12</v>
      </c>
      <c r="U586" s="83" t="str">
        <f aca="false">IF(O586="not used","-",O586&amp;N586&amp;T586)</f>
        <v>-</v>
      </c>
      <c r="V586" s="83" t="str">
        <f aca="false">IF(O586="Not Used","-",VLOOKUP(D586,FOLIOS,7,FALSE())&amp;H586)</f>
        <v>-</v>
      </c>
      <c r="W586" s="83" t="str">
        <f aca="false">IF(U586="-","-",O586&amp;E586&amp;H586)</f>
        <v>-</v>
      </c>
      <c r="X586" s="84" t="str">
        <f aca="false">D586&amp;G586</f>
        <v>FT-CAND-EGSC-PRCTOLL:AECO/EMP</v>
      </c>
      <c r="AF586" s="0" t="str">
        <f aca="false">D586&amp;V586</f>
        <v>FT-CAND-EGSC-PRC-</v>
      </c>
    </row>
    <row r="587" customFormat="false" ht="12.75" hidden="false" customHeight="false" outlineLevel="0" collapsed="false">
      <c r="A587" s="80" t="n">
        <v>36682</v>
      </c>
      <c r="B587" s="81" t="s">
        <v>55</v>
      </c>
      <c r="C587" s="81" t="s">
        <v>56</v>
      </c>
      <c r="D587" s="81" t="s">
        <v>80</v>
      </c>
      <c r="E587" s="81" t="s">
        <v>24</v>
      </c>
      <c r="F587" s="81"/>
      <c r="G587" s="81" t="s">
        <v>81</v>
      </c>
      <c r="H587" s="80" t="n">
        <v>38108</v>
      </c>
      <c r="I587" s="81" t="n">
        <v>486419</v>
      </c>
      <c r="J587" s="81" t="n">
        <v>0</v>
      </c>
      <c r="K587" s="82" t="n">
        <f aca="false">IF(J587=0,0,J587/I587)</f>
        <v>0</v>
      </c>
      <c r="L587" s="82" t="n">
        <f aca="false">I587/UOM</f>
        <v>48.6419</v>
      </c>
      <c r="M587" s="82" t="n">
        <f aca="false">J587/UOM</f>
        <v>0</v>
      </c>
      <c r="N587" s="83" t="str">
        <f aca="false">IF(F587="P","PHY",IF(F587="G","G",E587))</f>
        <v>P</v>
      </c>
      <c r="O587" s="83" t="str">
        <f aca="false">IF(ISNA(VLOOKUP(G587,BadCanCurves,1,FALSE())),VLOOKUP(D587,FOLIOS,6,FALSE()),"not used")</f>
        <v>not used</v>
      </c>
      <c r="P587" s="83" t="n">
        <f aca="false">IF($N587="P",VLOOKUP(H587,PrcBuckets,2,FALSE()),0)</f>
        <v>12</v>
      </c>
      <c r="Q587" s="83" t="n">
        <f aca="false">IF($N587="D",VLOOKUP(H587,BasisBuckets,2,FALSE()),0)</f>
        <v>0</v>
      </c>
      <c r="R587" s="83" t="n">
        <f aca="false">IF($N587="PHY",VLOOKUP(H587,PGDBuckets,2,FALSE()),0)</f>
        <v>0</v>
      </c>
      <c r="S587" s="83" t="n">
        <f aca="false">IF($N587="G",VLOOKUP(H587,PGDBuckets,2,FALSE()),0)</f>
        <v>0</v>
      </c>
      <c r="T587" s="83" t="n">
        <f aca="false">SUM(P587:S587)</f>
        <v>12</v>
      </c>
      <c r="U587" s="83" t="str">
        <f aca="false">IF(O587="not used","-",O587&amp;N587&amp;T587)</f>
        <v>-</v>
      </c>
      <c r="V587" s="83" t="str">
        <f aca="false">IF(O587="Not Used","-",VLOOKUP(D587,FOLIOS,7,FALSE())&amp;H587)</f>
        <v>-</v>
      </c>
      <c r="W587" s="83" t="str">
        <f aca="false">IF(U587="-","-",O587&amp;E587&amp;H587)</f>
        <v>-</v>
      </c>
      <c r="X587" s="84" t="str">
        <f aca="false">D587&amp;G587</f>
        <v>FT-CAND-EGSC-PRCTOLL:AECO/EMP</v>
      </c>
      <c r="AF587" s="0" t="str">
        <f aca="false">D587&amp;V587</f>
        <v>FT-CAND-EGSC-PRC-</v>
      </c>
    </row>
    <row r="588" customFormat="false" ht="12.75" hidden="false" customHeight="false" outlineLevel="0" collapsed="false">
      <c r="A588" s="80" t="n">
        <v>36682</v>
      </c>
      <c r="B588" s="81" t="s">
        <v>55</v>
      </c>
      <c r="C588" s="81" t="s">
        <v>56</v>
      </c>
      <c r="D588" s="81" t="s">
        <v>80</v>
      </c>
      <c r="E588" s="81" t="s">
        <v>24</v>
      </c>
      <c r="F588" s="81"/>
      <c r="G588" s="81" t="s">
        <v>81</v>
      </c>
      <c r="H588" s="80" t="n">
        <v>38139</v>
      </c>
      <c r="I588" s="81" t="n">
        <v>467873</v>
      </c>
      <c r="J588" s="81" t="n">
        <v>0</v>
      </c>
      <c r="K588" s="82" t="n">
        <f aca="false">IF(J588=0,0,J588/I588)</f>
        <v>0</v>
      </c>
      <c r="L588" s="82" t="n">
        <f aca="false">I588/UOM</f>
        <v>46.7873</v>
      </c>
      <c r="M588" s="82" t="n">
        <f aca="false">J588/UOM</f>
        <v>0</v>
      </c>
      <c r="N588" s="83" t="str">
        <f aca="false">IF(F588="P","PHY",IF(F588="G","G",E588))</f>
        <v>P</v>
      </c>
      <c r="O588" s="83" t="str">
        <f aca="false">IF(ISNA(VLOOKUP(G588,BadCanCurves,1,FALSE())),VLOOKUP(D588,FOLIOS,6,FALSE()),"not used")</f>
        <v>not used</v>
      </c>
      <c r="P588" s="83" t="n">
        <f aca="false">IF($N588="P",VLOOKUP(H588,PrcBuckets,2,FALSE()),0)</f>
        <v>12</v>
      </c>
      <c r="Q588" s="83" t="n">
        <f aca="false">IF($N588="D",VLOOKUP(H588,BasisBuckets,2,FALSE()),0)</f>
        <v>0</v>
      </c>
      <c r="R588" s="83" t="n">
        <f aca="false">IF($N588="PHY",VLOOKUP(H588,PGDBuckets,2,FALSE()),0)</f>
        <v>0</v>
      </c>
      <c r="S588" s="83" t="n">
        <f aca="false">IF($N588="G",VLOOKUP(H588,PGDBuckets,2,FALSE()),0)</f>
        <v>0</v>
      </c>
      <c r="T588" s="83" t="n">
        <f aca="false">SUM(P588:S588)</f>
        <v>12</v>
      </c>
      <c r="U588" s="83" t="str">
        <f aca="false">IF(O588="not used","-",O588&amp;N588&amp;T588)</f>
        <v>-</v>
      </c>
      <c r="V588" s="83" t="str">
        <f aca="false">IF(O588="Not Used","-",VLOOKUP(D588,FOLIOS,7,FALSE())&amp;H588)</f>
        <v>-</v>
      </c>
      <c r="W588" s="83" t="str">
        <f aca="false">IF(U588="-","-",O588&amp;E588&amp;H588)</f>
        <v>-</v>
      </c>
      <c r="X588" s="84" t="str">
        <f aca="false">D588&amp;G588</f>
        <v>FT-CAND-EGSC-PRCTOLL:AECO/EMP</v>
      </c>
      <c r="AF588" s="0" t="str">
        <f aca="false">D588&amp;V588</f>
        <v>FT-CAND-EGSC-PRC-</v>
      </c>
    </row>
    <row r="589" customFormat="false" ht="12.75" hidden="false" customHeight="false" outlineLevel="0" collapsed="false">
      <c r="A589" s="80" t="n">
        <v>36682</v>
      </c>
      <c r="B589" s="81" t="s">
        <v>55</v>
      </c>
      <c r="C589" s="81" t="s">
        <v>56</v>
      </c>
      <c r="D589" s="81" t="s">
        <v>80</v>
      </c>
      <c r="E589" s="81" t="s">
        <v>24</v>
      </c>
      <c r="F589" s="81"/>
      <c r="G589" s="81" t="s">
        <v>81</v>
      </c>
      <c r="H589" s="80" t="n">
        <v>38169</v>
      </c>
      <c r="I589" s="81" t="n">
        <v>480630</v>
      </c>
      <c r="J589" s="81" t="n">
        <v>0</v>
      </c>
      <c r="K589" s="82" t="n">
        <f aca="false">IF(J589=0,0,J589/I589)</f>
        <v>0</v>
      </c>
      <c r="L589" s="82" t="n">
        <f aca="false">I589/UOM</f>
        <v>48.063</v>
      </c>
      <c r="M589" s="82" t="n">
        <f aca="false">J589/UOM</f>
        <v>0</v>
      </c>
      <c r="N589" s="83" t="str">
        <f aca="false">IF(F589="P","PHY",IF(F589="G","G",E589))</f>
        <v>P</v>
      </c>
      <c r="O589" s="83" t="str">
        <f aca="false">IF(ISNA(VLOOKUP(G589,BadCanCurves,1,FALSE())),VLOOKUP(D589,FOLIOS,6,FALSE()),"not used")</f>
        <v>not used</v>
      </c>
      <c r="P589" s="83" t="n">
        <f aca="false">IF($N589="P",VLOOKUP(H589,PrcBuckets,2,FALSE()),0)</f>
        <v>12</v>
      </c>
      <c r="Q589" s="83" t="n">
        <f aca="false">IF($N589="D",VLOOKUP(H589,BasisBuckets,2,FALSE()),0)</f>
        <v>0</v>
      </c>
      <c r="R589" s="83" t="n">
        <f aca="false">IF($N589="PHY",VLOOKUP(H589,PGDBuckets,2,FALSE()),0)</f>
        <v>0</v>
      </c>
      <c r="S589" s="83" t="n">
        <f aca="false">IF($N589="G",VLOOKUP(H589,PGDBuckets,2,FALSE()),0)</f>
        <v>0</v>
      </c>
      <c r="T589" s="83" t="n">
        <f aca="false">SUM(P589:S589)</f>
        <v>12</v>
      </c>
      <c r="U589" s="83" t="str">
        <f aca="false">IF(O589="not used","-",O589&amp;N589&amp;T589)</f>
        <v>-</v>
      </c>
      <c r="V589" s="83" t="str">
        <f aca="false">IF(O589="Not Used","-",VLOOKUP(D589,FOLIOS,7,FALSE())&amp;H589)</f>
        <v>-</v>
      </c>
      <c r="W589" s="83" t="str">
        <f aca="false">IF(U589="-","-",O589&amp;E589&amp;H589)</f>
        <v>-</v>
      </c>
      <c r="X589" s="84" t="str">
        <f aca="false">D589&amp;G589</f>
        <v>FT-CAND-EGSC-PRCTOLL:AECO/EMP</v>
      </c>
      <c r="AF589" s="0" t="str">
        <f aca="false">D589&amp;V589</f>
        <v>FT-CAND-EGSC-PRC-</v>
      </c>
    </row>
    <row r="590" customFormat="false" ht="12.75" hidden="false" customHeight="false" outlineLevel="0" collapsed="false">
      <c r="A590" s="80" t="n">
        <v>36682</v>
      </c>
      <c r="B590" s="81" t="s">
        <v>55</v>
      </c>
      <c r="C590" s="81" t="s">
        <v>56</v>
      </c>
      <c r="D590" s="81" t="s">
        <v>80</v>
      </c>
      <c r="E590" s="81" t="s">
        <v>24</v>
      </c>
      <c r="F590" s="81"/>
      <c r="G590" s="81" t="s">
        <v>81</v>
      </c>
      <c r="H590" s="80" t="n">
        <v>38200</v>
      </c>
      <c r="I590" s="81" t="n">
        <v>477714</v>
      </c>
      <c r="J590" s="81" t="n">
        <v>0</v>
      </c>
      <c r="K590" s="82" t="n">
        <f aca="false">IF(J590=0,0,J590/I590)</f>
        <v>0</v>
      </c>
      <c r="L590" s="82" t="n">
        <f aca="false">I590/UOM</f>
        <v>47.7714</v>
      </c>
      <c r="M590" s="82" t="n">
        <f aca="false">J590/UOM</f>
        <v>0</v>
      </c>
      <c r="N590" s="83" t="str">
        <f aca="false">IF(F590="P","PHY",IF(F590="G","G",E590))</f>
        <v>P</v>
      </c>
      <c r="O590" s="83" t="str">
        <f aca="false">IF(ISNA(VLOOKUP(G590,BadCanCurves,1,FALSE())),VLOOKUP(D590,FOLIOS,6,FALSE()),"not used")</f>
        <v>not used</v>
      </c>
      <c r="P590" s="83" t="n">
        <f aca="false">IF($N590="P",VLOOKUP(H590,PrcBuckets,2,FALSE()),0)</f>
        <v>12</v>
      </c>
      <c r="Q590" s="83" t="n">
        <f aca="false">IF($N590="D",VLOOKUP(H590,BasisBuckets,2,FALSE()),0)</f>
        <v>0</v>
      </c>
      <c r="R590" s="83" t="n">
        <f aca="false">IF($N590="PHY",VLOOKUP(H590,PGDBuckets,2,FALSE()),0)</f>
        <v>0</v>
      </c>
      <c r="S590" s="83" t="n">
        <f aca="false">IF($N590="G",VLOOKUP(H590,PGDBuckets,2,FALSE()),0)</f>
        <v>0</v>
      </c>
      <c r="T590" s="83" t="n">
        <f aca="false">SUM(P590:S590)</f>
        <v>12</v>
      </c>
      <c r="U590" s="83" t="str">
        <f aca="false">IF(O590="not used","-",O590&amp;N590&amp;T590)</f>
        <v>-</v>
      </c>
      <c r="V590" s="83" t="str">
        <f aca="false">IF(O590="Not Used","-",VLOOKUP(D590,FOLIOS,7,FALSE())&amp;H590)</f>
        <v>-</v>
      </c>
      <c r="W590" s="83" t="str">
        <f aca="false">IF(U590="-","-",O590&amp;E590&amp;H590)</f>
        <v>-</v>
      </c>
      <c r="X590" s="84" t="str">
        <f aca="false">D590&amp;G590</f>
        <v>FT-CAND-EGSC-PRCTOLL:AECO/EMP</v>
      </c>
      <c r="AF590" s="0" t="str">
        <f aca="false">D590&amp;V590</f>
        <v>FT-CAND-EGSC-PRC-</v>
      </c>
    </row>
    <row r="591" customFormat="false" ht="12.75" hidden="false" customHeight="false" outlineLevel="0" collapsed="false">
      <c r="A591" s="80" t="n">
        <v>36682</v>
      </c>
      <c r="B591" s="81" t="s">
        <v>55</v>
      </c>
      <c r="C591" s="81" t="s">
        <v>56</v>
      </c>
      <c r="D591" s="81" t="s">
        <v>80</v>
      </c>
      <c r="E591" s="81" t="s">
        <v>24</v>
      </c>
      <c r="F591" s="81"/>
      <c r="G591" s="81" t="s">
        <v>81</v>
      </c>
      <c r="H591" s="80" t="n">
        <v>38231</v>
      </c>
      <c r="I591" s="81" t="n">
        <v>459498</v>
      </c>
      <c r="J591" s="81" t="n">
        <v>0</v>
      </c>
      <c r="K591" s="82" t="n">
        <f aca="false">IF(J591=0,0,J591/I591)</f>
        <v>0</v>
      </c>
      <c r="L591" s="82" t="n">
        <f aca="false">I591/UOM</f>
        <v>45.9498</v>
      </c>
      <c r="M591" s="82" t="n">
        <f aca="false">J591/UOM</f>
        <v>0</v>
      </c>
      <c r="N591" s="83" t="str">
        <f aca="false">IF(F591="P","PHY",IF(F591="G","G",E591))</f>
        <v>P</v>
      </c>
      <c r="O591" s="83" t="str">
        <f aca="false">IF(ISNA(VLOOKUP(G591,BadCanCurves,1,FALSE())),VLOOKUP(D591,FOLIOS,6,FALSE()),"not used")</f>
        <v>not used</v>
      </c>
      <c r="P591" s="83" t="n">
        <f aca="false">IF($N591="P",VLOOKUP(H591,PrcBuckets,2,FALSE()),0)</f>
        <v>12</v>
      </c>
      <c r="Q591" s="83" t="n">
        <f aca="false">IF($N591="D",VLOOKUP(H591,BasisBuckets,2,FALSE()),0)</f>
        <v>0</v>
      </c>
      <c r="R591" s="83" t="n">
        <f aca="false">IF($N591="PHY",VLOOKUP(H591,PGDBuckets,2,FALSE()),0)</f>
        <v>0</v>
      </c>
      <c r="S591" s="83" t="n">
        <f aca="false">IF($N591="G",VLOOKUP(H591,PGDBuckets,2,FALSE()),0)</f>
        <v>0</v>
      </c>
      <c r="T591" s="83" t="n">
        <f aca="false">SUM(P591:S591)</f>
        <v>12</v>
      </c>
      <c r="U591" s="83" t="str">
        <f aca="false">IF(O591="not used","-",O591&amp;N591&amp;T591)</f>
        <v>-</v>
      </c>
      <c r="V591" s="83" t="str">
        <f aca="false">IF(O591="Not Used","-",VLOOKUP(D591,FOLIOS,7,FALSE())&amp;H591)</f>
        <v>-</v>
      </c>
      <c r="W591" s="83" t="str">
        <f aca="false">IF(U591="-","-",O591&amp;E591&amp;H591)</f>
        <v>-</v>
      </c>
      <c r="X591" s="84" t="str">
        <f aca="false">D591&amp;G591</f>
        <v>FT-CAND-EGSC-PRCTOLL:AECO/EMP</v>
      </c>
      <c r="AF591" s="0" t="str">
        <f aca="false">D591&amp;V591</f>
        <v>FT-CAND-EGSC-PRC-</v>
      </c>
    </row>
    <row r="592" customFormat="false" ht="12.75" hidden="false" customHeight="false" outlineLevel="0" collapsed="false">
      <c r="A592" s="80" t="n">
        <v>36682</v>
      </c>
      <c r="B592" s="81" t="s">
        <v>55</v>
      </c>
      <c r="C592" s="81" t="s">
        <v>56</v>
      </c>
      <c r="D592" s="81" t="s">
        <v>80</v>
      </c>
      <c r="E592" s="81" t="s">
        <v>24</v>
      </c>
      <c r="F592" s="81"/>
      <c r="G592" s="81" t="s">
        <v>81</v>
      </c>
      <c r="H592" s="80" t="n">
        <v>38261</v>
      </c>
      <c r="I592" s="81" t="n">
        <v>472026</v>
      </c>
      <c r="J592" s="81" t="n">
        <v>0</v>
      </c>
      <c r="K592" s="82" t="n">
        <f aca="false">IF(J592=0,0,J592/I592)</f>
        <v>0</v>
      </c>
      <c r="L592" s="82" t="n">
        <f aca="false">I592/UOM</f>
        <v>47.2026</v>
      </c>
      <c r="M592" s="82" t="n">
        <f aca="false">J592/UOM</f>
        <v>0</v>
      </c>
      <c r="N592" s="83" t="str">
        <f aca="false">IF(F592="P","PHY",IF(F592="G","G",E592))</f>
        <v>P</v>
      </c>
      <c r="O592" s="83" t="str">
        <f aca="false">IF(ISNA(VLOOKUP(G592,BadCanCurves,1,FALSE())),VLOOKUP(D592,FOLIOS,6,FALSE()),"not used")</f>
        <v>not used</v>
      </c>
      <c r="P592" s="83" t="n">
        <f aca="false">IF($N592="P",VLOOKUP(H592,PrcBuckets,2,FALSE()),0)</f>
        <v>12</v>
      </c>
      <c r="Q592" s="83" t="n">
        <f aca="false">IF($N592="D",VLOOKUP(H592,BasisBuckets,2,FALSE()),0)</f>
        <v>0</v>
      </c>
      <c r="R592" s="83" t="n">
        <f aca="false">IF($N592="PHY",VLOOKUP(H592,PGDBuckets,2,FALSE()),0)</f>
        <v>0</v>
      </c>
      <c r="S592" s="83" t="n">
        <f aca="false">IF($N592="G",VLOOKUP(H592,PGDBuckets,2,FALSE()),0)</f>
        <v>0</v>
      </c>
      <c r="T592" s="83" t="n">
        <f aca="false">SUM(P592:S592)</f>
        <v>12</v>
      </c>
      <c r="U592" s="83" t="str">
        <f aca="false">IF(O592="not used","-",O592&amp;N592&amp;T592)</f>
        <v>-</v>
      </c>
      <c r="V592" s="83" t="str">
        <f aca="false">IF(O592="Not Used","-",VLOOKUP(D592,FOLIOS,7,FALSE())&amp;H592)</f>
        <v>-</v>
      </c>
      <c r="W592" s="83" t="str">
        <f aca="false">IF(U592="-","-",O592&amp;E592&amp;H592)</f>
        <v>-</v>
      </c>
      <c r="X592" s="84" t="str">
        <f aca="false">D592&amp;G592</f>
        <v>FT-CAND-EGSC-PRCTOLL:AECO/EMP</v>
      </c>
      <c r="AF592" s="0" t="str">
        <f aca="false">D592&amp;V592</f>
        <v>FT-CAND-EGSC-PRC-</v>
      </c>
    </row>
    <row r="593" customFormat="false" ht="12.75" hidden="false" customHeight="false" outlineLevel="0" collapsed="false">
      <c r="A593" s="80" t="n">
        <v>36682</v>
      </c>
      <c r="B593" s="81" t="s">
        <v>55</v>
      </c>
      <c r="C593" s="81" t="s">
        <v>56</v>
      </c>
      <c r="D593" s="81" t="s">
        <v>80</v>
      </c>
      <c r="E593" s="81" t="s">
        <v>24</v>
      </c>
      <c r="F593" s="81"/>
      <c r="G593" s="81" t="s">
        <v>81</v>
      </c>
      <c r="H593" s="80" t="n">
        <v>38292</v>
      </c>
      <c r="I593" s="81" t="n">
        <v>454027</v>
      </c>
      <c r="J593" s="81" t="n">
        <v>0</v>
      </c>
      <c r="K593" s="82" t="n">
        <f aca="false">IF(J593=0,0,J593/I593)</f>
        <v>0</v>
      </c>
      <c r="L593" s="82" t="n">
        <f aca="false">I593/UOM</f>
        <v>45.4027</v>
      </c>
      <c r="M593" s="82" t="n">
        <f aca="false">J593/UOM</f>
        <v>0</v>
      </c>
      <c r="N593" s="83" t="str">
        <f aca="false">IF(F593="P","PHY",IF(F593="G","G",E593))</f>
        <v>P</v>
      </c>
      <c r="O593" s="83" t="str">
        <f aca="false">IF(ISNA(VLOOKUP(G593,BadCanCurves,1,FALSE())),VLOOKUP(D593,FOLIOS,6,FALSE()),"not used")</f>
        <v>not used</v>
      </c>
      <c r="P593" s="83" t="n">
        <f aca="false">IF($N593="P",VLOOKUP(H593,PrcBuckets,2,FALSE()),0)</f>
        <v>12</v>
      </c>
      <c r="Q593" s="83" t="n">
        <f aca="false">IF($N593="D",VLOOKUP(H593,BasisBuckets,2,FALSE()),0)</f>
        <v>0</v>
      </c>
      <c r="R593" s="83" t="n">
        <f aca="false">IF($N593="PHY",VLOOKUP(H593,PGDBuckets,2,FALSE()),0)</f>
        <v>0</v>
      </c>
      <c r="S593" s="83" t="n">
        <f aca="false">IF($N593="G",VLOOKUP(H593,PGDBuckets,2,FALSE()),0)</f>
        <v>0</v>
      </c>
      <c r="T593" s="83" t="n">
        <f aca="false">SUM(P593:S593)</f>
        <v>12</v>
      </c>
      <c r="U593" s="83" t="str">
        <f aca="false">IF(O593="not used","-",O593&amp;N593&amp;T593)</f>
        <v>-</v>
      </c>
      <c r="V593" s="83" t="str">
        <f aca="false">IF(O593="Not Used","-",VLOOKUP(D593,FOLIOS,7,FALSE())&amp;H593)</f>
        <v>-</v>
      </c>
      <c r="W593" s="83" t="str">
        <f aca="false">IF(U593="-","-",O593&amp;E593&amp;H593)</f>
        <v>-</v>
      </c>
      <c r="X593" s="84" t="str">
        <f aca="false">D593&amp;G593</f>
        <v>FT-CAND-EGSC-PRCTOLL:AECO/EMP</v>
      </c>
      <c r="AF593" s="0" t="str">
        <f aca="false">D593&amp;V593</f>
        <v>FT-CAND-EGSC-PRC-</v>
      </c>
    </row>
    <row r="594" customFormat="false" ht="12.75" hidden="false" customHeight="false" outlineLevel="0" collapsed="false">
      <c r="A594" s="80" t="n">
        <v>36682</v>
      </c>
      <c r="B594" s="81" t="s">
        <v>55</v>
      </c>
      <c r="C594" s="81" t="s">
        <v>56</v>
      </c>
      <c r="D594" s="81" t="s">
        <v>80</v>
      </c>
      <c r="E594" s="81" t="s">
        <v>24</v>
      </c>
      <c r="F594" s="81"/>
      <c r="G594" s="81" t="s">
        <v>81</v>
      </c>
      <c r="H594" s="80" t="n">
        <v>38322</v>
      </c>
      <c r="I594" s="81" t="n">
        <v>466405</v>
      </c>
      <c r="J594" s="81" t="n">
        <v>0</v>
      </c>
      <c r="K594" s="82" t="n">
        <f aca="false">IF(J594=0,0,J594/I594)</f>
        <v>0</v>
      </c>
      <c r="L594" s="82" t="n">
        <f aca="false">I594/UOM</f>
        <v>46.6405</v>
      </c>
      <c r="M594" s="82" t="n">
        <f aca="false">J594/UOM</f>
        <v>0</v>
      </c>
      <c r="N594" s="83" t="str">
        <f aca="false">IF(F594="P","PHY",IF(F594="G","G",E594))</f>
        <v>P</v>
      </c>
      <c r="O594" s="83" t="str">
        <f aca="false">IF(ISNA(VLOOKUP(G594,BadCanCurves,1,FALSE())),VLOOKUP(D594,FOLIOS,6,FALSE()),"not used")</f>
        <v>not used</v>
      </c>
      <c r="P594" s="83" t="n">
        <f aca="false">IF($N594="P",VLOOKUP(H594,PrcBuckets,2,FALSE()),0)</f>
        <v>12</v>
      </c>
      <c r="Q594" s="83" t="n">
        <f aca="false">IF($N594="D",VLOOKUP(H594,BasisBuckets,2,FALSE()),0)</f>
        <v>0</v>
      </c>
      <c r="R594" s="83" t="n">
        <f aca="false">IF($N594="PHY",VLOOKUP(H594,PGDBuckets,2,FALSE()),0)</f>
        <v>0</v>
      </c>
      <c r="S594" s="83" t="n">
        <f aca="false">IF($N594="G",VLOOKUP(H594,PGDBuckets,2,FALSE()),0)</f>
        <v>0</v>
      </c>
      <c r="T594" s="83" t="n">
        <f aca="false">SUM(P594:S594)</f>
        <v>12</v>
      </c>
      <c r="U594" s="83" t="str">
        <f aca="false">IF(O594="not used","-",O594&amp;N594&amp;T594)</f>
        <v>-</v>
      </c>
      <c r="V594" s="83" t="str">
        <f aca="false">IF(O594="Not Used","-",VLOOKUP(D594,FOLIOS,7,FALSE())&amp;H594)</f>
        <v>-</v>
      </c>
      <c r="W594" s="83" t="str">
        <f aca="false">IF(U594="-","-",O594&amp;E594&amp;H594)</f>
        <v>-</v>
      </c>
      <c r="X594" s="84" t="str">
        <f aca="false">D594&amp;G594</f>
        <v>FT-CAND-EGSC-PRCTOLL:AECO/EMP</v>
      </c>
      <c r="AF594" s="0" t="str">
        <f aca="false">D594&amp;V594</f>
        <v>FT-CAND-EGSC-PRC-</v>
      </c>
    </row>
    <row r="595" customFormat="false" ht="12.75" hidden="false" customHeight="false" outlineLevel="0" collapsed="false">
      <c r="A595" s="80" t="n">
        <v>36682</v>
      </c>
      <c r="B595" s="81" t="s">
        <v>55</v>
      </c>
      <c r="C595" s="81" t="s">
        <v>56</v>
      </c>
      <c r="D595" s="81" t="s">
        <v>80</v>
      </c>
      <c r="E595" s="81" t="s">
        <v>24</v>
      </c>
      <c r="F595" s="81"/>
      <c r="G595" s="81" t="s">
        <v>81</v>
      </c>
      <c r="H595" s="80" t="n">
        <v>38353</v>
      </c>
      <c r="I595" s="81" t="n">
        <v>463573</v>
      </c>
      <c r="J595" s="81" t="n">
        <v>0</v>
      </c>
      <c r="K595" s="82" t="n">
        <f aca="false">IF(J595=0,0,J595/I595)</f>
        <v>0</v>
      </c>
      <c r="L595" s="82" t="n">
        <f aca="false">I595/UOM</f>
        <v>46.3573</v>
      </c>
      <c r="M595" s="82" t="n">
        <f aca="false">J595/UOM</f>
        <v>0</v>
      </c>
      <c r="N595" s="83" t="str">
        <f aca="false">IF(F595="P","PHY",IF(F595="G","G",E595))</f>
        <v>P</v>
      </c>
      <c r="O595" s="83" t="str">
        <f aca="false">IF(ISNA(VLOOKUP(G595,BadCanCurves,1,FALSE())),VLOOKUP(D595,FOLIOS,6,FALSE()),"not used")</f>
        <v>not used</v>
      </c>
      <c r="P595" s="83" t="n">
        <f aca="false">IF($N595="P",VLOOKUP(H595,PrcBuckets,2,FALSE()),0)</f>
        <v>13</v>
      </c>
      <c r="Q595" s="83" t="n">
        <f aca="false">IF($N595="D",VLOOKUP(H595,BasisBuckets,2,FALSE()),0)</f>
        <v>0</v>
      </c>
      <c r="R595" s="83" t="n">
        <f aca="false">IF($N595="PHY",VLOOKUP(H595,PGDBuckets,2,FALSE()),0)</f>
        <v>0</v>
      </c>
      <c r="S595" s="83" t="n">
        <f aca="false">IF($N595="G",VLOOKUP(H595,PGDBuckets,2,FALSE()),0)</f>
        <v>0</v>
      </c>
      <c r="T595" s="83" t="n">
        <f aca="false">SUM(P595:S595)</f>
        <v>13</v>
      </c>
      <c r="U595" s="83" t="str">
        <f aca="false">IF(O595="not used","-",O595&amp;N595&amp;T595)</f>
        <v>-</v>
      </c>
      <c r="V595" s="83" t="str">
        <f aca="false">IF(O595="Not Used","-",VLOOKUP(D595,FOLIOS,7,FALSE())&amp;H595)</f>
        <v>-</v>
      </c>
      <c r="W595" s="83" t="str">
        <f aca="false">IF(U595="-","-",O595&amp;E595&amp;H595)</f>
        <v>-</v>
      </c>
      <c r="X595" s="84" t="str">
        <f aca="false">D595&amp;G595</f>
        <v>FT-CAND-EGSC-PRCTOLL:AECO/EMP</v>
      </c>
      <c r="AF595" s="0" t="str">
        <f aca="false">D595&amp;V595</f>
        <v>FT-CAND-EGSC-PRC-</v>
      </c>
    </row>
    <row r="596" customFormat="false" ht="12.75" hidden="false" customHeight="false" outlineLevel="0" collapsed="false">
      <c r="A596" s="80" t="n">
        <v>36682</v>
      </c>
      <c r="B596" s="81" t="s">
        <v>55</v>
      </c>
      <c r="C596" s="81" t="s">
        <v>56</v>
      </c>
      <c r="D596" s="81" t="s">
        <v>80</v>
      </c>
      <c r="E596" s="81" t="s">
        <v>24</v>
      </c>
      <c r="F596" s="81"/>
      <c r="G596" s="81" t="s">
        <v>81</v>
      </c>
      <c r="H596" s="80" t="n">
        <v>38384</v>
      </c>
      <c r="I596" s="81" t="n">
        <v>416169</v>
      </c>
      <c r="J596" s="81" t="n">
        <v>0</v>
      </c>
      <c r="K596" s="82" t="n">
        <f aca="false">IF(J596=0,0,J596/I596)</f>
        <v>0</v>
      </c>
      <c r="L596" s="82" t="n">
        <f aca="false">I596/UOM</f>
        <v>41.6169</v>
      </c>
      <c r="M596" s="82" t="n">
        <f aca="false">J596/UOM</f>
        <v>0</v>
      </c>
      <c r="N596" s="83" t="str">
        <f aca="false">IF(F596="P","PHY",IF(F596="G","G",E596))</f>
        <v>P</v>
      </c>
      <c r="O596" s="83" t="str">
        <f aca="false">IF(ISNA(VLOOKUP(G596,BadCanCurves,1,FALSE())),VLOOKUP(D596,FOLIOS,6,FALSE()),"not used")</f>
        <v>not used</v>
      </c>
      <c r="P596" s="83" t="n">
        <f aca="false">IF($N596="P",VLOOKUP(H596,PrcBuckets,2,FALSE()),0)</f>
        <v>13</v>
      </c>
      <c r="Q596" s="83" t="n">
        <f aca="false">IF($N596="D",VLOOKUP(H596,BasisBuckets,2,FALSE()),0)</f>
        <v>0</v>
      </c>
      <c r="R596" s="83" t="n">
        <f aca="false">IF($N596="PHY",VLOOKUP(H596,PGDBuckets,2,FALSE()),0)</f>
        <v>0</v>
      </c>
      <c r="S596" s="83" t="n">
        <f aca="false">IF($N596="G",VLOOKUP(H596,PGDBuckets,2,FALSE()),0)</f>
        <v>0</v>
      </c>
      <c r="T596" s="83" t="n">
        <f aca="false">SUM(P596:S596)</f>
        <v>13</v>
      </c>
      <c r="U596" s="83" t="str">
        <f aca="false">IF(O596="not used","-",O596&amp;N596&amp;T596)</f>
        <v>-</v>
      </c>
      <c r="V596" s="83" t="str">
        <f aca="false">IF(O596="Not Used","-",VLOOKUP(D596,FOLIOS,7,FALSE())&amp;H596)</f>
        <v>-</v>
      </c>
      <c r="W596" s="83" t="str">
        <f aca="false">IF(U596="-","-",O596&amp;E596&amp;H596)</f>
        <v>-</v>
      </c>
      <c r="X596" s="84" t="str">
        <f aca="false">D596&amp;G596</f>
        <v>FT-CAND-EGSC-PRCTOLL:AECO/EMP</v>
      </c>
      <c r="AF596" s="0" t="str">
        <f aca="false">D596&amp;V596</f>
        <v>FT-CAND-EGSC-PRC-</v>
      </c>
    </row>
    <row r="597" customFormat="false" ht="12.75" hidden="false" customHeight="false" outlineLevel="0" collapsed="false">
      <c r="A597" s="80" t="n">
        <v>36682</v>
      </c>
      <c r="B597" s="81" t="s">
        <v>55</v>
      </c>
      <c r="C597" s="81" t="s">
        <v>56</v>
      </c>
      <c r="D597" s="81" t="s">
        <v>80</v>
      </c>
      <c r="E597" s="81" t="s">
        <v>24</v>
      </c>
      <c r="F597" s="81"/>
      <c r="G597" s="81" t="s">
        <v>81</v>
      </c>
      <c r="H597" s="80" t="n">
        <v>38412</v>
      </c>
      <c r="I597" s="81" t="n">
        <v>458231</v>
      </c>
      <c r="J597" s="81" t="n">
        <v>0</v>
      </c>
      <c r="K597" s="82" t="n">
        <f aca="false">IF(J597=0,0,J597/I597)</f>
        <v>0</v>
      </c>
      <c r="L597" s="82" t="n">
        <f aca="false">I597/UOM</f>
        <v>45.8231</v>
      </c>
      <c r="M597" s="82" t="n">
        <f aca="false">J597/UOM</f>
        <v>0</v>
      </c>
      <c r="N597" s="83" t="str">
        <f aca="false">IF(F597="P","PHY",IF(F597="G","G",E597))</f>
        <v>P</v>
      </c>
      <c r="O597" s="83" t="str">
        <f aca="false">IF(ISNA(VLOOKUP(G597,BadCanCurves,1,FALSE())),VLOOKUP(D597,FOLIOS,6,FALSE()),"not used")</f>
        <v>not used</v>
      </c>
      <c r="P597" s="83" t="n">
        <f aca="false">IF($N597="P",VLOOKUP(H597,PrcBuckets,2,FALSE()),0)</f>
        <v>13</v>
      </c>
      <c r="Q597" s="83" t="n">
        <f aca="false">IF($N597="D",VLOOKUP(H597,BasisBuckets,2,FALSE()),0)</f>
        <v>0</v>
      </c>
      <c r="R597" s="83" t="n">
        <f aca="false">IF($N597="PHY",VLOOKUP(H597,PGDBuckets,2,FALSE()),0)</f>
        <v>0</v>
      </c>
      <c r="S597" s="83" t="n">
        <f aca="false">IF($N597="G",VLOOKUP(H597,PGDBuckets,2,FALSE()),0)</f>
        <v>0</v>
      </c>
      <c r="T597" s="83" t="n">
        <f aca="false">SUM(P597:S597)</f>
        <v>13</v>
      </c>
      <c r="U597" s="83" t="str">
        <f aca="false">IF(O597="not used","-",O597&amp;N597&amp;T597)</f>
        <v>-</v>
      </c>
      <c r="V597" s="83" t="str">
        <f aca="false">IF(O597="Not Used","-",VLOOKUP(D597,FOLIOS,7,FALSE())&amp;H597)</f>
        <v>-</v>
      </c>
      <c r="W597" s="83" t="str">
        <f aca="false">IF(U597="-","-",O597&amp;E597&amp;H597)</f>
        <v>-</v>
      </c>
      <c r="X597" s="84" t="str">
        <f aca="false">D597&amp;G597</f>
        <v>FT-CAND-EGSC-PRCTOLL:AECO/EMP</v>
      </c>
      <c r="AF597" s="0" t="str">
        <f aca="false">D597&amp;V597</f>
        <v>FT-CAND-EGSC-PRC-</v>
      </c>
    </row>
    <row r="598" customFormat="false" ht="12.75" hidden="false" customHeight="false" outlineLevel="0" collapsed="false">
      <c r="A598" s="80" t="n">
        <v>36682</v>
      </c>
      <c r="B598" s="81" t="s">
        <v>55</v>
      </c>
      <c r="C598" s="81" t="s">
        <v>56</v>
      </c>
      <c r="D598" s="81" t="s">
        <v>80</v>
      </c>
      <c r="E598" s="81" t="s">
        <v>24</v>
      </c>
      <c r="F598" s="81"/>
      <c r="G598" s="81" t="s">
        <v>81</v>
      </c>
      <c r="H598" s="80" t="n">
        <v>38443</v>
      </c>
      <c r="I598" s="81" t="n">
        <v>440756</v>
      </c>
      <c r="J598" s="81" t="n">
        <v>0</v>
      </c>
      <c r="K598" s="82" t="n">
        <f aca="false">IF(J598=0,0,J598/I598)</f>
        <v>0</v>
      </c>
      <c r="L598" s="82" t="n">
        <f aca="false">I598/UOM</f>
        <v>44.0756</v>
      </c>
      <c r="M598" s="82" t="n">
        <f aca="false">J598/UOM</f>
        <v>0</v>
      </c>
      <c r="N598" s="83" t="str">
        <f aca="false">IF(F598="P","PHY",IF(F598="G","G",E598))</f>
        <v>P</v>
      </c>
      <c r="O598" s="83" t="str">
        <f aca="false">IF(ISNA(VLOOKUP(G598,BadCanCurves,1,FALSE())),VLOOKUP(D598,FOLIOS,6,FALSE()),"not used")</f>
        <v>not used</v>
      </c>
      <c r="P598" s="83" t="n">
        <f aca="false">IF($N598="P",VLOOKUP(H598,PrcBuckets,2,FALSE()),0)</f>
        <v>13</v>
      </c>
      <c r="Q598" s="83" t="n">
        <f aca="false">IF($N598="D",VLOOKUP(H598,BasisBuckets,2,FALSE()),0)</f>
        <v>0</v>
      </c>
      <c r="R598" s="83" t="n">
        <f aca="false">IF($N598="PHY",VLOOKUP(H598,PGDBuckets,2,FALSE()),0)</f>
        <v>0</v>
      </c>
      <c r="S598" s="83" t="n">
        <f aca="false">IF($N598="G",VLOOKUP(H598,PGDBuckets,2,FALSE()),0)</f>
        <v>0</v>
      </c>
      <c r="T598" s="83" t="n">
        <f aca="false">SUM(P598:S598)</f>
        <v>13</v>
      </c>
      <c r="U598" s="83" t="str">
        <f aca="false">IF(O598="not used","-",O598&amp;N598&amp;T598)</f>
        <v>-</v>
      </c>
      <c r="V598" s="83" t="str">
        <f aca="false">IF(O598="Not Used","-",VLOOKUP(D598,FOLIOS,7,FALSE())&amp;H598)</f>
        <v>-</v>
      </c>
      <c r="W598" s="83" t="str">
        <f aca="false">IF(U598="-","-",O598&amp;E598&amp;H598)</f>
        <v>-</v>
      </c>
      <c r="X598" s="84" t="str">
        <f aca="false">D598&amp;G598</f>
        <v>FT-CAND-EGSC-PRCTOLL:AECO/EMP</v>
      </c>
      <c r="AF598" s="0" t="str">
        <f aca="false">D598&amp;V598</f>
        <v>FT-CAND-EGSC-PRC-</v>
      </c>
    </row>
    <row r="599" customFormat="false" ht="12.75" hidden="false" customHeight="false" outlineLevel="0" collapsed="false">
      <c r="A599" s="80" t="n">
        <v>36682</v>
      </c>
      <c r="B599" s="81" t="s">
        <v>55</v>
      </c>
      <c r="C599" s="81" t="s">
        <v>56</v>
      </c>
      <c r="D599" s="81" t="s">
        <v>80</v>
      </c>
      <c r="E599" s="81" t="s">
        <v>24</v>
      </c>
      <c r="F599" s="81"/>
      <c r="G599" s="81" t="s">
        <v>81</v>
      </c>
      <c r="H599" s="80" t="n">
        <v>38473</v>
      </c>
      <c r="I599" s="81" t="n">
        <v>452771</v>
      </c>
      <c r="J599" s="81" t="n">
        <v>0</v>
      </c>
      <c r="K599" s="82" t="n">
        <f aca="false">IF(J599=0,0,J599/I599)</f>
        <v>0</v>
      </c>
      <c r="L599" s="82" t="n">
        <f aca="false">I599/UOM</f>
        <v>45.2771</v>
      </c>
      <c r="M599" s="82" t="n">
        <f aca="false">J599/UOM</f>
        <v>0</v>
      </c>
      <c r="N599" s="83" t="str">
        <f aca="false">IF(F599="P","PHY",IF(F599="G","G",E599))</f>
        <v>P</v>
      </c>
      <c r="O599" s="83" t="str">
        <f aca="false">IF(ISNA(VLOOKUP(G599,BadCanCurves,1,FALSE())),VLOOKUP(D599,FOLIOS,6,FALSE()),"not used")</f>
        <v>not used</v>
      </c>
      <c r="P599" s="83" t="n">
        <f aca="false">IF($N599="P",VLOOKUP(H599,PrcBuckets,2,FALSE()),0)</f>
        <v>13</v>
      </c>
      <c r="Q599" s="83" t="n">
        <f aca="false">IF($N599="D",VLOOKUP(H599,BasisBuckets,2,FALSE()),0)</f>
        <v>0</v>
      </c>
      <c r="R599" s="83" t="n">
        <f aca="false">IF($N599="PHY",VLOOKUP(H599,PGDBuckets,2,FALSE()),0)</f>
        <v>0</v>
      </c>
      <c r="S599" s="83" t="n">
        <f aca="false">IF($N599="G",VLOOKUP(H599,PGDBuckets,2,FALSE()),0)</f>
        <v>0</v>
      </c>
      <c r="T599" s="83" t="n">
        <f aca="false">SUM(P599:S599)</f>
        <v>13</v>
      </c>
      <c r="U599" s="83" t="str">
        <f aca="false">IF(O599="not used","-",O599&amp;N599&amp;T599)</f>
        <v>-</v>
      </c>
      <c r="V599" s="83" t="str">
        <f aca="false">IF(O599="Not Used","-",VLOOKUP(D599,FOLIOS,7,FALSE())&amp;H599)</f>
        <v>-</v>
      </c>
      <c r="W599" s="83" t="str">
        <f aca="false">IF(U599="-","-",O599&amp;E599&amp;H599)</f>
        <v>-</v>
      </c>
      <c r="X599" s="84" t="str">
        <f aca="false">D599&amp;G599</f>
        <v>FT-CAND-EGSC-PRCTOLL:AECO/EMP</v>
      </c>
      <c r="AF599" s="0" t="str">
        <f aca="false">D599&amp;V599</f>
        <v>FT-CAND-EGSC-PRC-</v>
      </c>
    </row>
    <row r="600" customFormat="false" ht="12.75" hidden="false" customHeight="false" outlineLevel="0" collapsed="false">
      <c r="A600" s="80" t="n">
        <v>36682</v>
      </c>
      <c r="B600" s="81" t="s">
        <v>55</v>
      </c>
      <c r="C600" s="81" t="s">
        <v>56</v>
      </c>
      <c r="D600" s="81" t="s">
        <v>80</v>
      </c>
      <c r="E600" s="81" t="s">
        <v>24</v>
      </c>
      <c r="F600" s="81"/>
      <c r="G600" s="81" t="s">
        <v>81</v>
      </c>
      <c r="H600" s="80" t="n">
        <v>38504</v>
      </c>
      <c r="I600" s="81" t="n">
        <v>435504</v>
      </c>
      <c r="J600" s="81" t="n">
        <v>0</v>
      </c>
      <c r="K600" s="82" t="n">
        <f aca="false">IF(J600=0,0,J600/I600)</f>
        <v>0</v>
      </c>
      <c r="L600" s="82" t="n">
        <f aca="false">I600/UOM</f>
        <v>43.5504</v>
      </c>
      <c r="M600" s="82" t="n">
        <f aca="false">J600/UOM</f>
        <v>0</v>
      </c>
      <c r="N600" s="83" t="str">
        <f aca="false">IF(F600="P","PHY",IF(F600="G","G",E600))</f>
        <v>P</v>
      </c>
      <c r="O600" s="83" t="str">
        <f aca="false">IF(ISNA(VLOOKUP(G600,BadCanCurves,1,FALSE())),VLOOKUP(D600,FOLIOS,6,FALSE()),"not used")</f>
        <v>not used</v>
      </c>
      <c r="P600" s="83" t="n">
        <f aca="false">IF($N600="P",VLOOKUP(H600,PrcBuckets,2,FALSE()),0)</f>
        <v>13</v>
      </c>
      <c r="Q600" s="83" t="n">
        <f aca="false">IF($N600="D",VLOOKUP(H600,BasisBuckets,2,FALSE()),0)</f>
        <v>0</v>
      </c>
      <c r="R600" s="83" t="n">
        <f aca="false">IF($N600="PHY",VLOOKUP(H600,PGDBuckets,2,FALSE()),0)</f>
        <v>0</v>
      </c>
      <c r="S600" s="83" t="n">
        <f aca="false">IF($N600="G",VLOOKUP(H600,PGDBuckets,2,FALSE()),0)</f>
        <v>0</v>
      </c>
      <c r="T600" s="83" t="n">
        <f aca="false">SUM(P600:S600)</f>
        <v>13</v>
      </c>
      <c r="U600" s="83" t="str">
        <f aca="false">IF(O600="not used","-",O600&amp;N600&amp;T600)</f>
        <v>-</v>
      </c>
      <c r="V600" s="83" t="str">
        <f aca="false">IF(O600="Not Used","-",VLOOKUP(D600,FOLIOS,7,FALSE())&amp;H600)</f>
        <v>-</v>
      </c>
      <c r="W600" s="83" t="str">
        <f aca="false">IF(U600="-","-",O600&amp;E600&amp;H600)</f>
        <v>-</v>
      </c>
      <c r="X600" s="84" t="str">
        <f aca="false">D600&amp;G600</f>
        <v>FT-CAND-EGSC-PRCTOLL:AECO/EMP</v>
      </c>
      <c r="AF600" s="0" t="str">
        <f aca="false">D600&amp;V600</f>
        <v>FT-CAND-EGSC-PRC-</v>
      </c>
    </row>
    <row r="601" customFormat="false" ht="12.75" hidden="false" customHeight="false" outlineLevel="0" collapsed="false">
      <c r="A601" s="80" t="n">
        <v>36682</v>
      </c>
      <c r="B601" s="81" t="s">
        <v>55</v>
      </c>
      <c r="C601" s="81" t="s">
        <v>56</v>
      </c>
      <c r="D601" s="81" t="s">
        <v>80</v>
      </c>
      <c r="E601" s="81" t="s">
        <v>24</v>
      </c>
      <c r="F601" s="81"/>
      <c r="G601" s="81" t="s">
        <v>81</v>
      </c>
      <c r="H601" s="80" t="n">
        <v>38534</v>
      </c>
      <c r="I601" s="81" t="n">
        <v>447352</v>
      </c>
      <c r="J601" s="81" t="n">
        <v>0</v>
      </c>
      <c r="K601" s="82" t="n">
        <f aca="false">IF(J601=0,0,J601/I601)</f>
        <v>0</v>
      </c>
      <c r="L601" s="82" t="n">
        <f aca="false">I601/UOM</f>
        <v>44.7352</v>
      </c>
      <c r="M601" s="82" t="n">
        <f aca="false">J601/UOM</f>
        <v>0</v>
      </c>
      <c r="N601" s="83" t="str">
        <f aca="false">IF(F601="P","PHY",IF(F601="G","G",E601))</f>
        <v>P</v>
      </c>
      <c r="O601" s="83" t="str">
        <f aca="false">IF(ISNA(VLOOKUP(G601,BadCanCurves,1,FALSE())),VLOOKUP(D601,FOLIOS,6,FALSE()),"not used")</f>
        <v>not used</v>
      </c>
      <c r="P601" s="83" t="n">
        <f aca="false">IF($N601="P",VLOOKUP(H601,PrcBuckets,2,FALSE()),0)</f>
        <v>13</v>
      </c>
      <c r="Q601" s="83" t="n">
        <f aca="false">IF($N601="D",VLOOKUP(H601,BasisBuckets,2,FALSE()),0)</f>
        <v>0</v>
      </c>
      <c r="R601" s="83" t="n">
        <f aca="false">IF($N601="PHY",VLOOKUP(H601,PGDBuckets,2,FALSE()),0)</f>
        <v>0</v>
      </c>
      <c r="S601" s="83" t="n">
        <f aca="false">IF($N601="G",VLOOKUP(H601,PGDBuckets,2,FALSE()),0)</f>
        <v>0</v>
      </c>
      <c r="T601" s="83" t="n">
        <f aca="false">SUM(P601:S601)</f>
        <v>13</v>
      </c>
      <c r="U601" s="83" t="str">
        <f aca="false">IF(O601="not used","-",O601&amp;N601&amp;T601)</f>
        <v>-</v>
      </c>
      <c r="V601" s="83" t="str">
        <f aca="false">IF(O601="Not Used","-",VLOOKUP(D601,FOLIOS,7,FALSE())&amp;H601)</f>
        <v>-</v>
      </c>
      <c r="W601" s="83" t="str">
        <f aca="false">IF(U601="-","-",O601&amp;E601&amp;H601)</f>
        <v>-</v>
      </c>
      <c r="X601" s="84" t="str">
        <f aca="false">D601&amp;G601</f>
        <v>FT-CAND-EGSC-PRCTOLL:AECO/EMP</v>
      </c>
      <c r="AF601" s="0" t="str">
        <f aca="false">D601&amp;V601</f>
        <v>FT-CAND-EGSC-PRC-</v>
      </c>
    </row>
    <row r="602" customFormat="false" ht="12.75" hidden="false" customHeight="false" outlineLevel="0" collapsed="false">
      <c r="A602" s="80" t="n">
        <v>36682</v>
      </c>
      <c r="B602" s="81" t="s">
        <v>55</v>
      </c>
      <c r="C602" s="81" t="s">
        <v>56</v>
      </c>
      <c r="D602" s="81" t="s">
        <v>80</v>
      </c>
      <c r="E602" s="81" t="s">
        <v>24</v>
      </c>
      <c r="F602" s="81"/>
      <c r="G602" s="81" t="s">
        <v>81</v>
      </c>
      <c r="H602" s="80" t="n">
        <v>38565</v>
      </c>
      <c r="I602" s="81" t="n">
        <v>444605</v>
      </c>
      <c r="J602" s="81" t="n">
        <v>0</v>
      </c>
      <c r="K602" s="82" t="n">
        <f aca="false">IF(J602=0,0,J602/I602)</f>
        <v>0</v>
      </c>
      <c r="L602" s="82" t="n">
        <f aca="false">I602/UOM</f>
        <v>44.4605</v>
      </c>
      <c r="M602" s="82" t="n">
        <f aca="false">J602/UOM</f>
        <v>0</v>
      </c>
      <c r="N602" s="83" t="str">
        <f aca="false">IF(F602="P","PHY",IF(F602="G","G",E602))</f>
        <v>P</v>
      </c>
      <c r="O602" s="83" t="str">
        <f aca="false">IF(ISNA(VLOOKUP(G602,BadCanCurves,1,FALSE())),VLOOKUP(D602,FOLIOS,6,FALSE()),"not used")</f>
        <v>not used</v>
      </c>
      <c r="P602" s="83" t="n">
        <f aca="false">IF($N602="P",VLOOKUP(H602,PrcBuckets,2,FALSE()),0)</f>
        <v>13</v>
      </c>
      <c r="Q602" s="83" t="n">
        <f aca="false">IF($N602="D",VLOOKUP(H602,BasisBuckets,2,FALSE()),0)</f>
        <v>0</v>
      </c>
      <c r="R602" s="83" t="n">
        <f aca="false">IF($N602="PHY",VLOOKUP(H602,PGDBuckets,2,FALSE()),0)</f>
        <v>0</v>
      </c>
      <c r="S602" s="83" t="n">
        <f aca="false">IF($N602="G",VLOOKUP(H602,PGDBuckets,2,FALSE()),0)</f>
        <v>0</v>
      </c>
      <c r="T602" s="83" t="n">
        <f aca="false">SUM(P602:S602)</f>
        <v>13</v>
      </c>
      <c r="U602" s="83" t="str">
        <f aca="false">IF(O602="not used","-",O602&amp;N602&amp;T602)</f>
        <v>-</v>
      </c>
      <c r="V602" s="83" t="str">
        <f aca="false">IF(O602="Not Used","-",VLOOKUP(D602,FOLIOS,7,FALSE())&amp;H602)</f>
        <v>-</v>
      </c>
      <c r="W602" s="83" t="str">
        <f aca="false">IF(U602="-","-",O602&amp;E602&amp;H602)</f>
        <v>-</v>
      </c>
      <c r="X602" s="84" t="str">
        <f aca="false">D602&amp;G602</f>
        <v>FT-CAND-EGSC-PRCTOLL:AECO/EMP</v>
      </c>
      <c r="AF602" s="0" t="str">
        <f aca="false">D602&amp;V602</f>
        <v>FT-CAND-EGSC-PRC-</v>
      </c>
    </row>
    <row r="603" customFormat="false" ht="12.75" hidden="false" customHeight="false" outlineLevel="0" collapsed="false">
      <c r="A603" s="80" t="n">
        <v>36682</v>
      </c>
      <c r="B603" s="81" t="s">
        <v>55</v>
      </c>
      <c r="C603" s="81" t="s">
        <v>56</v>
      </c>
      <c r="D603" s="81" t="s">
        <v>80</v>
      </c>
      <c r="E603" s="81" t="s">
        <v>24</v>
      </c>
      <c r="F603" s="81"/>
      <c r="G603" s="81" t="s">
        <v>81</v>
      </c>
      <c r="H603" s="80" t="n">
        <v>38596</v>
      </c>
      <c r="I603" s="81" t="n">
        <v>427620</v>
      </c>
      <c r="J603" s="81" t="n">
        <v>0</v>
      </c>
      <c r="K603" s="82" t="n">
        <f aca="false">IF(J603=0,0,J603/I603)</f>
        <v>0</v>
      </c>
      <c r="L603" s="82" t="n">
        <f aca="false">I603/UOM</f>
        <v>42.762</v>
      </c>
      <c r="M603" s="82" t="n">
        <f aca="false">J603/UOM</f>
        <v>0</v>
      </c>
      <c r="N603" s="83" t="str">
        <f aca="false">IF(F603="P","PHY",IF(F603="G","G",E603))</f>
        <v>P</v>
      </c>
      <c r="O603" s="83" t="str">
        <f aca="false">IF(ISNA(VLOOKUP(G603,BadCanCurves,1,FALSE())),VLOOKUP(D603,FOLIOS,6,FALSE()),"not used")</f>
        <v>not used</v>
      </c>
      <c r="P603" s="83" t="n">
        <f aca="false">IF($N603="P",VLOOKUP(H603,PrcBuckets,2,FALSE()),0)</f>
        <v>13</v>
      </c>
      <c r="Q603" s="83" t="n">
        <f aca="false">IF($N603="D",VLOOKUP(H603,BasisBuckets,2,FALSE()),0)</f>
        <v>0</v>
      </c>
      <c r="R603" s="83" t="n">
        <f aca="false">IF($N603="PHY",VLOOKUP(H603,PGDBuckets,2,FALSE()),0)</f>
        <v>0</v>
      </c>
      <c r="S603" s="83" t="n">
        <f aca="false">IF($N603="G",VLOOKUP(H603,PGDBuckets,2,FALSE()),0)</f>
        <v>0</v>
      </c>
      <c r="T603" s="83" t="n">
        <f aca="false">SUM(P603:S603)</f>
        <v>13</v>
      </c>
      <c r="U603" s="83" t="str">
        <f aca="false">IF(O603="not used","-",O603&amp;N603&amp;T603)</f>
        <v>-</v>
      </c>
      <c r="V603" s="83" t="str">
        <f aca="false">IF(O603="Not Used","-",VLOOKUP(D603,FOLIOS,7,FALSE())&amp;H603)</f>
        <v>-</v>
      </c>
      <c r="W603" s="83" t="str">
        <f aca="false">IF(U603="-","-",O603&amp;E603&amp;H603)</f>
        <v>-</v>
      </c>
      <c r="X603" s="84" t="str">
        <f aca="false">D603&amp;G603</f>
        <v>FT-CAND-EGSC-PRCTOLL:AECO/EMP</v>
      </c>
      <c r="AF603" s="0" t="str">
        <f aca="false">D603&amp;V603</f>
        <v>FT-CAND-EGSC-PRC-</v>
      </c>
    </row>
    <row r="604" customFormat="false" ht="12.75" hidden="false" customHeight="false" outlineLevel="0" collapsed="false">
      <c r="A604" s="80" t="n">
        <v>36682</v>
      </c>
      <c r="B604" s="81" t="s">
        <v>55</v>
      </c>
      <c r="C604" s="81" t="s">
        <v>56</v>
      </c>
      <c r="D604" s="81" t="s">
        <v>80</v>
      </c>
      <c r="E604" s="81" t="s">
        <v>24</v>
      </c>
      <c r="F604" s="81"/>
      <c r="G604" s="81" t="s">
        <v>81</v>
      </c>
      <c r="H604" s="80" t="n">
        <v>38626</v>
      </c>
      <c r="I604" s="81" t="n">
        <v>439245</v>
      </c>
      <c r="J604" s="81" t="n">
        <v>0</v>
      </c>
      <c r="K604" s="82" t="n">
        <f aca="false">IF(J604=0,0,J604/I604)</f>
        <v>0</v>
      </c>
      <c r="L604" s="82" t="n">
        <f aca="false">I604/UOM</f>
        <v>43.9245</v>
      </c>
      <c r="M604" s="82" t="n">
        <f aca="false">J604/UOM</f>
        <v>0</v>
      </c>
      <c r="N604" s="83" t="str">
        <f aca="false">IF(F604="P","PHY",IF(F604="G","G",E604))</f>
        <v>P</v>
      </c>
      <c r="O604" s="83" t="str">
        <f aca="false">IF(ISNA(VLOOKUP(G604,BadCanCurves,1,FALSE())),VLOOKUP(D604,FOLIOS,6,FALSE()),"not used")</f>
        <v>not used</v>
      </c>
      <c r="P604" s="83" t="n">
        <f aca="false">IF($N604="P",VLOOKUP(H604,PrcBuckets,2,FALSE()),0)</f>
        <v>13</v>
      </c>
      <c r="Q604" s="83" t="n">
        <f aca="false">IF($N604="D",VLOOKUP(H604,BasisBuckets,2,FALSE()),0)</f>
        <v>0</v>
      </c>
      <c r="R604" s="83" t="n">
        <f aca="false">IF($N604="PHY",VLOOKUP(H604,PGDBuckets,2,FALSE()),0)</f>
        <v>0</v>
      </c>
      <c r="S604" s="83" t="n">
        <f aca="false">IF($N604="G",VLOOKUP(H604,PGDBuckets,2,FALSE()),0)</f>
        <v>0</v>
      </c>
      <c r="T604" s="83" t="n">
        <f aca="false">SUM(P604:S604)</f>
        <v>13</v>
      </c>
      <c r="U604" s="83" t="str">
        <f aca="false">IF(O604="not used","-",O604&amp;N604&amp;T604)</f>
        <v>-</v>
      </c>
      <c r="V604" s="83" t="str">
        <f aca="false">IF(O604="Not Used","-",VLOOKUP(D604,FOLIOS,7,FALSE())&amp;H604)</f>
        <v>-</v>
      </c>
      <c r="W604" s="83" t="str">
        <f aca="false">IF(U604="-","-",O604&amp;E604&amp;H604)</f>
        <v>-</v>
      </c>
      <c r="X604" s="84" t="str">
        <f aca="false">D604&amp;G604</f>
        <v>FT-CAND-EGSC-PRCTOLL:AECO/EMP</v>
      </c>
      <c r="AF604" s="0" t="str">
        <f aca="false">D604&amp;V604</f>
        <v>FT-CAND-EGSC-PRC-</v>
      </c>
    </row>
    <row r="605" customFormat="false" ht="12.75" hidden="false" customHeight="false" outlineLevel="0" collapsed="false">
      <c r="A605" s="80" t="n">
        <v>36682</v>
      </c>
      <c r="B605" s="81" t="s">
        <v>55</v>
      </c>
      <c r="C605" s="81" t="s">
        <v>56</v>
      </c>
      <c r="D605" s="81" t="s">
        <v>80</v>
      </c>
      <c r="E605" s="81" t="s">
        <v>24</v>
      </c>
      <c r="F605" s="81"/>
      <c r="G605" s="81" t="s">
        <v>81</v>
      </c>
      <c r="H605" s="80" t="n">
        <v>38657</v>
      </c>
      <c r="I605" s="81" t="n">
        <v>422462</v>
      </c>
      <c r="J605" s="81" t="n">
        <v>0</v>
      </c>
      <c r="K605" s="82" t="n">
        <f aca="false">IF(J605=0,0,J605/I605)</f>
        <v>0</v>
      </c>
      <c r="L605" s="82" t="n">
        <f aca="false">I605/UOM</f>
        <v>42.2462</v>
      </c>
      <c r="M605" s="82" t="n">
        <f aca="false">J605/UOM</f>
        <v>0</v>
      </c>
      <c r="N605" s="83" t="str">
        <f aca="false">IF(F605="P","PHY",IF(F605="G","G",E605))</f>
        <v>P</v>
      </c>
      <c r="O605" s="83" t="str">
        <f aca="false">IF(ISNA(VLOOKUP(G605,BadCanCurves,1,FALSE())),VLOOKUP(D605,FOLIOS,6,FALSE()),"not used")</f>
        <v>not used</v>
      </c>
      <c r="P605" s="83" t="n">
        <f aca="false">IF($N605="P",VLOOKUP(H605,PrcBuckets,2,FALSE()),0)</f>
        <v>13</v>
      </c>
      <c r="Q605" s="83" t="n">
        <f aca="false">IF($N605="D",VLOOKUP(H605,BasisBuckets,2,FALSE()),0)</f>
        <v>0</v>
      </c>
      <c r="R605" s="83" t="n">
        <f aca="false">IF($N605="PHY",VLOOKUP(H605,PGDBuckets,2,FALSE()),0)</f>
        <v>0</v>
      </c>
      <c r="S605" s="83" t="n">
        <f aca="false">IF($N605="G",VLOOKUP(H605,PGDBuckets,2,FALSE()),0)</f>
        <v>0</v>
      </c>
      <c r="T605" s="83" t="n">
        <f aca="false">SUM(P605:S605)</f>
        <v>13</v>
      </c>
      <c r="U605" s="83" t="str">
        <f aca="false">IF(O605="not used","-",O605&amp;N605&amp;T605)</f>
        <v>-</v>
      </c>
      <c r="V605" s="83" t="str">
        <f aca="false">IF(O605="Not Used","-",VLOOKUP(D605,FOLIOS,7,FALSE())&amp;H605)</f>
        <v>-</v>
      </c>
      <c r="W605" s="83" t="str">
        <f aca="false">IF(U605="-","-",O605&amp;E605&amp;H605)</f>
        <v>-</v>
      </c>
      <c r="X605" s="84" t="str">
        <f aca="false">D605&amp;G605</f>
        <v>FT-CAND-EGSC-PRCTOLL:AECO/EMP</v>
      </c>
      <c r="AF605" s="0" t="str">
        <f aca="false">D605&amp;V605</f>
        <v>FT-CAND-EGSC-PRC-</v>
      </c>
    </row>
    <row r="606" customFormat="false" ht="12.75" hidden="false" customHeight="false" outlineLevel="0" collapsed="false">
      <c r="A606" s="80" t="n">
        <v>36682</v>
      </c>
      <c r="B606" s="81" t="s">
        <v>55</v>
      </c>
      <c r="C606" s="81" t="s">
        <v>56</v>
      </c>
      <c r="D606" s="81" t="s">
        <v>80</v>
      </c>
      <c r="E606" s="81" t="s">
        <v>24</v>
      </c>
      <c r="F606" s="81"/>
      <c r="G606" s="81" t="s">
        <v>81</v>
      </c>
      <c r="H606" s="80" t="n">
        <v>38687</v>
      </c>
      <c r="I606" s="81" t="n">
        <v>433945</v>
      </c>
      <c r="J606" s="81" t="n">
        <v>0</v>
      </c>
      <c r="K606" s="82" t="n">
        <f aca="false">IF(J606=0,0,J606/I606)</f>
        <v>0</v>
      </c>
      <c r="L606" s="82" t="n">
        <f aca="false">I606/UOM</f>
        <v>43.3945</v>
      </c>
      <c r="M606" s="82" t="n">
        <f aca="false">J606/UOM</f>
        <v>0</v>
      </c>
      <c r="N606" s="83" t="str">
        <f aca="false">IF(F606="P","PHY",IF(F606="G","G",E606))</f>
        <v>P</v>
      </c>
      <c r="O606" s="83" t="str">
        <f aca="false">IF(ISNA(VLOOKUP(G606,BadCanCurves,1,FALSE())),VLOOKUP(D606,FOLIOS,6,FALSE()),"not used")</f>
        <v>not used</v>
      </c>
      <c r="P606" s="83" t="n">
        <f aca="false">IF($N606="P",VLOOKUP(H606,PrcBuckets,2,FALSE()),0)</f>
        <v>13</v>
      </c>
      <c r="Q606" s="83" t="n">
        <f aca="false">IF($N606="D",VLOOKUP(H606,BasisBuckets,2,FALSE()),0)</f>
        <v>0</v>
      </c>
      <c r="R606" s="83" t="n">
        <f aca="false">IF($N606="PHY",VLOOKUP(H606,PGDBuckets,2,FALSE()),0)</f>
        <v>0</v>
      </c>
      <c r="S606" s="83" t="n">
        <f aca="false">IF($N606="G",VLOOKUP(H606,PGDBuckets,2,FALSE()),0)</f>
        <v>0</v>
      </c>
      <c r="T606" s="83" t="n">
        <f aca="false">SUM(P606:S606)</f>
        <v>13</v>
      </c>
      <c r="U606" s="83" t="str">
        <f aca="false">IF(O606="not used","-",O606&amp;N606&amp;T606)</f>
        <v>-</v>
      </c>
      <c r="V606" s="83" t="str">
        <f aca="false">IF(O606="Not Used","-",VLOOKUP(D606,FOLIOS,7,FALSE())&amp;H606)</f>
        <v>-</v>
      </c>
      <c r="W606" s="83" t="str">
        <f aca="false">IF(U606="-","-",O606&amp;E606&amp;H606)</f>
        <v>-</v>
      </c>
      <c r="X606" s="84" t="str">
        <f aca="false">D606&amp;G606</f>
        <v>FT-CAND-EGSC-PRCTOLL:AECO/EMP</v>
      </c>
      <c r="AF606" s="0" t="str">
        <f aca="false">D606&amp;V606</f>
        <v>FT-CAND-EGSC-PRC-</v>
      </c>
    </row>
    <row r="607" customFormat="false" ht="12.75" hidden="false" customHeight="false" outlineLevel="0" collapsed="false">
      <c r="A607" s="80" t="n">
        <v>36682</v>
      </c>
      <c r="B607" s="81" t="s">
        <v>55</v>
      </c>
      <c r="C607" s="81" t="s">
        <v>56</v>
      </c>
      <c r="D607" s="81" t="s">
        <v>80</v>
      </c>
      <c r="E607" s="81" t="s">
        <v>24</v>
      </c>
      <c r="F607" s="81"/>
      <c r="G607" s="81" t="s">
        <v>81</v>
      </c>
      <c r="H607" s="80" t="n">
        <v>38718</v>
      </c>
      <c r="I607" s="81" t="n">
        <v>431274</v>
      </c>
      <c r="J607" s="81" t="n">
        <v>0</v>
      </c>
      <c r="K607" s="82" t="n">
        <f aca="false">IF(J607=0,0,J607/I607)</f>
        <v>0</v>
      </c>
      <c r="L607" s="82" t="n">
        <f aca="false">I607/UOM</f>
        <v>43.1274</v>
      </c>
      <c r="M607" s="82" t="n">
        <f aca="false">J607/UOM</f>
        <v>0</v>
      </c>
      <c r="N607" s="83" t="str">
        <f aca="false">IF(F607="P","PHY",IF(F607="G","G",E607))</f>
        <v>P</v>
      </c>
      <c r="O607" s="83" t="str">
        <f aca="false">IF(ISNA(VLOOKUP(G607,BadCanCurves,1,FALSE())),VLOOKUP(D607,FOLIOS,6,FALSE()),"not used")</f>
        <v>not used</v>
      </c>
      <c r="P607" s="83" t="n">
        <f aca="false">IF($N607="P",VLOOKUP(H607,PrcBuckets,2,FALSE()),0)</f>
        <v>13</v>
      </c>
      <c r="Q607" s="83" t="n">
        <f aca="false">IF($N607="D",VLOOKUP(H607,BasisBuckets,2,FALSE()),0)</f>
        <v>0</v>
      </c>
      <c r="R607" s="83" t="n">
        <f aca="false">IF($N607="PHY",VLOOKUP(H607,PGDBuckets,2,FALSE()),0)</f>
        <v>0</v>
      </c>
      <c r="S607" s="83" t="n">
        <f aca="false">IF($N607="G",VLOOKUP(H607,PGDBuckets,2,FALSE()),0)</f>
        <v>0</v>
      </c>
      <c r="T607" s="83" t="n">
        <f aca="false">SUM(P607:S607)</f>
        <v>13</v>
      </c>
      <c r="U607" s="83" t="str">
        <f aca="false">IF(O607="not used","-",O607&amp;N607&amp;T607)</f>
        <v>-</v>
      </c>
      <c r="V607" s="83" t="str">
        <f aca="false">IF(O607="Not Used","-",VLOOKUP(D607,FOLIOS,7,FALSE())&amp;H607)</f>
        <v>-</v>
      </c>
      <c r="W607" s="83" t="str">
        <f aca="false">IF(U607="-","-",O607&amp;E607&amp;H607)</f>
        <v>-</v>
      </c>
      <c r="X607" s="84" t="str">
        <f aca="false">D607&amp;G607</f>
        <v>FT-CAND-EGSC-PRCTOLL:AECO/EMP</v>
      </c>
      <c r="AF607" s="0" t="str">
        <f aca="false">D607&amp;V607</f>
        <v>FT-CAND-EGSC-PRC-</v>
      </c>
    </row>
    <row r="608" customFormat="false" ht="12.75" hidden="false" customHeight="false" outlineLevel="0" collapsed="false">
      <c r="A608" s="80" t="n">
        <v>36682</v>
      </c>
      <c r="B608" s="81" t="s">
        <v>55</v>
      </c>
      <c r="C608" s="81" t="s">
        <v>56</v>
      </c>
      <c r="D608" s="81" t="s">
        <v>80</v>
      </c>
      <c r="E608" s="81" t="s">
        <v>24</v>
      </c>
      <c r="F608" s="81"/>
      <c r="G608" s="81" t="s">
        <v>81</v>
      </c>
      <c r="H608" s="80" t="n">
        <v>38749</v>
      </c>
      <c r="I608" s="81" t="n">
        <v>387140</v>
      </c>
      <c r="J608" s="81" t="n">
        <v>0</v>
      </c>
      <c r="K608" s="82" t="n">
        <f aca="false">IF(J608=0,0,J608/I608)</f>
        <v>0</v>
      </c>
      <c r="L608" s="82" t="n">
        <f aca="false">I608/UOM</f>
        <v>38.714</v>
      </c>
      <c r="M608" s="82" t="n">
        <f aca="false">J608/UOM</f>
        <v>0</v>
      </c>
      <c r="N608" s="83" t="str">
        <f aca="false">IF(F608="P","PHY",IF(F608="G","G",E608))</f>
        <v>P</v>
      </c>
      <c r="O608" s="83" t="str">
        <f aca="false">IF(ISNA(VLOOKUP(G608,BadCanCurves,1,FALSE())),VLOOKUP(D608,FOLIOS,6,FALSE()),"not used")</f>
        <v>not used</v>
      </c>
      <c r="P608" s="83" t="n">
        <f aca="false">IF($N608="P",VLOOKUP(H608,PrcBuckets,2,FALSE()),0)</f>
        <v>13</v>
      </c>
      <c r="Q608" s="83" t="n">
        <f aca="false">IF($N608="D",VLOOKUP(H608,BasisBuckets,2,FALSE()),0)</f>
        <v>0</v>
      </c>
      <c r="R608" s="83" t="n">
        <f aca="false">IF($N608="PHY",VLOOKUP(H608,PGDBuckets,2,FALSE()),0)</f>
        <v>0</v>
      </c>
      <c r="S608" s="83" t="n">
        <f aca="false">IF($N608="G",VLOOKUP(H608,PGDBuckets,2,FALSE()),0)</f>
        <v>0</v>
      </c>
      <c r="T608" s="83" t="n">
        <f aca="false">SUM(P608:S608)</f>
        <v>13</v>
      </c>
      <c r="U608" s="83" t="str">
        <f aca="false">IF(O608="not used","-",O608&amp;N608&amp;T608)</f>
        <v>-</v>
      </c>
      <c r="V608" s="83" t="str">
        <f aca="false">IF(O608="Not Used","-",VLOOKUP(D608,FOLIOS,7,FALSE())&amp;H608)</f>
        <v>-</v>
      </c>
      <c r="W608" s="83" t="str">
        <f aca="false">IF(U608="-","-",O608&amp;E608&amp;H608)</f>
        <v>-</v>
      </c>
      <c r="X608" s="84" t="str">
        <f aca="false">D608&amp;G608</f>
        <v>FT-CAND-EGSC-PRCTOLL:AECO/EMP</v>
      </c>
      <c r="AF608" s="0" t="str">
        <f aca="false">D608&amp;V608</f>
        <v>FT-CAND-EGSC-PRC-</v>
      </c>
    </row>
    <row r="609" customFormat="false" ht="12.75" hidden="false" customHeight="false" outlineLevel="0" collapsed="false">
      <c r="A609" s="80" t="n">
        <v>36682</v>
      </c>
      <c r="B609" s="81" t="s">
        <v>55</v>
      </c>
      <c r="C609" s="81" t="s">
        <v>56</v>
      </c>
      <c r="D609" s="81" t="s">
        <v>80</v>
      </c>
      <c r="E609" s="81" t="s">
        <v>24</v>
      </c>
      <c r="F609" s="81"/>
      <c r="G609" s="81" t="s">
        <v>81</v>
      </c>
      <c r="H609" s="80" t="n">
        <v>38777</v>
      </c>
      <c r="I609" s="81" t="n">
        <v>426233</v>
      </c>
      <c r="J609" s="81" t="n">
        <v>0</v>
      </c>
      <c r="K609" s="82" t="n">
        <f aca="false">IF(J609=0,0,J609/I609)</f>
        <v>0</v>
      </c>
      <c r="L609" s="82" t="n">
        <f aca="false">I609/UOM</f>
        <v>42.6233</v>
      </c>
      <c r="M609" s="82" t="n">
        <f aca="false">J609/UOM</f>
        <v>0</v>
      </c>
      <c r="N609" s="83" t="str">
        <f aca="false">IF(F609="P","PHY",IF(F609="G","G",E609))</f>
        <v>P</v>
      </c>
      <c r="O609" s="83" t="str">
        <f aca="false">IF(ISNA(VLOOKUP(G609,BadCanCurves,1,FALSE())),VLOOKUP(D609,FOLIOS,6,FALSE()),"not used")</f>
        <v>not used</v>
      </c>
      <c r="P609" s="83" t="n">
        <f aca="false">IF($N609="P",VLOOKUP(H609,PrcBuckets,2,FALSE()),0)</f>
        <v>13</v>
      </c>
      <c r="Q609" s="83" t="n">
        <f aca="false">IF($N609="D",VLOOKUP(H609,BasisBuckets,2,FALSE()),0)</f>
        <v>0</v>
      </c>
      <c r="R609" s="83" t="n">
        <f aca="false">IF($N609="PHY",VLOOKUP(H609,PGDBuckets,2,FALSE()),0)</f>
        <v>0</v>
      </c>
      <c r="S609" s="83" t="n">
        <f aca="false">IF($N609="G",VLOOKUP(H609,PGDBuckets,2,FALSE()),0)</f>
        <v>0</v>
      </c>
      <c r="T609" s="83" t="n">
        <f aca="false">SUM(P609:S609)</f>
        <v>13</v>
      </c>
      <c r="U609" s="83" t="str">
        <f aca="false">IF(O609="not used","-",O609&amp;N609&amp;T609)</f>
        <v>-</v>
      </c>
      <c r="V609" s="83" t="str">
        <f aca="false">IF(O609="Not Used","-",VLOOKUP(D609,FOLIOS,7,FALSE())&amp;H609)</f>
        <v>-</v>
      </c>
      <c r="W609" s="83" t="str">
        <f aca="false">IF(U609="-","-",O609&amp;E609&amp;H609)</f>
        <v>-</v>
      </c>
      <c r="X609" s="84" t="str">
        <f aca="false">D609&amp;G609</f>
        <v>FT-CAND-EGSC-PRCTOLL:AECO/EMP</v>
      </c>
      <c r="AF609" s="0" t="str">
        <f aca="false">D609&amp;V609</f>
        <v>FT-CAND-EGSC-PRC-</v>
      </c>
    </row>
    <row r="610" customFormat="false" ht="12.75" hidden="false" customHeight="false" outlineLevel="0" collapsed="false">
      <c r="A610" s="80" t="n">
        <v>36682</v>
      </c>
      <c r="B610" s="81" t="s">
        <v>55</v>
      </c>
      <c r="C610" s="81" t="s">
        <v>56</v>
      </c>
      <c r="D610" s="81" t="s">
        <v>80</v>
      </c>
      <c r="E610" s="81" t="s">
        <v>24</v>
      </c>
      <c r="F610" s="81"/>
      <c r="G610" s="81" t="s">
        <v>81</v>
      </c>
      <c r="H610" s="80" t="n">
        <v>38808</v>
      </c>
      <c r="I610" s="81" t="n">
        <v>409942</v>
      </c>
      <c r="J610" s="81" t="n">
        <v>0</v>
      </c>
      <c r="K610" s="82" t="n">
        <f aca="false">IF(J610=0,0,J610/I610)</f>
        <v>0</v>
      </c>
      <c r="L610" s="82" t="n">
        <f aca="false">I610/UOM</f>
        <v>40.9942</v>
      </c>
      <c r="M610" s="82" t="n">
        <f aca="false">J610/UOM</f>
        <v>0</v>
      </c>
      <c r="N610" s="83" t="str">
        <f aca="false">IF(F610="P","PHY",IF(F610="G","G",E610))</f>
        <v>P</v>
      </c>
      <c r="O610" s="83" t="str">
        <f aca="false">IF(ISNA(VLOOKUP(G610,BadCanCurves,1,FALSE())),VLOOKUP(D610,FOLIOS,6,FALSE()),"not used")</f>
        <v>not used</v>
      </c>
      <c r="P610" s="83" t="n">
        <f aca="false">IF($N610="P",VLOOKUP(H610,PrcBuckets,2,FALSE()),0)</f>
        <v>13</v>
      </c>
      <c r="Q610" s="83" t="n">
        <f aca="false">IF($N610="D",VLOOKUP(H610,BasisBuckets,2,FALSE()),0)</f>
        <v>0</v>
      </c>
      <c r="R610" s="83" t="n">
        <f aca="false">IF($N610="PHY",VLOOKUP(H610,PGDBuckets,2,FALSE()),0)</f>
        <v>0</v>
      </c>
      <c r="S610" s="83" t="n">
        <f aca="false">IF($N610="G",VLOOKUP(H610,PGDBuckets,2,FALSE()),0)</f>
        <v>0</v>
      </c>
      <c r="T610" s="83" t="n">
        <f aca="false">SUM(P610:S610)</f>
        <v>13</v>
      </c>
      <c r="U610" s="83" t="str">
        <f aca="false">IF(O610="not used","-",O610&amp;N610&amp;T610)</f>
        <v>-</v>
      </c>
      <c r="V610" s="83" t="str">
        <f aca="false">IF(O610="Not Used","-",VLOOKUP(D610,FOLIOS,7,FALSE())&amp;H610)</f>
        <v>-</v>
      </c>
      <c r="W610" s="83" t="str">
        <f aca="false">IF(U610="-","-",O610&amp;E610&amp;H610)</f>
        <v>-</v>
      </c>
      <c r="X610" s="84" t="str">
        <f aca="false">D610&amp;G610</f>
        <v>FT-CAND-EGSC-PRCTOLL:AECO/EMP</v>
      </c>
      <c r="AF610" s="0" t="str">
        <f aca="false">D610&amp;V610</f>
        <v>FT-CAND-EGSC-PRC-</v>
      </c>
    </row>
    <row r="611" customFormat="false" ht="12.75" hidden="false" customHeight="false" outlineLevel="0" collapsed="false">
      <c r="A611" s="80" t="n">
        <v>36682</v>
      </c>
      <c r="B611" s="81" t="s">
        <v>55</v>
      </c>
      <c r="C611" s="81" t="s">
        <v>56</v>
      </c>
      <c r="D611" s="81" t="s">
        <v>80</v>
      </c>
      <c r="E611" s="81" t="s">
        <v>24</v>
      </c>
      <c r="F611" s="81"/>
      <c r="G611" s="81" t="s">
        <v>81</v>
      </c>
      <c r="H611" s="80" t="n">
        <v>38838</v>
      </c>
      <c r="I611" s="81" t="n">
        <v>421078</v>
      </c>
      <c r="J611" s="81" t="n">
        <v>0</v>
      </c>
      <c r="K611" s="82" t="n">
        <f aca="false">IF(J611=0,0,J611/I611)</f>
        <v>0</v>
      </c>
      <c r="L611" s="82" t="n">
        <f aca="false">I611/UOM</f>
        <v>42.1078</v>
      </c>
      <c r="M611" s="82" t="n">
        <f aca="false">J611/UOM</f>
        <v>0</v>
      </c>
      <c r="N611" s="83" t="str">
        <f aca="false">IF(F611="P","PHY",IF(F611="G","G",E611))</f>
        <v>P</v>
      </c>
      <c r="O611" s="83" t="str">
        <f aca="false">IF(ISNA(VLOOKUP(G611,BadCanCurves,1,FALSE())),VLOOKUP(D611,FOLIOS,6,FALSE()),"not used")</f>
        <v>not used</v>
      </c>
      <c r="P611" s="83" t="n">
        <f aca="false">IF($N611="P",VLOOKUP(H611,PrcBuckets,2,FALSE()),0)</f>
        <v>13</v>
      </c>
      <c r="Q611" s="83" t="n">
        <f aca="false">IF($N611="D",VLOOKUP(H611,BasisBuckets,2,FALSE()),0)</f>
        <v>0</v>
      </c>
      <c r="R611" s="83" t="n">
        <f aca="false">IF($N611="PHY",VLOOKUP(H611,PGDBuckets,2,FALSE()),0)</f>
        <v>0</v>
      </c>
      <c r="S611" s="83" t="n">
        <f aca="false">IF($N611="G",VLOOKUP(H611,PGDBuckets,2,FALSE()),0)</f>
        <v>0</v>
      </c>
      <c r="T611" s="83" t="n">
        <f aca="false">SUM(P611:S611)</f>
        <v>13</v>
      </c>
      <c r="U611" s="83" t="str">
        <f aca="false">IF(O611="not used","-",O611&amp;N611&amp;T611)</f>
        <v>-</v>
      </c>
      <c r="V611" s="83" t="str">
        <f aca="false">IF(O611="Not Used","-",VLOOKUP(D611,FOLIOS,7,FALSE())&amp;H611)</f>
        <v>-</v>
      </c>
      <c r="W611" s="83" t="str">
        <f aca="false">IF(U611="-","-",O611&amp;E611&amp;H611)</f>
        <v>-</v>
      </c>
      <c r="X611" s="84" t="str">
        <f aca="false">D611&amp;G611</f>
        <v>FT-CAND-EGSC-PRCTOLL:AECO/EMP</v>
      </c>
      <c r="AF611" s="0" t="str">
        <f aca="false">D611&amp;V611</f>
        <v>FT-CAND-EGSC-PRC-</v>
      </c>
    </row>
    <row r="612" customFormat="false" ht="12.75" hidden="false" customHeight="false" outlineLevel="0" collapsed="false">
      <c r="A612" s="80" t="n">
        <v>36682</v>
      </c>
      <c r="B612" s="81" t="s">
        <v>55</v>
      </c>
      <c r="C612" s="81" t="s">
        <v>56</v>
      </c>
      <c r="D612" s="81" t="s">
        <v>80</v>
      </c>
      <c r="E612" s="81" t="s">
        <v>24</v>
      </c>
      <c r="F612" s="81"/>
      <c r="G612" s="81" t="s">
        <v>81</v>
      </c>
      <c r="H612" s="80" t="n">
        <v>38869</v>
      </c>
      <c r="I612" s="81" t="n">
        <v>404982</v>
      </c>
      <c r="J612" s="81" t="n">
        <v>0</v>
      </c>
      <c r="K612" s="82" t="n">
        <f aca="false">IF(J612=0,0,J612/I612)</f>
        <v>0</v>
      </c>
      <c r="L612" s="82" t="n">
        <f aca="false">I612/UOM</f>
        <v>40.4982</v>
      </c>
      <c r="M612" s="82" t="n">
        <f aca="false">J612/UOM</f>
        <v>0</v>
      </c>
      <c r="N612" s="83" t="str">
        <f aca="false">IF(F612="P","PHY",IF(F612="G","G",E612))</f>
        <v>P</v>
      </c>
      <c r="O612" s="83" t="str">
        <f aca="false">IF(ISNA(VLOOKUP(G612,BadCanCurves,1,FALSE())),VLOOKUP(D612,FOLIOS,6,FALSE()),"not used")</f>
        <v>not used</v>
      </c>
      <c r="P612" s="83" t="n">
        <f aca="false">IF($N612="P",VLOOKUP(H612,PrcBuckets,2,FALSE()),0)</f>
        <v>13</v>
      </c>
      <c r="Q612" s="83" t="n">
        <f aca="false">IF($N612="D",VLOOKUP(H612,BasisBuckets,2,FALSE()),0)</f>
        <v>0</v>
      </c>
      <c r="R612" s="83" t="n">
        <f aca="false">IF($N612="PHY",VLOOKUP(H612,PGDBuckets,2,FALSE()),0)</f>
        <v>0</v>
      </c>
      <c r="S612" s="83" t="n">
        <f aca="false">IF($N612="G",VLOOKUP(H612,PGDBuckets,2,FALSE()),0)</f>
        <v>0</v>
      </c>
      <c r="T612" s="83" t="n">
        <f aca="false">SUM(P612:S612)</f>
        <v>13</v>
      </c>
      <c r="U612" s="83" t="str">
        <f aca="false">IF(O612="not used","-",O612&amp;N612&amp;T612)</f>
        <v>-</v>
      </c>
      <c r="V612" s="83" t="str">
        <f aca="false">IF(O612="Not Used","-",VLOOKUP(D612,FOLIOS,7,FALSE())&amp;H612)</f>
        <v>-</v>
      </c>
      <c r="W612" s="83" t="str">
        <f aca="false">IF(U612="-","-",O612&amp;E612&amp;H612)</f>
        <v>-</v>
      </c>
      <c r="X612" s="84" t="str">
        <f aca="false">D612&amp;G612</f>
        <v>FT-CAND-EGSC-PRCTOLL:AECO/EMP</v>
      </c>
      <c r="AF612" s="0" t="str">
        <f aca="false">D612&amp;V612</f>
        <v>FT-CAND-EGSC-PRC-</v>
      </c>
    </row>
    <row r="613" customFormat="false" ht="12.75" hidden="false" customHeight="false" outlineLevel="0" collapsed="false">
      <c r="A613" s="80" t="n">
        <v>36682</v>
      </c>
      <c r="B613" s="81" t="s">
        <v>55</v>
      </c>
      <c r="C613" s="81" t="s">
        <v>56</v>
      </c>
      <c r="D613" s="81" t="s">
        <v>80</v>
      </c>
      <c r="E613" s="81" t="s">
        <v>24</v>
      </c>
      <c r="F613" s="81"/>
      <c r="G613" s="81" t="s">
        <v>81</v>
      </c>
      <c r="H613" s="80" t="n">
        <v>38899</v>
      </c>
      <c r="I613" s="81" t="n">
        <v>415981</v>
      </c>
      <c r="J613" s="81" t="n">
        <v>0</v>
      </c>
      <c r="K613" s="82" t="n">
        <f aca="false">IF(J613=0,0,J613/I613)</f>
        <v>0</v>
      </c>
      <c r="L613" s="82" t="n">
        <f aca="false">I613/UOM</f>
        <v>41.5981</v>
      </c>
      <c r="M613" s="82" t="n">
        <f aca="false">J613/UOM</f>
        <v>0</v>
      </c>
      <c r="N613" s="83" t="str">
        <f aca="false">IF(F613="P","PHY",IF(F613="G","G",E613))</f>
        <v>P</v>
      </c>
      <c r="O613" s="83" t="str">
        <f aca="false">IF(ISNA(VLOOKUP(G613,BadCanCurves,1,FALSE())),VLOOKUP(D613,FOLIOS,6,FALSE()),"not used")</f>
        <v>not used</v>
      </c>
      <c r="P613" s="83" t="n">
        <f aca="false">IF($N613="P",VLOOKUP(H613,PrcBuckets,2,FALSE()),0)</f>
        <v>13</v>
      </c>
      <c r="Q613" s="83" t="n">
        <f aca="false">IF($N613="D",VLOOKUP(H613,BasisBuckets,2,FALSE()),0)</f>
        <v>0</v>
      </c>
      <c r="R613" s="83" t="n">
        <f aca="false">IF($N613="PHY",VLOOKUP(H613,PGDBuckets,2,FALSE()),0)</f>
        <v>0</v>
      </c>
      <c r="S613" s="83" t="n">
        <f aca="false">IF($N613="G",VLOOKUP(H613,PGDBuckets,2,FALSE()),0)</f>
        <v>0</v>
      </c>
      <c r="T613" s="83" t="n">
        <f aca="false">SUM(P613:S613)</f>
        <v>13</v>
      </c>
      <c r="U613" s="83" t="str">
        <f aca="false">IF(O613="not used","-",O613&amp;N613&amp;T613)</f>
        <v>-</v>
      </c>
      <c r="V613" s="83" t="str">
        <f aca="false">IF(O613="Not Used","-",VLOOKUP(D613,FOLIOS,7,FALSE())&amp;H613)</f>
        <v>-</v>
      </c>
      <c r="W613" s="83" t="str">
        <f aca="false">IF(U613="-","-",O613&amp;E613&amp;H613)</f>
        <v>-</v>
      </c>
      <c r="X613" s="84" t="str">
        <f aca="false">D613&amp;G613</f>
        <v>FT-CAND-EGSC-PRCTOLL:AECO/EMP</v>
      </c>
      <c r="AF613" s="0" t="str">
        <f aca="false">D613&amp;V613</f>
        <v>FT-CAND-EGSC-PRC-</v>
      </c>
    </row>
    <row r="614" customFormat="false" ht="12.75" hidden="false" customHeight="false" outlineLevel="0" collapsed="false">
      <c r="A614" s="80" t="n">
        <v>36682</v>
      </c>
      <c r="B614" s="81" t="s">
        <v>55</v>
      </c>
      <c r="C614" s="81" t="s">
        <v>56</v>
      </c>
      <c r="D614" s="81" t="s">
        <v>80</v>
      </c>
      <c r="E614" s="81" t="s">
        <v>24</v>
      </c>
      <c r="F614" s="81"/>
      <c r="G614" s="81" t="s">
        <v>81</v>
      </c>
      <c r="H614" s="80" t="n">
        <v>38930</v>
      </c>
      <c r="I614" s="81" t="n">
        <v>413413</v>
      </c>
      <c r="J614" s="81" t="n">
        <v>0</v>
      </c>
      <c r="K614" s="82" t="n">
        <f aca="false">IF(J614=0,0,J614/I614)</f>
        <v>0</v>
      </c>
      <c r="L614" s="82" t="n">
        <f aca="false">I614/UOM</f>
        <v>41.3413</v>
      </c>
      <c r="M614" s="82" t="n">
        <f aca="false">J614/UOM</f>
        <v>0</v>
      </c>
      <c r="N614" s="83" t="str">
        <f aca="false">IF(F614="P","PHY",IF(F614="G","G",E614))</f>
        <v>P</v>
      </c>
      <c r="O614" s="83" t="str">
        <f aca="false">IF(ISNA(VLOOKUP(G614,BadCanCurves,1,FALSE())),VLOOKUP(D614,FOLIOS,6,FALSE()),"not used")</f>
        <v>not used</v>
      </c>
      <c r="P614" s="83" t="n">
        <f aca="false">IF($N614="P",VLOOKUP(H614,PrcBuckets,2,FALSE()),0)</f>
        <v>13</v>
      </c>
      <c r="Q614" s="83" t="n">
        <f aca="false">IF($N614="D",VLOOKUP(H614,BasisBuckets,2,FALSE()),0)</f>
        <v>0</v>
      </c>
      <c r="R614" s="83" t="n">
        <f aca="false">IF($N614="PHY",VLOOKUP(H614,PGDBuckets,2,FALSE()),0)</f>
        <v>0</v>
      </c>
      <c r="S614" s="83" t="n">
        <f aca="false">IF($N614="G",VLOOKUP(H614,PGDBuckets,2,FALSE()),0)</f>
        <v>0</v>
      </c>
      <c r="T614" s="83" t="n">
        <f aca="false">SUM(P614:S614)</f>
        <v>13</v>
      </c>
      <c r="U614" s="83" t="str">
        <f aca="false">IF(O614="not used","-",O614&amp;N614&amp;T614)</f>
        <v>-</v>
      </c>
      <c r="V614" s="83" t="str">
        <f aca="false">IF(O614="Not Used","-",VLOOKUP(D614,FOLIOS,7,FALSE())&amp;H614)</f>
        <v>-</v>
      </c>
      <c r="W614" s="83" t="str">
        <f aca="false">IF(U614="-","-",O614&amp;E614&amp;H614)</f>
        <v>-</v>
      </c>
      <c r="X614" s="84" t="str">
        <f aca="false">D614&amp;G614</f>
        <v>FT-CAND-EGSC-PRCTOLL:AECO/EMP</v>
      </c>
      <c r="AF614" s="0" t="str">
        <f aca="false">D614&amp;V614</f>
        <v>FT-CAND-EGSC-PRC-</v>
      </c>
    </row>
    <row r="615" customFormat="false" ht="12.75" hidden="false" customHeight="false" outlineLevel="0" collapsed="false">
      <c r="A615" s="80" t="n">
        <v>36682</v>
      </c>
      <c r="B615" s="81" t="s">
        <v>55</v>
      </c>
      <c r="C615" s="81" t="s">
        <v>56</v>
      </c>
      <c r="D615" s="81" t="s">
        <v>80</v>
      </c>
      <c r="E615" s="81" t="s">
        <v>24</v>
      </c>
      <c r="F615" s="81"/>
      <c r="G615" s="81" t="s">
        <v>81</v>
      </c>
      <c r="H615" s="80" t="n">
        <v>38961</v>
      </c>
      <c r="I615" s="81" t="n">
        <v>397606</v>
      </c>
      <c r="J615" s="81" t="n">
        <v>0</v>
      </c>
      <c r="K615" s="82" t="n">
        <f aca="false">IF(J615=0,0,J615/I615)</f>
        <v>0</v>
      </c>
      <c r="L615" s="82" t="n">
        <f aca="false">I615/UOM</f>
        <v>39.7606</v>
      </c>
      <c r="M615" s="82" t="n">
        <f aca="false">J615/UOM</f>
        <v>0</v>
      </c>
      <c r="N615" s="83" t="str">
        <f aca="false">IF(F615="P","PHY",IF(F615="G","G",E615))</f>
        <v>P</v>
      </c>
      <c r="O615" s="83" t="str">
        <f aca="false">IF(ISNA(VLOOKUP(G615,BadCanCurves,1,FALSE())),VLOOKUP(D615,FOLIOS,6,FALSE()),"not used")</f>
        <v>not used</v>
      </c>
      <c r="P615" s="83" t="n">
        <f aca="false">IF($N615="P",VLOOKUP(H615,PrcBuckets,2,FALSE()),0)</f>
        <v>13</v>
      </c>
      <c r="Q615" s="83" t="n">
        <f aca="false">IF($N615="D",VLOOKUP(H615,BasisBuckets,2,FALSE()),0)</f>
        <v>0</v>
      </c>
      <c r="R615" s="83" t="n">
        <f aca="false">IF($N615="PHY",VLOOKUP(H615,PGDBuckets,2,FALSE()),0)</f>
        <v>0</v>
      </c>
      <c r="S615" s="83" t="n">
        <f aca="false">IF($N615="G",VLOOKUP(H615,PGDBuckets,2,FALSE()),0)</f>
        <v>0</v>
      </c>
      <c r="T615" s="83" t="n">
        <f aca="false">SUM(P615:S615)</f>
        <v>13</v>
      </c>
      <c r="U615" s="83" t="str">
        <f aca="false">IF(O615="not used","-",O615&amp;N615&amp;T615)</f>
        <v>-</v>
      </c>
      <c r="V615" s="83" t="str">
        <f aca="false">IF(O615="Not Used","-",VLOOKUP(D615,FOLIOS,7,FALSE())&amp;H615)</f>
        <v>-</v>
      </c>
      <c r="W615" s="83" t="str">
        <f aca="false">IF(U615="-","-",O615&amp;E615&amp;H615)</f>
        <v>-</v>
      </c>
      <c r="X615" s="84" t="str">
        <f aca="false">D615&amp;G615</f>
        <v>FT-CAND-EGSC-PRCTOLL:AECO/EMP</v>
      </c>
      <c r="AF615" s="0" t="str">
        <f aca="false">D615&amp;V615</f>
        <v>FT-CAND-EGSC-PRC-</v>
      </c>
    </row>
    <row r="616" customFormat="false" ht="12.75" hidden="false" customHeight="false" outlineLevel="0" collapsed="false">
      <c r="A616" s="80" t="n">
        <v>36682</v>
      </c>
      <c r="B616" s="81" t="s">
        <v>55</v>
      </c>
      <c r="C616" s="81" t="s">
        <v>56</v>
      </c>
      <c r="D616" s="81" t="s">
        <v>80</v>
      </c>
      <c r="E616" s="81" t="s">
        <v>24</v>
      </c>
      <c r="F616" s="81"/>
      <c r="G616" s="81" t="s">
        <v>81</v>
      </c>
      <c r="H616" s="80" t="n">
        <v>38991</v>
      </c>
      <c r="I616" s="81" t="n">
        <v>408402</v>
      </c>
      <c r="J616" s="81" t="n">
        <v>0</v>
      </c>
      <c r="K616" s="82" t="n">
        <f aca="false">IF(J616=0,0,J616/I616)</f>
        <v>0</v>
      </c>
      <c r="L616" s="82" t="n">
        <f aca="false">I616/UOM</f>
        <v>40.8402</v>
      </c>
      <c r="M616" s="82" t="n">
        <f aca="false">J616/UOM</f>
        <v>0</v>
      </c>
      <c r="N616" s="83" t="str">
        <f aca="false">IF(F616="P","PHY",IF(F616="G","G",E616))</f>
        <v>P</v>
      </c>
      <c r="O616" s="83" t="str">
        <f aca="false">IF(ISNA(VLOOKUP(G616,BadCanCurves,1,FALSE())),VLOOKUP(D616,FOLIOS,6,FALSE()),"not used")</f>
        <v>not used</v>
      </c>
      <c r="P616" s="83" t="n">
        <f aca="false">IF($N616="P",VLOOKUP(H616,PrcBuckets,2,FALSE()),0)</f>
        <v>13</v>
      </c>
      <c r="Q616" s="83" t="n">
        <f aca="false">IF($N616="D",VLOOKUP(H616,BasisBuckets,2,FALSE()),0)</f>
        <v>0</v>
      </c>
      <c r="R616" s="83" t="n">
        <f aca="false">IF($N616="PHY",VLOOKUP(H616,PGDBuckets,2,FALSE()),0)</f>
        <v>0</v>
      </c>
      <c r="S616" s="83" t="n">
        <f aca="false">IF($N616="G",VLOOKUP(H616,PGDBuckets,2,FALSE()),0)</f>
        <v>0</v>
      </c>
      <c r="T616" s="83" t="n">
        <f aca="false">SUM(P616:S616)</f>
        <v>13</v>
      </c>
      <c r="U616" s="83" t="str">
        <f aca="false">IF(O616="not used","-",O616&amp;N616&amp;T616)</f>
        <v>-</v>
      </c>
      <c r="V616" s="83" t="str">
        <f aca="false">IF(O616="Not Used","-",VLOOKUP(D616,FOLIOS,7,FALSE())&amp;H616)</f>
        <v>-</v>
      </c>
      <c r="W616" s="83" t="str">
        <f aca="false">IF(U616="-","-",O616&amp;E616&amp;H616)</f>
        <v>-</v>
      </c>
      <c r="X616" s="84" t="str">
        <f aca="false">D616&amp;G616</f>
        <v>FT-CAND-EGSC-PRCTOLL:AECO/EMP</v>
      </c>
      <c r="AF616" s="0" t="str">
        <f aca="false">D616&amp;V616</f>
        <v>FT-CAND-EGSC-PRC-</v>
      </c>
    </row>
    <row r="617" customFormat="false" ht="12.75" hidden="false" customHeight="false" outlineLevel="0" collapsed="false">
      <c r="A617" s="80" t="n">
        <v>36682</v>
      </c>
      <c r="B617" s="81" t="s">
        <v>55</v>
      </c>
      <c r="C617" s="81" t="s">
        <v>56</v>
      </c>
      <c r="D617" s="81" t="s">
        <v>80</v>
      </c>
      <c r="E617" s="81" t="s">
        <v>24</v>
      </c>
      <c r="F617" s="81"/>
      <c r="G617" s="81" t="s">
        <v>81</v>
      </c>
      <c r="H617" s="80" t="n">
        <v>39022</v>
      </c>
      <c r="I617" s="81" t="n">
        <v>141975</v>
      </c>
      <c r="J617" s="81" t="n">
        <v>0</v>
      </c>
      <c r="K617" s="82" t="n">
        <f aca="false">IF(J617=0,0,J617/I617)</f>
        <v>0</v>
      </c>
      <c r="L617" s="82" t="n">
        <f aca="false">I617/UOM</f>
        <v>14.1975</v>
      </c>
      <c r="M617" s="82" t="n">
        <f aca="false">J617/UOM</f>
        <v>0</v>
      </c>
      <c r="N617" s="83" t="str">
        <f aca="false">IF(F617="P","PHY",IF(F617="G","G",E617))</f>
        <v>P</v>
      </c>
      <c r="O617" s="83" t="str">
        <f aca="false">IF(ISNA(VLOOKUP(G617,BadCanCurves,1,FALSE())),VLOOKUP(D617,FOLIOS,6,FALSE()),"not used")</f>
        <v>not used</v>
      </c>
      <c r="P617" s="83" t="n">
        <f aca="false">IF($N617="P",VLOOKUP(H617,PrcBuckets,2,FALSE()),0)</f>
        <v>13</v>
      </c>
      <c r="Q617" s="83" t="n">
        <f aca="false">IF($N617="D",VLOOKUP(H617,BasisBuckets,2,FALSE()),0)</f>
        <v>0</v>
      </c>
      <c r="R617" s="83" t="n">
        <f aca="false">IF($N617="PHY",VLOOKUP(H617,PGDBuckets,2,FALSE()),0)</f>
        <v>0</v>
      </c>
      <c r="S617" s="83" t="n">
        <f aca="false">IF($N617="G",VLOOKUP(H617,PGDBuckets,2,FALSE()),0)</f>
        <v>0</v>
      </c>
      <c r="T617" s="83" t="n">
        <f aca="false">SUM(P617:S617)</f>
        <v>13</v>
      </c>
      <c r="U617" s="83" t="str">
        <f aca="false">IF(O617="not used","-",O617&amp;N617&amp;T617)</f>
        <v>-</v>
      </c>
      <c r="V617" s="83" t="str">
        <f aca="false">IF(O617="Not Used","-",VLOOKUP(D617,FOLIOS,7,FALSE())&amp;H617)</f>
        <v>-</v>
      </c>
      <c r="W617" s="83" t="str">
        <f aca="false">IF(U617="-","-",O617&amp;E617&amp;H617)</f>
        <v>-</v>
      </c>
      <c r="X617" s="84" t="str">
        <f aca="false">D617&amp;G617</f>
        <v>FT-CAND-EGSC-PRCTOLL:AECO/EMP</v>
      </c>
      <c r="AF617" s="0" t="str">
        <f aca="false">D617&amp;V617</f>
        <v>FT-CAND-EGSC-PRC-</v>
      </c>
    </row>
    <row r="618" customFormat="false" ht="12.75" hidden="false" customHeight="false" outlineLevel="0" collapsed="false">
      <c r="A618" s="80" t="n">
        <v>36682</v>
      </c>
      <c r="B618" s="81" t="s">
        <v>55</v>
      </c>
      <c r="C618" s="81" t="s">
        <v>56</v>
      </c>
      <c r="D618" s="81" t="s">
        <v>80</v>
      </c>
      <c r="E618" s="81" t="s">
        <v>24</v>
      </c>
      <c r="F618" s="81"/>
      <c r="G618" s="81" t="s">
        <v>81</v>
      </c>
      <c r="H618" s="80" t="n">
        <v>39052</v>
      </c>
      <c r="I618" s="81" t="n">
        <v>145829</v>
      </c>
      <c r="J618" s="81" t="n">
        <v>0</v>
      </c>
      <c r="K618" s="82" t="n">
        <f aca="false">IF(J618=0,0,J618/I618)</f>
        <v>0</v>
      </c>
      <c r="L618" s="82" t="n">
        <f aca="false">I618/UOM</f>
        <v>14.5829</v>
      </c>
      <c r="M618" s="82" t="n">
        <f aca="false">J618/UOM</f>
        <v>0</v>
      </c>
      <c r="N618" s="83" t="str">
        <f aca="false">IF(F618="P","PHY",IF(F618="G","G",E618))</f>
        <v>P</v>
      </c>
      <c r="O618" s="83" t="str">
        <f aca="false">IF(ISNA(VLOOKUP(G618,BadCanCurves,1,FALSE())),VLOOKUP(D618,FOLIOS,6,FALSE()),"not used")</f>
        <v>not used</v>
      </c>
      <c r="P618" s="83" t="n">
        <f aca="false">IF($N618="P",VLOOKUP(H618,PrcBuckets,2,FALSE()),0)</f>
        <v>13</v>
      </c>
      <c r="Q618" s="83" t="n">
        <f aca="false">IF($N618="D",VLOOKUP(H618,BasisBuckets,2,FALSE()),0)</f>
        <v>0</v>
      </c>
      <c r="R618" s="83" t="n">
        <f aca="false">IF($N618="PHY",VLOOKUP(H618,PGDBuckets,2,FALSE()),0)</f>
        <v>0</v>
      </c>
      <c r="S618" s="83" t="n">
        <f aca="false">IF($N618="G",VLOOKUP(H618,PGDBuckets,2,FALSE()),0)</f>
        <v>0</v>
      </c>
      <c r="T618" s="83" t="n">
        <f aca="false">SUM(P618:S618)</f>
        <v>13</v>
      </c>
      <c r="U618" s="83" t="str">
        <f aca="false">IF(O618="not used","-",O618&amp;N618&amp;T618)</f>
        <v>-</v>
      </c>
      <c r="V618" s="83" t="str">
        <f aca="false">IF(O618="Not Used","-",VLOOKUP(D618,FOLIOS,7,FALSE())&amp;H618)</f>
        <v>-</v>
      </c>
      <c r="W618" s="83" t="str">
        <f aca="false">IF(U618="-","-",O618&amp;E618&amp;H618)</f>
        <v>-</v>
      </c>
      <c r="X618" s="84" t="str">
        <f aca="false">D618&amp;G618</f>
        <v>FT-CAND-EGSC-PRCTOLL:AECO/EMP</v>
      </c>
      <c r="AF618" s="0" t="str">
        <f aca="false">D618&amp;V618</f>
        <v>FT-CAND-EGSC-PRC-</v>
      </c>
    </row>
    <row r="619" customFormat="false" ht="12.75" hidden="false" customHeight="false" outlineLevel="0" collapsed="false">
      <c r="A619" s="80" t="n">
        <v>36682</v>
      </c>
      <c r="B619" s="81" t="s">
        <v>55</v>
      </c>
      <c r="C619" s="81" t="s">
        <v>56</v>
      </c>
      <c r="D619" s="81" t="s">
        <v>80</v>
      </c>
      <c r="E619" s="81" t="s">
        <v>24</v>
      </c>
      <c r="F619" s="81"/>
      <c r="G619" s="81" t="s">
        <v>81</v>
      </c>
      <c r="H619" s="80" t="n">
        <v>39083</v>
      </c>
      <c r="I619" s="81" t="n">
        <v>144927</v>
      </c>
      <c r="J619" s="81" t="n">
        <v>0</v>
      </c>
      <c r="K619" s="82" t="n">
        <f aca="false">IF(J619=0,0,J619/I619)</f>
        <v>0</v>
      </c>
      <c r="L619" s="82" t="n">
        <f aca="false">I619/UOM</f>
        <v>14.4927</v>
      </c>
      <c r="M619" s="82" t="n">
        <f aca="false">J619/UOM</f>
        <v>0</v>
      </c>
      <c r="N619" s="83" t="str">
        <f aca="false">IF(F619="P","PHY",IF(F619="G","G",E619))</f>
        <v>P</v>
      </c>
      <c r="O619" s="83" t="str">
        <f aca="false">IF(ISNA(VLOOKUP(G619,BadCanCurves,1,FALSE())),VLOOKUP(D619,FOLIOS,6,FALSE()),"not used")</f>
        <v>not used</v>
      </c>
      <c r="P619" s="83" t="n">
        <f aca="false">IF($N619="P",VLOOKUP(H619,PrcBuckets,2,FALSE()),0)</f>
        <v>13</v>
      </c>
      <c r="Q619" s="83" t="n">
        <f aca="false">IF($N619="D",VLOOKUP(H619,BasisBuckets,2,FALSE()),0)</f>
        <v>0</v>
      </c>
      <c r="R619" s="83" t="n">
        <f aca="false">IF($N619="PHY",VLOOKUP(H619,PGDBuckets,2,FALSE()),0)</f>
        <v>0</v>
      </c>
      <c r="S619" s="83" t="n">
        <f aca="false">IF($N619="G",VLOOKUP(H619,PGDBuckets,2,FALSE()),0)</f>
        <v>0</v>
      </c>
      <c r="T619" s="83" t="n">
        <f aca="false">SUM(P619:S619)</f>
        <v>13</v>
      </c>
      <c r="U619" s="83" t="str">
        <f aca="false">IF(O619="not used","-",O619&amp;N619&amp;T619)</f>
        <v>-</v>
      </c>
      <c r="V619" s="83" t="str">
        <f aca="false">IF(O619="Not Used","-",VLOOKUP(D619,FOLIOS,7,FALSE())&amp;H619)</f>
        <v>-</v>
      </c>
      <c r="W619" s="83" t="str">
        <f aca="false">IF(U619="-","-",O619&amp;E619&amp;H619)</f>
        <v>-</v>
      </c>
      <c r="X619" s="84" t="str">
        <f aca="false">D619&amp;G619</f>
        <v>FT-CAND-EGSC-PRCTOLL:AECO/EMP</v>
      </c>
      <c r="AF619" s="0" t="str">
        <f aca="false">D619&amp;V619</f>
        <v>FT-CAND-EGSC-PRC-</v>
      </c>
    </row>
    <row r="620" customFormat="false" ht="12.75" hidden="false" customHeight="false" outlineLevel="0" collapsed="false">
      <c r="A620" s="80" t="n">
        <v>36682</v>
      </c>
      <c r="B620" s="81" t="s">
        <v>55</v>
      </c>
      <c r="C620" s="81" t="s">
        <v>56</v>
      </c>
      <c r="D620" s="81" t="s">
        <v>80</v>
      </c>
      <c r="E620" s="81" t="s">
        <v>24</v>
      </c>
      <c r="F620" s="81"/>
      <c r="G620" s="81" t="s">
        <v>81</v>
      </c>
      <c r="H620" s="80" t="n">
        <v>39114</v>
      </c>
      <c r="I620" s="81" t="n">
        <v>130091</v>
      </c>
      <c r="J620" s="81" t="n">
        <v>0</v>
      </c>
      <c r="K620" s="82" t="n">
        <f aca="false">IF(J620=0,0,J620/I620)</f>
        <v>0</v>
      </c>
      <c r="L620" s="82" t="n">
        <f aca="false">I620/UOM</f>
        <v>13.0091</v>
      </c>
      <c r="M620" s="82" t="n">
        <f aca="false">J620/UOM</f>
        <v>0</v>
      </c>
      <c r="N620" s="83" t="str">
        <f aca="false">IF(F620="P","PHY",IF(F620="G","G",E620))</f>
        <v>P</v>
      </c>
      <c r="O620" s="83" t="str">
        <f aca="false">IF(ISNA(VLOOKUP(G620,BadCanCurves,1,FALSE())),VLOOKUP(D620,FOLIOS,6,FALSE()),"not used")</f>
        <v>not used</v>
      </c>
      <c r="P620" s="83" t="n">
        <f aca="false">IF($N620="P",VLOOKUP(H620,PrcBuckets,2,FALSE()),0)</f>
        <v>13</v>
      </c>
      <c r="Q620" s="83" t="n">
        <f aca="false">IF($N620="D",VLOOKUP(H620,BasisBuckets,2,FALSE()),0)</f>
        <v>0</v>
      </c>
      <c r="R620" s="83" t="n">
        <f aca="false">IF($N620="PHY",VLOOKUP(H620,PGDBuckets,2,FALSE()),0)</f>
        <v>0</v>
      </c>
      <c r="S620" s="83" t="n">
        <f aca="false">IF($N620="G",VLOOKUP(H620,PGDBuckets,2,FALSE()),0)</f>
        <v>0</v>
      </c>
      <c r="T620" s="83" t="n">
        <f aca="false">SUM(P620:S620)</f>
        <v>13</v>
      </c>
      <c r="U620" s="83" t="str">
        <f aca="false">IF(O620="not used","-",O620&amp;N620&amp;T620)</f>
        <v>-</v>
      </c>
      <c r="V620" s="83" t="str">
        <f aca="false">IF(O620="Not Used","-",VLOOKUP(D620,FOLIOS,7,FALSE())&amp;H620)</f>
        <v>-</v>
      </c>
      <c r="W620" s="83" t="str">
        <f aca="false">IF(U620="-","-",O620&amp;E620&amp;H620)</f>
        <v>-</v>
      </c>
      <c r="X620" s="84" t="str">
        <f aca="false">D620&amp;G620</f>
        <v>FT-CAND-EGSC-PRCTOLL:AECO/EMP</v>
      </c>
      <c r="AF620" s="0" t="str">
        <f aca="false">D620&amp;V620</f>
        <v>FT-CAND-EGSC-PRC-</v>
      </c>
    </row>
    <row r="621" customFormat="false" ht="12.75" hidden="false" customHeight="false" outlineLevel="0" collapsed="false">
      <c r="A621" s="80" t="n">
        <v>36682</v>
      </c>
      <c r="B621" s="81" t="s">
        <v>55</v>
      </c>
      <c r="C621" s="81" t="s">
        <v>56</v>
      </c>
      <c r="D621" s="81" t="s">
        <v>80</v>
      </c>
      <c r="E621" s="81" t="s">
        <v>24</v>
      </c>
      <c r="F621" s="81"/>
      <c r="G621" s="81" t="s">
        <v>81</v>
      </c>
      <c r="H621" s="80" t="n">
        <v>39142</v>
      </c>
      <c r="I621" s="81" t="n">
        <v>143224</v>
      </c>
      <c r="J621" s="81" t="n">
        <v>0</v>
      </c>
      <c r="K621" s="82" t="n">
        <f aca="false">IF(J621=0,0,J621/I621)</f>
        <v>0</v>
      </c>
      <c r="L621" s="82" t="n">
        <f aca="false">I621/UOM</f>
        <v>14.3224</v>
      </c>
      <c r="M621" s="82" t="n">
        <f aca="false">J621/UOM</f>
        <v>0</v>
      </c>
      <c r="N621" s="83" t="str">
        <f aca="false">IF(F621="P","PHY",IF(F621="G","G",E621))</f>
        <v>P</v>
      </c>
      <c r="O621" s="83" t="str">
        <f aca="false">IF(ISNA(VLOOKUP(G621,BadCanCurves,1,FALSE())),VLOOKUP(D621,FOLIOS,6,FALSE()),"not used")</f>
        <v>not used</v>
      </c>
      <c r="P621" s="83" t="n">
        <f aca="false">IF($N621="P",VLOOKUP(H621,PrcBuckets,2,FALSE()),0)</f>
        <v>13</v>
      </c>
      <c r="Q621" s="83" t="n">
        <f aca="false">IF($N621="D",VLOOKUP(H621,BasisBuckets,2,FALSE()),0)</f>
        <v>0</v>
      </c>
      <c r="R621" s="83" t="n">
        <f aca="false">IF($N621="PHY",VLOOKUP(H621,PGDBuckets,2,FALSE()),0)</f>
        <v>0</v>
      </c>
      <c r="S621" s="83" t="n">
        <f aca="false">IF($N621="G",VLOOKUP(H621,PGDBuckets,2,FALSE()),0)</f>
        <v>0</v>
      </c>
      <c r="T621" s="83" t="n">
        <f aca="false">SUM(P621:S621)</f>
        <v>13</v>
      </c>
      <c r="U621" s="83" t="str">
        <f aca="false">IF(O621="not used","-",O621&amp;N621&amp;T621)</f>
        <v>-</v>
      </c>
      <c r="V621" s="83" t="str">
        <f aca="false">IF(O621="Not Used","-",VLOOKUP(D621,FOLIOS,7,FALSE())&amp;H621)</f>
        <v>-</v>
      </c>
      <c r="W621" s="83" t="str">
        <f aca="false">IF(U621="-","-",O621&amp;E621&amp;H621)</f>
        <v>-</v>
      </c>
      <c r="X621" s="84" t="str">
        <f aca="false">D621&amp;G621</f>
        <v>FT-CAND-EGSC-PRCTOLL:AECO/EMP</v>
      </c>
      <c r="AF621" s="0" t="str">
        <f aca="false">D621&amp;V621</f>
        <v>FT-CAND-EGSC-PRC-</v>
      </c>
    </row>
    <row r="622" customFormat="false" ht="12.75" hidden="false" customHeight="false" outlineLevel="0" collapsed="false">
      <c r="A622" s="80" t="n">
        <v>36682</v>
      </c>
      <c r="B622" s="81" t="s">
        <v>55</v>
      </c>
      <c r="C622" s="81" t="s">
        <v>56</v>
      </c>
      <c r="D622" s="81" t="s">
        <v>80</v>
      </c>
      <c r="E622" s="81" t="s">
        <v>24</v>
      </c>
      <c r="F622" s="81"/>
      <c r="G622" s="81" t="s">
        <v>81</v>
      </c>
      <c r="H622" s="80" t="n">
        <v>39173</v>
      </c>
      <c r="I622" s="81" t="n">
        <v>137745</v>
      </c>
      <c r="J622" s="81" t="n">
        <v>0</v>
      </c>
      <c r="K622" s="82" t="n">
        <f aca="false">IF(J622=0,0,J622/I622)</f>
        <v>0</v>
      </c>
      <c r="L622" s="82" t="n">
        <f aca="false">I622/UOM</f>
        <v>13.7745</v>
      </c>
      <c r="M622" s="82" t="n">
        <f aca="false">J622/UOM</f>
        <v>0</v>
      </c>
      <c r="N622" s="83" t="str">
        <f aca="false">IF(F622="P","PHY",IF(F622="G","G",E622))</f>
        <v>P</v>
      </c>
      <c r="O622" s="83" t="str">
        <f aca="false">IF(ISNA(VLOOKUP(G622,BadCanCurves,1,FALSE())),VLOOKUP(D622,FOLIOS,6,FALSE()),"not used")</f>
        <v>not used</v>
      </c>
      <c r="P622" s="83" t="n">
        <f aca="false">IF($N622="P",VLOOKUP(H622,PrcBuckets,2,FALSE()),0)</f>
        <v>13</v>
      </c>
      <c r="Q622" s="83" t="n">
        <f aca="false">IF($N622="D",VLOOKUP(H622,BasisBuckets,2,FALSE()),0)</f>
        <v>0</v>
      </c>
      <c r="R622" s="83" t="n">
        <f aca="false">IF($N622="PHY",VLOOKUP(H622,PGDBuckets,2,FALSE()),0)</f>
        <v>0</v>
      </c>
      <c r="S622" s="83" t="n">
        <f aca="false">IF($N622="G",VLOOKUP(H622,PGDBuckets,2,FALSE()),0)</f>
        <v>0</v>
      </c>
      <c r="T622" s="83" t="n">
        <f aca="false">SUM(P622:S622)</f>
        <v>13</v>
      </c>
      <c r="U622" s="83" t="str">
        <f aca="false">IF(O622="not used","-",O622&amp;N622&amp;T622)</f>
        <v>-</v>
      </c>
      <c r="V622" s="83" t="str">
        <f aca="false">IF(O622="Not Used","-",VLOOKUP(D622,FOLIOS,7,FALSE())&amp;H622)</f>
        <v>-</v>
      </c>
      <c r="W622" s="83" t="str">
        <f aca="false">IF(U622="-","-",O622&amp;E622&amp;H622)</f>
        <v>-</v>
      </c>
      <c r="X622" s="84" t="str">
        <f aca="false">D622&amp;G622</f>
        <v>FT-CAND-EGSC-PRCTOLL:AECO/EMP</v>
      </c>
      <c r="AF622" s="0" t="str">
        <f aca="false">D622&amp;V622</f>
        <v>FT-CAND-EGSC-PRC-</v>
      </c>
    </row>
    <row r="623" customFormat="false" ht="12.75" hidden="false" customHeight="false" outlineLevel="0" collapsed="false">
      <c r="A623" s="80" t="n">
        <v>36682</v>
      </c>
      <c r="B623" s="81" t="s">
        <v>55</v>
      </c>
      <c r="C623" s="81" t="s">
        <v>56</v>
      </c>
      <c r="D623" s="81" t="s">
        <v>80</v>
      </c>
      <c r="E623" s="81" t="s">
        <v>24</v>
      </c>
      <c r="F623" s="81"/>
      <c r="G623" s="81" t="s">
        <v>81</v>
      </c>
      <c r="H623" s="80" t="n">
        <v>39203</v>
      </c>
      <c r="I623" s="81" t="n">
        <v>141482</v>
      </c>
      <c r="J623" s="81" t="n">
        <v>0</v>
      </c>
      <c r="K623" s="82" t="n">
        <f aca="false">IF(J623=0,0,J623/I623)</f>
        <v>0</v>
      </c>
      <c r="L623" s="82" t="n">
        <f aca="false">I623/UOM</f>
        <v>14.1482</v>
      </c>
      <c r="M623" s="82" t="n">
        <f aca="false">J623/UOM</f>
        <v>0</v>
      </c>
      <c r="N623" s="83" t="str">
        <f aca="false">IF(F623="P","PHY",IF(F623="G","G",E623))</f>
        <v>P</v>
      </c>
      <c r="O623" s="83" t="str">
        <f aca="false">IF(ISNA(VLOOKUP(G623,BadCanCurves,1,FALSE())),VLOOKUP(D623,FOLIOS,6,FALSE()),"not used")</f>
        <v>not used</v>
      </c>
      <c r="P623" s="83" t="n">
        <f aca="false">IF($N623="P",VLOOKUP(H623,PrcBuckets,2,FALSE()),0)</f>
        <v>13</v>
      </c>
      <c r="Q623" s="83" t="n">
        <f aca="false">IF($N623="D",VLOOKUP(H623,BasisBuckets,2,FALSE()),0)</f>
        <v>0</v>
      </c>
      <c r="R623" s="83" t="n">
        <f aca="false">IF($N623="PHY",VLOOKUP(H623,PGDBuckets,2,FALSE()),0)</f>
        <v>0</v>
      </c>
      <c r="S623" s="83" t="n">
        <f aca="false">IF($N623="G",VLOOKUP(H623,PGDBuckets,2,FALSE()),0)</f>
        <v>0</v>
      </c>
      <c r="T623" s="83" t="n">
        <f aca="false">SUM(P623:S623)</f>
        <v>13</v>
      </c>
      <c r="U623" s="83" t="str">
        <f aca="false">IF(O623="not used","-",O623&amp;N623&amp;T623)</f>
        <v>-</v>
      </c>
      <c r="V623" s="83" t="str">
        <f aca="false">IF(O623="Not Used","-",VLOOKUP(D623,FOLIOS,7,FALSE())&amp;H623)</f>
        <v>-</v>
      </c>
      <c r="W623" s="83" t="str">
        <f aca="false">IF(U623="-","-",O623&amp;E623&amp;H623)</f>
        <v>-</v>
      </c>
      <c r="X623" s="84" t="str">
        <f aca="false">D623&amp;G623</f>
        <v>FT-CAND-EGSC-PRCTOLL:AECO/EMP</v>
      </c>
      <c r="AF623" s="0" t="str">
        <f aca="false">D623&amp;V623</f>
        <v>FT-CAND-EGSC-PRC-</v>
      </c>
    </row>
    <row r="624" customFormat="false" ht="12.75" hidden="false" customHeight="false" outlineLevel="0" collapsed="false">
      <c r="A624" s="80" t="n">
        <v>36682</v>
      </c>
      <c r="B624" s="81" t="s">
        <v>55</v>
      </c>
      <c r="C624" s="81" t="s">
        <v>56</v>
      </c>
      <c r="D624" s="81" t="s">
        <v>80</v>
      </c>
      <c r="E624" s="81" t="s">
        <v>24</v>
      </c>
      <c r="F624" s="81"/>
      <c r="G624" s="81" t="s">
        <v>81</v>
      </c>
      <c r="H624" s="80" t="n">
        <v>39234</v>
      </c>
      <c r="I624" s="81" t="n">
        <v>136069</v>
      </c>
      <c r="J624" s="81" t="n">
        <v>0</v>
      </c>
      <c r="K624" s="82" t="n">
        <f aca="false">IF(J624=0,0,J624/I624)</f>
        <v>0</v>
      </c>
      <c r="L624" s="82" t="n">
        <f aca="false">I624/UOM</f>
        <v>13.6069</v>
      </c>
      <c r="M624" s="82" t="n">
        <f aca="false">J624/UOM</f>
        <v>0</v>
      </c>
      <c r="N624" s="83" t="str">
        <f aca="false">IF(F624="P","PHY",IF(F624="G","G",E624))</f>
        <v>P</v>
      </c>
      <c r="O624" s="83" t="str">
        <f aca="false">IF(ISNA(VLOOKUP(G624,BadCanCurves,1,FALSE())),VLOOKUP(D624,FOLIOS,6,FALSE()),"not used")</f>
        <v>not used</v>
      </c>
      <c r="P624" s="83" t="n">
        <f aca="false">IF($N624="P",VLOOKUP(H624,PrcBuckets,2,FALSE()),0)</f>
        <v>13</v>
      </c>
      <c r="Q624" s="83" t="n">
        <f aca="false">IF($N624="D",VLOOKUP(H624,BasisBuckets,2,FALSE()),0)</f>
        <v>0</v>
      </c>
      <c r="R624" s="83" t="n">
        <f aca="false">IF($N624="PHY",VLOOKUP(H624,PGDBuckets,2,FALSE()),0)</f>
        <v>0</v>
      </c>
      <c r="S624" s="83" t="n">
        <f aca="false">IF($N624="G",VLOOKUP(H624,PGDBuckets,2,FALSE()),0)</f>
        <v>0</v>
      </c>
      <c r="T624" s="83" t="n">
        <f aca="false">SUM(P624:S624)</f>
        <v>13</v>
      </c>
      <c r="U624" s="83" t="str">
        <f aca="false">IF(O624="not used","-",O624&amp;N624&amp;T624)</f>
        <v>-</v>
      </c>
      <c r="V624" s="83" t="str">
        <f aca="false">IF(O624="Not Used","-",VLOOKUP(D624,FOLIOS,7,FALSE())&amp;H624)</f>
        <v>-</v>
      </c>
      <c r="W624" s="83" t="str">
        <f aca="false">IF(U624="-","-",O624&amp;E624&amp;H624)</f>
        <v>-</v>
      </c>
      <c r="X624" s="84" t="str">
        <f aca="false">D624&amp;G624</f>
        <v>FT-CAND-EGSC-PRCTOLL:AECO/EMP</v>
      </c>
      <c r="AF624" s="0" t="str">
        <f aca="false">D624&amp;V624</f>
        <v>FT-CAND-EGSC-PRC-</v>
      </c>
    </row>
    <row r="625" customFormat="false" ht="12.75" hidden="false" customHeight="false" outlineLevel="0" collapsed="false">
      <c r="A625" s="80" t="n">
        <v>36682</v>
      </c>
      <c r="B625" s="81" t="s">
        <v>55</v>
      </c>
      <c r="C625" s="81" t="s">
        <v>56</v>
      </c>
      <c r="D625" s="81" t="s">
        <v>80</v>
      </c>
      <c r="E625" s="81" t="s">
        <v>24</v>
      </c>
      <c r="F625" s="81"/>
      <c r="G625" s="81" t="s">
        <v>81</v>
      </c>
      <c r="H625" s="80" t="n">
        <v>39264</v>
      </c>
      <c r="I625" s="81" t="n">
        <v>139775</v>
      </c>
      <c r="J625" s="81" t="n">
        <v>0</v>
      </c>
      <c r="K625" s="82" t="n">
        <f aca="false">IF(J625=0,0,J625/I625)</f>
        <v>0</v>
      </c>
      <c r="L625" s="82" t="n">
        <f aca="false">I625/UOM</f>
        <v>13.9775</v>
      </c>
      <c r="M625" s="82" t="n">
        <f aca="false">J625/UOM</f>
        <v>0</v>
      </c>
      <c r="N625" s="83" t="str">
        <f aca="false">IF(F625="P","PHY",IF(F625="G","G",E625))</f>
        <v>P</v>
      </c>
      <c r="O625" s="83" t="str">
        <f aca="false">IF(ISNA(VLOOKUP(G625,BadCanCurves,1,FALSE())),VLOOKUP(D625,FOLIOS,6,FALSE()),"not used")</f>
        <v>not used</v>
      </c>
      <c r="P625" s="83" t="n">
        <f aca="false">IF($N625="P",VLOOKUP(H625,PrcBuckets,2,FALSE()),0)</f>
        <v>13</v>
      </c>
      <c r="Q625" s="83" t="n">
        <f aca="false">IF($N625="D",VLOOKUP(H625,BasisBuckets,2,FALSE()),0)</f>
        <v>0</v>
      </c>
      <c r="R625" s="83" t="n">
        <f aca="false">IF($N625="PHY",VLOOKUP(H625,PGDBuckets,2,FALSE()),0)</f>
        <v>0</v>
      </c>
      <c r="S625" s="83" t="n">
        <f aca="false">IF($N625="G",VLOOKUP(H625,PGDBuckets,2,FALSE()),0)</f>
        <v>0</v>
      </c>
      <c r="T625" s="83" t="n">
        <f aca="false">SUM(P625:S625)</f>
        <v>13</v>
      </c>
      <c r="U625" s="83" t="str">
        <f aca="false">IF(O625="not used","-",O625&amp;N625&amp;T625)</f>
        <v>-</v>
      </c>
      <c r="V625" s="83" t="str">
        <f aca="false">IF(O625="Not Used","-",VLOOKUP(D625,FOLIOS,7,FALSE())&amp;H625)</f>
        <v>-</v>
      </c>
      <c r="W625" s="83" t="str">
        <f aca="false">IF(U625="-","-",O625&amp;E625&amp;H625)</f>
        <v>-</v>
      </c>
      <c r="X625" s="84" t="str">
        <f aca="false">D625&amp;G625</f>
        <v>FT-CAND-EGSC-PRCTOLL:AECO/EMP</v>
      </c>
      <c r="AF625" s="0" t="str">
        <f aca="false">D625&amp;V625</f>
        <v>FT-CAND-EGSC-PRC-</v>
      </c>
    </row>
    <row r="626" customFormat="false" ht="12.75" hidden="false" customHeight="false" outlineLevel="0" collapsed="false">
      <c r="A626" s="80" t="n">
        <v>36682</v>
      </c>
      <c r="B626" s="81" t="s">
        <v>55</v>
      </c>
      <c r="C626" s="81" t="s">
        <v>56</v>
      </c>
      <c r="D626" s="81" t="s">
        <v>80</v>
      </c>
      <c r="E626" s="81" t="s">
        <v>24</v>
      </c>
      <c r="F626" s="81"/>
      <c r="G626" s="81" t="s">
        <v>81</v>
      </c>
      <c r="H626" s="80" t="n">
        <v>39295</v>
      </c>
      <c r="I626" s="81" t="n">
        <v>138926</v>
      </c>
      <c r="J626" s="81" t="n">
        <v>0</v>
      </c>
      <c r="K626" s="82" t="n">
        <f aca="false">IF(J626=0,0,J626/I626)</f>
        <v>0</v>
      </c>
      <c r="L626" s="82" t="n">
        <f aca="false">I626/UOM</f>
        <v>13.8926</v>
      </c>
      <c r="M626" s="82" t="n">
        <f aca="false">J626/UOM</f>
        <v>0</v>
      </c>
      <c r="N626" s="83" t="str">
        <f aca="false">IF(F626="P","PHY",IF(F626="G","G",E626))</f>
        <v>P</v>
      </c>
      <c r="O626" s="83" t="str">
        <f aca="false">IF(ISNA(VLOOKUP(G626,BadCanCurves,1,FALSE())),VLOOKUP(D626,FOLIOS,6,FALSE()),"not used")</f>
        <v>not used</v>
      </c>
      <c r="P626" s="83" t="n">
        <f aca="false">IF($N626="P",VLOOKUP(H626,PrcBuckets,2,FALSE()),0)</f>
        <v>13</v>
      </c>
      <c r="Q626" s="83" t="n">
        <f aca="false">IF($N626="D",VLOOKUP(H626,BasisBuckets,2,FALSE()),0)</f>
        <v>0</v>
      </c>
      <c r="R626" s="83" t="n">
        <f aca="false">IF($N626="PHY",VLOOKUP(H626,PGDBuckets,2,FALSE()),0)</f>
        <v>0</v>
      </c>
      <c r="S626" s="83" t="n">
        <f aca="false">IF($N626="G",VLOOKUP(H626,PGDBuckets,2,FALSE()),0)</f>
        <v>0</v>
      </c>
      <c r="T626" s="83" t="n">
        <f aca="false">SUM(P626:S626)</f>
        <v>13</v>
      </c>
      <c r="U626" s="83" t="str">
        <f aca="false">IF(O626="not used","-",O626&amp;N626&amp;T626)</f>
        <v>-</v>
      </c>
      <c r="V626" s="83" t="str">
        <f aca="false">IF(O626="Not Used","-",VLOOKUP(D626,FOLIOS,7,FALSE())&amp;H626)</f>
        <v>-</v>
      </c>
      <c r="W626" s="83" t="str">
        <f aca="false">IF(U626="-","-",O626&amp;E626&amp;H626)</f>
        <v>-</v>
      </c>
      <c r="X626" s="84" t="str">
        <f aca="false">D626&amp;G626</f>
        <v>FT-CAND-EGSC-PRCTOLL:AECO/EMP</v>
      </c>
      <c r="AF626" s="0" t="str">
        <f aca="false">D626&amp;V626</f>
        <v>FT-CAND-EGSC-PRC-</v>
      </c>
    </row>
    <row r="627" customFormat="false" ht="12.75" hidden="false" customHeight="false" outlineLevel="0" collapsed="false">
      <c r="A627" s="80" t="n">
        <v>36682</v>
      </c>
      <c r="B627" s="81" t="s">
        <v>55</v>
      </c>
      <c r="C627" s="81" t="s">
        <v>56</v>
      </c>
      <c r="D627" s="81" t="s">
        <v>80</v>
      </c>
      <c r="E627" s="81" t="s">
        <v>24</v>
      </c>
      <c r="F627" s="81"/>
      <c r="G627" s="81" t="s">
        <v>81</v>
      </c>
      <c r="H627" s="80" t="n">
        <v>39326</v>
      </c>
      <c r="I627" s="81" t="n">
        <v>133628</v>
      </c>
      <c r="J627" s="81" t="n">
        <v>0</v>
      </c>
      <c r="K627" s="82" t="n">
        <f aca="false">IF(J627=0,0,J627/I627)</f>
        <v>0</v>
      </c>
      <c r="L627" s="82" t="n">
        <f aca="false">I627/UOM</f>
        <v>13.3628</v>
      </c>
      <c r="M627" s="82" t="n">
        <f aca="false">J627/UOM</f>
        <v>0</v>
      </c>
      <c r="N627" s="83" t="str">
        <f aca="false">IF(F627="P","PHY",IF(F627="G","G",E627))</f>
        <v>P</v>
      </c>
      <c r="O627" s="83" t="str">
        <f aca="false">IF(ISNA(VLOOKUP(G627,BadCanCurves,1,FALSE())),VLOOKUP(D627,FOLIOS,6,FALSE()),"not used")</f>
        <v>not used</v>
      </c>
      <c r="P627" s="83" t="n">
        <f aca="false">IF($N627="P",VLOOKUP(H627,PrcBuckets,2,FALSE()),0)</f>
        <v>13</v>
      </c>
      <c r="Q627" s="83" t="n">
        <f aca="false">IF($N627="D",VLOOKUP(H627,BasisBuckets,2,FALSE()),0)</f>
        <v>0</v>
      </c>
      <c r="R627" s="83" t="n">
        <f aca="false">IF($N627="PHY",VLOOKUP(H627,PGDBuckets,2,FALSE()),0)</f>
        <v>0</v>
      </c>
      <c r="S627" s="83" t="n">
        <f aca="false">IF($N627="G",VLOOKUP(H627,PGDBuckets,2,FALSE()),0)</f>
        <v>0</v>
      </c>
      <c r="T627" s="83" t="n">
        <f aca="false">SUM(P627:S627)</f>
        <v>13</v>
      </c>
      <c r="U627" s="83" t="str">
        <f aca="false">IF(O627="not used","-",O627&amp;N627&amp;T627)</f>
        <v>-</v>
      </c>
      <c r="V627" s="83" t="str">
        <f aca="false">IF(O627="Not Used","-",VLOOKUP(D627,FOLIOS,7,FALSE())&amp;H627)</f>
        <v>-</v>
      </c>
      <c r="W627" s="83" t="str">
        <f aca="false">IF(U627="-","-",O627&amp;E627&amp;H627)</f>
        <v>-</v>
      </c>
      <c r="X627" s="84" t="str">
        <f aca="false">D627&amp;G627</f>
        <v>FT-CAND-EGSC-PRCTOLL:AECO/EMP</v>
      </c>
      <c r="AF627" s="0" t="str">
        <f aca="false">D627&amp;V627</f>
        <v>FT-CAND-EGSC-PRC-</v>
      </c>
    </row>
    <row r="628" customFormat="false" ht="12.75" hidden="false" customHeight="false" outlineLevel="0" collapsed="false">
      <c r="A628" s="80" t="n">
        <v>36682</v>
      </c>
      <c r="B628" s="81" t="s">
        <v>55</v>
      </c>
      <c r="C628" s="81" t="s">
        <v>56</v>
      </c>
      <c r="D628" s="81" t="s">
        <v>80</v>
      </c>
      <c r="E628" s="81" t="s">
        <v>24</v>
      </c>
      <c r="F628" s="81"/>
      <c r="G628" s="81" t="s">
        <v>81</v>
      </c>
      <c r="H628" s="80" t="n">
        <v>39356</v>
      </c>
      <c r="I628" s="81" t="n">
        <v>137271</v>
      </c>
      <c r="J628" s="81" t="n">
        <v>0</v>
      </c>
      <c r="K628" s="82" t="n">
        <f aca="false">IF(J628=0,0,J628/I628)</f>
        <v>0</v>
      </c>
      <c r="L628" s="82" t="n">
        <f aca="false">I628/UOM</f>
        <v>13.7271</v>
      </c>
      <c r="M628" s="82" t="n">
        <f aca="false">J628/UOM</f>
        <v>0</v>
      </c>
      <c r="N628" s="83" t="str">
        <f aca="false">IF(F628="P","PHY",IF(F628="G","G",E628))</f>
        <v>P</v>
      </c>
      <c r="O628" s="83" t="str">
        <f aca="false">IF(ISNA(VLOOKUP(G628,BadCanCurves,1,FALSE())),VLOOKUP(D628,FOLIOS,6,FALSE()),"not used")</f>
        <v>not used</v>
      </c>
      <c r="P628" s="83" t="n">
        <f aca="false">IF($N628="P",VLOOKUP(H628,PrcBuckets,2,FALSE()),0)</f>
        <v>13</v>
      </c>
      <c r="Q628" s="83" t="n">
        <f aca="false">IF($N628="D",VLOOKUP(H628,BasisBuckets,2,FALSE()),0)</f>
        <v>0</v>
      </c>
      <c r="R628" s="83" t="n">
        <f aca="false">IF($N628="PHY",VLOOKUP(H628,PGDBuckets,2,FALSE()),0)</f>
        <v>0</v>
      </c>
      <c r="S628" s="83" t="n">
        <f aca="false">IF($N628="G",VLOOKUP(H628,PGDBuckets,2,FALSE()),0)</f>
        <v>0</v>
      </c>
      <c r="T628" s="83" t="n">
        <f aca="false">SUM(P628:S628)</f>
        <v>13</v>
      </c>
      <c r="U628" s="83" t="str">
        <f aca="false">IF(O628="not used","-",O628&amp;N628&amp;T628)</f>
        <v>-</v>
      </c>
      <c r="V628" s="83" t="str">
        <f aca="false">IF(O628="Not Used","-",VLOOKUP(D628,FOLIOS,7,FALSE())&amp;H628)</f>
        <v>-</v>
      </c>
      <c r="W628" s="83" t="str">
        <f aca="false">IF(U628="-","-",O628&amp;E628&amp;H628)</f>
        <v>-</v>
      </c>
      <c r="X628" s="84" t="str">
        <f aca="false">D628&amp;G628</f>
        <v>FT-CAND-EGSC-PRCTOLL:AECO/EMP</v>
      </c>
      <c r="AF628" s="0" t="str">
        <f aca="false">D628&amp;V628</f>
        <v>FT-CAND-EGSC-PRC-</v>
      </c>
    </row>
    <row r="629" customFormat="false" ht="12.75" hidden="false" customHeight="false" outlineLevel="0" collapsed="false">
      <c r="A629" s="80" t="n">
        <v>36682</v>
      </c>
      <c r="B629" s="81" t="s">
        <v>55</v>
      </c>
      <c r="C629" s="81" t="s">
        <v>56</v>
      </c>
      <c r="D629" s="81" t="s">
        <v>80</v>
      </c>
      <c r="E629" s="81" t="s">
        <v>24</v>
      </c>
      <c r="F629" s="81"/>
      <c r="G629" s="81" t="s">
        <v>81</v>
      </c>
      <c r="H629" s="80" t="n">
        <v>39387</v>
      </c>
      <c r="I629" s="81" t="n">
        <v>132036</v>
      </c>
      <c r="J629" s="81" t="n">
        <v>0</v>
      </c>
      <c r="K629" s="82" t="n">
        <f aca="false">IF(J629=0,0,J629/I629)</f>
        <v>0</v>
      </c>
      <c r="L629" s="82" t="n">
        <f aca="false">I629/UOM</f>
        <v>13.2036</v>
      </c>
      <c r="M629" s="82" t="n">
        <f aca="false">J629/UOM</f>
        <v>0</v>
      </c>
      <c r="N629" s="83" t="str">
        <f aca="false">IF(F629="P","PHY",IF(F629="G","G",E629))</f>
        <v>P</v>
      </c>
      <c r="O629" s="83" t="str">
        <f aca="false">IF(ISNA(VLOOKUP(G629,BadCanCurves,1,FALSE())),VLOOKUP(D629,FOLIOS,6,FALSE()),"not used")</f>
        <v>not used</v>
      </c>
      <c r="P629" s="83" t="n">
        <f aca="false">IF($N629="P",VLOOKUP(H629,PrcBuckets,2,FALSE()),0)</f>
        <v>13</v>
      </c>
      <c r="Q629" s="83" t="n">
        <f aca="false">IF($N629="D",VLOOKUP(H629,BasisBuckets,2,FALSE()),0)</f>
        <v>0</v>
      </c>
      <c r="R629" s="83" t="n">
        <f aca="false">IF($N629="PHY",VLOOKUP(H629,PGDBuckets,2,FALSE()),0)</f>
        <v>0</v>
      </c>
      <c r="S629" s="83" t="n">
        <f aca="false">IF($N629="G",VLOOKUP(H629,PGDBuckets,2,FALSE()),0)</f>
        <v>0</v>
      </c>
      <c r="T629" s="83" t="n">
        <f aca="false">SUM(P629:S629)</f>
        <v>13</v>
      </c>
      <c r="U629" s="83" t="str">
        <f aca="false">IF(O629="not used","-",O629&amp;N629&amp;T629)</f>
        <v>-</v>
      </c>
      <c r="V629" s="83" t="str">
        <f aca="false">IF(O629="Not Used","-",VLOOKUP(D629,FOLIOS,7,FALSE())&amp;H629)</f>
        <v>-</v>
      </c>
      <c r="W629" s="83" t="str">
        <f aca="false">IF(U629="-","-",O629&amp;E629&amp;H629)</f>
        <v>-</v>
      </c>
      <c r="X629" s="84" t="str">
        <f aca="false">D629&amp;G629</f>
        <v>FT-CAND-EGSC-PRCTOLL:AECO/EMP</v>
      </c>
      <c r="AF629" s="0" t="str">
        <f aca="false">D629&amp;V629</f>
        <v>FT-CAND-EGSC-PRC-</v>
      </c>
    </row>
    <row r="630" customFormat="false" ht="12.75" hidden="false" customHeight="false" outlineLevel="0" collapsed="false">
      <c r="A630" s="80" t="n">
        <v>36682</v>
      </c>
      <c r="B630" s="81" t="s">
        <v>55</v>
      </c>
      <c r="C630" s="81" t="s">
        <v>56</v>
      </c>
      <c r="D630" s="81" t="s">
        <v>80</v>
      </c>
      <c r="E630" s="81" t="s">
        <v>24</v>
      </c>
      <c r="F630" s="81"/>
      <c r="G630" s="81" t="s">
        <v>81</v>
      </c>
      <c r="H630" s="80" t="n">
        <v>39417</v>
      </c>
      <c r="I630" s="81" t="n">
        <v>135635</v>
      </c>
      <c r="J630" s="81" t="n">
        <v>0</v>
      </c>
      <c r="K630" s="82" t="n">
        <f aca="false">IF(J630=0,0,J630/I630)</f>
        <v>0</v>
      </c>
      <c r="L630" s="82" t="n">
        <f aca="false">I630/UOM</f>
        <v>13.5635</v>
      </c>
      <c r="M630" s="82" t="n">
        <f aca="false">J630/UOM</f>
        <v>0</v>
      </c>
      <c r="N630" s="83" t="str">
        <f aca="false">IF(F630="P","PHY",IF(F630="G","G",E630))</f>
        <v>P</v>
      </c>
      <c r="O630" s="83" t="str">
        <f aca="false">IF(ISNA(VLOOKUP(G630,BadCanCurves,1,FALSE())),VLOOKUP(D630,FOLIOS,6,FALSE()),"not used")</f>
        <v>not used</v>
      </c>
      <c r="P630" s="83" t="n">
        <f aca="false">IF($N630="P",VLOOKUP(H630,PrcBuckets,2,FALSE()),0)</f>
        <v>13</v>
      </c>
      <c r="Q630" s="83" t="n">
        <f aca="false">IF($N630="D",VLOOKUP(H630,BasisBuckets,2,FALSE()),0)</f>
        <v>0</v>
      </c>
      <c r="R630" s="83" t="n">
        <f aca="false">IF($N630="PHY",VLOOKUP(H630,PGDBuckets,2,FALSE()),0)</f>
        <v>0</v>
      </c>
      <c r="S630" s="83" t="n">
        <f aca="false">IF($N630="G",VLOOKUP(H630,PGDBuckets,2,FALSE()),0)</f>
        <v>0</v>
      </c>
      <c r="T630" s="83" t="n">
        <f aca="false">SUM(P630:S630)</f>
        <v>13</v>
      </c>
      <c r="U630" s="83" t="str">
        <f aca="false">IF(O630="not used","-",O630&amp;N630&amp;T630)</f>
        <v>-</v>
      </c>
      <c r="V630" s="83" t="str">
        <f aca="false">IF(O630="Not Used","-",VLOOKUP(D630,FOLIOS,7,FALSE())&amp;H630)</f>
        <v>-</v>
      </c>
      <c r="W630" s="83" t="str">
        <f aca="false">IF(U630="-","-",O630&amp;E630&amp;H630)</f>
        <v>-</v>
      </c>
      <c r="X630" s="84" t="str">
        <f aca="false">D630&amp;G630</f>
        <v>FT-CAND-EGSC-PRCTOLL:AECO/EMP</v>
      </c>
      <c r="AF630" s="0" t="str">
        <f aca="false">D630&amp;V630</f>
        <v>FT-CAND-EGSC-PRC-</v>
      </c>
    </row>
    <row r="631" customFormat="false" ht="12.75" hidden="false" customHeight="false" outlineLevel="0" collapsed="false">
      <c r="A631" s="80" t="n">
        <v>36682</v>
      </c>
      <c r="B631" s="81" t="s">
        <v>55</v>
      </c>
      <c r="C631" s="81" t="s">
        <v>56</v>
      </c>
      <c r="D631" s="81" t="s">
        <v>80</v>
      </c>
      <c r="E631" s="81" t="s">
        <v>24</v>
      </c>
      <c r="F631" s="81"/>
      <c r="G631" s="81" t="s">
        <v>81</v>
      </c>
      <c r="H631" s="80" t="n">
        <v>39448</v>
      </c>
      <c r="I631" s="81" t="n">
        <v>134812</v>
      </c>
      <c r="J631" s="81" t="n">
        <v>0</v>
      </c>
      <c r="K631" s="82" t="n">
        <f aca="false">IF(J631=0,0,J631/I631)</f>
        <v>0</v>
      </c>
      <c r="L631" s="82" t="n">
        <f aca="false">I631/UOM</f>
        <v>13.4812</v>
      </c>
      <c r="M631" s="82" t="n">
        <f aca="false">J631/UOM</f>
        <v>0</v>
      </c>
      <c r="N631" s="83" t="str">
        <f aca="false">IF(F631="P","PHY",IF(F631="G","G",E631))</f>
        <v>P</v>
      </c>
      <c r="O631" s="83" t="str">
        <f aca="false">IF(ISNA(VLOOKUP(G631,BadCanCurves,1,FALSE())),VLOOKUP(D631,FOLIOS,6,FALSE()),"not used")</f>
        <v>not used</v>
      </c>
      <c r="P631" s="83" t="n">
        <f aca="false">IF($N631="P",VLOOKUP(H631,PrcBuckets,2,FALSE()),0)</f>
        <v>13</v>
      </c>
      <c r="Q631" s="83" t="n">
        <f aca="false">IF($N631="D",VLOOKUP(H631,BasisBuckets,2,FALSE()),0)</f>
        <v>0</v>
      </c>
      <c r="R631" s="83" t="n">
        <f aca="false">IF($N631="PHY",VLOOKUP(H631,PGDBuckets,2,FALSE()),0)</f>
        <v>0</v>
      </c>
      <c r="S631" s="83" t="n">
        <f aca="false">IF($N631="G",VLOOKUP(H631,PGDBuckets,2,FALSE()),0)</f>
        <v>0</v>
      </c>
      <c r="T631" s="83" t="n">
        <f aca="false">SUM(P631:S631)</f>
        <v>13</v>
      </c>
      <c r="U631" s="83" t="str">
        <f aca="false">IF(O631="not used","-",O631&amp;N631&amp;T631)</f>
        <v>-</v>
      </c>
      <c r="V631" s="83" t="str">
        <f aca="false">IF(O631="Not Used","-",VLOOKUP(D631,FOLIOS,7,FALSE())&amp;H631)</f>
        <v>-</v>
      </c>
      <c r="W631" s="83" t="str">
        <f aca="false">IF(U631="-","-",O631&amp;E631&amp;H631)</f>
        <v>-</v>
      </c>
      <c r="X631" s="84" t="str">
        <f aca="false">D631&amp;G631</f>
        <v>FT-CAND-EGSC-PRCTOLL:AECO/EMP</v>
      </c>
      <c r="AF631" s="0" t="str">
        <f aca="false">D631&amp;V631</f>
        <v>FT-CAND-EGSC-PRC-</v>
      </c>
    </row>
    <row r="632" customFormat="false" ht="12.75" hidden="false" customHeight="false" outlineLevel="0" collapsed="false">
      <c r="A632" s="80" t="n">
        <v>36682</v>
      </c>
      <c r="B632" s="81" t="s">
        <v>55</v>
      </c>
      <c r="C632" s="81" t="s">
        <v>56</v>
      </c>
      <c r="D632" s="81" t="s">
        <v>80</v>
      </c>
      <c r="E632" s="81" t="s">
        <v>24</v>
      </c>
      <c r="F632" s="81"/>
      <c r="G632" s="81" t="s">
        <v>81</v>
      </c>
      <c r="H632" s="80" t="n">
        <v>39479</v>
      </c>
      <c r="I632" s="81" t="n">
        <v>125349</v>
      </c>
      <c r="J632" s="81" t="n">
        <v>0</v>
      </c>
      <c r="K632" s="82" t="n">
        <f aca="false">IF(J632=0,0,J632/I632)</f>
        <v>0</v>
      </c>
      <c r="L632" s="82" t="n">
        <f aca="false">I632/UOM</f>
        <v>12.5349</v>
      </c>
      <c r="M632" s="82" t="n">
        <f aca="false">J632/UOM</f>
        <v>0</v>
      </c>
      <c r="N632" s="83" t="str">
        <f aca="false">IF(F632="P","PHY",IF(F632="G","G",E632))</f>
        <v>P</v>
      </c>
      <c r="O632" s="83" t="str">
        <f aca="false">IF(ISNA(VLOOKUP(G632,BadCanCurves,1,FALSE())),VLOOKUP(D632,FOLIOS,6,FALSE()),"not used")</f>
        <v>not used</v>
      </c>
      <c r="P632" s="83" t="n">
        <f aca="false">IF($N632="P",VLOOKUP(H632,PrcBuckets,2,FALSE()),0)</f>
        <v>13</v>
      </c>
      <c r="Q632" s="83" t="n">
        <f aca="false">IF($N632="D",VLOOKUP(H632,BasisBuckets,2,FALSE()),0)</f>
        <v>0</v>
      </c>
      <c r="R632" s="83" t="n">
        <f aca="false">IF($N632="PHY",VLOOKUP(H632,PGDBuckets,2,FALSE()),0)</f>
        <v>0</v>
      </c>
      <c r="S632" s="83" t="n">
        <f aca="false">IF($N632="G",VLOOKUP(H632,PGDBuckets,2,FALSE()),0)</f>
        <v>0</v>
      </c>
      <c r="T632" s="83" t="n">
        <f aca="false">SUM(P632:S632)</f>
        <v>13</v>
      </c>
      <c r="U632" s="83" t="str">
        <f aca="false">IF(O632="not used","-",O632&amp;N632&amp;T632)</f>
        <v>-</v>
      </c>
      <c r="V632" s="83" t="str">
        <f aca="false">IF(O632="Not Used","-",VLOOKUP(D632,FOLIOS,7,FALSE())&amp;H632)</f>
        <v>-</v>
      </c>
      <c r="W632" s="83" t="str">
        <f aca="false">IF(U632="-","-",O632&amp;E632&amp;H632)</f>
        <v>-</v>
      </c>
      <c r="X632" s="84" t="str">
        <f aca="false">D632&amp;G632</f>
        <v>FT-CAND-EGSC-PRCTOLL:AECO/EMP</v>
      </c>
      <c r="AF632" s="0" t="str">
        <f aca="false">D632&amp;V632</f>
        <v>FT-CAND-EGSC-PRC-</v>
      </c>
    </row>
    <row r="633" customFormat="false" ht="12.75" hidden="false" customHeight="false" outlineLevel="0" collapsed="false">
      <c r="A633" s="80" t="n">
        <v>36682</v>
      </c>
      <c r="B633" s="81" t="s">
        <v>55</v>
      </c>
      <c r="C633" s="81" t="s">
        <v>56</v>
      </c>
      <c r="D633" s="81" t="s">
        <v>80</v>
      </c>
      <c r="E633" s="81" t="s">
        <v>24</v>
      </c>
      <c r="F633" s="81"/>
      <c r="G633" s="81" t="s">
        <v>81</v>
      </c>
      <c r="H633" s="80" t="n">
        <v>39508</v>
      </c>
      <c r="I633" s="81" t="n">
        <v>133232</v>
      </c>
      <c r="J633" s="81" t="n">
        <v>0</v>
      </c>
      <c r="K633" s="82" t="n">
        <f aca="false">IF(J633=0,0,J633/I633)</f>
        <v>0</v>
      </c>
      <c r="L633" s="82" t="n">
        <f aca="false">I633/UOM</f>
        <v>13.3232</v>
      </c>
      <c r="M633" s="82" t="n">
        <f aca="false">J633/UOM</f>
        <v>0</v>
      </c>
      <c r="N633" s="83" t="str">
        <f aca="false">IF(F633="P","PHY",IF(F633="G","G",E633))</f>
        <v>P</v>
      </c>
      <c r="O633" s="83" t="str">
        <f aca="false">IF(ISNA(VLOOKUP(G633,BadCanCurves,1,FALSE())),VLOOKUP(D633,FOLIOS,6,FALSE()),"not used")</f>
        <v>not used</v>
      </c>
      <c r="P633" s="83" t="n">
        <f aca="false">IF($N633="P",VLOOKUP(H633,PrcBuckets,2,FALSE()),0)</f>
        <v>13</v>
      </c>
      <c r="Q633" s="83" t="n">
        <f aca="false">IF($N633="D",VLOOKUP(H633,BasisBuckets,2,FALSE()),0)</f>
        <v>0</v>
      </c>
      <c r="R633" s="83" t="n">
        <f aca="false">IF($N633="PHY",VLOOKUP(H633,PGDBuckets,2,FALSE()),0)</f>
        <v>0</v>
      </c>
      <c r="S633" s="83" t="n">
        <f aca="false">IF($N633="G",VLOOKUP(H633,PGDBuckets,2,FALSE()),0)</f>
        <v>0</v>
      </c>
      <c r="T633" s="83" t="n">
        <f aca="false">SUM(P633:S633)</f>
        <v>13</v>
      </c>
      <c r="U633" s="83" t="str">
        <f aca="false">IF(O633="not used","-",O633&amp;N633&amp;T633)</f>
        <v>-</v>
      </c>
      <c r="V633" s="83" t="str">
        <f aca="false">IF(O633="Not Used","-",VLOOKUP(D633,FOLIOS,7,FALSE())&amp;H633)</f>
        <v>-</v>
      </c>
      <c r="W633" s="83" t="str">
        <f aca="false">IF(U633="-","-",O633&amp;E633&amp;H633)</f>
        <v>-</v>
      </c>
      <c r="X633" s="84" t="str">
        <f aca="false">D633&amp;G633</f>
        <v>FT-CAND-EGSC-PRCTOLL:AECO/EMP</v>
      </c>
      <c r="AF633" s="0" t="str">
        <f aca="false">D633&amp;V633</f>
        <v>FT-CAND-EGSC-PRC-</v>
      </c>
    </row>
    <row r="634" customFormat="false" ht="12.75" hidden="false" customHeight="false" outlineLevel="0" collapsed="false">
      <c r="A634" s="80" t="n">
        <v>36682</v>
      </c>
      <c r="B634" s="81" t="s">
        <v>55</v>
      </c>
      <c r="C634" s="81" t="s">
        <v>56</v>
      </c>
      <c r="D634" s="81" t="s">
        <v>80</v>
      </c>
      <c r="E634" s="81" t="s">
        <v>24</v>
      </c>
      <c r="F634" s="81"/>
      <c r="G634" s="81" t="s">
        <v>81</v>
      </c>
      <c r="H634" s="80" t="n">
        <v>39539</v>
      </c>
      <c r="I634" s="81" t="n">
        <v>128152</v>
      </c>
      <c r="J634" s="81" t="n">
        <v>0</v>
      </c>
      <c r="K634" s="82" t="n">
        <f aca="false">IF(J634=0,0,J634/I634)</f>
        <v>0</v>
      </c>
      <c r="L634" s="82" t="n">
        <f aca="false">I634/UOM</f>
        <v>12.8152</v>
      </c>
      <c r="M634" s="82" t="n">
        <f aca="false">J634/UOM</f>
        <v>0</v>
      </c>
      <c r="N634" s="83" t="str">
        <f aca="false">IF(F634="P","PHY",IF(F634="G","G",E634))</f>
        <v>P</v>
      </c>
      <c r="O634" s="83" t="str">
        <f aca="false">IF(ISNA(VLOOKUP(G634,BadCanCurves,1,FALSE())),VLOOKUP(D634,FOLIOS,6,FALSE()),"not used")</f>
        <v>not used</v>
      </c>
      <c r="P634" s="83" t="n">
        <f aca="false">IF($N634="P",VLOOKUP(H634,PrcBuckets,2,FALSE()),0)</f>
        <v>13</v>
      </c>
      <c r="Q634" s="83" t="n">
        <f aca="false">IF($N634="D",VLOOKUP(H634,BasisBuckets,2,FALSE()),0)</f>
        <v>0</v>
      </c>
      <c r="R634" s="83" t="n">
        <f aca="false">IF($N634="PHY",VLOOKUP(H634,PGDBuckets,2,FALSE()),0)</f>
        <v>0</v>
      </c>
      <c r="S634" s="83" t="n">
        <f aca="false">IF($N634="G",VLOOKUP(H634,PGDBuckets,2,FALSE()),0)</f>
        <v>0</v>
      </c>
      <c r="T634" s="83" t="n">
        <f aca="false">SUM(P634:S634)</f>
        <v>13</v>
      </c>
      <c r="U634" s="83" t="str">
        <f aca="false">IF(O634="not used","-",O634&amp;N634&amp;T634)</f>
        <v>-</v>
      </c>
      <c r="V634" s="83" t="str">
        <f aca="false">IF(O634="Not Used","-",VLOOKUP(D634,FOLIOS,7,FALSE())&amp;H634)</f>
        <v>-</v>
      </c>
      <c r="W634" s="83" t="str">
        <f aca="false">IF(U634="-","-",O634&amp;E634&amp;H634)</f>
        <v>-</v>
      </c>
      <c r="X634" s="84" t="str">
        <f aca="false">D634&amp;G634</f>
        <v>FT-CAND-EGSC-PRCTOLL:AECO/EMP</v>
      </c>
      <c r="AF634" s="0" t="str">
        <f aca="false">D634&amp;V634</f>
        <v>FT-CAND-EGSC-PRC-</v>
      </c>
    </row>
    <row r="635" customFormat="false" ht="12.75" hidden="false" customHeight="false" outlineLevel="0" collapsed="false">
      <c r="A635" s="80" t="n">
        <v>36682</v>
      </c>
      <c r="B635" s="81" t="s">
        <v>55</v>
      </c>
      <c r="C635" s="81" t="s">
        <v>56</v>
      </c>
      <c r="D635" s="81" t="s">
        <v>80</v>
      </c>
      <c r="E635" s="81" t="s">
        <v>24</v>
      </c>
      <c r="F635" s="81"/>
      <c r="G635" s="81" t="s">
        <v>81</v>
      </c>
      <c r="H635" s="80" t="n">
        <v>39569</v>
      </c>
      <c r="I635" s="81" t="n">
        <v>131645</v>
      </c>
      <c r="J635" s="81" t="n">
        <v>0</v>
      </c>
      <c r="K635" s="82" t="n">
        <f aca="false">IF(J635=0,0,J635/I635)</f>
        <v>0</v>
      </c>
      <c r="L635" s="82" t="n">
        <f aca="false">I635/UOM</f>
        <v>13.1645</v>
      </c>
      <c r="M635" s="82" t="n">
        <f aca="false">J635/UOM</f>
        <v>0</v>
      </c>
      <c r="N635" s="83" t="str">
        <f aca="false">IF(F635="P","PHY",IF(F635="G","G",E635))</f>
        <v>P</v>
      </c>
      <c r="O635" s="83" t="str">
        <f aca="false">IF(ISNA(VLOOKUP(G635,BadCanCurves,1,FALSE())),VLOOKUP(D635,FOLIOS,6,FALSE()),"not used")</f>
        <v>not used</v>
      </c>
      <c r="P635" s="83" t="n">
        <f aca="false">IF($N635="P",VLOOKUP(H635,PrcBuckets,2,FALSE()),0)</f>
        <v>13</v>
      </c>
      <c r="Q635" s="83" t="n">
        <f aca="false">IF($N635="D",VLOOKUP(H635,BasisBuckets,2,FALSE()),0)</f>
        <v>0</v>
      </c>
      <c r="R635" s="83" t="n">
        <f aca="false">IF($N635="PHY",VLOOKUP(H635,PGDBuckets,2,FALSE()),0)</f>
        <v>0</v>
      </c>
      <c r="S635" s="83" t="n">
        <f aca="false">IF($N635="G",VLOOKUP(H635,PGDBuckets,2,FALSE()),0)</f>
        <v>0</v>
      </c>
      <c r="T635" s="83" t="n">
        <f aca="false">SUM(P635:S635)</f>
        <v>13</v>
      </c>
      <c r="U635" s="83" t="str">
        <f aca="false">IF(O635="not used","-",O635&amp;N635&amp;T635)</f>
        <v>-</v>
      </c>
      <c r="V635" s="83" t="str">
        <f aca="false">IF(O635="Not Used","-",VLOOKUP(D635,FOLIOS,7,FALSE())&amp;H635)</f>
        <v>-</v>
      </c>
      <c r="W635" s="83" t="str">
        <f aca="false">IF(U635="-","-",O635&amp;E635&amp;H635)</f>
        <v>-</v>
      </c>
      <c r="X635" s="84" t="str">
        <f aca="false">D635&amp;G635</f>
        <v>FT-CAND-EGSC-PRCTOLL:AECO/EMP</v>
      </c>
      <c r="AF635" s="0" t="str">
        <f aca="false">D635&amp;V635</f>
        <v>FT-CAND-EGSC-PRC-</v>
      </c>
    </row>
    <row r="636" customFormat="false" ht="12.75" hidden="false" customHeight="false" outlineLevel="0" collapsed="false">
      <c r="A636" s="80" t="n">
        <v>36682</v>
      </c>
      <c r="B636" s="81" t="s">
        <v>55</v>
      </c>
      <c r="C636" s="81" t="s">
        <v>56</v>
      </c>
      <c r="D636" s="81" t="s">
        <v>80</v>
      </c>
      <c r="E636" s="81" t="s">
        <v>24</v>
      </c>
      <c r="F636" s="81"/>
      <c r="G636" s="81" t="s">
        <v>81</v>
      </c>
      <c r="H636" s="80" t="n">
        <v>39600</v>
      </c>
      <c r="I636" s="81" t="n">
        <v>126625</v>
      </c>
      <c r="J636" s="81" t="n">
        <v>0</v>
      </c>
      <c r="K636" s="82" t="n">
        <f aca="false">IF(J636=0,0,J636/I636)</f>
        <v>0</v>
      </c>
      <c r="L636" s="82" t="n">
        <f aca="false">I636/UOM</f>
        <v>12.6625</v>
      </c>
      <c r="M636" s="82" t="n">
        <f aca="false">J636/UOM</f>
        <v>0</v>
      </c>
      <c r="N636" s="83" t="str">
        <f aca="false">IF(F636="P","PHY",IF(F636="G","G",E636))</f>
        <v>P</v>
      </c>
      <c r="O636" s="83" t="str">
        <f aca="false">IF(ISNA(VLOOKUP(G636,BadCanCurves,1,FALSE())),VLOOKUP(D636,FOLIOS,6,FALSE()),"not used")</f>
        <v>not used</v>
      </c>
      <c r="P636" s="83" t="n">
        <f aca="false">IF($N636="P",VLOOKUP(H636,PrcBuckets,2,FALSE()),0)</f>
        <v>13</v>
      </c>
      <c r="Q636" s="83" t="n">
        <f aca="false">IF($N636="D",VLOOKUP(H636,BasisBuckets,2,FALSE()),0)</f>
        <v>0</v>
      </c>
      <c r="R636" s="83" t="n">
        <f aca="false">IF($N636="PHY",VLOOKUP(H636,PGDBuckets,2,FALSE()),0)</f>
        <v>0</v>
      </c>
      <c r="S636" s="83" t="n">
        <f aca="false">IF($N636="G",VLOOKUP(H636,PGDBuckets,2,FALSE()),0)</f>
        <v>0</v>
      </c>
      <c r="T636" s="83" t="n">
        <f aca="false">SUM(P636:S636)</f>
        <v>13</v>
      </c>
      <c r="U636" s="83" t="str">
        <f aca="false">IF(O636="not used","-",O636&amp;N636&amp;T636)</f>
        <v>-</v>
      </c>
      <c r="V636" s="83" t="str">
        <f aca="false">IF(O636="Not Used","-",VLOOKUP(D636,FOLIOS,7,FALSE())&amp;H636)</f>
        <v>-</v>
      </c>
      <c r="W636" s="83" t="str">
        <f aca="false">IF(U636="-","-",O636&amp;E636&amp;H636)</f>
        <v>-</v>
      </c>
      <c r="X636" s="84" t="str">
        <f aca="false">D636&amp;G636</f>
        <v>FT-CAND-EGSC-PRCTOLL:AECO/EMP</v>
      </c>
      <c r="AF636" s="0" t="str">
        <f aca="false">D636&amp;V636</f>
        <v>FT-CAND-EGSC-PRC-</v>
      </c>
    </row>
    <row r="637" customFormat="false" ht="12.75" hidden="false" customHeight="false" outlineLevel="0" collapsed="false">
      <c r="A637" s="80" t="n">
        <v>36682</v>
      </c>
      <c r="B637" s="81" t="s">
        <v>55</v>
      </c>
      <c r="C637" s="81" t="s">
        <v>56</v>
      </c>
      <c r="D637" s="81" t="s">
        <v>80</v>
      </c>
      <c r="E637" s="81" t="s">
        <v>24</v>
      </c>
      <c r="F637" s="81"/>
      <c r="G637" s="81" t="s">
        <v>81</v>
      </c>
      <c r="H637" s="80" t="n">
        <v>39630</v>
      </c>
      <c r="I637" s="81" t="n">
        <v>130078</v>
      </c>
      <c r="J637" s="81" t="n">
        <v>0</v>
      </c>
      <c r="K637" s="82" t="n">
        <f aca="false">IF(J637=0,0,J637/I637)</f>
        <v>0</v>
      </c>
      <c r="L637" s="82" t="n">
        <f aca="false">I637/UOM</f>
        <v>13.0078</v>
      </c>
      <c r="M637" s="82" t="n">
        <f aca="false">J637/UOM</f>
        <v>0</v>
      </c>
      <c r="N637" s="83" t="str">
        <f aca="false">IF(F637="P","PHY",IF(F637="G","G",E637))</f>
        <v>P</v>
      </c>
      <c r="O637" s="83" t="str">
        <f aca="false">IF(ISNA(VLOOKUP(G637,BadCanCurves,1,FALSE())),VLOOKUP(D637,FOLIOS,6,FALSE()),"not used")</f>
        <v>not used</v>
      </c>
      <c r="P637" s="83" t="n">
        <f aca="false">IF($N637="P",VLOOKUP(H637,PrcBuckets,2,FALSE()),0)</f>
        <v>13</v>
      </c>
      <c r="Q637" s="83" t="n">
        <f aca="false">IF($N637="D",VLOOKUP(H637,BasisBuckets,2,FALSE()),0)</f>
        <v>0</v>
      </c>
      <c r="R637" s="83" t="n">
        <f aca="false">IF($N637="PHY",VLOOKUP(H637,PGDBuckets,2,FALSE()),0)</f>
        <v>0</v>
      </c>
      <c r="S637" s="83" t="n">
        <f aca="false">IF($N637="G",VLOOKUP(H637,PGDBuckets,2,FALSE()),0)</f>
        <v>0</v>
      </c>
      <c r="T637" s="83" t="n">
        <f aca="false">SUM(P637:S637)</f>
        <v>13</v>
      </c>
      <c r="U637" s="83" t="str">
        <f aca="false">IF(O637="not used","-",O637&amp;N637&amp;T637)</f>
        <v>-</v>
      </c>
      <c r="V637" s="83" t="str">
        <f aca="false">IF(O637="Not Used","-",VLOOKUP(D637,FOLIOS,7,FALSE())&amp;H637)</f>
        <v>-</v>
      </c>
      <c r="W637" s="83" t="str">
        <f aca="false">IF(U637="-","-",O637&amp;E637&amp;H637)</f>
        <v>-</v>
      </c>
      <c r="X637" s="84" t="str">
        <f aca="false">D637&amp;G637</f>
        <v>FT-CAND-EGSC-PRCTOLL:AECO/EMP</v>
      </c>
      <c r="AF637" s="0" t="str">
        <f aca="false">D637&amp;V637</f>
        <v>FT-CAND-EGSC-PRC-</v>
      </c>
    </row>
    <row r="638" customFormat="false" ht="12.75" hidden="false" customHeight="false" outlineLevel="0" collapsed="false">
      <c r="A638" s="80" t="n">
        <v>36682</v>
      </c>
      <c r="B638" s="81" t="s">
        <v>55</v>
      </c>
      <c r="C638" s="81" t="s">
        <v>56</v>
      </c>
      <c r="D638" s="81" t="s">
        <v>80</v>
      </c>
      <c r="E638" s="81" t="s">
        <v>24</v>
      </c>
      <c r="F638" s="81"/>
      <c r="G638" s="81" t="s">
        <v>81</v>
      </c>
      <c r="H638" s="80" t="n">
        <v>39661</v>
      </c>
      <c r="I638" s="81" t="n">
        <v>129288</v>
      </c>
      <c r="J638" s="81" t="n">
        <v>0</v>
      </c>
      <c r="K638" s="82" t="n">
        <f aca="false">IF(J638=0,0,J638/I638)</f>
        <v>0</v>
      </c>
      <c r="L638" s="82" t="n">
        <f aca="false">I638/UOM</f>
        <v>12.9288</v>
      </c>
      <c r="M638" s="82" t="n">
        <f aca="false">J638/UOM</f>
        <v>0</v>
      </c>
      <c r="N638" s="83" t="str">
        <f aca="false">IF(F638="P","PHY",IF(F638="G","G",E638))</f>
        <v>P</v>
      </c>
      <c r="O638" s="83" t="str">
        <f aca="false">IF(ISNA(VLOOKUP(G638,BadCanCurves,1,FALSE())),VLOOKUP(D638,FOLIOS,6,FALSE()),"not used")</f>
        <v>not used</v>
      </c>
      <c r="P638" s="83" t="n">
        <f aca="false">IF($N638="P",VLOOKUP(H638,PrcBuckets,2,FALSE()),0)</f>
        <v>13</v>
      </c>
      <c r="Q638" s="83" t="n">
        <f aca="false">IF($N638="D",VLOOKUP(H638,BasisBuckets,2,FALSE()),0)</f>
        <v>0</v>
      </c>
      <c r="R638" s="83" t="n">
        <f aca="false">IF($N638="PHY",VLOOKUP(H638,PGDBuckets,2,FALSE()),0)</f>
        <v>0</v>
      </c>
      <c r="S638" s="83" t="n">
        <f aca="false">IF($N638="G",VLOOKUP(H638,PGDBuckets,2,FALSE()),0)</f>
        <v>0</v>
      </c>
      <c r="T638" s="83" t="n">
        <f aca="false">SUM(P638:S638)</f>
        <v>13</v>
      </c>
      <c r="U638" s="83" t="str">
        <f aca="false">IF(O638="not used","-",O638&amp;N638&amp;T638)</f>
        <v>-</v>
      </c>
      <c r="V638" s="83" t="str">
        <f aca="false">IF(O638="Not Used","-",VLOOKUP(D638,FOLIOS,7,FALSE())&amp;H638)</f>
        <v>-</v>
      </c>
      <c r="W638" s="83" t="str">
        <f aca="false">IF(U638="-","-",O638&amp;E638&amp;H638)</f>
        <v>-</v>
      </c>
      <c r="X638" s="84" t="str">
        <f aca="false">D638&amp;G638</f>
        <v>FT-CAND-EGSC-PRCTOLL:AECO/EMP</v>
      </c>
      <c r="AF638" s="0" t="str">
        <f aca="false">D638&amp;V638</f>
        <v>FT-CAND-EGSC-PRC-</v>
      </c>
    </row>
    <row r="639" customFormat="false" ht="12.75" hidden="false" customHeight="false" outlineLevel="0" collapsed="false">
      <c r="A639" s="80" t="n">
        <v>36682</v>
      </c>
      <c r="B639" s="81" t="s">
        <v>55</v>
      </c>
      <c r="C639" s="81" t="s">
        <v>56</v>
      </c>
      <c r="D639" s="81" t="s">
        <v>80</v>
      </c>
      <c r="E639" s="81" t="s">
        <v>24</v>
      </c>
      <c r="F639" s="81"/>
      <c r="G639" s="81" t="s">
        <v>81</v>
      </c>
      <c r="H639" s="80" t="n">
        <v>39692</v>
      </c>
      <c r="I639" s="81" t="n">
        <v>124358</v>
      </c>
      <c r="J639" s="81" t="n">
        <v>0</v>
      </c>
      <c r="K639" s="82" t="n">
        <f aca="false">IF(J639=0,0,J639/I639)</f>
        <v>0</v>
      </c>
      <c r="L639" s="82" t="n">
        <f aca="false">I639/UOM</f>
        <v>12.4358</v>
      </c>
      <c r="M639" s="82" t="n">
        <f aca="false">J639/UOM</f>
        <v>0</v>
      </c>
      <c r="N639" s="83" t="str">
        <f aca="false">IF(F639="P","PHY",IF(F639="G","G",E639))</f>
        <v>P</v>
      </c>
      <c r="O639" s="83" t="str">
        <f aca="false">IF(ISNA(VLOOKUP(G639,BadCanCurves,1,FALSE())),VLOOKUP(D639,FOLIOS,6,FALSE()),"not used")</f>
        <v>not used</v>
      </c>
      <c r="P639" s="83" t="n">
        <f aca="false">IF($N639="P",VLOOKUP(H639,PrcBuckets,2,FALSE()),0)</f>
        <v>13</v>
      </c>
      <c r="Q639" s="83" t="n">
        <f aca="false">IF($N639="D",VLOOKUP(H639,BasisBuckets,2,FALSE()),0)</f>
        <v>0</v>
      </c>
      <c r="R639" s="83" t="n">
        <f aca="false">IF($N639="PHY",VLOOKUP(H639,PGDBuckets,2,FALSE()),0)</f>
        <v>0</v>
      </c>
      <c r="S639" s="83" t="n">
        <f aca="false">IF($N639="G",VLOOKUP(H639,PGDBuckets,2,FALSE()),0)</f>
        <v>0</v>
      </c>
      <c r="T639" s="83" t="n">
        <f aca="false">SUM(P639:S639)</f>
        <v>13</v>
      </c>
      <c r="U639" s="83" t="str">
        <f aca="false">IF(O639="not used","-",O639&amp;N639&amp;T639)</f>
        <v>-</v>
      </c>
      <c r="V639" s="83" t="str">
        <f aca="false">IF(O639="Not Used","-",VLOOKUP(D639,FOLIOS,7,FALSE())&amp;H639)</f>
        <v>-</v>
      </c>
      <c r="W639" s="83" t="str">
        <f aca="false">IF(U639="-","-",O639&amp;E639&amp;H639)</f>
        <v>-</v>
      </c>
      <c r="X639" s="84" t="str">
        <f aca="false">D639&amp;G639</f>
        <v>FT-CAND-EGSC-PRCTOLL:AECO/EMP</v>
      </c>
      <c r="AF639" s="0" t="str">
        <f aca="false">D639&amp;V639</f>
        <v>FT-CAND-EGSC-PRC-</v>
      </c>
    </row>
    <row r="640" customFormat="false" ht="12.75" hidden="false" customHeight="false" outlineLevel="0" collapsed="false">
      <c r="A640" s="80" t="n">
        <v>36682</v>
      </c>
      <c r="B640" s="81" t="s">
        <v>55</v>
      </c>
      <c r="C640" s="81" t="s">
        <v>56</v>
      </c>
      <c r="D640" s="81" t="s">
        <v>80</v>
      </c>
      <c r="E640" s="81" t="s">
        <v>24</v>
      </c>
      <c r="F640" s="81"/>
      <c r="G640" s="81" t="s">
        <v>81</v>
      </c>
      <c r="H640" s="80" t="n">
        <v>39722</v>
      </c>
      <c r="I640" s="81" t="n">
        <v>127749</v>
      </c>
      <c r="J640" s="81" t="n">
        <v>0</v>
      </c>
      <c r="K640" s="82" t="n">
        <f aca="false">IF(J640=0,0,J640/I640)</f>
        <v>0</v>
      </c>
      <c r="L640" s="82" t="n">
        <f aca="false">I640/UOM</f>
        <v>12.7749</v>
      </c>
      <c r="M640" s="82" t="n">
        <f aca="false">J640/UOM</f>
        <v>0</v>
      </c>
      <c r="N640" s="83" t="str">
        <f aca="false">IF(F640="P","PHY",IF(F640="G","G",E640))</f>
        <v>P</v>
      </c>
      <c r="O640" s="83" t="str">
        <f aca="false">IF(ISNA(VLOOKUP(G640,BadCanCurves,1,FALSE())),VLOOKUP(D640,FOLIOS,6,FALSE()),"not used")</f>
        <v>not used</v>
      </c>
      <c r="P640" s="83" t="n">
        <f aca="false">IF($N640="P",VLOOKUP(H640,PrcBuckets,2,FALSE()),0)</f>
        <v>13</v>
      </c>
      <c r="Q640" s="83" t="n">
        <f aca="false">IF($N640="D",VLOOKUP(H640,BasisBuckets,2,FALSE()),0)</f>
        <v>0</v>
      </c>
      <c r="R640" s="83" t="n">
        <f aca="false">IF($N640="PHY",VLOOKUP(H640,PGDBuckets,2,FALSE()),0)</f>
        <v>0</v>
      </c>
      <c r="S640" s="83" t="n">
        <f aca="false">IF($N640="G",VLOOKUP(H640,PGDBuckets,2,FALSE()),0)</f>
        <v>0</v>
      </c>
      <c r="T640" s="83" t="n">
        <f aca="false">SUM(P640:S640)</f>
        <v>13</v>
      </c>
      <c r="U640" s="83" t="str">
        <f aca="false">IF(O640="not used","-",O640&amp;N640&amp;T640)</f>
        <v>-</v>
      </c>
      <c r="V640" s="83" t="str">
        <f aca="false">IF(O640="Not Used","-",VLOOKUP(D640,FOLIOS,7,FALSE())&amp;H640)</f>
        <v>-</v>
      </c>
      <c r="W640" s="83" t="str">
        <f aca="false">IF(U640="-","-",O640&amp;E640&amp;H640)</f>
        <v>-</v>
      </c>
      <c r="X640" s="84" t="str">
        <f aca="false">D640&amp;G640</f>
        <v>FT-CAND-EGSC-PRCTOLL:AECO/EMP</v>
      </c>
      <c r="AF640" s="0" t="str">
        <f aca="false">D640&amp;V640</f>
        <v>FT-CAND-EGSC-PRC-</v>
      </c>
    </row>
    <row r="641" customFormat="false" ht="12.75" hidden="false" customHeight="false" outlineLevel="0" collapsed="false">
      <c r="A641" s="80" t="n">
        <v>36682</v>
      </c>
      <c r="B641" s="81" t="s">
        <v>55</v>
      </c>
      <c r="C641" s="81" t="s">
        <v>56</v>
      </c>
      <c r="D641" s="81" t="s">
        <v>80</v>
      </c>
      <c r="E641" s="81" t="s">
        <v>24</v>
      </c>
      <c r="F641" s="81"/>
      <c r="G641" s="81" t="s">
        <v>81</v>
      </c>
      <c r="H641" s="80" t="n">
        <v>39753</v>
      </c>
      <c r="I641" s="81" t="n">
        <v>122878</v>
      </c>
      <c r="J641" s="81" t="n">
        <v>0</v>
      </c>
      <c r="K641" s="82" t="n">
        <f aca="false">IF(J641=0,0,J641/I641)</f>
        <v>0</v>
      </c>
      <c r="L641" s="82" t="n">
        <f aca="false">I641/UOM</f>
        <v>12.2878</v>
      </c>
      <c r="M641" s="82" t="n">
        <f aca="false">J641/UOM</f>
        <v>0</v>
      </c>
      <c r="N641" s="83" t="str">
        <f aca="false">IF(F641="P","PHY",IF(F641="G","G",E641))</f>
        <v>P</v>
      </c>
      <c r="O641" s="83" t="str">
        <f aca="false">IF(ISNA(VLOOKUP(G641,BadCanCurves,1,FALSE())),VLOOKUP(D641,FOLIOS,6,FALSE()),"not used")</f>
        <v>not used</v>
      </c>
      <c r="P641" s="83" t="n">
        <f aca="false">IF($N641="P",VLOOKUP(H641,PrcBuckets,2,FALSE()),0)</f>
        <v>13</v>
      </c>
      <c r="Q641" s="83" t="n">
        <f aca="false">IF($N641="D",VLOOKUP(H641,BasisBuckets,2,FALSE()),0)</f>
        <v>0</v>
      </c>
      <c r="R641" s="83" t="n">
        <f aca="false">IF($N641="PHY",VLOOKUP(H641,PGDBuckets,2,FALSE()),0)</f>
        <v>0</v>
      </c>
      <c r="S641" s="83" t="n">
        <f aca="false">IF($N641="G",VLOOKUP(H641,PGDBuckets,2,FALSE()),0)</f>
        <v>0</v>
      </c>
      <c r="T641" s="83" t="n">
        <f aca="false">SUM(P641:S641)</f>
        <v>13</v>
      </c>
      <c r="U641" s="83" t="str">
        <f aca="false">IF(O641="not used","-",O641&amp;N641&amp;T641)</f>
        <v>-</v>
      </c>
      <c r="V641" s="83" t="str">
        <f aca="false">IF(O641="Not Used","-",VLOOKUP(D641,FOLIOS,7,FALSE())&amp;H641)</f>
        <v>-</v>
      </c>
      <c r="W641" s="83" t="str">
        <f aca="false">IF(U641="-","-",O641&amp;E641&amp;H641)</f>
        <v>-</v>
      </c>
      <c r="X641" s="84" t="str">
        <f aca="false">D641&amp;G641</f>
        <v>FT-CAND-EGSC-PRCTOLL:AECO/EMP</v>
      </c>
      <c r="AF641" s="0" t="str">
        <f aca="false">D641&amp;V641</f>
        <v>FT-CAND-EGSC-PRC-</v>
      </c>
    </row>
    <row r="642" customFormat="false" ht="12.75" hidden="false" customHeight="false" outlineLevel="0" collapsed="false">
      <c r="A642" s="80" t="n">
        <v>36682</v>
      </c>
      <c r="B642" s="81" t="s">
        <v>55</v>
      </c>
      <c r="C642" s="81" t="s">
        <v>56</v>
      </c>
      <c r="D642" s="81" t="s">
        <v>80</v>
      </c>
      <c r="E642" s="81" t="s">
        <v>24</v>
      </c>
      <c r="F642" s="81"/>
      <c r="G642" s="81" t="s">
        <v>81</v>
      </c>
      <c r="H642" s="80" t="n">
        <v>39783</v>
      </c>
      <c r="I642" s="81" t="n">
        <v>126228</v>
      </c>
      <c r="J642" s="81" t="n">
        <v>0</v>
      </c>
      <c r="K642" s="82" t="n">
        <f aca="false">IF(J642=0,0,J642/I642)</f>
        <v>0</v>
      </c>
      <c r="L642" s="82" t="n">
        <f aca="false">I642/UOM</f>
        <v>12.6228</v>
      </c>
      <c r="M642" s="82" t="n">
        <f aca="false">J642/UOM</f>
        <v>0</v>
      </c>
      <c r="N642" s="83" t="str">
        <f aca="false">IF(F642="P","PHY",IF(F642="G","G",E642))</f>
        <v>P</v>
      </c>
      <c r="O642" s="83" t="str">
        <f aca="false">IF(ISNA(VLOOKUP(G642,BadCanCurves,1,FALSE())),VLOOKUP(D642,FOLIOS,6,FALSE()),"not used")</f>
        <v>not used</v>
      </c>
      <c r="P642" s="83" t="n">
        <f aca="false">IF($N642="P",VLOOKUP(H642,PrcBuckets,2,FALSE()),0)</f>
        <v>13</v>
      </c>
      <c r="Q642" s="83" t="n">
        <f aca="false">IF($N642="D",VLOOKUP(H642,BasisBuckets,2,FALSE()),0)</f>
        <v>0</v>
      </c>
      <c r="R642" s="83" t="n">
        <f aca="false">IF($N642="PHY",VLOOKUP(H642,PGDBuckets,2,FALSE()),0)</f>
        <v>0</v>
      </c>
      <c r="S642" s="83" t="n">
        <f aca="false">IF($N642="G",VLOOKUP(H642,PGDBuckets,2,FALSE()),0)</f>
        <v>0</v>
      </c>
      <c r="T642" s="83" t="n">
        <f aca="false">SUM(P642:S642)</f>
        <v>13</v>
      </c>
      <c r="U642" s="83" t="str">
        <f aca="false">IF(O642="not used","-",O642&amp;N642&amp;T642)</f>
        <v>-</v>
      </c>
      <c r="V642" s="83" t="str">
        <f aca="false">IF(O642="Not Used","-",VLOOKUP(D642,FOLIOS,7,FALSE())&amp;H642)</f>
        <v>-</v>
      </c>
      <c r="W642" s="83" t="str">
        <f aca="false">IF(U642="-","-",O642&amp;E642&amp;H642)</f>
        <v>-</v>
      </c>
      <c r="X642" s="84" t="str">
        <f aca="false">D642&amp;G642</f>
        <v>FT-CAND-EGSC-PRCTOLL:AECO/EMP</v>
      </c>
      <c r="AF642" s="0" t="str">
        <f aca="false">D642&amp;V642</f>
        <v>FT-CAND-EGSC-PRC-</v>
      </c>
    </row>
    <row r="643" customFormat="false" ht="12.75" hidden="false" customHeight="false" outlineLevel="0" collapsed="false">
      <c r="A643" s="80" t="n">
        <v>36682</v>
      </c>
      <c r="B643" s="81" t="s">
        <v>55</v>
      </c>
      <c r="C643" s="81" t="s">
        <v>56</v>
      </c>
      <c r="D643" s="81" t="s">
        <v>80</v>
      </c>
      <c r="E643" s="81" t="s">
        <v>24</v>
      </c>
      <c r="F643" s="81"/>
      <c r="G643" s="81" t="s">
        <v>81</v>
      </c>
      <c r="H643" s="80" t="n">
        <v>39814</v>
      </c>
      <c r="I643" s="81" t="n">
        <v>125462</v>
      </c>
      <c r="J643" s="81" t="n">
        <v>0</v>
      </c>
      <c r="K643" s="82" t="n">
        <f aca="false">IF(J643=0,0,J643/I643)</f>
        <v>0</v>
      </c>
      <c r="L643" s="82" t="n">
        <f aca="false">I643/UOM</f>
        <v>12.5462</v>
      </c>
      <c r="M643" s="82" t="n">
        <f aca="false">J643/UOM</f>
        <v>0</v>
      </c>
      <c r="N643" s="83" t="str">
        <f aca="false">IF(F643="P","PHY",IF(F643="G","G",E643))</f>
        <v>P</v>
      </c>
      <c r="O643" s="83" t="str">
        <f aca="false">IF(ISNA(VLOOKUP(G643,BadCanCurves,1,FALSE())),VLOOKUP(D643,FOLIOS,6,FALSE()),"not used")</f>
        <v>not used</v>
      </c>
      <c r="P643" s="83" t="n">
        <f aca="false">IF($N643="P",VLOOKUP(H643,PrcBuckets,2,FALSE()),0)</f>
        <v>13</v>
      </c>
      <c r="Q643" s="83" t="n">
        <f aca="false">IF($N643="D",VLOOKUP(H643,BasisBuckets,2,FALSE()),0)</f>
        <v>0</v>
      </c>
      <c r="R643" s="83" t="n">
        <f aca="false">IF($N643="PHY",VLOOKUP(H643,PGDBuckets,2,FALSE()),0)</f>
        <v>0</v>
      </c>
      <c r="S643" s="83" t="n">
        <f aca="false">IF($N643="G",VLOOKUP(H643,PGDBuckets,2,FALSE()),0)</f>
        <v>0</v>
      </c>
      <c r="T643" s="83" t="n">
        <f aca="false">SUM(P643:S643)</f>
        <v>13</v>
      </c>
      <c r="U643" s="83" t="str">
        <f aca="false">IF(O643="not used","-",O643&amp;N643&amp;T643)</f>
        <v>-</v>
      </c>
      <c r="V643" s="83" t="str">
        <f aca="false">IF(O643="Not Used","-",VLOOKUP(D643,FOLIOS,7,FALSE())&amp;H643)</f>
        <v>-</v>
      </c>
      <c r="W643" s="83" t="str">
        <f aca="false">IF(U643="-","-",O643&amp;E643&amp;H643)</f>
        <v>-</v>
      </c>
      <c r="X643" s="84" t="str">
        <f aca="false">D643&amp;G643</f>
        <v>FT-CAND-EGSC-PRCTOLL:AECO/EMP</v>
      </c>
      <c r="AF643" s="0" t="str">
        <f aca="false">D643&amp;V643</f>
        <v>FT-CAND-EGSC-PRC-</v>
      </c>
    </row>
    <row r="644" customFormat="false" ht="12.75" hidden="false" customHeight="false" outlineLevel="0" collapsed="false">
      <c r="A644" s="80" t="n">
        <v>36682</v>
      </c>
      <c r="B644" s="81" t="s">
        <v>55</v>
      </c>
      <c r="C644" s="81" t="s">
        <v>56</v>
      </c>
      <c r="D644" s="81" t="s">
        <v>80</v>
      </c>
      <c r="E644" s="81" t="s">
        <v>24</v>
      </c>
      <c r="F644" s="81"/>
      <c r="G644" s="81" t="s">
        <v>81</v>
      </c>
      <c r="H644" s="80" t="n">
        <v>39845</v>
      </c>
      <c r="I644" s="81" t="n">
        <v>112633</v>
      </c>
      <c r="J644" s="81" t="n">
        <v>0</v>
      </c>
      <c r="K644" s="82" t="n">
        <f aca="false">IF(J644=0,0,J644/I644)</f>
        <v>0</v>
      </c>
      <c r="L644" s="82" t="n">
        <f aca="false">I644/UOM</f>
        <v>11.2633</v>
      </c>
      <c r="M644" s="82" t="n">
        <f aca="false">J644/UOM</f>
        <v>0</v>
      </c>
      <c r="N644" s="83" t="str">
        <f aca="false">IF(F644="P","PHY",IF(F644="G","G",E644))</f>
        <v>P</v>
      </c>
      <c r="O644" s="83" t="str">
        <f aca="false">IF(ISNA(VLOOKUP(G644,BadCanCurves,1,FALSE())),VLOOKUP(D644,FOLIOS,6,FALSE()),"not used")</f>
        <v>not used</v>
      </c>
      <c r="P644" s="83" t="n">
        <f aca="false">IF($N644="P",VLOOKUP(H644,PrcBuckets,2,FALSE()),0)</f>
        <v>13</v>
      </c>
      <c r="Q644" s="83" t="n">
        <f aca="false">IF($N644="D",VLOOKUP(H644,BasisBuckets,2,FALSE()),0)</f>
        <v>0</v>
      </c>
      <c r="R644" s="83" t="n">
        <f aca="false">IF($N644="PHY",VLOOKUP(H644,PGDBuckets,2,FALSE()),0)</f>
        <v>0</v>
      </c>
      <c r="S644" s="83" t="n">
        <f aca="false">IF($N644="G",VLOOKUP(H644,PGDBuckets,2,FALSE()),0)</f>
        <v>0</v>
      </c>
      <c r="T644" s="83" t="n">
        <f aca="false">SUM(P644:S644)</f>
        <v>13</v>
      </c>
      <c r="U644" s="83" t="str">
        <f aca="false">IF(O644="not used","-",O644&amp;N644&amp;T644)</f>
        <v>-</v>
      </c>
      <c r="V644" s="83" t="str">
        <f aca="false">IF(O644="Not Used","-",VLOOKUP(D644,FOLIOS,7,FALSE())&amp;H644)</f>
        <v>-</v>
      </c>
      <c r="W644" s="83" t="str">
        <f aca="false">IF(U644="-","-",O644&amp;E644&amp;H644)</f>
        <v>-</v>
      </c>
      <c r="X644" s="84" t="str">
        <f aca="false">D644&amp;G644</f>
        <v>FT-CAND-EGSC-PRCTOLL:AECO/EMP</v>
      </c>
      <c r="AF644" s="0" t="str">
        <f aca="false">D644&amp;V644</f>
        <v>FT-CAND-EGSC-PRC-</v>
      </c>
    </row>
    <row r="645" customFormat="false" ht="12.75" hidden="false" customHeight="false" outlineLevel="0" collapsed="false">
      <c r="A645" s="80" t="n">
        <v>36682</v>
      </c>
      <c r="B645" s="81" t="s">
        <v>55</v>
      </c>
      <c r="C645" s="81" t="s">
        <v>56</v>
      </c>
      <c r="D645" s="81" t="s">
        <v>80</v>
      </c>
      <c r="E645" s="81" t="s">
        <v>24</v>
      </c>
      <c r="F645" s="81"/>
      <c r="G645" s="81" t="s">
        <v>81</v>
      </c>
      <c r="H645" s="80" t="n">
        <v>39873</v>
      </c>
      <c r="I645" s="81" t="n">
        <v>124017</v>
      </c>
      <c r="J645" s="81" t="n">
        <v>0</v>
      </c>
      <c r="K645" s="82" t="n">
        <f aca="false">IF(J645=0,0,J645/I645)</f>
        <v>0</v>
      </c>
      <c r="L645" s="82" t="n">
        <f aca="false">I645/UOM</f>
        <v>12.4017</v>
      </c>
      <c r="M645" s="82" t="n">
        <f aca="false">J645/UOM</f>
        <v>0</v>
      </c>
      <c r="N645" s="83" t="str">
        <f aca="false">IF(F645="P","PHY",IF(F645="G","G",E645))</f>
        <v>P</v>
      </c>
      <c r="O645" s="83" t="str">
        <f aca="false">IF(ISNA(VLOOKUP(G645,BadCanCurves,1,FALSE())),VLOOKUP(D645,FOLIOS,6,FALSE()),"not used")</f>
        <v>not used</v>
      </c>
      <c r="P645" s="83" t="n">
        <f aca="false">IF($N645="P",VLOOKUP(H645,PrcBuckets,2,FALSE()),0)</f>
        <v>13</v>
      </c>
      <c r="Q645" s="83" t="n">
        <f aca="false">IF($N645="D",VLOOKUP(H645,BasisBuckets,2,FALSE()),0)</f>
        <v>0</v>
      </c>
      <c r="R645" s="83" t="n">
        <f aca="false">IF($N645="PHY",VLOOKUP(H645,PGDBuckets,2,FALSE()),0)</f>
        <v>0</v>
      </c>
      <c r="S645" s="83" t="n">
        <f aca="false">IF($N645="G",VLOOKUP(H645,PGDBuckets,2,FALSE()),0)</f>
        <v>0</v>
      </c>
      <c r="T645" s="83" t="n">
        <f aca="false">SUM(P645:S645)</f>
        <v>13</v>
      </c>
      <c r="U645" s="83" t="str">
        <f aca="false">IF(O645="not used","-",O645&amp;N645&amp;T645)</f>
        <v>-</v>
      </c>
      <c r="V645" s="83" t="str">
        <f aca="false">IF(O645="Not Used","-",VLOOKUP(D645,FOLIOS,7,FALSE())&amp;H645)</f>
        <v>-</v>
      </c>
      <c r="W645" s="83" t="str">
        <f aca="false">IF(U645="-","-",O645&amp;E645&amp;H645)</f>
        <v>-</v>
      </c>
      <c r="X645" s="84" t="str">
        <f aca="false">D645&amp;G645</f>
        <v>FT-CAND-EGSC-PRCTOLL:AECO/EMP</v>
      </c>
      <c r="AF645" s="0" t="str">
        <f aca="false">D645&amp;V645</f>
        <v>FT-CAND-EGSC-PRC-</v>
      </c>
    </row>
    <row r="646" customFormat="false" ht="12.75" hidden="false" customHeight="false" outlineLevel="0" collapsed="false">
      <c r="A646" s="80" t="n">
        <v>36682</v>
      </c>
      <c r="B646" s="81" t="s">
        <v>55</v>
      </c>
      <c r="C646" s="81" t="s">
        <v>56</v>
      </c>
      <c r="D646" s="81" t="s">
        <v>80</v>
      </c>
      <c r="E646" s="81" t="s">
        <v>24</v>
      </c>
      <c r="F646" s="81"/>
      <c r="G646" s="81" t="s">
        <v>81</v>
      </c>
      <c r="H646" s="80" t="n">
        <v>39904</v>
      </c>
      <c r="I646" s="81" t="n">
        <v>119288</v>
      </c>
      <c r="J646" s="81" t="n">
        <v>0</v>
      </c>
      <c r="K646" s="82" t="n">
        <f aca="false">IF(J646=0,0,J646/I646)</f>
        <v>0</v>
      </c>
      <c r="L646" s="82" t="n">
        <f aca="false">I646/UOM</f>
        <v>11.9288</v>
      </c>
      <c r="M646" s="82" t="n">
        <f aca="false">J646/UOM</f>
        <v>0</v>
      </c>
      <c r="N646" s="83" t="str">
        <f aca="false">IF(F646="P","PHY",IF(F646="G","G",E646))</f>
        <v>P</v>
      </c>
      <c r="O646" s="83" t="str">
        <f aca="false">IF(ISNA(VLOOKUP(G646,BadCanCurves,1,FALSE())),VLOOKUP(D646,FOLIOS,6,FALSE()),"not used")</f>
        <v>not used</v>
      </c>
      <c r="P646" s="83" t="n">
        <f aca="false">IF($N646="P",VLOOKUP(H646,PrcBuckets,2,FALSE()),0)</f>
        <v>13</v>
      </c>
      <c r="Q646" s="83" t="n">
        <f aca="false">IF($N646="D",VLOOKUP(H646,BasisBuckets,2,FALSE()),0)</f>
        <v>0</v>
      </c>
      <c r="R646" s="83" t="n">
        <f aca="false">IF($N646="PHY",VLOOKUP(H646,PGDBuckets,2,FALSE()),0)</f>
        <v>0</v>
      </c>
      <c r="S646" s="83" t="n">
        <f aca="false">IF($N646="G",VLOOKUP(H646,PGDBuckets,2,FALSE()),0)</f>
        <v>0</v>
      </c>
      <c r="T646" s="83" t="n">
        <f aca="false">SUM(P646:S646)</f>
        <v>13</v>
      </c>
      <c r="U646" s="83" t="str">
        <f aca="false">IF(O646="not used","-",O646&amp;N646&amp;T646)</f>
        <v>-</v>
      </c>
      <c r="V646" s="83" t="str">
        <f aca="false">IF(O646="Not Used","-",VLOOKUP(D646,FOLIOS,7,FALSE())&amp;H646)</f>
        <v>-</v>
      </c>
      <c r="W646" s="83" t="str">
        <f aca="false">IF(U646="-","-",O646&amp;E646&amp;H646)</f>
        <v>-</v>
      </c>
      <c r="X646" s="84" t="str">
        <f aca="false">D646&amp;G646</f>
        <v>FT-CAND-EGSC-PRCTOLL:AECO/EMP</v>
      </c>
      <c r="AF646" s="0" t="str">
        <f aca="false">D646&amp;V646</f>
        <v>FT-CAND-EGSC-PRC-</v>
      </c>
    </row>
    <row r="647" customFormat="false" ht="12.75" hidden="false" customHeight="false" outlineLevel="0" collapsed="false">
      <c r="A647" s="80" t="n">
        <v>36682</v>
      </c>
      <c r="B647" s="81" t="s">
        <v>55</v>
      </c>
      <c r="C647" s="81" t="s">
        <v>56</v>
      </c>
      <c r="D647" s="81" t="s">
        <v>80</v>
      </c>
      <c r="E647" s="81" t="s">
        <v>24</v>
      </c>
      <c r="F647" s="81"/>
      <c r="G647" s="81" t="s">
        <v>81</v>
      </c>
      <c r="H647" s="80" t="n">
        <v>39934</v>
      </c>
      <c r="I647" s="81" t="n">
        <v>122541</v>
      </c>
      <c r="J647" s="81" t="n">
        <v>0</v>
      </c>
      <c r="K647" s="82" t="n">
        <f aca="false">IF(J647=0,0,J647/I647)</f>
        <v>0</v>
      </c>
      <c r="L647" s="82" t="n">
        <f aca="false">I647/UOM</f>
        <v>12.2541</v>
      </c>
      <c r="M647" s="82" t="n">
        <f aca="false">J647/UOM</f>
        <v>0</v>
      </c>
      <c r="N647" s="83" t="str">
        <f aca="false">IF(F647="P","PHY",IF(F647="G","G",E647))</f>
        <v>P</v>
      </c>
      <c r="O647" s="83" t="str">
        <f aca="false">IF(ISNA(VLOOKUP(G647,BadCanCurves,1,FALSE())),VLOOKUP(D647,FOLIOS,6,FALSE()),"not used")</f>
        <v>not used</v>
      </c>
      <c r="P647" s="83" t="n">
        <f aca="false">IF($N647="P",VLOOKUP(H647,PrcBuckets,2,FALSE()),0)</f>
        <v>13</v>
      </c>
      <c r="Q647" s="83" t="n">
        <f aca="false">IF($N647="D",VLOOKUP(H647,BasisBuckets,2,FALSE()),0)</f>
        <v>0</v>
      </c>
      <c r="R647" s="83" t="n">
        <f aca="false">IF($N647="PHY",VLOOKUP(H647,PGDBuckets,2,FALSE()),0)</f>
        <v>0</v>
      </c>
      <c r="S647" s="83" t="n">
        <f aca="false">IF($N647="G",VLOOKUP(H647,PGDBuckets,2,FALSE()),0)</f>
        <v>0</v>
      </c>
      <c r="T647" s="83" t="n">
        <f aca="false">SUM(P647:S647)</f>
        <v>13</v>
      </c>
      <c r="U647" s="83" t="str">
        <f aca="false">IF(O647="not used","-",O647&amp;N647&amp;T647)</f>
        <v>-</v>
      </c>
      <c r="V647" s="83" t="str">
        <f aca="false">IF(O647="Not Used","-",VLOOKUP(D647,FOLIOS,7,FALSE())&amp;H647)</f>
        <v>-</v>
      </c>
      <c r="W647" s="83" t="str">
        <f aca="false">IF(U647="-","-",O647&amp;E647&amp;H647)</f>
        <v>-</v>
      </c>
      <c r="X647" s="84" t="str">
        <f aca="false">D647&amp;G647</f>
        <v>FT-CAND-EGSC-PRCTOLL:AECO/EMP</v>
      </c>
      <c r="AF647" s="0" t="str">
        <f aca="false">D647&amp;V647</f>
        <v>FT-CAND-EGSC-PRC-</v>
      </c>
    </row>
    <row r="648" customFormat="false" ht="12.75" hidden="false" customHeight="false" outlineLevel="0" collapsed="false">
      <c r="A648" s="80" t="n">
        <v>36682</v>
      </c>
      <c r="B648" s="81" t="s">
        <v>55</v>
      </c>
      <c r="C648" s="81" t="s">
        <v>56</v>
      </c>
      <c r="D648" s="81" t="s">
        <v>80</v>
      </c>
      <c r="E648" s="81" t="s">
        <v>24</v>
      </c>
      <c r="F648" s="81"/>
      <c r="G648" s="81" t="s">
        <v>81</v>
      </c>
      <c r="H648" s="80" t="n">
        <v>39965</v>
      </c>
      <c r="I648" s="81" t="n">
        <v>117869</v>
      </c>
      <c r="J648" s="81" t="n">
        <v>0</v>
      </c>
      <c r="K648" s="82" t="n">
        <f aca="false">IF(J648=0,0,J648/I648)</f>
        <v>0</v>
      </c>
      <c r="L648" s="82" t="n">
        <f aca="false">I648/UOM</f>
        <v>11.7869</v>
      </c>
      <c r="M648" s="82" t="n">
        <f aca="false">J648/UOM</f>
        <v>0</v>
      </c>
      <c r="N648" s="83" t="str">
        <f aca="false">IF(F648="P","PHY",IF(F648="G","G",E648))</f>
        <v>P</v>
      </c>
      <c r="O648" s="83" t="str">
        <f aca="false">IF(ISNA(VLOOKUP(G648,BadCanCurves,1,FALSE())),VLOOKUP(D648,FOLIOS,6,FALSE()),"not used")</f>
        <v>not used</v>
      </c>
      <c r="P648" s="83" t="n">
        <f aca="false">IF($N648="P",VLOOKUP(H648,PrcBuckets,2,FALSE()),0)</f>
        <v>13</v>
      </c>
      <c r="Q648" s="83" t="n">
        <f aca="false">IF($N648="D",VLOOKUP(H648,BasisBuckets,2,FALSE()),0)</f>
        <v>0</v>
      </c>
      <c r="R648" s="83" t="n">
        <f aca="false">IF($N648="PHY",VLOOKUP(H648,PGDBuckets,2,FALSE()),0)</f>
        <v>0</v>
      </c>
      <c r="S648" s="83" t="n">
        <f aca="false">IF($N648="G",VLOOKUP(H648,PGDBuckets,2,FALSE()),0)</f>
        <v>0</v>
      </c>
      <c r="T648" s="83" t="n">
        <f aca="false">SUM(P648:S648)</f>
        <v>13</v>
      </c>
      <c r="U648" s="83" t="str">
        <f aca="false">IF(O648="not used","-",O648&amp;N648&amp;T648)</f>
        <v>-</v>
      </c>
      <c r="V648" s="83" t="str">
        <f aca="false">IF(O648="Not Used","-",VLOOKUP(D648,FOLIOS,7,FALSE())&amp;H648)</f>
        <v>-</v>
      </c>
      <c r="W648" s="83" t="str">
        <f aca="false">IF(U648="-","-",O648&amp;E648&amp;H648)</f>
        <v>-</v>
      </c>
      <c r="X648" s="84" t="str">
        <f aca="false">D648&amp;G648</f>
        <v>FT-CAND-EGSC-PRCTOLL:AECO/EMP</v>
      </c>
      <c r="AF648" s="0" t="str">
        <f aca="false">D648&amp;V648</f>
        <v>FT-CAND-EGSC-PRC-</v>
      </c>
    </row>
    <row r="649" customFormat="false" ht="12.75" hidden="false" customHeight="false" outlineLevel="0" collapsed="false">
      <c r="A649" s="80" t="n">
        <v>36682</v>
      </c>
      <c r="B649" s="81" t="s">
        <v>55</v>
      </c>
      <c r="C649" s="81" t="s">
        <v>56</v>
      </c>
      <c r="D649" s="81" t="s">
        <v>80</v>
      </c>
      <c r="E649" s="81" t="s">
        <v>24</v>
      </c>
      <c r="F649" s="81"/>
      <c r="G649" s="81" t="s">
        <v>81</v>
      </c>
      <c r="H649" s="80" t="n">
        <v>39995</v>
      </c>
      <c r="I649" s="81" t="n">
        <v>121083</v>
      </c>
      <c r="J649" s="81" t="n">
        <v>0</v>
      </c>
      <c r="K649" s="82" t="n">
        <f aca="false">IF(J649=0,0,J649/I649)</f>
        <v>0</v>
      </c>
      <c r="L649" s="82" t="n">
        <f aca="false">I649/UOM</f>
        <v>12.1083</v>
      </c>
      <c r="M649" s="82" t="n">
        <f aca="false">J649/UOM</f>
        <v>0</v>
      </c>
      <c r="N649" s="83" t="str">
        <f aca="false">IF(F649="P","PHY",IF(F649="G","G",E649))</f>
        <v>P</v>
      </c>
      <c r="O649" s="83" t="str">
        <f aca="false">IF(ISNA(VLOOKUP(G649,BadCanCurves,1,FALSE())),VLOOKUP(D649,FOLIOS,6,FALSE()),"not used")</f>
        <v>not used</v>
      </c>
      <c r="P649" s="83" t="n">
        <f aca="false">IF($N649="P",VLOOKUP(H649,PrcBuckets,2,FALSE()),0)</f>
        <v>13</v>
      </c>
      <c r="Q649" s="83" t="n">
        <f aca="false">IF($N649="D",VLOOKUP(H649,BasisBuckets,2,FALSE()),0)</f>
        <v>0</v>
      </c>
      <c r="R649" s="83" t="n">
        <f aca="false">IF($N649="PHY",VLOOKUP(H649,PGDBuckets,2,FALSE()),0)</f>
        <v>0</v>
      </c>
      <c r="S649" s="83" t="n">
        <f aca="false">IF($N649="G",VLOOKUP(H649,PGDBuckets,2,FALSE()),0)</f>
        <v>0</v>
      </c>
      <c r="T649" s="83" t="n">
        <f aca="false">SUM(P649:S649)</f>
        <v>13</v>
      </c>
      <c r="U649" s="83" t="str">
        <f aca="false">IF(O649="not used","-",O649&amp;N649&amp;T649)</f>
        <v>-</v>
      </c>
      <c r="V649" s="83" t="str">
        <f aca="false">IF(O649="Not Used","-",VLOOKUP(D649,FOLIOS,7,FALSE())&amp;H649)</f>
        <v>-</v>
      </c>
      <c r="W649" s="83" t="str">
        <f aca="false">IF(U649="-","-",O649&amp;E649&amp;H649)</f>
        <v>-</v>
      </c>
      <c r="X649" s="84" t="str">
        <f aca="false">D649&amp;G649</f>
        <v>FT-CAND-EGSC-PRCTOLL:AECO/EMP</v>
      </c>
      <c r="AF649" s="0" t="str">
        <f aca="false">D649&amp;V649</f>
        <v>FT-CAND-EGSC-PRC-</v>
      </c>
    </row>
    <row r="650" customFormat="false" ht="12.75" hidden="false" customHeight="false" outlineLevel="0" collapsed="false">
      <c r="A650" s="80" t="n">
        <v>36682</v>
      </c>
      <c r="B650" s="81" t="s">
        <v>55</v>
      </c>
      <c r="C650" s="81" t="s">
        <v>56</v>
      </c>
      <c r="D650" s="81" t="s">
        <v>80</v>
      </c>
      <c r="E650" s="81" t="s">
        <v>24</v>
      </c>
      <c r="F650" s="81"/>
      <c r="G650" s="81" t="s">
        <v>81</v>
      </c>
      <c r="H650" s="80" t="n">
        <v>40026</v>
      </c>
      <c r="I650" s="81" t="n">
        <v>120348</v>
      </c>
      <c r="J650" s="81" t="n">
        <v>0</v>
      </c>
      <c r="K650" s="82" t="n">
        <f aca="false">IF(J650=0,0,J650/I650)</f>
        <v>0</v>
      </c>
      <c r="L650" s="82" t="n">
        <f aca="false">I650/UOM</f>
        <v>12.0348</v>
      </c>
      <c r="M650" s="82" t="n">
        <f aca="false">J650/UOM</f>
        <v>0</v>
      </c>
      <c r="N650" s="83" t="str">
        <f aca="false">IF(F650="P","PHY",IF(F650="G","G",E650))</f>
        <v>P</v>
      </c>
      <c r="O650" s="83" t="str">
        <f aca="false">IF(ISNA(VLOOKUP(G650,BadCanCurves,1,FALSE())),VLOOKUP(D650,FOLIOS,6,FALSE()),"not used")</f>
        <v>not used</v>
      </c>
      <c r="P650" s="83" t="n">
        <f aca="false">IF($N650="P",VLOOKUP(H650,PrcBuckets,2,FALSE()),0)</f>
        <v>13</v>
      </c>
      <c r="Q650" s="83" t="n">
        <f aca="false">IF($N650="D",VLOOKUP(H650,BasisBuckets,2,FALSE()),0)</f>
        <v>0</v>
      </c>
      <c r="R650" s="83" t="n">
        <f aca="false">IF($N650="PHY",VLOOKUP(H650,PGDBuckets,2,FALSE()),0)</f>
        <v>0</v>
      </c>
      <c r="S650" s="83" t="n">
        <f aca="false">IF($N650="G",VLOOKUP(H650,PGDBuckets,2,FALSE()),0)</f>
        <v>0</v>
      </c>
      <c r="T650" s="83" t="n">
        <f aca="false">SUM(P650:S650)</f>
        <v>13</v>
      </c>
      <c r="U650" s="83" t="str">
        <f aca="false">IF(O650="not used","-",O650&amp;N650&amp;T650)</f>
        <v>-</v>
      </c>
      <c r="V650" s="83" t="str">
        <f aca="false">IF(O650="Not Used","-",VLOOKUP(D650,FOLIOS,7,FALSE())&amp;H650)</f>
        <v>-</v>
      </c>
      <c r="W650" s="83" t="str">
        <f aca="false">IF(U650="-","-",O650&amp;E650&amp;H650)</f>
        <v>-</v>
      </c>
      <c r="X650" s="84" t="str">
        <f aca="false">D650&amp;G650</f>
        <v>FT-CAND-EGSC-PRCTOLL:AECO/EMP</v>
      </c>
      <c r="AF650" s="0" t="str">
        <f aca="false">D650&amp;V650</f>
        <v>FT-CAND-EGSC-PRC-</v>
      </c>
    </row>
    <row r="651" customFormat="false" ht="12.75" hidden="false" customHeight="false" outlineLevel="0" collapsed="false">
      <c r="A651" s="80" t="n">
        <v>36682</v>
      </c>
      <c r="B651" s="81" t="s">
        <v>55</v>
      </c>
      <c r="C651" s="81" t="s">
        <v>56</v>
      </c>
      <c r="D651" s="81" t="s">
        <v>80</v>
      </c>
      <c r="E651" s="81" t="s">
        <v>24</v>
      </c>
      <c r="F651" s="81"/>
      <c r="G651" s="81" t="s">
        <v>81</v>
      </c>
      <c r="H651" s="80" t="n">
        <v>40057</v>
      </c>
      <c r="I651" s="81" t="n">
        <v>115760</v>
      </c>
      <c r="J651" s="81" t="n">
        <v>0</v>
      </c>
      <c r="K651" s="82" t="n">
        <f aca="false">IF(J651=0,0,J651/I651)</f>
        <v>0</v>
      </c>
      <c r="L651" s="82" t="n">
        <f aca="false">I651/UOM</f>
        <v>11.576</v>
      </c>
      <c r="M651" s="82" t="n">
        <f aca="false">J651/UOM</f>
        <v>0</v>
      </c>
      <c r="N651" s="83" t="str">
        <f aca="false">IF(F651="P","PHY",IF(F651="G","G",E651))</f>
        <v>P</v>
      </c>
      <c r="O651" s="83" t="str">
        <f aca="false">IF(ISNA(VLOOKUP(G651,BadCanCurves,1,FALSE())),VLOOKUP(D651,FOLIOS,6,FALSE()),"not used")</f>
        <v>not used</v>
      </c>
      <c r="P651" s="83" t="n">
        <f aca="false">IF($N651="P",VLOOKUP(H651,PrcBuckets,2,FALSE()),0)</f>
        <v>13</v>
      </c>
      <c r="Q651" s="83" t="n">
        <f aca="false">IF($N651="D",VLOOKUP(H651,BasisBuckets,2,FALSE()),0)</f>
        <v>0</v>
      </c>
      <c r="R651" s="83" t="n">
        <f aca="false">IF($N651="PHY",VLOOKUP(H651,PGDBuckets,2,FALSE()),0)</f>
        <v>0</v>
      </c>
      <c r="S651" s="83" t="n">
        <f aca="false">IF($N651="G",VLOOKUP(H651,PGDBuckets,2,FALSE()),0)</f>
        <v>0</v>
      </c>
      <c r="T651" s="83" t="n">
        <f aca="false">SUM(P651:S651)</f>
        <v>13</v>
      </c>
      <c r="U651" s="83" t="str">
        <f aca="false">IF(O651="not used","-",O651&amp;N651&amp;T651)</f>
        <v>-</v>
      </c>
      <c r="V651" s="83" t="str">
        <f aca="false">IF(O651="Not Used","-",VLOOKUP(D651,FOLIOS,7,FALSE())&amp;H651)</f>
        <v>-</v>
      </c>
      <c r="W651" s="83" t="str">
        <f aca="false">IF(U651="-","-",O651&amp;E651&amp;H651)</f>
        <v>-</v>
      </c>
      <c r="X651" s="84" t="str">
        <f aca="false">D651&amp;G651</f>
        <v>FT-CAND-EGSC-PRCTOLL:AECO/EMP</v>
      </c>
      <c r="AF651" s="0" t="str">
        <f aca="false">D651&amp;V651</f>
        <v>FT-CAND-EGSC-PRC-</v>
      </c>
    </row>
    <row r="652" customFormat="false" ht="12.75" hidden="false" customHeight="false" outlineLevel="0" collapsed="false">
      <c r="A652" s="80" t="n">
        <v>36682</v>
      </c>
      <c r="B652" s="81" t="s">
        <v>55</v>
      </c>
      <c r="C652" s="81" t="s">
        <v>56</v>
      </c>
      <c r="D652" s="81" t="s">
        <v>80</v>
      </c>
      <c r="E652" s="81" t="s">
        <v>24</v>
      </c>
      <c r="F652" s="81"/>
      <c r="G652" s="81" t="s">
        <v>81</v>
      </c>
      <c r="H652" s="80" t="n">
        <v>40087</v>
      </c>
      <c r="I652" s="81" t="n">
        <v>118916</v>
      </c>
      <c r="J652" s="81" t="n">
        <v>0</v>
      </c>
      <c r="K652" s="82" t="n">
        <f aca="false">IF(J652=0,0,J652/I652)</f>
        <v>0</v>
      </c>
      <c r="L652" s="82" t="n">
        <f aca="false">I652/UOM</f>
        <v>11.8916</v>
      </c>
      <c r="M652" s="82" t="n">
        <f aca="false">J652/UOM</f>
        <v>0</v>
      </c>
      <c r="N652" s="83" t="str">
        <f aca="false">IF(F652="P","PHY",IF(F652="G","G",E652))</f>
        <v>P</v>
      </c>
      <c r="O652" s="83" t="str">
        <f aca="false">IF(ISNA(VLOOKUP(G652,BadCanCurves,1,FALSE())),VLOOKUP(D652,FOLIOS,6,FALSE()),"not used")</f>
        <v>not used</v>
      </c>
      <c r="P652" s="83" t="n">
        <f aca="false">IF($N652="P",VLOOKUP(H652,PrcBuckets,2,FALSE()),0)</f>
        <v>13</v>
      </c>
      <c r="Q652" s="83" t="n">
        <f aca="false">IF($N652="D",VLOOKUP(H652,BasisBuckets,2,FALSE()),0)</f>
        <v>0</v>
      </c>
      <c r="R652" s="83" t="n">
        <f aca="false">IF($N652="PHY",VLOOKUP(H652,PGDBuckets,2,FALSE()),0)</f>
        <v>0</v>
      </c>
      <c r="S652" s="83" t="n">
        <f aca="false">IF($N652="G",VLOOKUP(H652,PGDBuckets,2,FALSE()),0)</f>
        <v>0</v>
      </c>
      <c r="T652" s="83" t="n">
        <f aca="false">SUM(P652:S652)</f>
        <v>13</v>
      </c>
      <c r="U652" s="83" t="str">
        <f aca="false">IF(O652="not used","-",O652&amp;N652&amp;T652)</f>
        <v>-</v>
      </c>
      <c r="V652" s="83" t="str">
        <f aca="false">IF(O652="Not Used","-",VLOOKUP(D652,FOLIOS,7,FALSE())&amp;H652)</f>
        <v>-</v>
      </c>
      <c r="W652" s="83" t="str">
        <f aca="false">IF(U652="-","-",O652&amp;E652&amp;H652)</f>
        <v>-</v>
      </c>
      <c r="X652" s="84" t="str">
        <f aca="false">D652&amp;G652</f>
        <v>FT-CAND-EGSC-PRCTOLL:AECO/EMP</v>
      </c>
      <c r="AF652" s="0" t="str">
        <f aca="false">D652&amp;V652</f>
        <v>FT-CAND-EGSC-PRC-</v>
      </c>
    </row>
    <row r="653" customFormat="false" ht="12.75" hidden="false" customHeight="false" outlineLevel="0" collapsed="false">
      <c r="A653" s="80" t="n">
        <v>36682</v>
      </c>
      <c r="B653" s="81" t="s">
        <v>55</v>
      </c>
      <c r="C653" s="81" t="s">
        <v>56</v>
      </c>
      <c r="D653" s="81" t="s">
        <v>80</v>
      </c>
      <c r="E653" s="81" t="s">
        <v>24</v>
      </c>
      <c r="F653" s="81"/>
      <c r="G653" s="81" t="s">
        <v>81</v>
      </c>
      <c r="H653" s="80" t="n">
        <v>40118</v>
      </c>
      <c r="I653" s="81" t="n">
        <v>114382</v>
      </c>
      <c r="J653" s="81" t="n">
        <v>0</v>
      </c>
      <c r="K653" s="82" t="n">
        <f aca="false">IF(J653=0,0,J653/I653)</f>
        <v>0</v>
      </c>
      <c r="L653" s="82" t="n">
        <f aca="false">I653/UOM</f>
        <v>11.4382</v>
      </c>
      <c r="M653" s="82" t="n">
        <f aca="false">J653/UOM</f>
        <v>0</v>
      </c>
      <c r="N653" s="83" t="str">
        <f aca="false">IF(F653="P","PHY",IF(F653="G","G",E653))</f>
        <v>P</v>
      </c>
      <c r="O653" s="83" t="str">
        <f aca="false">IF(ISNA(VLOOKUP(G653,BadCanCurves,1,FALSE())),VLOOKUP(D653,FOLIOS,6,FALSE()),"not used")</f>
        <v>not used</v>
      </c>
      <c r="P653" s="83" t="n">
        <f aca="false">IF($N653="P",VLOOKUP(H653,PrcBuckets,2,FALSE()),0)</f>
        <v>13</v>
      </c>
      <c r="Q653" s="83" t="n">
        <f aca="false">IF($N653="D",VLOOKUP(H653,BasisBuckets,2,FALSE()),0)</f>
        <v>0</v>
      </c>
      <c r="R653" s="83" t="n">
        <f aca="false">IF($N653="PHY",VLOOKUP(H653,PGDBuckets,2,FALSE()),0)</f>
        <v>0</v>
      </c>
      <c r="S653" s="83" t="n">
        <f aca="false">IF($N653="G",VLOOKUP(H653,PGDBuckets,2,FALSE()),0)</f>
        <v>0</v>
      </c>
      <c r="T653" s="83" t="n">
        <f aca="false">SUM(P653:S653)</f>
        <v>13</v>
      </c>
      <c r="U653" s="83" t="str">
        <f aca="false">IF(O653="not used","-",O653&amp;N653&amp;T653)</f>
        <v>-</v>
      </c>
      <c r="V653" s="83" t="str">
        <f aca="false">IF(O653="Not Used","-",VLOOKUP(D653,FOLIOS,7,FALSE())&amp;H653)</f>
        <v>-</v>
      </c>
      <c r="W653" s="83" t="str">
        <f aca="false">IF(U653="-","-",O653&amp;E653&amp;H653)</f>
        <v>-</v>
      </c>
      <c r="X653" s="84" t="str">
        <f aca="false">D653&amp;G653</f>
        <v>FT-CAND-EGSC-PRCTOLL:AECO/EMP</v>
      </c>
      <c r="AF653" s="0" t="str">
        <f aca="false">D653&amp;V653</f>
        <v>FT-CAND-EGSC-PRC-</v>
      </c>
    </row>
    <row r="654" customFormat="false" ht="12.75" hidden="false" customHeight="false" outlineLevel="0" collapsed="false">
      <c r="A654" s="80" t="n">
        <v>36682</v>
      </c>
      <c r="B654" s="81" t="s">
        <v>55</v>
      </c>
      <c r="C654" s="81" t="s">
        <v>56</v>
      </c>
      <c r="D654" s="81" t="s">
        <v>80</v>
      </c>
      <c r="E654" s="81" t="s">
        <v>24</v>
      </c>
      <c r="F654" s="81"/>
      <c r="G654" s="81" t="s">
        <v>81</v>
      </c>
      <c r="H654" s="80" t="n">
        <v>40148</v>
      </c>
      <c r="I654" s="81" t="n">
        <v>117501</v>
      </c>
      <c r="J654" s="81" t="n">
        <v>0</v>
      </c>
      <c r="K654" s="82" t="n">
        <f aca="false">IF(J654=0,0,J654/I654)</f>
        <v>0</v>
      </c>
      <c r="L654" s="82" t="n">
        <f aca="false">I654/UOM</f>
        <v>11.7501</v>
      </c>
      <c r="M654" s="82" t="n">
        <f aca="false">J654/UOM</f>
        <v>0</v>
      </c>
      <c r="N654" s="83" t="str">
        <f aca="false">IF(F654="P","PHY",IF(F654="G","G",E654))</f>
        <v>P</v>
      </c>
      <c r="O654" s="83" t="str">
        <f aca="false">IF(ISNA(VLOOKUP(G654,BadCanCurves,1,FALSE())),VLOOKUP(D654,FOLIOS,6,FALSE()),"not used")</f>
        <v>not used</v>
      </c>
      <c r="P654" s="83" t="n">
        <f aca="false">IF($N654="P",VLOOKUP(H654,PrcBuckets,2,FALSE()),0)</f>
        <v>13</v>
      </c>
      <c r="Q654" s="83" t="n">
        <f aca="false">IF($N654="D",VLOOKUP(H654,BasisBuckets,2,FALSE()),0)</f>
        <v>0</v>
      </c>
      <c r="R654" s="83" t="n">
        <f aca="false">IF($N654="PHY",VLOOKUP(H654,PGDBuckets,2,FALSE()),0)</f>
        <v>0</v>
      </c>
      <c r="S654" s="83" t="n">
        <f aca="false">IF($N654="G",VLOOKUP(H654,PGDBuckets,2,FALSE()),0)</f>
        <v>0</v>
      </c>
      <c r="T654" s="83" t="n">
        <f aca="false">SUM(P654:S654)</f>
        <v>13</v>
      </c>
      <c r="U654" s="83" t="str">
        <f aca="false">IF(O654="not used","-",O654&amp;N654&amp;T654)</f>
        <v>-</v>
      </c>
      <c r="V654" s="83" t="str">
        <f aca="false">IF(O654="Not Used","-",VLOOKUP(D654,FOLIOS,7,FALSE())&amp;H654)</f>
        <v>-</v>
      </c>
      <c r="W654" s="83" t="str">
        <f aca="false">IF(U654="-","-",O654&amp;E654&amp;H654)</f>
        <v>-</v>
      </c>
      <c r="X654" s="84" t="str">
        <f aca="false">D654&amp;G654</f>
        <v>FT-CAND-EGSC-PRCTOLL:AECO/EMP</v>
      </c>
      <c r="AF654" s="0" t="str">
        <f aca="false">D654&amp;V654</f>
        <v>FT-CAND-EGSC-PRC-</v>
      </c>
    </row>
    <row r="655" customFormat="false" ht="12.75" hidden="false" customHeight="false" outlineLevel="0" collapsed="false">
      <c r="A655" s="80" t="n">
        <v>36682</v>
      </c>
      <c r="B655" s="81" t="s">
        <v>55</v>
      </c>
      <c r="C655" s="81" t="s">
        <v>56</v>
      </c>
      <c r="D655" s="81" t="s">
        <v>80</v>
      </c>
      <c r="E655" s="81" t="s">
        <v>24</v>
      </c>
      <c r="F655" s="81"/>
      <c r="G655" s="81" t="s">
        <v>81</v>
      </c>
      <c r="H655" s="80" t="n">
        <v>40179</v>
      </c>
      <c r="I655" s="81" t="n">
        <v>116789</v>
      </c>
      <c r="J655" s="81" t="n">
        <v>0</v>
      </c>
      <c r="K655" s="82" t="n">
        <f aca="false">IF(J655=0,0,J655/I655)</f>
        <v>0</v>
      </c>
      <c r="L655" s="82" t="n">
        <f aca="false">I655/UOM</f>
        <v>11.6789</v>
      </c>
      <c r="M655" s="82" t="n">
        <f aca="false">J655/UOM</f>
        <v>0</v>
      </c>
      <c r="N655" s="83" t="str">
        <f aca="false">IF(F655="P","PHY",IF(F655="G","G",E655))</f>
        <v>P</v>
      </c>
      <c r="O655" s="83" t="str">
        <f aca="false">IF(ISNA(VLOOKUP(G655,BadCanCurves,1,FALSE())),VLOOKUP(D655,FOLIOS,6,FALSE()),"not used")</f>
        <v>not used</v>
      </c>
      <c r="P655" s="83" t="n">
        <f aca="false">IF($N655="P",VLOOKUP(H655,PrcBuckets,2,FALSE()),0)</f>
        <v>13</v>
      </c>
      <c r="Q655" s="83" t="n">
        <f aca="false">IF($N655="D",VLOOKUP(H655,BasisBuckets,2,FALSE()),0)</f>
        <v>0</v>
      </c>
      <c r="R655" s="83" t="n">
        <f aca="false">IF($N655="PHY",VLOOKUP(H655,PGDBuckets,2,FALSE()),0)</f>
        <v>0</v>
      </c>
      <c r="S655" s="83" t="n">
        <f aca="false">IF($N655="G",VLOOKUP(H655,PGDBuckets,2,FALSE()),0)</f>
        <v>0</v>
      </c>
      <c r="T655" s="83" t="n">
        <f aca="false">SUM(P655:S655)</f>
        <v>13</v>
      </c>
      <c r="U655" s="83" t="str">
        <f aca="false">IF(O655="not used","-",O655&amp;N655&amp;T655)</f>
        <v>-</v>
      </c>
      <c r="V655" s="83" t="str">
        <f aca="false">IF(O655="Not Used","-",VLOOKUP(D655,FOLIOS,7,FALSE())&amp;H655)</f>
        <v>-</v>
      </c>
      <c r="W655" s="83" t="str">
        <f aca="false">IF(U655="-","-",O655&amp;E655&amp;H655)</f>
        <v>-</v>
      </c>
      <c r="X655" s="84" t="str">
        <f aca="false">D655&amp;G655</f>
        <v>FT-CAND-EGSC-PRCTOLL:AECO/EMP</v>
      </c>
      <c r="AF655" s="0" t="str">
        <f aca="false">D655&amp;V655</f>
        <v>FT-CAND-EGSC-PRC-</v>
      </c>
    </row>
    <row r="656" customFormat="false" ht="12.75" hidden="false" customHeight="false" outlineLevel="0" collapsed="false">
      <c r="A656" s="80" t="n">
        <v>36682</v>
      </c>
      <c r="B656" s="81" t="s">
        <v>55</v>
      </c>
      <c r="C656" s="81" t="s">
        <v>56</v>
      </c>
      <c r="D656" s="81" t="s">
        <v>80</v>
      </c>
      <c r="E656" s="81" t="s">
        <v>24</v>
      </c>
      <c r="F656" s="81"/>
      <c r="G656" s="81" t="s">
        <v>81</v>
      </c>
      <c r="H656" s="80" t="n">
        <v>40210</v>
      </c>
      <c r="I656" s="81" t="n">
        <v>104847</v>
      </c>
      <c r="J656" s="81" t="n">
        <v>0</v>
      </c>
      <c r="K656" s="82" t="n">
        <f aca="false">IF(J656=0,0,J656/I656)</f>
        <v>0</v>
      </c>
      <c r="L656" s="82" t="n">
        <f aca="false">I656/UOM</f>
        <v>10.4847</v>
      </c>
      <c r="M656" s="82" t="n">
        <f aca="false">J656/UOM</f>
        <v>0</v>
      </c>
      <c r="N656" s="83" t="str">
        <f aca="false">IF(F656="P","PHY",IF(F656="G","G",E656))</f>
        <v>P</v>
      </c>
      <c r="O656" s="83" t="str">
        <f aca="false">IF(ISNA(VLOOKUP(G656,BadCanCurves,1,FALSE())),VLOOKUP(D656,FOLIOS,6,FALSE()),"not used")</f>
        <v>not used</v>
      </c>
      <c r="P656" s="83" t="n">
        <f aca="false">IF($N656="P",VLOOKUP(H656,PrcBuckets,2,FALSE()),0)</f>
        <v>13</v>
      </c>
      <c r="Q656" s="83" t="n">
        <f aca="false">IF($N656="D",VLOOKUP(H656,BasisBuckets,2,FALSE()),0)</f>
        <v>0</v>
      </c>
      <c r="R656" s="83" t="n">
        <f aca="false">IF($N656="PHY",VLOOKUP(H656,PGDBuckets,2,FALSE()),0)</f>
        <v>0</v>
      </c>
      <c r="S656" s="83" t="n">
        <f aca="false">IF($N656="G",VLOOKUP(H656,PGDBuckets,2,FALSE()),0)</f>
        <v>0</v>
      </c>
      <c r="T656" s="83" t="n">
        <f aca="false">SUM(P656:S656)</f>
        <v>13</v>
      </c>
      <c r="U656" s="83" t="str">
        <f aca="false">IF(O656="not used","-",O656&amp;N656&amp;T656)</f>
        <v>-</v>
      </c>
      <c r="V656" s="83" t="str">
        <f aca="false">IF(O656="Not Used","-",VLOOKUP(D656,FOLIOS,7,FALSE())&amp;H656)</f>
        <v>-</v>
      </c>
      <c r="W656" s="83" t="str">
        <f aca="false">IF(U656="-","-",O656&amp;E656&amp;H656)</f>
        <v>-</v>
      </c>
      <c r="X656" s="84" t="str">
        <f aca="false">D656&amp;G656</f>
        <v>FT-CAND-EGSC-PRCTOLL:AECO/EMP</v>
      </c>
      <c r="AF656" s="0" t="str">
        <f aca="false">D656&amp;V656</f>
        <v>FT-CAND-EGSC-PRC-</v>
      </c>
    </row>
    <row r="657" customFormat="false" ht="12.75" hidden="false" customHeight="false" outlineLevel="0" collapsed="false">
      <c r="A657" s="80" t="n">
        <v>36682</v>
      </c>
      <c r="B657" s="81" t="s">
        <v>55</v>
      </c>
      <c r="C657" s="81" t="s">
        <v>56</v>
      </c>
      <c r="D657" s="81" t="s">
        <v>80</v>
      </c>
      <c r="E657" s="81" t="s">
        <v>24</v>
      </c>
      <c r="F657" s="81"/>
      <c r="G657" s="81" t="s">
        <v>81</v>
      </c>
      <c r="H657" s="80" t="n">
        <v>40238</v>
      </c>
      <c r="I657" s="81" t="n">
        <v>115444</v>
      </c>
      <c r="J657" s="81" t="n">
        <v>0</v>
      </c>
      <c r="K657" s="82" t="n">
        <f aca="false">IF(J657=0,0,J657/I657)</f>
        <v>0</v>
      </c>
      <c r="L657" s="82" t="n">
        <f aca="false">I657/UOM</f>
        <v>11.5444</v>
      </c>
      <c r="M657" s="82" t="n">
        <f aca="false">J657/UOM</f>
        <v>0</v>
      </c>
      <c r="N657" s="83" t="str">
        <f aca="false">IF(F657="P","PHY",IF(F657="G","G",E657))</f>
        <v>P</v>
      </c>
      <c r="O657" s="83" t="str">
        <f aca="false">IF(ISNA(VLOOKUP(G657,BadCanCurves,1,FALSE())),VLOOKUP(D657,FOLIOS,6,FALSE()),"not used")</f>
        <v>not used</v>
      </c>
      <c r="P657" s="83" t="n">
        <f aca="false">IF($N657="P",VLOOKUP(H657,PrcBuckets,2,FALSE()),0)</f>
        <v>13</v>
      </c>
      <c r="Q657" s="83" t="n">
        <f aca="false">IF($N657="D",VLOOKUP(H657,BasisBuckets,2,FALSE()),0)</f>
        <v>0</v>
      </c>
      <c r="R657" s="83" t="n">
        <f aca="false">IF($N657="PHY",VLOOKUP(H657,PGDBuckets,2,FALSE()),0)</f>
        <v>0</v>
      </c>
      <c r="S657" s="83" t="n">
        <f aca="false">IF($N657="G",VLOOKUP(H657,PGDBuckets,2,FALSE()),0)</f>
        <v>0</v>
      </c>
      <c r="T657" s="83" t="n">
        <f aca="false">SUM(P657:S657)</f>
        <v>13</v>
      </c>
      <c r="U657" s="83" t="str">
        <f aca="false">IF(O657="not used","-",O657&amp;N657&amp;T657)</f>
        <v>-</v>
      </c>
      <c r="V657" s="83" t="str">
        <f aca="false">IF(O657="Not Used","-",VLOOKUP(D657,FOLIOS,7,FALSE())&amp;H657)</f>
        <v>-</v>
      </c>
      <c r="W657" s="83" t="str">
        <f aca="false">IF(U657="-","-",O657&amp;E657&amp;H657)</f>
        <v>-</v>
      </c>
      <c r="X657" s="84" t="str">
        <f aca="false">D657&amp;G657</f>
        <v>FT-CAND-EGSC-PRCTOLL:AECO/EMP</v>
      </c>
      <c r="AF657" s="0" t="str">
        <f aca="false">D657&amp;V657</f>
        <v>FT-CAND-EGSC-PRC-</v>
      </c>
    </row>
    <row r="658" customFormat="false" ht="12.75" hidden="false" customHeight="false" outlineLevel="0" collapsed="false">
      <c r="A658" s="80" t="n">
        <v>36682</v>
      </c>
      <c r="B658" s="81" t="s">
        <v>55</v>
      </c>
      <c r="C658" s="81" t="s">
        <v>56</v>
      </c>
      <c r="D658" s="81" t="s">
        <v>80</v>
      </c>
      <c r="E658" s="81" t="s">
        <v>24</v>
      </c>
      <c r="F658" s="81"/>
      <c r="G658" s="81" t="s">
        <v>81</v>
      </c>
      <c r="H658" s="80" t="n">
        <v>40269</v>
      </c>
      <c r="I658" s="81" t="n">
        <v>111043</v>
      </c>
      <c r="J658" s="81" t="n">
        <v>0</v>
      </c>
      <c r="K658" s="82" t="n">
        <f aca="false">IF(J658=0,0,J658/I658)</f>
        <v>0</v>
      </c>
      <c r="L658" s="82" t="n">
        <f aca="false">I658/UOM</f>
        <v>11.1043</v>
      </c>
      <c r="M658" s="82" t="n">
        <f aca="false">J658/UOM</f>
        <v>0</v>
      </c>
      <c r="N658" s="83" t="str">
        <f aca="false">IF(F658="P","PHY",IF(F658="G","G",E658))</f>
        <v>P</v>
      </c>
      <c r="O658" s="83" t="str">
        <f aca="false">IF(ISNA(VLOOKUP(G658,BadCanCurves,1,FALSE())),VLOOKUP(D658,FOLIOS,6,FALSE()),"not used")</f>
        <v>not used</v>
      </c>
      <c r="P658" s="83" t="n">
        <f aca="false">IF($N658="P",VLOOKUP(H658,PrcBuckets,2,FALSE()),0)</f>
        <v>13</v>
      </c>
      <c r="Q658" s="83" t="n">
        <f aca="false">IF($N658="D",VLOOKUP(H658,BasisBuckets,2,FALSE()),0)</f>
        <v>0</v>
      </c>
      <c r="R658" s="83" t="n">
        <f aca="false">IF($N658="PHY",VLOOKUP(H658,PGDBuckets,2,FALSE()),0)</f>
        <v>0</v>
      </c>
      <c r="S658" s="83" t="n">
        <f aca="false">IF($N658="G",VLOOKUP(H658,PGDBuckets,2,FALSE()),0)</f>
        <v>0</v>
      </c>
      <c r="T658" s="83" t="n">
        <f aca="false">SUM(P658:S658)</f>
        <v>13</v>
      </c>
      <c r="U658" s="83" t="str">
        <f aca="false">IF(O658="not used","-",O658&amp;N658&amp;T658)</f>
        <v>-</v>
      </c>
      <c r="V658" s="83" t="str">
        <f aca="false">IF(O658="Not Used","-",VLOOKUP(D658,FOLIOS,7,FALSE())&amp;H658)</f>
        <v>-</v>
      </c>
      <c r="W658" s="83" t="str">
        <f aca="false">IF(U658="-","-",O658&amp;E658&amp;H658)</f>
        <v>-</v>
      </c>
      <c r="X658" s="84" t="str">
        <f aca="false">D658&amp;G658</f>
        <v>FT-CAND-EGSC-PRCTOLL:AECO/EMP</v>
      </c>
      <c r="AF658" s="0" t="str">
        <f aca="false">D658&amp;V658</f>
        <v>FT-CAND-EGSC-PRC-</v>
      </c>
    </row>
    <row r="659" customFormat="false" ht="12.75" hidden="false" customHeight="false" outlineLevel="0" collapsed="false">
      <c r="A659" s="80" t="n">
        <v>36682</v>
      </c>
      <c r="B659" s="81" t="s">
        <v>55</v>
      </c>
      <c r="C659" s="81" t="s">
        <v>56</v>
      </c>
      <c r="D659" s="81" t="s">
        <v>80</v>
      </c>
      <c r="E659" s="81" t="s">
        <v>24</v>
      </c>
      <c r="F659" s="81"/>
      <c r="G659" s="81" t="s">
        <v>81</v>
      </c>
      <c r="H659" s="80" t="n">
        <v>40299</v>
      </c>
      <c r="I659" s="81" t="n">
        <v>114071</v>
      </c>
      <c r="J659" s="81" t="n">
        <v>0</v>
      </c>
      <c r="K659" s="82" t="n">
        <f aca="false">IF(J659=0,0,J659/I659)</f>
        <v>0</v>
      </c>
      <c r="L659" s="82" t="n">
        <f aca="false">I659/UOM</f>
        <v>11.4071</v>
      </c>
      <c r="M659" s="82" t="n">
        <f aca="false">J659/UOM</f>
        <v>0</v>
      </c>
      <c r="N659" s="83" t="str">
        <f aca="false">IF(F659="P","PHY",IF(F659="G","G",E659))</f>
        <v>P</v>
      </c>
      <c r="O659" s="83" t="str">
        <f aca="false">IF(ISNA(VLOOKUP(G659,BadCanCurves,1,FALSE())),VLOOKUP(D659,FOLIOS,6,FALSE()),"not used")</f>
        <v>not used</v>
      </c>
      <c r="P659" s="83" t="n">
        <f aca="false">IF($N659="P",VLOOKUP(H659,PrcBuckets,2,FALSE()),0)</f>
        <v>13</v>
      </c>
      <c r="Q659" s="83" t="n">
        <f aca="false">IF($N659="D",VLOOKUP(H659,BasisBuckets,2,FALSE()),0)</f>
        <v>0</v>
      </c>
      <c r="R659" s="83" t="n">
        <f aca="false">IF($N659="PHY",VLOOKUP(H659,PGDBuckets,2,FALSE()),0)</f>
        <v>0</v>
      </c>
      <c r="S659" s="83" t="n">
        <f aca="false">IF($N659="G",VLOOKUP(H659,PGDBuckets,2,FALSE()),0)</f>
        <v>0</v>
      </c>
      <c r="T659" s="83" t="n">
        <f aca="false">SUM(P659:S659)</f>
        <v>13</v>
      </c>
      <c r="U659" s="83" t="str">
        <f aca="false">IF(O659="not used","-",O659&amp;N659&amp;T659)</f>
        <v>-</v>
      </c>
      <c r="V659" s="83" t="str">
        <f aca="false">IF(O659="Not Used","-",VLOOKUP(D659,FOLIOS,7,FALSE())&amp;H659)</f>
        <v>-</v>
      </c>
      <c r="W659" s="83" t="str">
        <f aca="false">IF(U659="-","-",O659&amp;E659&amp;H659)</f>
        <v>-</v>
      </c>
      <c r="X659" s="84" t="str">
        <f aca="false">D659&amp;G659</f>
        <v>FT-CAND-EGSC-PRCTOLL:AECO/EMP</v>
      </c>
      <c r="AF659" s="0" t="str">
        <f aca="false">D659&amp;V659</f>
        <v>FT-CAND-EGSC-PRC-</v>
      </c>
    </row>
    <row r="660" customFormat="false" ht="12.75" hidden="false" customHeight="false" outlineLevel="0" collapsed="false">
      <c r="A660" s="80" t="n">
        <v>36682</v>
      </c>
      <c r="B660" s="81" t="s">
        <v>55</v>
      </c>
      <c r="C660" s="81" t="s">
        <v>56</v>
      </c>
      <c r="D660" s="81" t="s">
        <v>80</v>
      </c>
      <c r="E660" s="81" t="s">
        <v>24</v>
      </c>
      <c r="F660" s="81"/>
      <c r="G660" s="81" t="s">
        <v>81</v>
      </c>
      <c r="H660" s="80" t="n">
        <v>40330</v>
      </c>
      <c r="I660" s="81" t="n">
        <v>109722</v>
      </c>
      <c r="J660" s="81" t="n">
        <v>0</v>
      </c>
      <c r="K660" s="82" t="n">
        <f aca="false">IF(J660=0,0,J660/I660)</f>
        <v>0</v>
      </c>
      <c r="L660" s="82" t="n">
        <f aca="false">I660/UOM</f>
        <v>10.9722</v>
      </c>
      <c r="M660" s="82" t="n">
        <f aca="false">J660/UOM</f>
        <v>0</v>
      </c>
      <c r="N660" s="83" t="str">
        <f aca="false">IF(F660="P","PHY",IF(F660="G","G",E660))</f>
        <v>P</v>
      </c>
      <c r="O660" s="83" t="str">
        <f aca="false">IF(ISNA(VLOOKUP(G660,BadCanCurves,1,FALSE())),VLOOKUP(D660,FOLIOS,6,FALSE()),"not used")</f>
        <v>not used</v>
      </c>
      <c r="P660" s="83" t="n">
        <f aca="false">IF($N660="P",VLOOKUP(H660,PrcBuckets,2,FALSE()),0)</f>
        <v>13</v>
      </c>
      <c r="Q660" s="83" t="n">
        <f aca="false">IF($N660="D",VLOOKUP(H660,BasisBuckets,2,FALSE()),0)</f>
        <v>0</v>
      </c>
      <c r="R660" s="83" t="n">
        <f aca="false">IF($N660="PHY",VLOOKUP(H660,PGDBuckets,2,FALSE()),0)</f>
        <v>0</v>
      </c>
      <c r="S660" s="83" t="n">
        <f aca="false">IF($N660="G",VLOOKUP(H660,PGDBuckets,2,FALSE()),0)</f>
        <v>0</v>
      </c>
      <c r="T660" s="83" t="n">
        <f aca="false">SUM(P660:S660)</f>
        <v>13</v>
      </c>
      <c r="U660" s="83" t="str">
        <f aca="false">IF(O660="not used","-",O660&amp;N660&amp;T660)</f>
        <v>-</v>
      </c>
      <c r="V660" s="83" t="str">
        <f aca="false">IF(O660="Not Used","-",VLOOKUP(D660,FOLIOS,7,FALSE())&amp;H660)</f>
        <v>-</v>
      </c>
      <c r="W660" s="83" t="str">
        <f aca="false">IF(U660="-","-",O660&amp;E660&amp;H660)</f>
        <v>-</v>
      </c>
      <c r="X660" s="84" t="str">
        <f aca="false">D660&amp;G660</f>
        <v>FT-CAND-EGSC-PRCTOLL:AECO/EMP</v>
      </c>
      <c r="AF660" s="0" t="str">
        <f aca="false">D660&amp;V660</f>
        <v>FT-CAND-EGSC-PRC-</v>
      </c>
    </row>
    <row r="661" customFormat="false" ht="12.75" hidden="false" customHeight="false" outlineLevel="0" collapsed="false">
      <c r="A661" s="80" t="n">
        <v>36682</v>
      </c>
      <c r="B661" s="81" t="s">
        <v>55</v>
      </c>
      <c r="C661" s="81" t="s">
        <v>56</v>
      </c>
      <c r="D661" s="81" t="s">
        <v>80</v>
      </c>
      <c r="E661" s="81" t="s">
        <v>24</v>
      </c>
      <c r="F661" s="81"/>
      <c r="G661" s="81" t="s">
        <v>81</v>
      </c>
      <c r="H661" s="80" t="n">
        <v>40360</v>
      </c>
      <c r="I661" s="81" t="n">
        <v>112711</v>
      </c>
      <c r="J661" s="81" t="n">
        <v>0</v>
      </c>
      <c r="K661" s="82" t="n">
        <f aca="false">IF(J661=0,0,J661/I661)</f>
        <v>0</v>
      </c>
      <c r="L661" s="82" t="n">
        <f aca="false">I661/UOM</f>
        <v>11.2711</v>
      </c>
      <c r="M661" s="82" t="n">
        <f aca="false">J661/UOM</f>
        <v>0</v>
      </c>
      <c r="N661" s="83" t="str">
        <f aca="false">IF(F661="P","PHY",IF(F661="G","G",E661))</f>
        <v>P</v>
      </c>
      <c r="O661" s="83" t="str">
        <f aca="false">IF(ISNA(VLOOKUP(G661,BadCanCurves,1,FALSE())),VLOOKUP(D661,FOLIOS,6,FALSE()),"not used")</f>
        <v>not used</v>
      </c>
      <c r="P661" s="83" t="n">
        <f aca="false">IF($N661="P",VLOOKUP(H661,PrcBuckets,2,FALSE()),0)</f>
        <v>13</v>
      </c>
      <c r="Q661" s="83" t="n">
        <f aca="false">IF($N661="D",VLOOKUP(H661,BasisBuckets,2,FALSE()),0)</f>
        <v>0</v>
      </c>
      <c r="R661" s="83" t="n">
        <f aca="false">IF($N661="PHY",VLOOKUP(H661,PGDBuckets,2,FALSE()),0)</f>
        <v>0</v>
      </c>
      <c r="S661" s="83" t="n">
        <f aca="false">IF($N661="G",VLOOKUP(H661,PGDBuckets,2,FALSE()),0)</f>
        <v>0</v>
      </c>
      <c r="T661" s="83" t="n">
        <f aca="false">SUM(P661:S661)</f>
        <v>13</v>
      </c>
      <c r="U661" s="83" t="str">
        <f aca="false">IF(O661="not used","-",O661&amp;N661&amp;T661)</f>
        <v>-</v>
      </c>
      <c r="V661" s="83" t="str">
        <f aca="false">IF(O661="Not Used","-",VLOOKUP(D661,FOLIOS,7,FALSE())&amp;H661)</f>
        <v>-</v>
      </c>
      <c r="W661" s="83" t="str">
        <f aca="false">IF(U661="-","-",O661&amp;E661&amp;H661)</f>
        <v>-</v>
      </c>
      <c r="X661" s="84" t="str">
        <f aca="false">D661&amp;G661</f>
        <v>FT-CAND-EGSC-PRCTOLL:AECO/EMP</v>
      </c>
      <c r="AF661" s="0" t="str">
        <f aca="false">D661&amp;V661</f>
        <v>FT-CAND-EGSC-PRC-</v>
      </c>
    </row>
    <row r="662" customFormat="false" ht="12.75" hidden="false" customHeight="false" outlineLevel="0" collapsed="false">
      <c r="A662" s="80" t="n">
        <v>36682</v>
      </c>
      <c r="B662" s="81" t="s">
        <v>55</v>
      </c>
      <c r="C662" s="81" t="s">
        <v>56</v>
      </c>
      <c r="D662" s="81" t="s">
        <v>80</v>
      </c>
      <c r="E662" s="81" t="s">
        <v>24</v>
      </c>
      <c r="F662" s="81"/>
      <c r="G662" s="81" t="s">
        <v>81</v>
      </c>
      <c r="H662" s="80" t="n">
        <v>40391</v>
      </c>
      <c r="I662" s="81" t="n">
        <v>112023</v>
      </c>
      <c r="J662" s="81" t="n">
        <v>0</v>
      </c>
      <c r="K662" s="82" t="n">
        <f aca="false">IF(J662=0,0,J662/I662)</f>
        <v>0</v>
      </c>
      <c r="L662" s="82" t="n">
        <f aca="false">I662/UOM</f>
        <v>11.2023</v>
      </c>
      <c r="M662" s="82" t="n">
        <f aca="false">J662/UOM</f>
        <v>0</v>
      </c>
      <c r="N662" s="83" t="str">
        <f aca="false">IF(F662="P","PHY",IF(F662="G","G",E662))</f>
        <v>P</v>
      </c>
      <c r="O662" s="83" t="str">
        <f aca="false">IF(ISNA(VLOOKUP(G662,BadCanCurves,1,FALSE())),VLOOKUP(D662,FOLIOS,6,FALSE()),"not used")</f>
        <v>not used</v>
      </c>
      <c r="P662" s="83" t="n">
        <f aca="false">IF($N662="P",VLOOKUP(H662,PrcBuckets,2,FALSE()),0)</f>
        <v>13</v>
      </c>
      <c r="Q662" s="83" t="n">
        <f aca="false">IF($N662="D",VLOOKUP(H662,BasisBuckets,2,FALSE()),0)</f>
        <v>0</v>
      </c>
      <c r="R662" s="83" t="n">
        <f aca="false">IF($N662="PHY",VLOOKUP(H662,PGDBuckets,2,FALSE()),0)</f>
        <v>0</v>
      </c>
      <c r="S662" s="83" t="n">
        <f aca="false">IF($N662="G",VLOOKUP(H662,PGDBuckets,2,FALSE()),0)</f>
        <v>0</v>
      </c>
      <c r="T662" s="83" t="n">
        <f aca="false">SUM(P662:S662)</f>
        <v>13</v>
      </c>
      <c r="U662" s="83" t="str">
        <f aca="false">IF(O662="not used","-",O662&amp;N662&amp;T662)</f>
        <v>-</v>
      </c>
      <c r="V662" s="83" t="str">
        <f aca="false">IF(O662="Not Used","-",VLOOKUP(D662,FOLIOS,7,FALSE())&amp;H662)</f>
        <v>-</v>
      </c>
      <c r="W662" s="83" t="str">
        <f aca="false">IF(U662="-","-",O662&amp;E662&amp;H662)</f>
        <v>-</v>
      </c>
      <c r="X662" s="84" t="str">
        <f aca="false">D662&amp;G662</f>
        <v>FT-CAND-EGSC-PRCTOLL:AECO/EMP</v>
      </c>
      <c r="AF662" s="0" t="str">
        <f aca="false">D662&amp;V662</f>
        <v>FT-CAND-EGSC-PRC-</v>
      </c>
    </row>
    <row r="663" customFormat="false" ht="12.75" hidden="false" customHeight="false" outlineLevel="0" collapsed="false">
      <c r="A663" s="80" t="n">
        <v>36682</v>
      </c>
      <c r="B663" s="81" t="s">
        <v>55</v>
      </c>
      <c r="C663" s="81" t="s">
        <v>56</v>
      </c>
      <c r="D663" s="81" t="s">
        <v>80</v>
      </c>
      <c r="E663" s="81" t="s">
        <v>24</v>
      </c>
      <c r="F663" s="81"/>
      <c r="G663" s="81" t="s">
        <v>81</v>
      </c>
      <c r="H663" s="80" t="n">
        <v>40422</v>
      </c>
      <c r="I663" s="81" t="n">
        <v>107747</v>
      </c>
      <c r="J663" s="81" t="n">
        <v>0</v>
      </c>
      <c r="K663" s="82" t="n">
        <f aca="false">IF(J663=0,0,J663/I663)</f>
        <v>0</v>
      </c>
      <c r="L663" s="82" t="n">
        <f aca="false">I663/UOM</f>
        <v>10.7747</v>
      </c>
      <c r="M663" s="82" t="n">
        <f aca="false">J663/UOM</f>
        <v>0</v>
      </c>
      <c r="N663" s="83" t="str">
        <f aca="false">IF(F663="P","PHY",IF(F663="G","G",E663))</f>
        <v>P</v>
      </c>
      <c r="O663" s="83" t="str">
        <f aca="false">IF(ISNA(VLOOKUP(G663,BadCanCurves,1,FALSE())),VLOOKUP(D663,FOLIOS,6,FALSE()),"not used")</f>
        <v>not used</v>
      </c>
      <c r="P663" s="83" t="n">
        <f aca="false">IF($N663="P",VLOOKUP(H663,PrcBuckets,2,FALSE()),0)</f>
        <v>13</v>
      </c>
      <c r="Q663" s="83" t="n">
        <f aca="false">IF($N663="D",VLOOKUP(H663,BasisBuckets,2,FALSE()),0)</f>
        <v>0</v>
      </c>
      <c r="R663" s="83" t="n">
        <f aca="false">IF($N663="PHY",VLOOKUP(H663,PGDBuckets,2,FALSE()),0)</f>
        <v>0</v>
      </c>
      <c r="S663" s="83" t="n">
        <f aca="false">IF($N663="G",VLOOKUP(H663,PGDBuckets,2,FALSE()),0)</f>
        <v>0</v>
      </c>
      <c r="T663" s="83" t="n">
        <f aca="false">SUM(P663:S663)</f>
        <v>13</v>
      </c>
      <c r="U663" s="83" t="str">
        <f aca="false">IF(O663="not used","-",O663&amp;N663&amp;T663)</f>
        <v>-</v>
      </c>
      <c r="V663" s="83" t="str">
        <f aca="false">IF(O663="Not Used","-",VLOOKUP(D663,FOLIOS,7,FALSE())&amp;H663)</f>
        <v>-</v>
      </c>
      <c r="W663" s="83" t="str">
        <f aca="false">IF(U663="-","-",O663&amp;E663&amp;H663)</f>
        <v>-</v>
      </c>
      <c r="X663" s="84" t="str">
        <f aca="false">D663&amp;G663</f>
        <v>FT-CAND-EGSC-PRCTOLL:AECO/EMP</v>
      </c>
      <c r="AF663" s="0" t="str">
        <f aca="false">D663&amp;V663</f>
        <v>FT-CAND-EGSC-PRC-</v>
      </c>
    </row>
    <row r="664" customFormat="false" ht="12.75" hidden="false" customHeight="false" outlineLevel="0" collapsed="false">
      <c r="A664" s="80" t="n">
        <v>36682</v>
      </c>
      <c r="B664" s="81" t="s">
        <v>55</v>
      </c>
      <c r="C664" s="81" t="s">
        <v>56</v>
      </c>
      <c r="D664" s="81" t="s">
        <v>80</v>
      </c>
      <c r="E664" s="81" t="s">
        <v>24</v>
      </c>
      <c r="F664" s="81"/>
      <c r="G664" s="81" t="s">
        <v>81</v>
      </c>
      <c r="H664" s="80" t="n">
        <v>40452</v>
      </c>
      <c r="I664" s="81" t="n">
        <v>110681</v>
      </c>
      <c r="J664" s="81" t="n">
        <v>0</v>
      </c>
      <c r="K664" s="82" t="n">
        <f aca="false">IF(J664=0,0,J664/I664)</f>
        <v>0</v>
      </c>
      <c r="L664" s="82" t="n">
        <f aca="false">I664/UOM</f>
        <v>11.0681</v>
      </c>
      <c r="M664" s="82" t="n">
        <f aca="false">J664/UOM</f>
        <v>0</v>
      </c>
      <c r="N664" s="83" t="str">
        <f aca="false">IF(F664="P","PHY",IF(F664="G","G",E664))</f>
        <v>P</v>
      </c>
      <c r="O664" s="83" t="str">
        <f aca="false">IF(ISNA(VLOOKUP(G664,BadCanCurves,1,FALSE())),VLOOKUP(D664,FOLIOS,6,FALSE()),"not used")</f>
        <v>not used</v>
      </c>
      <c r="P664" s="83" t="n">
        <f aca="false">IF($N664="P",VLOOKUP(H664,PrcBuckets,2,FALSE()),0)</f>
        <v>13</v>
      </c>
      <c r="Q664" s="83" t="n">
        <f aca="false">IF($N664="D",VLOOKUP(H664,BasisBuckets,2,FALSE()),0)</f>
        <v>0</v>
      </c>
      <c r="R664" s="83" t="n">
        <f aca="false">IF($N664="PHY",VLOOKUP(H664,PGDBuckets,2,FALSE()),0)</f>
        <v>0</v>
      </c>
      <c r="S664" s="83" t="n">
        <f aca="false">IF($N664="G",VLOOKUP(H664,PGDBuckets,2,FALSE()),0)</f>
        <v>0</v>
      </c>
      <c r="T664" s="83" t="n">
        <f aca="false">SUM(P664:S664)</f>
        <v>13</v>
      </c>
      <c r="U664" s="83" t="str">
        <f aca="false">IF(O664="not used","-",O664&amp;N664&amp;T664)</f>
        <v>-</v>
      </c>
      <c r="V664" s="83" t="str">
        <f aca="false">IF(O664="Not Used","-",VLOOKUP(D664,FOLIOS,7,FALSE())&amp;H664)</f>
        <v>-</v>
      </c>
      <c r="W664" s="83" t="str">
        <f aca="false">IF(U664="-","-",O664&amp;E664&amp;H664)</f>
        <v>-</v>
      </c>
      <c r="X664" s="84" t="str">
        <f aca="false">D664&amp;G664</f>
        <v>FT-CAND-EGSC-PRCTOLL:AECO/EMP</v>
      </c>
      <c r="AF664" s="0" t="str">
        <f aca="false">D664&amp;V664</f>
        <v>FT-CAND-EGSC-PRC-</v>
      </c>
    </row>
    <row r="665" customFormat="false" ht="12.75" hidden="false" customHeight="false" outlineLevel="0" collapsed="false">
      <c r="A665" s="80" t="n">
        <v>36682</v>
      </c>
      <c r="B665" s="81" t="s">
        <v>55</v>
      </c>
      <c r="C665" s="81" t="s">
        <v>56</v>
      </c>
      <c r="D665" s="81" t="s">
        <v>80</v>
      </c>
      <c r="E665" s="81" t="s">
        <v>24</v>
      </c>
      <c r="F665" s="81"/>
      <c r="G665" s="81" t="s">
        <v>81</v>
      </c>
      <c r="H665" s="80" t="n">
        <v>40483</v>
      </c>
      <c r="I665" s="81" t="n">
        <v>106456</v>
      </c>
      <c r="J665" s="81" t="n">
        <v>0</v>
      </c>
      <c r="K665" s="82" t="n">
        <f aca="false">IF(J665=0,0,J665/I665)</f>
        <v>0</v>
      </c>
      <c r="L665" s="82" t="n">
        <f aca="false">I665/UOM</f>
        <v>10.6456</v>
      </c>
      <c r="M665" s="82" t="n">
        <f aca="false">J665/UOM</f>
        <v>0</v>
      </c>
      <c r="N665" s="83" t="str">
        <f aca="false">IF(F665="P","PHY",IF(F665="G","G",E665))</f>
        <v>P</v>
      </c>
      <c r="O665" s="83" t="str">
        <f aca="false">IF(ISNA(VLOOKUP(G665,BadCanCurves,1,FALSE())),VLOOKUP(D665,FOLIOS,6,FALSE()),"not used")</f>
        <v>not used</v>
      </c>
      <c r="P665" s="83" t="n">
        <f aca="false">IF($N665="P",VLOOKUP(H665,PrcBuckets,2,FALSE()),0)</f>
        <v>13</v>
      </c>
      <c r="Q665" s="83" t="n">
        <f aca="false">IF($N665="D",VLOOKUP(H665,BasisBuckets,2,FALSE()),0)</f>
        <v>0</v>
      </c>
      <c r="R665" s="83" t="n">
        <f aca="false">IF($N665="PHY",VLOOKUP(H665,PGDBuckets,2,FALSE()),0)</f>
        <v>0</v>
      </c>
      <c r="S665" s="83" t="n">
        <f aca="false">IF($N665="G",VLOOKUP(H665,PGDBuckets,2,FALSE()),0)</f>
        <v>0</v>
      </c>
      <c r="T665" s="83" t="n">
        <f aca="false">SUM(P665:S665)</f>
        <v>13</v>
      </c>
      <c r="U665" s="83" t="str">
        <f aca="false">IF(O665="not used","-",O665&amp;N665&amp;T665)</f>
        <v>-</v>
      </c>
      <c r="V665" s="83" t="str">
        <f aca="false">IF(O665="Not Used","-",VLOOKUP(D665,FOLIOS,7,FALSE())&amp;H665)</f>
        <v>-</v>
      </c>
      <c r="W665" s="83" t="str">
        <f aca="false">IF(U665="-","-",O665&amp;E665&amp;H665)</f>
        <v>-</v>
      </c>
      <c r="X665" s="84" t="str">
        <f aca="false">D665&amp;G665</f>
        <v>FT-CAND-EGSC-PRCTOLL:AECO/EMP</v>
      </c>
      <c r="AF665" s="0" t="str">
        <f aca="false">D665&amp;V665</f>
        <v>FT-CAND-EGSC-PRC-</v>
      </c>
    </row>
    <row r="666" customFormat="false" ht="12.75" hidden="false" customHeight="false" outlineLevel="0" collapsed="false">
      <c r="A666" s="80" t="n">
        <v>36682</v>
      </c>
      <c r="B666" s="81" t="s">
        <v>55</v>
      </c>
      <c r="C666" s="81" t="s">
        <v>56</v>
      </c>
      <c r="D666" s="81" t="s">
        <v>80</v>
      </c>
      <c r="E666" s="81" t="s">
        <v>24</v>
      </c>
      <c r="F666" s="81"/>
      <c r="G666" s="81" t="s">
        <v>81</v>
      </c>
      <c r="H666" s="80" t="n">
        <v>40513</v>
      </c>
      <c r="I666" s="81" t="n">
        <v>109355</v>
      </c>
      <c r="J666" s="81" t="n">
        <v>0</v>
      </c>
      <c r="K666" s="82" t="n">
        <f aca="false">IF(J666=0,0,J666/I666)</f>
        <v>0</v>
      </c>
      <c r="L666" s="82" t="n">
        <f aca="false">I666/UOM</f>
        <v>10.9355</v>
      </c>
      <c r="M666" s="82" t="n">
        <f aca="false">J666/UOM</f>
        <v>0</v>
      </c>
      <c r="N666" s="83" t="str">
        <f aca="false">IF(F666="P","PHY",IF(F666="G","G",E666))</f>
        <v>P</v>
      </c>
      <c r="O666" s="83" t="str">
        <f aca="false">IF(ISNA(VLOOKUP(G666,BadCanCurves,1,FALSE())),VLOOKUP(D666,FOLIOS,6,FALSE()),"not used")</f>
        <v>not used</v>
      </c>
      <c r="P666" s="83" t="n">
        <f aca="false">IF($N666="P",VLOOKUP(H666,PrcBuckets,2,FALSE()),0)</f>
        <v>13</v>
      </c>
      <c r="Q666" s="83" t="n">
        <f aca="false">IF($N666="D",VLOOKUP(H666,BasisBuckets,2,FALSE()),0)</f>
        <v>0</v>
      </c>
      <c r="R666" s="83" t="n">
        <f aca="false">IF($N666="PHY",VLOOKUP(H666,PGDBuckets,2,FALSE()),0)</f>
        <v>0</v>
      </c>
      <c r="S666" s="83" t="n">
        <f aca="false">IF($N666="G",VLOOKUP(H666,PGDBuckets,2,FALSE()),0)</f>
        <v>0</v>
      </c>
      <c r="T666" s="83" t="n">
        <f aca="false">SUM(P666:S666)</f>
        <v>13</v>
      </c>
      <c r="U666" s="83" t="str">
        <f aca="false">IF(O666="not used","-",O666&amp;N666&amp;T666)</f>
        <v>-</v>
      </c>
      <c r="V666" s="83" t="str">
        <f aca="false">IF(O666="Not Used","-",VLOOKUP(D666,FOLIOS,7,FALSE())&amp;H666)</f>
        <v>-</v>
      </c>
      <c r="W666" s="83" t="str">
        <f aca="false">IF(U666="-","-",O666&amp;E666&amp;H666)</f>
        <v>-</v>
      </c>
      <c r="X666" s="84" t="str">
        <f aca="false">D666&amp;G666</f>
        <v>FT-CAND-EGSC-PRCTOLL:AECO/EMP</v>
      </c>
      <c r="AF666" s="0" t="str">
        <f aca="false">D666&amp;V666</f>
        <v>FT-CAND-EGSC-PRC-</v>
      </c>
    </row>
    <row r="667" customFormat="false" ht="12.75" hidden="false" customHeight="false" outlineLevel="0" collapsed="false">
      <c r="A667" s="80" t="n">
        <v>36682</v>
      </c>
      <c r="B667" s="81" t="s">
        <v>55</v>
      </c>
      <c r="C667" s="81" t="s">
        <v>56</v>
      </c>
      <c r="D667" s="81" t="s">
        <v>80</v>
      </c>
      <c r="E667" s="81" t="s">
        <v>24</v>
      </c>
      <c r="F667" s="81"/>
      <c r="G667" s="81" t="s">
        <v>81</v>
      </c>
      <c r="H667" s="80" t="n">
        <v>40544</v>
      </c>
      <c r="I667" s="81" t="n">
        <v>108687</v>
      </c>
      <c r="J667" s="81" t="n">
        <v>0</v>
      </c>
      <c r="K667" s="82" t="n">
        <f aca="false">IF(J667=0,0,J667/I667)</f>
        <v>0</v>
      </c>
      <c r="L667" s="82" t="n">
        <f aca="false">I667/UOM</f>
        <v>10.8687</v>
      </c>
      <c r="M667" s="82" t="n">
        <f aca="false">J667/UOM</f>
        <v>0</v>
      </c>
      <c r="N667" s="83" t="str">
        <f aca="false">IF(F667="P","PHY",IF(F667="G","G",E667))</f>
        <v>P</v>
      </c>
      <c r="O667" s="83" t="str">
        <f aca="false">IF(ISNA(VLOOKUP(G667,BadCanCurves,1,FALSE())),VLOOKUP(D667,FOLIOS,6,FALSE()),"not used")</f>
        <v>not used</v>
      </c>
      <c r="P667" s="83" t="n">
        <f aca="false">IF($N667="P",VLOOKUP(H667,PrcBuckets,2,FALSE()),0)</f>
        <v>14</v>
      </c>
      <c r="Q667" s="83" t="n">
        <f aca="false">IF($N667="D",VLOOKUP(H667,BasisBuckets,2,FALSE()),0)</f>
        <v>0</v>
      </c>
      <c r="R667" s="83" t="n">
        <f aca="false">IF($N667="PHY",VLOOKUP(H667,PGDBuckets,2,FALSE()),0)</f>
        <v>0</v>
      </c>
      <c r="S667" s="83" t="n">
        <f aca="false">IF($N667="G",VLOOKUP(H667,PGDBuckets,2,FALSE()),0)</f>
        <v>0</v>
      </c>
      <c r="T667" s="83" t="n">
        <f aca="false">SUM(P667:S667)</f>
        <v>14</v>
      </c>
      <c r="U667" s="83" t="str">
        <f aca="false">IF(O667="not used","-",O667&amp;N667&amp;T667)</f>
        <v>-</v>
      </c>
      <c r="V667" s="83" t="str">
        <f aca="false">IF(O667="Not Used","-",VLOOKUP(D667,FOLIOS,7,FALSE())&amp;H667)</f>
        <v>-</v>
      </c>
      <c r="W667" s="83" t="str">
        <f aca="false">IF(U667="-","-",O667&amp;E667&amp;H667)</f>
        <v>-</v>
      </c>
      <c r="X667" s="84" t="str">
        <f aca="false">D667&amp;G667</f>
        <v>FT-CAND-EGSC-PRCTOLL:AECO/EMP</v>
      </c>
      <c r="AF667" s="0" t="str">
        <f aca="false">D667&amp;V667</f>
        <v>FT-CAND-EGSC-PRC-</v>
      </c>
    </row>
    <row r="668" customFormat="false" ht="12.75" hidden="false" customHeight="false" outlineLevel="0" collapsed="false">
      <c r="A668" s="80" t="n">
        <v>36682</v>
      </c>
      <c r="B668" s="81" t="s">
        <v>55</v>
      </c>
      <c r="C668" s="81" t="s">
        <v>56</v>
      </c>
      <c r="D668" s="81" t="s">
        <v>80</v>
      </c>
      <c r="E668" s="81" t="s">
        <v>24</v>
      </c>
      <c r="F668" s="81"/>
      <c r="G668" s="81" t="s">
        <v>81</v>
      </c>
      <c r="H668" s="80" t="n">
        <v>40575</v>
      </c>
      <c r="I668" s="81" t="n">
        <v>97570</v>
      </c>
      <c r="J668" s="81" t="n">
        <v>0</v>
      </c>
      <c r="K668" s="82" t="n">
        <f aca="false">IF(J668=0,0,J668/I668)</f>
        <v>0</v>
      </c>
      <c r="L668" s="82" t="n">
        <f aca="false">I668/UOM</f>
        <v>9.757</v>
      </c>
      <c r="M668" s="82" t="n">
        <f aca="false">J668/UOM</f>
        <v>0</v>
      </c>
      <c r="N668" s="83" t="str">
        <f aca="false">IF(F668="P","PHY",IF(F668="G","G",E668))</f>
        <v>P</v>
      </c>
      <c r="O668" s="83" t="str">
        <f aca="false">IF(ISNA(VLOOKUP(G668,BadCanCurves,1,FALSE())),VLOOKUP(D668,FOLIOS,6,FALSE()),"not used")</f>
        <v>not used</v>
      </c>
      <c r="P668" s="83" t="n">
        <f aca="false">IF($N668="P",VLOOKUP(H668,PrcBuckets,2,FALSE()),0)</f>
        <v>14</v>
      </c>
      <c r="Q668" s="83" t="n">
        <f aca="false">IF($N668="D",VLOOKUP(H668,BasisBuckets,2,FALSE()),0)</f>
        <v>0</v>
      </c>
      <c r="R668" s="83" t="n">
        <f aca="false">IF($N668="PHY",VLOOKUP(H668,PGDBuckets,2,FALSE()),0)</f>
        <v>0</v>
      </c>
      <c r="S668" s="83" t="n">
        <f aca="false">IF($N668="G",VLOOKUP(H668,PGDBuckets,2,FALSE()),0)</f>
        <v>0</v>
      </c>
      <c r="T668" s="83" t="n">
        <f aca="false">SUM(P668:S668)</f>
        <v>14</v>
      </c>
      <c r="U668" s="83" t="str">
        <f aca="false">IF(O668="not used","-",O668&amp;N668&amp;T668)</f>
        <v>-</v>
      </c>
      <c r="V668" s="83" t="str">
        <f aca="false">IF(O668="Not Used","-",VLOOKUP(D668,FOLIOS,7,FALSE())&amp;H668)</f>
        <v>-</v>
      </c>
      <c r="W668" s="83" t="str">
        <f aca="false">IF(U668="-","-",O668&amp;E668&amp;H668)</f>
        <v>-</v>
      </c>
      <c r="X668" s="84" t="str">
        <f aca="false">D668&amp;G668</f>
        <v>FT-CAND-EGSC-PRCTOLL:AECO/EMP</v>
      </c>
      <c r="AF668" s="0" t="str">
        <f aca="false">D668&amp;V668</f>
        <v>FT-CAND-EGSC-PRC-</v>
      </c>
    </row>
    <row r="669" customFormat="false" ht="12.75" hidden="false" customHeight="false" outlineLevel="0" collapsed="false">
      <c r="A669" s="80" t="n">
        <v>36682</v>
      </c>
      <c r="B669" s="81" t="s">
        <v>55</v>
      </c>
      <c r="C669" s="81" t="s">
        <v>56</v>
      </c>
      <c r="D669" s="81" t="s">
        <v>80</v>
      </c>
      <c r="E669" s="81" t="s">
        <v>24</v>
      </c>
      <c r="F669" s="81"/>
      <c r="G669" s="81" t="s">
        <v>81</v>
      </c>
      <c r="H669" s="80" t="n">
        <v>40603</v>
      </c>
      <c r="I669" s="81" t="n">
        <v>107427</v>
      </c>
      <c r="J669" s="81" t="n">
        <v>0</v>
      </c>
      <c r="K669" s="82" t="n">
        <f aca="false">IF(J669=0,0,J669/I669)</f>
        <v>0</v>
      </c>
      <c r="L669" s="82" t="n">
        <f aca="false">I669/UOM</f>
        <v>10.7427</v>
      </c>
      <c r="M669" s="82" t="n">
        <f aca="false">J669/UOM</f>
        <v>0</v>
      </c>
      <c r="N669" s="83" t="str">
        <f aca="false">IF(F669="P","PHY",IF(F669="G","G",E669))</f>
        <v>P</v>
      </c>
      <c r="O669" s="83" t="str">
        <f aca="false">IF(ISNA(VLOOKUP(G669,BadCanCurves,1,FALSE())),VLOOKUP(D669,FOLIOS,6,FALSE()),"not used")</f>
        <v>not used</v>
      </c>
      <c r="P669" s="83" t="n">
        <f aca="false">IF($N669="P",VLOOKUP(H669,PrcBuckets,2,FALSE()),0)</f>
        <v>14</v>
      </c>
      <c r="Q669" s="83" t="n">
        <f aca="false">IF($N669="D",VLOOKUP(H669,BasisBuckets,2,FALSE()),0)</f>
        <v>0</v>
      </c>
      <c r="R669" s="83" t="n">
        <f aca="false">IF($N669="PHY",VLOOKUP(H669,PGDBuckets,2,FALSE()),0)</f>
        <v>0</v>
      </c>
      <c r="S669" s="83" t="n">
        <f aca="false">IF($N669="G",VLOOKUP(H669,PGDBuckets,2,FALSE()),0)</f>
        <v>0</v>
      </c>
      <c r="T669" s="83" t="n">
        <f aca="false">SUM(P669:S669)</f>
        <v>14</v>
      </c>
      <c r="U669" s="83" t="str">
        <f aca="false">IF(O669="not used","-",O669&amp;N669&amp;T669)</f>
        <v>-</v>
      </c>
      <c r="V669" s="83" t="str">
        <f aca="false">IF(O669="Not Used","-",VLOOKUP(D669,FOLIOS,7,FALSE())&amp;H669)</f>
        <v>-</v>
      </c>
      <c r="W669" s="83" t="str">
        <f aca="false">IF(U669="-","-",O669&amp;E669&amp;H669)</f>
        <v>-</v>
      </c>
      <c r="X669" s="84" t="str">
        <f aca="false">D669&amp;G669</f>
        <v>FT-CAND-EGSC-PRCTOLL:AECO/EMP</v>
      </c>
      <c r="AF669" s="0" t="str">
        <f aca="false">D669&amp;V669</f>
        <v>FT-CAND-EGSC-PRC-</v>
      </c>
    </row>
    <row r="670" customFormat="false" ht="12.75" hidden="false" customHeight="false" outlineLevel="0" collapsed="false">
      <c r="A670" s="80" t="n">
        <v>36682</v>
      </c>
      <c r="B670" s="81" t="s">
        <v>55</v>
      </c>
      <c r="C670" s="81" t="s">
        <v>56</v>
      </c>
      <c r="D670" s="81" t="s">
        <v>80</v>
      </c>
      <c r="E670" s="81" t="s">
        <v>24</v>
      </c>
      <c r="F670" s="81"/>
      <c r="G670" s="81" t="s">
        <v>81</v>
      </c>
      <c r="H670" s="80" t="n">
        <v>40634</v>
      </c>
      <c r="I670" s="81" t="n">
        <v>103327</v>
      </c>
      <c r="J670" s="81" t="n">
        <v>0</v>
      </c>
      <c r="K670" s="82" t="n">
        <f aca="false">IF(J670=0,0,J670/I670)</f>
        <v>0</v>
      </c>
      <c r="L670" s="82" t="n">
        <f aca="false">I670/UOM</f>
        <v>10.3327</v>
      </c>
      <c r="M670" s="82" t="n">
        <f aca="false">J670/UOM</f>
        <v>0</v>
      </c>
      <c r="N670" s="83" t="str">
        <f aca="false">IF(F670="P","PHY",IF(F670="G","G",E670))</f>
        <v>P</v>
      </c>
      <c r="O670" s="83" t="str">
        <f aca="false">IF(ISNA(VLOOKUP(G670,BadCanCurves,1,FALSE())),VLOOKUP(D670,FOLIOS,6,FALSE()),"not used")</f>
        <v>not used</v>
      </c>
      <c r="P670" s="83" t="n">
        <f aca="false">IF($N670="P",VLOOKUP(H670,PrcBuckets,2,FALSE()),0)</f>
        <v>14</v>
      </c>
      <c r="Q670" s="83" t="n">
        <f aca="false">IF($N670="D",VLOOKUP(H670,BasisBuckets,2,FALSE()),0)</f>
        <v>0</v>
      </c>
      <c r="R670" s="83" t="n">
        <f aca="false">IF($N670="PHY",VLOOKUP(H670,PGDBuckets,2,FALSE()),0)</f>
        <v>0</v>
      </c>
      <c r="S670" s="83" t="n">
        <f aca="false">IF($N670="G",VLOOKUP(H670,PGDBuckets,2,FALSE()),0)</f>
        <v>0</v>
      </c>
      <c r="T670" s="83" t="n">
        <f aca="false">SUM(P670:S670)</f>
        <v>14</v>
      </c>
      <c r="U670" s="83" t="str">
        <f aca="false">IF(O670="not used","-",O670&amp;N670&amp;T670)</f>
        <v>-</v>
      </c>
      <c r="V670" s="83" t="str">
        <f aca="false">IF(O670="Not Used","-",VLOOKUP(D670,FOLIOS,7,FALSE())&amp;H670)</f>
        <v>-</v>
      </c>
      <c r="W670" s="83" t="str">
        <f aca="false">IF(U670="-","-",O670&amp;E670&amp;H670)</f>
        <v>-</v>
      </c>
      <c r="X670" s="84" t="str">
        <f aca="false">D670&amp;G670</f>
        <v>FT-CAND-EGSC-PRCTOLL:AECO/EMP</v>
      </c>
      <c r="AF670" s="0" t="str">
        <f aca="false">D670&amp;V670</f>
        <v>FT-CAND-EGSC-PRC-</v>
      </c>
    </row>
    <row r="671" customFormat="false" ht="12.75" hidden="false" customHeight="false" outlineLevel="0" collapsed="false">
      <c r="A671" s="80" t="n">
        <v>36682</v>
      </c>
      <c r="B671" s="81" t="s">
        <v>55</v>
      </c>
      <c r="C671" s="81" t="s">
        <v>56</v>
      </c>
      <c r="D671" s="81" t="s">
        <v>80</v>
      </c>
      <c r="E671" s="81" t="s">
        <v>24</v>
      </c>
      <c r="F671" s="81"/>
      <c r="G671" s="81" t="s">
        <v>81</v>
      </c>
      <c r="H671" s="80" t="n">
        <v>40664</v>
      </c>
      <c r="I671" s="81" t="n">
        <v>106140</v>
      </c>
      <c r="J671" s="81" t="n">
        <v>0</v>
      </c>
      <c r="K671" s="82" t="n">
        <f aca="false">IF(J671=0,0,J671/I671)</f>
        <v>0</v>
      </c>
      <c r="L671" s="82" t="n">
        <f aca="false">I671/UOM</f>
        <v>10.614</v>
      </c>
      <c r="M671" s="82" t="n">
        <f aca="false">J671/UOM</f>
        <v>0</v>
      </c>
      <c r="N671" s="83" t="str">
        <f aca="false">IF(F671="P","PHY",IF(F671="G","G",E671))</f>
        <v>P</v>
      </c>
      <c r="O671" s="83" t="str">
        <f aca="false">IF(ISNA(VLOOKUP(G671,BadCanCurves,1,FALSE())),VLOOKUP(D671,FOLIOS,6,FALSE()),"not used")</f>
        <v>not used</v>
      </c>
      <c r="P671" s="83" t="n">
        <f aca="false">IF($N671="P",VLOOKUP(H671,PrcBuckets,2,FALSE()),0)</f>
        <v>14</v>
      </c>
      <c r="Q671" s="83" t="n">
        <f aca="false">IF($N671="D",VLOOKUP(H671,BasisBuckets,2,FALSE()),0)</f>
        <v>0</v>
      </c>
      <c r="R671" s="83" t="n">
        <f aca="false">IF($N671="PHY",VLOOKUP(H671,PGDBuckets,2,FALSE()),0)</f>
        <v>0</v>
      </c>
      <c r="S671" s="83" t="n">
        <f aca="false">IF($N671="G",VLOOKUP(H671,PGDBuckets,2,FALSE()),0)</f>
        <v>0</v>
      </c>
      <c r="T671" s="83" t="n">
        <f aca="false">SUM(P671:S671)</f>
        <v>14</v>
      </c>
      <c r="U671" s="83" t="str">
        <f aca="false">IF(O671="not used","-",O671&amp;N671&amp;T671)</f>
        <v>-</v>
      </c>
      <c r="V671" s="83" t="str">
        <f aca="false">IF(O671="Not Used","-",VLOOKUP(D671,FOLIOS,7,FALSE())&amp;H671)</f>
        <v>-</v>
      </c>
      <c r="W671" s="83" t="str">
        <f aca="false">IF(U671="-","-",O671&amp;E671&amp;H671)</f>
        <v>-</v>
      </c>
      <c r="X671" s="84" t="str">
        <f aca="false">D671&amp;G671</f>
        <v>FT-CAND-EGSC-PRCTOLL:AECO/EMP</v>
      </c>
      <c r="AF671" s="0" t="str">
        <f aca="false">D671&amp;V671</f>
        <v>FT-CAND-EGSC-PRC-</v>
      </c>
    </row>
    <row r="672" customFormat="false" ht="12.75" hidden="false" customHeight="false" outlineLevel="0" collapsed="false">
      <c r="A672" s="80" t="n">
        <v>36682</v>
      </c>
      <c r="B672" s="81" t="s">
        <v>55</v>
      </c>
      <c r="C672" s="81" t="s">
        <v>56</v>
      </c>
      <c r="D672" s="81" t="s">
        <v>80</v>
      </c>
      <c r="E672" s="81" t="s">
        <v>24</v>
      </c>
      <c r="F672" s="81"/>
      <c r="G672" s="81" t="s">
        <v>81</v>
      </c>
      <c r="H672" s="80" t="n">
        <v>40695</v>
      </c>
      <c r="I672" s="81" t="n">
        <v>102089</v>
      </c>
      <c r="J672" s="81" t="n">
        <v>0</v>
      </c>
      <c r="K672" s="82" t="n">
        <f aca="false">IF(J672=0,0,J672/I672)</f>
        <v>0</v>
      </c>
      <c r="L672" s="82" t="n">
        <f aca="false">I672/UOM</f>
        <v>10.2089</v>
      </c>
      <c r="M672" s="82" t="n">
        <f aca="false">J672/UOM</f>
        <v>0</v>
      </c>
      <c r="N672" s="83" t="str">
        <f aca="false">IF(F672="P","PHY",IF(F672="G","G",E672))</f>
        <v>P</v>
      </c>
      <c r="O672" s="83" t="str">
        <f aca="false">IF(ISNA(VLOOKUP(G672,BadCanCurves,1,FALSE())),VLOOKUP(D672,FOLIOS,6,FALSE()),"not used")</f>
        <v>not used</v>
      </c>
      <c r="P672" s="83" t="n">
        <f aca="false">IF($N672="P",VLOOKUP(H672,PrcBuckets,2,FALSE()),0)</f>
        <v>14</v>
      </c>
      <c r="Q672" s="83" t="n">
        <f aca="false">IF($N672="D",VLOOKUP(H672,BasisBuckets,2,FALSE()),0)</f>
        <v>0</v>
      </c>
      <c r="R672" s="83" t="n">
        <f aca="false">IF($N672="PHY",VLOOKUP(H672,PGDBuckets,2,FALSE()),0)</f>
        <v>0</v>
      </c>
      <c r="S672" s="83" t="n">
        <f aca="false">IF($N672="G",VLOOKUP(H672,PGDBuckets,2,FALSE()),0)</f>
        <v>0</v>
      </c>
      <c r="T672" s="83" t="n">
        <f aca="false">SUM(P672:S672)</f>
        <v>14</v>
      </c>
      <c r="U672" s="83" t="str">
        <f aca="false">IF(O672="not used","-",O672&amp;N672&amp;T672)</f>
        <v>-</v>
      </c>
      <c r="V672" s="83" t="str">
        <f aca="false">IF(O672="Not Used","-",VLOOKUP(D672,FOLIOS,7,FALSE())&amp;H672)</f>
        <v>-</v>
      </c>
      <c r="W672" s="83" t="str">
        <f aca="false">IF(U672="-","-",O672&amp;E672&amp;H672)</f>
        <v>-</v>
      </c>
      <c r="X672" s="84" t="str">
        <f aca="false">D672&amp;G672</f>
        <v>FT-CAND-EGSC-PRCTOLL:AECO/EMP</v>
      </c>
      <c r="AF672" s="0" t="str">
        <f aca="false">D672&amp;V672</f>
        <v>FT-CAND-EGSC-PRC-</v>
      </c>
    </row>
    <row r="673" customFormat="false" ht="12.75" hidden="false" customHeight="false" outlineLevel="0" collapsed="false">
      <c r="A673" s="80" t="n">
        <v>36682</v>
      </c>
      <c r="B673" s="81" t="s">
        <v>55</v>
      </c>
      <c r="C673" s="81" t="s">
        <v>56</v>
      </c>
      <c r="D673" s="81" t="s">
        <v>80</v>
      </c>
      <c r="E673" s="81" t="s">
        <v>24</v>
      </c>
      <c r="F673" s="81"/>
      <c r="G673" s="81" t="s">
        <v>81</v>
      </c>
      <c r="H673" s="80" t="n">
        <v>40725</v>
      </c>
      <c r="I673" s="81" t="n">
        <v>104868</v>
      </c>
      <c r="J673" s="81" t="n">
        <v>0</v>
      </c>
      <c r="K673" s="82" t="n">
        <f aca="false">IF(J673=0,0,J673/I673)</f>
        <v>0</v>
      </c>
      <c r="L673" s="82" t="n">
        <f aca="false">I673/UOM</f>
        <v>10.4868</v>
      </c>
      <c r="M673" s="82" t="n">
        <f aca="false">J673/UOM</f>
        <v>0</v>
      </c>
      <c r="N673" s="83" t="str">
        <f aca="false">IF(F673="P","PHY",IF(F673="G","G",E673))</f>
        <v>P</v>
      </c>
      <c r="O673" s="83" t="str">
        <f aca="false">IF(ISNA(VLOOKUP(G673,BadCanCurves,1,FALSE())),VLOOKUP(D673,FOLIOS,6,FALSE()),"not used")</f>
        <v>not used</v>
      </c>
      <c r="P673" s="83" t="n">
        <f aca="false">IF($N673="P",VLOOKUP(H673,PrcBuckets,2,FALSE()),0)</f>
        <v>14</v>
      </c>
      <c r="Q673" s="83" t="n">
        <f aca="false">IF($N673="D",VLOOKUP(H673,BasisBuckets,2,FALSE()),0)</f>
        <v>0</v>
      </c>
      <c r="R673" s="83" t="n">
        <f aca="false">IF($N673="PHY",VLOOKUP(H673,PGDBuckets,2,FALSE()),0)</f>
        <v>0</v>
      </c>
      <c r="S673" s="83" t="n">
        <f aca="false">IF($N673="G",VLOOKUP(H673,PGDBuckets,2,FALSE()),0)</f>
        <v>0</v>
      </c>
      <c r="T673" s="83" t="n">
        <f aca="false">SUM(P673:S673)</f>
        <v>14</v>
      </c>
      <c r="U673" s="83" t="str">
        <f aca="false">IF(O673="not used","-",O673&amp;N673&amp;T673)</f>
        <v>-</v>
      </c>
      <c r="V673" s="83" t="str">
        <f aca="false">IF(O673="Not Used","-",VLOOKUP(D673,FOLIOS,7,FALSE())&amp;H673)</f>
        <v>-</v>
      </c>
      <c r="W673" s="83" t="str">
        <f aca="false">IF(U673="-","-",O673&amp;E673&amp;H673)</f>
        <v>-</v>
      </c>
      <c r="X673" s="84" t="str">
        <f aca="false">D673&amp;G673</f>
        <v>FT-CAND-EGSC-PRCTOLL:AECO/EMP</v>
      </c>
      <c r="AF673" s="0" t="str">
        <f aca="false">D673&amp;V673</f>
        <v>FT-CAND-EGSC-PRC-</v>
      </c>
    </row>
    <row r="674" customFormat="false" ht="12.75" hidden="false" customHeight="false" outlineLevel="0" collapsed="false">
      <c r="A674" s="80" t="n">
        <v>36682</v>
      </c>
      <c r="B674" s="81" t="s">
        <v>55</v>
      </c>
      <c r="C674" s="81" t="s">
        <v>56</v>
      </c>
      <c r="D674" s="81" t="s">
        <v>80</v>
      </c>
      <c r="E674" s="81" t="s">
        <v>24</v>
      </c>
      <c r="F674" s="81"/>
      <c r="G674" s="81" t="s">
        <v>81</v>
      </c>
      <c r="H674" s="80" t="n">
        <v>40756</v>
      </c>
      <c r="I674" s="81" t="n">
        <v>104227</v>
      </c>
      <c r="J674" s="81" t="n">
        <v>0</v>
      </c>
      <c r="K674" s="82" t="n">
        <f aca="false">IF(J674=0,0,J674/I674)</f>
        <v>0</v>
      </c>
      <c r="L674" s="82" t="n">
        <f aca="false">I674/UOM</f>
        <v>10.4227</v>
      </c>
      <c r="M674" s="82" t="n">
        <f aca="false">J674/UOM</f>
        <v>0</v>
      </c>
      <c r="N674" s="83" t="str">
        <f aca="false">IF(F674="P","PHY",IF(F674="G","G",E674))</f>
        <v>P</v>
      </c>
      <c r="O674" s="83" t="str">
        <f aca="false">IF(ISNA(VLOOKUP(G674,BadCanCurves,1,FALSE())),VLOOKUP(D674,FOLIOS,6,FALSE()),"not used")</f>
        <v>not used</v>
      </c>
      <c r="P674" s="83" t="n">
        <f aca="false">IF($N674="P",VLOOKUP(H674,PrcBuckets,2,FALSE()),0)</f>
        <v>14</v>
      </c>
      <c r="Q674" s="83" t="n">
        <f aca="false">IF($N674="D",VLOOKUP(H674,BasisBuckets,2,FALSE()),0)</f>
        <v>0</v>
      </c>
      <c r="R674" s="83" t="n">
        <f aca="false">IF($N674="PHY",VLOOKUP(H674,PGDBuckets,2,FALSE()),0)</f>
        <v>0</v>
      </c>
      <c r="S674" s="83" t="n">
        <f aca="false">IF($N674="G",VLOOKUP(H674,PGDBuckets,2,FALSE()),0)</f>
        <v>0</v>
      </c>
      <c r="T674" s="83" t="n">
        <f aca="false">SUM(P674:S674)</f>
        <v>14</v>
      </c>
      <c r="U674" s="83" t="str">
        <f aca="false">IF(O674="not used","-",O674&amp;N674&amp;T674)</f>
        <v>-</v>
      </c>
      <c r="V674" s="83" t="str">
        <f aca="false">IF(O674="Not Used","-",VLOOKUP(D674,FOLIOS,7,FALSE())&amp;H674)</f>
        <v>-</v>
      </c>
      <c r="W674" s="83" t="str">
        <f aca="false">IF(U674="-","-",O674&amp;E674&amp;H674)</f>
        <v>-</v>
      </c>
      <c r="X674" s="84" t="str">
        <f aca="false">D674&amp;G674</f>
        <v>FT-CAND-EGSC-PRCTOLL:AECO/EMP</v>
      </c>
      <c r="AF674" s="0" t="str">
        <f aca="false">D674&amp;V674</f>
        <v>FT-CAND-EGSC-PRC-</v>
      </c>
    </row>
    <row r="675" customFormat="false" ht="12.75" hidden="false" customHeight="false" outlineLevel="0" collapsed="false">
      <c r="A675" s="80" t="n">
        <v>36682</v>
      </c>
      <c r="B675" s="81" t="s">
        <v>55</v>
      </c>
      <c r="C675" s="81" t="s">
        <v>56</v>
      </c>
      <c r="D675" s="81" t="s">
        <v>80</v>
      </c>
      <c r="E675" s="81" t="s">
        <v>24</v>
      </c>
      <c r="F675" s="81"/>
      <c r="G675" s="81" t="s">
        <v>81</v>
      </c>
      <c r="H675" s="80" t="n">
        <v>40787</v>
      </c>
      <c r="I675" s="81" t="n">
        <v>100249</v>
      </c>
      <c r="J675" s="81" t="n">
        <v>0</v>
      </c>
      <c r="K675" s="82" t="n">
        <f aca="false">IF(J675=0,0,J675/I675)</f>
        <v>0</v>
      </c>
      <c r="L675" s="82" t="n">
        <f aca="false">I675/UOM</f>
        <v>10.0249</v>
      </c>
      <c r="M675" s="82" t="n">
        <f aca="false">J675/UOM</f>
        <v>0</v>
      </c>
      <c r="N675" s="83" t="str">
        <f aca="false">IF(F675="P","PHY",IF(F675="G","G",E675))</f>
        <v>P</v>
      </c>
      <c r="O675" s="83" t="str">
        <f aca="false">IF(ISNA(VLOOKUP(G675,BadCanCurves,1,FALSE())),VLOOKUP(D675,FOLIOS,6,FALSE()),"not used")</f>
        <v>not used</v>
      </c>
      <c r="P675" s="83" t="n">
        <f aca="false">IF($N675="P",VLOOKUP(H675,PrcBuckets,2,FALSE()),0)</f>
        <v>14</v>
      </c>
      <c r="Q675" s="83" t="n">
        <f aca="false">IF($N675="D",VLOOKUP(H675,BasisBuckets,2,FALSE()),0)</f>
        <v>0</v>
      </c>
      <c r="R675" s="83" t="n">
        <f aca="false">IF($N675="PHY",VLOOKUP(H675,PGDBuckets,2,FALSE()),0)</f>
        <v>0</v>
      </c>
      <c r="S675" s="83" t="n">
        <f aca="false">IF($N675="G",VLOOKUP(H675,PGDBuckets,2,FALSE()),0)</f>
        <v>0</v>
      </c>
      <c r="T675" s="83" t="n">
        <f aca="false">SUM(P675:S675)</f>
        <v>14</v>
      </c>
      <c r="U675" s="83" t="str">
        <f aca="false">IF(O675="not used","-",O675&amp;N675&amp;T675)</f>
        <v>-</v>
      </c>
      <c r="V675" s="83" t="str">
        <f aca="false">IF(O675="Not Used","-",VLOOKUP(D675,FOLIOS,7,FALSE())&amp;H675)</f>
        <v>-</v>
      </c>
      <c r="W675" s="83" t="str">
        <f aca="false">IF(U675="-","-",O675&amp;E675&amp;H675)</f>
        <v>-</v>
      </c>
      <c r="X675" s="84" t="str">
        <f aca="false">D675&amp;G675</f>
        <v>FT-CAND-EGSC-PRCTOLL:AECO/EMP</v>
      </c>
      <c r="AF675" s="0" t="str">
        <f aca="false">D675&amp;V675</f>
        <v>FT-CAND-EGSC-PRC-</v>
      </c>
    </row>
    <row r="676" customFormat="false" ht="12.75" hidden="false" customHeight="false" outlineLevel="0" collapsed="false">
      <c r="A676" s="80" t="n">
        <v>36682</v>
      </c>
      <c r="B676" s="81" t="s">
        <v>55</v>
      </c>
      <c r="C676" s="81" t="s">
        <v>56</v>
      </c>
      <c r="D676" s="81" t="s">
        <v>80</v>
      </c>
      <c r="E676" s="81" t="s">
        <v>24</v>
      </c>
      <c r="F676" s="81"/>
      <c r="G676" s="81" t="s">
        <v>81</v>
      </c>
      <c r="H676" s="80" t="n">
        <v>40817</v>
      </c>
      <c r="I676" s="81" t="n">
        <v>102978</v>
      </c>
      <c r="J676" s="81" t="n">
        <v>0</v>
      </c>
      <c r="K676" s="82" t="n">
        <f aca="false">IF(J676=0,0,J676/I676)</f>
        <v>0</v>
      </c>
      <c r="L676" s="82" t="n">
        <f aca="false">I676/UOM</f>
        <v>10.2978</v>
      </c>
      <c r="M676" s="82" t="n">
        <f aca="false">J676/UOM</f>
        <v>0</v>
      </c>
      <c r="N676" s="83" t="str">
        <f aca="false">IF(F676="P","PHY",IF(F676="G","G",E676))</f>
        <v>P</v>
      </c>
      <c r="O676" s="83" t="str">
        <f aca="false">IF(ISNA(VLOOKUP(G676,BadCanCurves,1,FALSE())),VLOOKUP(D676,FOLIOS,6,FALSE()),"not used")</f>
        <v>not used</v>
      </c>
      <c r="P676" s="83" t="n">
        <f aca="false">IF($N676="P",VLOOKUP(H676,PrcBuckets,2,FALSE()),0)</f>
        <v>14</v>
      </c>
      <c r="Q676" s="83" t="n">
        <f aca="false">IF($N676="D",VLOOKUP(H676,BasisBuckets,2,FALSE()),0)</f>
        <v>0</v>
      </c>
      <c r="R676" s="83" t="n">
        <f aca="false">IF($N676="PHY",VLOOKUP(H676,PGDBuckets,2,FALSE()),0)</f>
        <v>0</v>
      </c>
      <c r="S676" s="83" t="n">
        <f aca="false">IF($N676="G",VLOOKUP(H676,PGDBuckets,2,FALSE()),0)</f>
        <v>0</v>
      </c>
      <c r="T676" s="83" t="n">
        <f aca="false">SUM(P676:S676)</f>
        <v>14</v>
      </c>
      <c r="U676" s="83" t="str">
        <f aca="false">IF(O676="not used","-",O676&amp;N676&amp;T676)</f>
        <v>-</v>
      </c>
      <c r="V676" s="83" t="str">
        <f aca="false">IF(O676="Not Used","-",VLOOKUP(D676,FOLIOS,7,FALSE())&amp;H676)</f>
        <v>-</v>
      </c>
      <c r="W676" s="83" t="str">
        <f aca="false">IF(U676="-","-",O676&amp;E676&amp;H676)</f>
        <v>-</v>
      </c>
      <c r="X676" s="84" t="str">
        <f aca="false">D676&amp;G676</f>
        <v>FT-CAND-EGSC-PRCTOLL:AECO/EMP</v>
      </c>
      <c r="AF676" s="0" t="str">
        <f aca="false">D676&amp;V676</f>
        <v>FT-CAND-EGSC-PRC-</v>
      </c>
    </row>
    <row r="677" customFormat="false" ht="12.75" hidden="false" customHeight="false" outlineLevel="0" collapsed="false">
      <c r="A677" s="80" t="n">
        <v>36682</v>
      </c>
      <c r="B677" s="81" t="s">
        <v>55</v>
      </c>
      <c r="C677" s="81" t="s">
        <v>56</v>
      </c>
      <c r="D677" s="81" t="s">
        <v>80</v>
      </c>
      <c r="E677" s="81" t="s">
        <v>24</v>
      </c>
      <c r="F677" s="81"/>
      <c r="G677" s="81" t="s">
        <v>81</v>
      </c>
      <c r="H677" s="80" t="n">
        <v>40848</v>
      </c>
      <c r="I677" s="81" t="n">
        <v>99047</v>
      </c>
      <c r="J677" s="81" t="n">
        <v>0</v>
      </c>
      <c r="K677" s="82" t="n">
        <f aca="false">IF(J677=0,0,J677/I677)</f>
        <v>0</v>
      </c>
      <c r="L677" s="82" t="n">
        <f aca="false">I677/UOM</f>
        <v>9.9047</v>
      </c>
      <c r="M677" s="82" t="n">
        <f aca="false">J677/UOM</f>
        <v>0</v>
      </c>
      <c r="N677" s="83" t="str">
        <f aca="false">IF(F677="P","PHY",IF(F677="G","G",E677))</f>
        <v>P</v>
      </c>
      <c r="O677" s="83" t="str">
        <f aca="false">IF(ISNA(VLOOKUP(G677,BadCanCurves,1,FALSE())),VLOOKUP(D677,FOLIOS,6,FALSE()),"not used")</f>
        <v>not used</v>
      </c>
      <c r="P677" s="83" t="n">
        <f aca="false">IF($N677="P",VLOOKUP(H677,PrcBuckets,2,FALSE()),0)</f>
        <v>14</v>
      </c>
      <c r="Q677" s="83" t="n">
        <f aca="false">IF($N677="D",VLOOKUP(H677,BasisBuckets,2,FALSE()),0)</f>
        <v>0</v>
      </c>
      <c r="R677" s="83" t="n">
        <f aca="false">IF($N677="PHY",VLOOKUP(H677,PGDBuckets,2,FALSE()),0)</f>
        <v>0</v>
      </c>
      <c r="S677" s="83" t="n">
        <f aca="false">IF($N677="G",VLOOKUP(H677,PGDBuckets,2,FALSE()),0)</f>
        <v>0</v>
      </c>
      <c r="T677" s="83" t="n">
        <f aca="false">SUM(P677:S677)</f>
        <v>14</v>
      </c>
      <c r="U677" s="83" t="str">
        <f aca="false">IF(O677="not used","-",O677&amp;N677&amp;T677)</f>
        <v>-</v>
      </c>
      <c r="V677" s="83" t="str">
        <f aca="false">IF(O677="Not Used","-",VLOOKUP(D677,FOLIOS,7,FALSE())&amp;H677)</f>
        <v>-</v>
      </c>
      <c r="W677" s="83" t="str">
        <f aca="false">IF(U677="-","-",O677&amp;E677&amp;H677)</f>
        <v>-</v>
      </c>
      <c r="X677" s="84" t="str">
        <f aca="false">D677&amp;G677</f>
        <v>FT-CAND-EGSC-PRCTOLL:AECO/EMP</v>
      </c>
      <c r="AF677" s="0" t="str">
        <f aca="false">D677&amp;V677</f>
        <v>FT-CAND-EGSC-PRC-</v>
      </c>
    </row>
    <row r="678" customFormat="false" ht="12.75" hidden="false" customHeight="false" outlineLevel="0" collapsed="false">
      <c r="A678" s="80" t="n">
        <v>36682</v>
      </c>
      <c r="B678" s="81" t="s">
        <v>55</v>
      </c>
      <c r="C678" s="81" t="s">
        <v>56</v>
      </c>
      <c r="D678" s="81" t="s">
        <v>80</v>
      </c>
      <c r="E678" s="81" t="s">
        <v>24</v>
      </c>
      <c r="F678" s="81"/>
      <c r="G678" s="81" t="s">
        <v>81</v>
      </c>
      <c r="H678" s="80" t="n">
        <v>40878</v>
      </c>
      <c r="I678" s="81" t="n">
        <v>101743</v>
      </c>
      <c r="J678" s="81" t="n">
        <v>0</v>
      </c>
      <c r="K678" s="82" t="n">
        <f aca="false">IF(J678=0,0,J678/I678)</f>
        <v>0</v>
      </c>
      <c r="L678" s="82" t="n">
        <f aca="false">I678/UOM</f>
        <v>10.1743</v>
      </c>
      <c r="M678" s="82" t="n">
        <f aca="false">J678/UOM</f>
        <v>0</v>
      </c>
      <c r="N678" s="83" t="str">
        <f aca="false">IF(F678="P","PHY",IF(F678="G","G",E678))</f>
        <v>P</v>
      </c>
      <c r="O678" s="83" t="str">
        <f aca="false">IF(ISNA(VLOOKUP(G678,BadCanCurves,1,FALSE())),VLOOKUP(D678,FOLIOS,6,FALSE()),"not used")</f>
        <v>not used</v>
      </c>
      <c r="P678" s="83" t="n">
        <f aca="false">IF($N678="P",VLOOKUP(H678,PrcBuckets,2,FALSE()),0)</f>
        <v>14</v>
      </c>
      <c r="Q678" s="83" t="n">
        <f aca="false">IF($N678="D",VLOOKUP(H678,BasisBuckets,2,FALSE()),0)</f>
        <v>0</v>
      </c>
      <c r="R678" s="83" t="n">
        <f aca="false">IF($N678="PHY",VLOOKUP(H678,PGDBuckets,2,FALSE()),0)</f>
        <v>0</v>
      </c>
      <c r="S678" s="83" t="n">
        <f aca="false">IF($N678="G",VLOOKUP(H678,PGDBuckets,2,FALSE()),0)</f>
        <v>0</v>
      </c>
      <c r="T678" s="83" t="n">
        <f aca="false">SUM(P678:S678)</f>
        <v>14</v>
      </c>
      <c r="U678" s="83" t="str">
        <f aca="false">IF(O678="not used","-",O678&amp;N678&amp;T678)</f>
        <v>-</v>
      </c>
      <c r="V678" s="83" t="str">
        <f aca="false">IF(O678="Not Used","-",VLOOKUP(D678,FOLIOS,7,FALSE())&amp;H678)</f>
        <v>-</v>
      </c>
      <c r="W678" s="83" t="str">
        <f aca="false">IF(U678="-","-",O678&amp;E678&amp;H678)</f>
        <v>-</v>
      </c>
      <c r="X678" s="84" t="str">
        <f aca="false">D678&amp;G678</f>
        <v>FT-CAND-EGSC-PRCTOLL:AECO/EMP</v>
      </c>
      <c r="AF678" s="0" t="str">
        <f aca="false">D678&amp;V678</f>
        <v>FT-CAND-EGSC-PRC-</v>
      </c>
    </row>
    <row r="679" customFormat="false" ht="12.75" hidden="false" customHeight="false" outlineLevel="0" collapsed="false">
      <c r="A679" s="80" t="n">
        <v>36682</v>
      </c>
      <c r="B679" s="81" t="s">
        <v>55</v>
      </c>
      <c r="C679" s="81" t="s">
        <v>56</v>
      </c>
      <c r="D679" s="81" t="s">
        <v>80</v>
      </c>
      <c r="E679" s="81" t="s">
        <v>24</v>
      </c>
      <c r="F679" s="81"/>
      <c r="G679" s="81" t="s">
        <v>81</v>
      </c>
      <c r="H679" s="80" t="n">
        <v>40909</v>
      </c>
      <c r="I679" s="81" t="n">
        <v>101121</v>
      </c>
      <c r="J679" s="81" t="n">
        <v>0</v>
      </c>
      <c r="K679" s="82" t="n">
        <f aca="false">IF(J679=0,0,J679/I679)</f>
        <v>0</v>
      </c>
      <c r="L679" s="82" t="n">
        <f aca="false">I679/UOM</f>
        <v>10.1121</v>
      </c>
      <c r="M679" s="82" t="n">
        <f aca="false">J679/UOM</f>
        <v>0</v>
      </c>
      <c r="N679" s="83" t="str">
        <f aca="false">IF(F679="P","PHY",IF(F679="G","G",E679))</f>
        <v>P</v>
      </c>
      <c r="O679" s="83" t="str">
        <f aca="false">IF(ISNA(VLOOKUP(G679,BadCanCurves,1,FALSE())),VLOOKUP(D679,FOLIOS,6,FALSE()),"not used")</f>
        <v>not used</v>
      </c>
      <c r="P679" s="83" t="n">
        <f aca="false">IF($N679="P",VLOOKUP(H679,PrcBuckets,2,FALSE()),0)</f>
        <v>14</v>
      </c>
      <c r="Q679" s="83" t="n">
        <f aca="false">IF($N679="D",VLOOKUP(H679,BasisBuckets,2,FALSE()),0)</f>
        <v>0</v>
      </c>
      <c r="R679" s="83" t="n">
        <f aca="false">IF($N679="PHY",VLOOKUP(H679,PGDBuckets,2,FALSE()),0)</f>
        <v>0</v>
      </c>
      <c r="S679" s="83" t="n">
        <f aca="false">IF($N679="G",VLOOKUP(H679,PGDBuckets,2,FALSE()),0)</f>
        <v>0</v>
      </c>
      <c r="T679" s="83" t="n">
        <f aca="false">SUM(P679:S679)</f>
        <v>14</v>
      </c>
      <c r="U679" s="83" t="str">
        <f aca="false">IF(O679="not used","-",O679&amp;N679&amp;T679)</f>
        <v>-</v>
      </c>
      <c r="V679" s="83" t="str">
        <f aca="false">IF(O679="Not Used","-",VLOOKUP(D679,FOLIOS,7,FALSE())&amp;H679)</f>
        <v>-</v>
      </c>
      <c r="W679" s="83" t="str">
        <f aca="false">IF(U679="-","-",O679&amp;E679&amp;H679)</f>
        <v>-</v>
      </c>
      <c r="X679" s="84" t="str">
        <f aca="false">D679&amp;G679</f>
        <v>FT-CAND-EGSC-PRCTOLL:AECO/EMP</v>
      </c>
      <c r="AF679" s="0" t="str">
        <f aca="false">D679&amp;V679</f>
        <v>FT-CAND-EGSC-PRC-</v>
      </c>
    </row>
    <row r="680" customFormat="false" ht="12.75" hidden="false" customHeight="false" outlineLevel="0" collapsed="false">
      <c r="A680" s="80" t="n">
        <v>36682</v>
      </c>
      <c r="B680" s="81" t="s">
        <v>55</v>
      </c>
      <c r="C680" s="81" t="s">
        <v>56</v>
      </c>
      <c r="D680" s="81" t="s">
        <v>80</v>
      </c>
      <c r="E680" s="81" t="s">
        <v>24</v>
      </c>
      <c r="F680" s="81"/>
      <c r="G680" s="81" t="s">
        <v>81</v>
      </c>
      <c r="H680" s="80" t="n">
        <v>40940</v>
      </c>
      <c r="I680" s="81" t="n">
        <v>94019</v>
      </c>
      <c r="J680" s="81" t="n">
        <v>0</v>
      </c>
      <c r="K680" s="82" t="n">
        <f aca="false">IF(J680=0,0,J680/I680)</f>
        <v>0</v>
      </c>
      <c r="L680" s="82" t="n">
        <f aca="false">I680/UOM</f>
        <v>9.4019</v>
      </c>
      <c r="M680" s="82" t="n">
        <f aca="false">J680/UOM</f>
        <v>0</v>
      </c>
      <c r="N680" s="83" t="str">
        <f aca="false">IF(F680="P","PHY",IF(F680="G","G",E680))</f>
        <v>P</v>
      </c>
      <c r="O680" s="83" t="str">
        <f aca="false">IF(ISNA(VLOOKUP(G680,BadCanCurves,1,FALSE())),VLOOKUP(D680,FOLIOS,6,FALSE()),"not used")</f>
        <v>not used</v>
      </c>
      <c r="P680" s="83" t="n">
        <f aca="false">IF($N680="P",VLOOKUP(H680,PrcBuckets,2,FALSE()),0)</f>
        <v>14</v>
      </c>
      <c r="Q680" s="83" t="n">
        <f aca="false">IF($N680="D",VLOOKUP(H680,BasisBuckets,2,FALSE()),0)</f>
        <v>0</v>
      </c>
      <c r="R680" s="83" t="n">
        <f aca="false">IF($N680="PHY",VLOOKUP(H680,PGDBuckets,2,FALSE()),0)</f>
        <v>0</v>
      </c>
      <c r="S680" s="83" t="n">
        <f aca="false">IF($N680="G",VLOOKUP(H680,PGDBuckets,2,FALSE()),0)</f>
        <v>0</v>
      </c>
      <c r="T680" s="83" t="n">
        <f aca="false">SUM(P680:S680)</f>
        <v>14</v>
      </c>
      <c r="U680" s="83" t="str">
        <f aca="false">IF(O680="not used","-",O680&amp;N680&amp;T680)</f>
        <v>-</v>
      </c>
      <c r="V680" s="83" t="str">
        <f aca="false">IF(O680="Not Used","-",VLOOKUP(D680,FOLIOS,7,FALSE())&amp;H680)</f>
        <v>-</v>
      </c>
      <c r="W680" s="83" t="str">
        <f aca="false">IF(U680="-","-",O680&amp;E680&amp;H680)</f>
        <v>-</v>
      </c>
      <c r="X680" s="84" t="str">
        <f aca="false">D680&amp;G680</f>
        <v>FT-CAND-EGSC-PRCTOLL:AECO/EMP</v>
      </c>
      <c r="AF680" s="0" t="str">
        <f aca="false">D680&amp;V680</f>
        <v>FT-CAND-EGSC-PRC-</v>
      </c>
    </row>
    <row r="681" customFormat="false" ht="12.75" hidden="false" customHeight="false" outlineLevel="0" collapsed="false">
      <c r="A681" s="80" t="n">
        <v>36682</v>
      </c>
      <c r="B681" s="81" t="s">
        <v>55</v>
      </c>
      <c r="C681" s="81" t="s">
        <v>56</v>
      </c>
      <c r="D681" s="81" t="s">
        <v>80</v>
      </c>
      <c r="E681" s="81" t="s">
        <v>24</v>
      </c>
      <c r="F681" s="81"/>
      <c r="G681" s="81" t="s">
        <v>81</v>
      </c>
      <c r="H681" s="80" t="n">
        <v>40969</v>
      </c>
      <c r="I681" s="81" t="n">
        <v>99929</v>
      </c>
      <c r="J681" s="81" t="n">
        <v>0</v>
      </c>
      <c r="K681" s="82" t="n">
        <f aca="false">IF(J681=0,0,J681/I681)</f>
        <v>0</v>
      </c>
      <c r="L681" s="82" t="n">
        <f aca="false">I681/UOM</f>
        <v>9.9929</v>
      </c>
      <c r="M681" s="82" t="n">
        <f aca="false">J681/UOM</f>
        <v>0</v>
      </c>
      <c r="N681" s="83" t="str">
        <f aca="false">IF(F681="P","PHY",IF(F681="G","G",E681))</f>
        <v>P</v>
      </c>
      <c r="O681" s="83" t="str">
        <f aca="false">IF(ISNA(VLOOKUP(G681,BadCanCurves,1,FALSE())),VLOOKUP(D681,FOLIOS,6,FALSE()),"not used")</f>
        <v>not used</v>
      </c>
      <c r="P681" s="83" t="n">
        <f aca="false">IF($N681="P",VLOOKUP(H681,PrcBuckets,2,FALSE()),0)</f>
        <v>14</v>
      </c>
      <c r="Q681" s="83" t="n">
        <f aca="false">IF($N681="D",VLOOKUP(H681,BasisBuckets,2,FALSE()),0)</f>
        <v>0</v>
      </c>
      <c r="R681" s="83" t="n">
        <f aca="false">IF($N681="PHY",VLOOKUP(H681,PGDBuckets,2,FALSE()),0)</f>
        <v>0</v>
      </c>
      <c r="S681" s="83" t="n">
        <f aca="false">IF($N681="G",VLOOKUP(H681,PGDBuckets,2,FALSE()),0)</f>
        <v>0</v>
      </c>
      <c r="T681" s="83" t="n">
        <f aca="false">SUM(P681:S681)</f>
        <v>14</v>
      </c>
      <c r="U681" s="83" t="str">
        <f aca="false">IF(O681="not used","-",O681&amp;N681&amp;T681)</f>
        <v>-</v>
      </c>
      <c r="V681" s="83" t="str">
        <f aca="false">IF(O681="Not Used","-",VLOOKUP(D681,FOLIOS,7,FALSE())&amp;H681)</f>
        <v>-</v>
      </c>
      <c r="W681" s="83" t="str">
        <f aca="false">IF(U681="-","-",O681&amp;E681&amp;H681)</f>
        <v>-</v>
      </c>
      <c r="X681" s="84" t="str">
        <f aca="false">D681&amp;G681</f>
        <v>FT-CAND-EGSC-PRCTOLL:AECO/EMP</v>
      </c>
      <c r="AF681" s="0" t="str">
        <f aca="false">D681&amp;V681</f>
        <v>FT-CAND-EGSC-PRC-</v>
      </c>
    </row>
    <row r="682" customFormat="false" ht="12.75" hidden="false" customHeight="false" outlineLevel="0" collapsed="false">
      <c r="A682" s="80" t="n">
        <v>36682</v>
      </c>
      <c r="B682" s="81" t="s">
        <v>55</v>
      </c>
      <c r="C682" s="81" t="s">
        <v>56</v>
      </c>
      <c r="D682" s="81" t="s">
        <v>80</v>
      </c>
      <c r="E682" s="81" t="s">
        <v>24</v>
      </c>
      <c r="F682" s="81"/>
      <c r="G682" s="81" t="s">
        <v>81</v>
      </c>
      <c r="H682" s="80" t="n">
        <v>41000</v>
      </c>
      <c r="I682" s="81" t="n">
        <v>96114</v>
      </c>
      <c r="J682" s="81" t="n">
        <v>0</v>
      </c>
      <c r="K682" s="82" t="n">
        <f aca="false">IF(J682=0,0,J682/I682)</f>
        <v>0</v>
      </c>
      <c r="L682" s="82" t="n">
        <f aca="false">I682/UOM</f>
        <v>9.6114</v>
      </c>
      <c r="M682" s="82" t="n">
        <f aca="false">J682/UOM</f>
        <v>0</v>
      </c>
      <c r="N682" s="83" t="str">
        <f aca="false">IF(F682="P","PHY",IF(F682="G","G",E682))</f>
        <v>P</v>
      </c>
      <c r="O682" s="83" t="str">
        <f aca="false">IF(ISNA(VLOOKUP(G682,BadCanCurves,1,FALSE())),VLOOKUP(D682,FOLIOS,6,FALSE()),"not used")</f>
        <v>not used</v>
      </c>
      <c r="P682" s="83" t="n">
        <f aca="false">IF($N682="P",VLOOKUP(H682,PrcBuckets,2,FALSE()),0)</f>
        <v>14</v>
      </c>
      <c r="Q682" s="83" t="n">
        <f aca="false">IF($N682="D",VLOOKUP(H682,BasisBuckets,2,FALSE()),0)</f>
        <v>0</v>
      </c>
      <c r="R682" s="83" t="n">
        <f aca="false">IF($N682="PHY",VLOOKUP(H682,PGDBuckets,2,FALSE()),0)</f>
        <v>0</v>
      </c>
      <c r="S682" s="83" t="n">
        <f aca="false">IF($N682="G",VLOOKUP(H682,PGDBuckets,2,FALSE()),0)</f>
        <v>0</v>
      </c>
      <c r="T682" s="83" t="n">
        <f aca="false">SUM(P682:S682)</f>
        <v>14</v>
      </c>
      <c r="U682" s="83" t="str">
        <f aca="false">IF(O682="not used","-",O682&amp;N682&amp;T682)</f>
        <v>-</v>
      </c>
      <c r="V682" s="83" t="str">
        <f aca="false">IF(O682="Not Used","-",VLOOKUP(D682,FOLIOS,7,FALSE())&amp;H682)</f>
        <v>-</v>
      </c>
      <c r="W682" s="83" t="str">
        <f aca="false">IF(U682="-","-",O682&amp;E682&amp;H682)</f>
        <v>-</v>
      </c>
      <c r="X682" s="84" t="str">
        <f aca="false">D682&amp;G682</f>
        <v>FT-CAND-EGSC-PRCTOLL:AECO/EMP</v>
      </c>
      <c r="AF682" s="0" t="str">
        <f aca="false">D682&amp;V682</f>
        <v>FT-CAND-EGSC-PRC-</v>
      </c>
    </row>
    <row r="683" customFormat="false" ht="12.75" hidden="false" customHeight="false" outlineLevel="0" collapsed="false">
      <c r="A683" s="80" t="n">
        <v>36682</v>
      </c>
      <c r="B683" s="81" t="s">
        <v>55</v>
      </c>
      <c r="C683" s="81" t="s">
        <v>56</v>
      </c>
      <c r="D683" s="81" t="s">
        <v>80</v>
      </c>
      <c r="E683" s="81" t="s">
        <v>24</v>
      </c>
      <c r="F683" s="81"/>
      <c r="G683" s="81" t="s">
        <v>81</v>
      </c>
      <c r="H683" s="80" t="n">
        <v>41030</v>
      </c>
      <c r="I683" s="81" t="n">
        <v>98730</v>
      </c>
      <c r="J683" s="81" t="n">
        <v>0</v>
      </c>
      <c r="K683" s="82" t="n">
        <f aca="false">IF(J683=0,0,J683/I683)</f>
        <v>0</v>
      </c>
      <c r="L683" s="82" t="n">
        <f aca="false">I683/UOM</f>
        <v>9.873</v>
      </c>
      <c r="M683" s="82" t="n">
        <f aca="false">J683/UOM</f>
        <v>0</v>
      </c>
      <c r="N683" s="83" t="str">
        <f aca="false">IF(F683="P","PHY",IF(F683="G","G",E683))</f>
        <v>P</v>
      </c>
      <c r="O683" s="83" t="str">
        <f aca="false">IF(ISNA(VLOOKUP(G683,BadCanCurves,1,FALSE())),VLOOKUP(D683,FOLIOS,6,FALSE()),"not used")</f>
        <v>not used</v>
      </c>
      <c r="P683" s="83" t="n">
        <f aca="false">IF($N683="P",VLOOKUP(H683,PrcBuckets,2,FALSE()),0)</f>
        <v>14</v>
      </c>
      <c r="Q683" s="83" t="n">
        <f aca="false">IF($N683="D",VLOOKUP(H683,BasisBuckets,2,FALSE()),0)</f>
        <v>0</v>
      </c>
      <c r="R683" s="83" t="n">
        <f aca="false">IF($N683="PHY",VLOOKUP(H683,PGDBuckets,2,FALSE()),0)</f>
        <v>0</v>
      </c>
      <c r="S683" s="83" t="n">
        <f aca="false">IF($N683="G",VLOOKUP(H683,PGDBuckets,2,FALSE()),0)</f>
        <v>0</v>
      </c>
      <c r="T683" s="83" t="n">
        <f aca="false">SUM(P683:S683)</f>
        <v>14</v>
      </c>
      <c r="U683" s="83" t="str">
        <f aca="false">IF(O683="not used","-",O683&amp;N683&amp;T683)</f>
        <v>-</v>
      </c>
      <c r="V683" s="83" t="str">
        <f aca="false">IF(O683="Not Used","-",VLOOKUP(D683,FOLIOS,7,FALSE())&amp;H683)</f>
        <v>-</v>
      </c>
      <c r="W683" s="83" t="str">
        <f aca="false">IF(U683="-","-",O683&amp;E683&amp;H683)</f>
        <v>-</v>
      </c>
      <c r="X683" s="84" t="str">
        <f aca="false">D683&amp;G683</f>
        <v>FT-CAND-EGSC-PRCTOLL:AECO/EMP</v>
      </c>
      <c r="AF683" s="0" t="str">
        <f aca="false">D683&amp;V683</f>
        <v>FT-CAND-EGSC-PRC-</v>
      </c>
    </row>
    <row r="684" customFormat="false" ht="12.75" hidden="false" customHeight="false" outlineLevel="0" collapsed="false">
      <c r="A684" s="80" t="n">
        <v>36682</v>
      </c>
      <c r="B684" s="81" t="s">
        <v>55</v>
      </c>
      <c r="C684" s="81" t="s">
        <v>56</v>
      </c>
      <c r="D684" s="81" t="s">
        <v>80</v>
      </c>
      <c r="E684" s="81" t="s">
        <v>24</v>
      </c>
      <c r="F684" s="81"/>
      <c r="G684" s="81" t="s">
        <v>81</v>
      </c>
      <c r="H684" s="80" t="n">
        <v>41061</v>
      </c>
      <c r="I684" s="81" t="n">
        <v>94961</v>
      </c>
      <c r="J684" s="81" t="n">
        <v>0</v>
      </c>
      <c r="K684" s="82" t="n">
        <f aca="false">IF(J684=0,0,J684/I684)</f>
        <v>0</v>
      </c>
      <c r="L684" s="82" t="n">
        <f aca="false">I684/UOM</f>
        <v>9.4961</v>
      </c>
      <c r="M684" s="82" t="n">
        <f aca="false">J684/UOM</f>
        <v>0</v>
      </c>
      <c r="N684" s="83" t="str">
        <f aca="false">IF(F684="P","PHY",IF(F684="G","G",E684))</f>
        <v>P</v>
      </c>
      <c r="O684" s="83" t="str">
        <f aca="false">IF(ISNA(VLOOKUP(G684,BadCanCurves,1,FALSE())),VLOOKUP(D684,FOLIOS,6,FALSE()),"not used")</f>
        <v>not used</v>
      </c>
      <c r="P684" s="83" t="n">
        <f aca="false">IF($N684="P",VLOOKUP(H684,PrcBuckets,2,FALSE()),0)</f>
        <v>14</v>
      </c>
      <c r="Q684" s="83" t="n">
        <f aca="false">IF($N684="D",VLOOKUP(H684,BasisBuckets,2,FALSE()),0)</f>
        <v>0</v>
      </c>
      <c r="R684" s="83" t="n">
        <f aca="false">IF($N684="PHY",VLOOKUP(H684,PGDBuckets,2,FALSE()),0)</f>
        <v>0</v>
      </c>
      <c r="S684" s="83" t="n">
        <f aca="false">IF($N684="G",VLOOKUP(H684,PGDBuckets,2,FALSE()),0)</f>
        <v>0</v>
      </c>
      <c r="T684" s="83" t="n">
        <f aca="false">SUM(P684:S684)</f>
        <v>14</v>
      </c>
      <c r="U684" s="83" t="str">
        <f aca="false">IF(O684="not used","-",O684&amp;N684&amp;T684)</f>
        <v>-</v>
      </c>
      <c r="V684" s="83" t="str">
        <f aca="false">IF(O684="Not Used","-",VLOOKUP(D684,FOLIOS,7,FALSE())&amp;H684)</f>
        <v>-</v>
      </c>
      <c r="W684" s="83" t="str">
        <f aca="false">IF(U684="-","-",O684&amp;E684&amp;H684)</f>
        <v>-</v>
      </c>
      <c r="X684" s="84" t="str">
        <f aca="false">D684&amp;G684</f>
        <v>FT-CAND-EGSC-PRCTOLL:AECO/EMP</v>
      </c>
      <c r="AF684" s="0" t="str">
        <f aca="false">D684&amp;V684</f>
        <v>FT-CAND-EGSC-PRC-</v>
      </c>
    </row>
    <row r="685" customFormat="false" ht="12.75" hidden="false" customHeight="false" outlineLevel="0" collapsed="false">
      <c r="A685" s="80" t="n">
        <v>36682</v>
      </c>
      <c r="B685" s="81" t="s">
        <v>55</v>
      </c>
      <c r="C685" s="81" t="s">
        <v>56</v>
      </c>
      <c r="D685" s="81" t="s">
        <v>80</v>
      </c>
      <c r="E685" s="81" t="s">
        <v>24</v>
      </c>
      <c r="F685" s="81"/>
      <c r="G685" s="81" t="s">
        <v>81</v>
      </c>
      <c r="H685" s="80" t="n">
        <v>41091</v>
      </c>
      <c r="I685" s="81" t="n">
        <v>97546</v>
      </c>
      <c r="J685" s="81" t="n">
        <v>0</v>
      </c>
      <c r="K685" s="82" t="n">
        <f aca="false">IF(J685=0,0,J685/I685)</f>
        <v>0</v>
      </c>
      <c r="L685" s="82" t="n">
        <f aca="false">I685/UOM</f>
        <v>9.7546</v>
      </c>
      <c r="M685" s="82" t="n">
        <f aca="false">J685/UOM</f>
        <v>0</v>
      </c>
      <c r="N685" s="83" t="str">
        <f aca="false">IF(F685="P","PHY",IF(F685="G","G",E685))</f>
        <v>P</v>
      </c>
      <c r="O685" s="83" t="str">
        <f aca="false">IF(ISNA(VLOOKUP(G685,BadCanCurves,1,FALSE())),VLOOKUP(D685,FOLIOS,6,FALSE()),"not used")</f>
        <v>not used</v>
      </c>
      <c r="P685" s="83" t="n">
        <f aca="false">IF($N685="P",VLOOKUP(H685,PrcBuckets,2,FALSE()),0)</f>
        <v>14</v>
      </c>
      <c r="Q685" s="83" t="n">
        <f aca="false">IF($N685="D",VLOOKUP(H685,BasisBuckets,2,FALSE()),0)</f>
        <v>0</v>
      </c>
      <c r="R685" s="83" t="n">
        <f aca="false">IF($N685="PHY",VLOOKUP(H685,PGDBuckets,2,FALSE()),0)</f>
        <v>0</v>
      </c>
      <c r="S685" s="83" t="n">
        <f aca="false">IF($N685="G",VLOOKUP(H685,PGDBuckets,2,FALSE()),0)</f>
        <v>0</v>
      </c>
      <c r="T685" s="83" t="n">
        <f aca="false">SUM(P685:S685)</f>
        <v>14</v>
      </c>
      <c r="U685" s="83" t="str">
        <f aca="false">IF(O685="not used","-",O685&amp;N685&amp;T685)</f>
        <v>-</v>
      </c>
      <c r="V685" s="83" t="str">
        <f aca="false">IF(O685="Not Used","-",VLOOKUP(D685,FOLIOS,7,FALSE())&amp;H685)</f>
        <v>-</v>
      </c>
      <c r="W685" s="83" t="str">
        <f aca="false">IF(U685="-","-",O685&amp;E685&amp;H685)</f>
        <v>-</v>
      </c>
      <c r="X685" s="84" t="str">
        <f aca="false">D685&amp;G685</f>
        <v>FT-CAND-EGSC-PRCTOLL:AECO/EMP</v>
      </c>
      <c r="AF685" s="0" t="str">
        <f aca="false">D685&amp;V685</f>
        <v>FT-CAND-EGSC-PRC-</v>
      </c>
    </row>
    <row r="686" customFormat="false" ht="12.75" hidden="false" customHeight="false" outlineLevel="0" collapsed="false">
      <c r="A686" s="80" t="n">
        <v>36682</v>
      </c>
      <c r="B686" s="81" t="s">
        <v>55</v>
      </c>
      <c r="C686" s="81" t="s">
        <v>56</v>
      </c>
      <c r="D686" s="81" t="s">
        <v>80</v>
      </c>
      <c r="E686" s="81" t="s">
        <v>24</v>
      </c>
      <c r="F686" s="81"/>
      <c r="G686" s="81" t="s">
        <v>81</v>
      </c>
      <c r="H686" s="80" t="n">
        <v>41122</v>
      </c>
      <c r="I686" s="81" t="n">
        <v>96950</v>
      </c>
      <c r="J686" s="81" t="n">
        <v>0</v>
      </c>
      <c r="K686" s="82" t="n">
        <f aca="false">IF(J686=0,0,J686/I686)</f>
        <v>0</v>
      </c>
      <c r="L686" s="82" t="n">
        <f aca="false">I686/UOM</f>
        <v>9.695</v>
      </c>
      <c r="M686" s="82" t="n">
        <f aca="false">J686/UOM</f>
        <v>0</v>
      </c>
      <c r="N686" s="83" t="str">
        <f aca="false">IF(F686="P","PHY",IF(F686="G","G",E686))</f>
        <v>P</v>
      </c>
      <c r="O686" s="83" t="str">
        <f aca="false">IF(ISNA(VLOOKUP(G686,BadCanCurves,1,FALSE())),VLOOKUP(D686,FOLIOS,6,FALSE()),"not used")</f>
        <v>not used</v>
      </c>
      <c r="P686" s="83" t="n">
        <f aca="false">IF($N686="P",VLOOKUP(H686,PrcBuckets,2,FALSE()),0)</f>
        <v>14</v>
      </c>
      <c r="Q686" s="83" t="n">
        <f aca="false">IF($N686="D",VLOOKUP(H686,BasisBuckets,2,FALSE()),0)</f>
        <v>0</v>
      </c>
      <c r="R686" s="83" t="n">
        <f aca="false">IF($N686="PHY",VLOOKUP(H686,PGDBuckets,2,FALSE()),0)</f>
        <v>0</v>
      </c>
      <c r="S686" s="83" t="n">
        <f aca="false">IF($N686="G",VLOOKUP(H686,PGDBuckets,2,FALSE()),0)</f>
        <v>0</v>
      </c>
      <c r="T686" s="83" t="n">
        <f aca="false">SUM(P686:S686)</f>
        <v>14</v>
      </c>
      <c r="U686" s="83" t="str">
        <f aca="false">IF(O686="not used","-",O686&amp;N686&amp;T686)</f>
        <v>-</v>
      </c>
      <c r="V686" s="83" t="str">
        <f aca="false">IF(O686="Not Used","-",VLOOKUP(D686,FOLIOS,7,FALSE())&amp;H686)</f>
        <v>-</v>
      </c>
      <c r="W686" s="83" t="str">
        <f aca="false">IF(U686="-","-",O686&amp;E686&amp;H686)</f>
        <v>-</v>
      </c>
      <c r="X686" s="84" t="str">
        <f aca="false">D686&amp;G686</f>
        <v>FT-CAND-EGSC-PRCTOLL:AECO/EMP</v>
      </c>
      <c r="AF686" s="0" t="str">
        <f aca="false">D686&amp;V686</f>
        <v>FT-CAND-EGSC-PRC-</v>
      </c>
    </row>
    <row r="687" customFormat="false" ht="12.75" hidden="false" customHeight="false" outlineLevel="0" collapsed="false">
      <c r="A687" s="80" t="n">
        <v>36682</v>
      </c>
      <c r="B687" s="81" t="s">
        <v>55</v>
      </c>
      <c r="C687" s="81" t="s">
        <v>56</v>
      </c>
      <c r="D687" s="81" t="s">
        <v>80</v>
      </c>
      <c r="E687" s="81" t="s">
        <v>24</v>
      </c>
      <c r="F687" s="81"/>
      <c r="G687" s="81" t="s">
        <v>81</v>
      </c>
      <c r="H687" s="80" t="n">
        <v>41153</v>
      </c>
      <c r="I687" s="81" t="n">
        <v>93249</v>
      </c>
      <c r="J687" s="81" t="n">
        <v>0</v>
      </c>
      <c r="K687" s="82" t="n">
        <f aca="false">IF(J687=0,0,J687/I687)</f>
        <v>0</v>
      </c>
      <c r="L687" s="82" t="n">
        <f aca="false">I687/UOM</f>
        <v>9.3249</v>
      </c>
      <c r="M687" s="82" t="n">
        <f aca="false">J687/UOM</f>
        <v>0</v>
      </c>
      <c r="N687" s="83" t="str">
        <f aca="false">IF(F687="P","PHY",IF(F687="G","G",E687))</f>
        <v>P</v>
      </c>
      <c r="O687" s="83" t="str">
        <f aca="false">IF(ISNA(VLOOKUP(G687,BadCanCurves,1,FALSE())),VLOOKUP(D687,FOLIOS,6,FALSE()),"not used")</f>
        <v>not used</v>
      </c>
      <c r="P687" s="83" t="n">
        <f aca="false">IF($N687="P",VLOOKUP(H687,PrcBuckets,2,FALSE()),0)</f>
        <v>14</v>
      </c>
      <c r="Q687" s="83" t="n">
        <f aca="false">IF($N687="D",VLOOKUP(H687,BasisBuckets,2,FALSE()),0)</f>
        <v>0</v>
      </c>
      <c r="R687" s="83" t="n">
        <f aca="false">IF($N687="PHY",VLOOKUP(H687,PGDBuckets,2,FALSE()),0)</f>
        <v>0</v>
      </c>
      <c r="S687" s="83" t="n">
        <f aca="false">IF($N687="G",VLOOKUP(H687,PGDBuckets,2,FALSE()),0)</f>
        <v>0</v>
      </c>
      <c r="T687" s="83" t="n">
        <f aca="false">SUM(P687:S687)</f>
        <v>14</v>
      </c>
      <c r="U687" s="83" t="str">
        <f aca="false">IF(O687="not used","-",O687&amp;N687&amp;T687)</f>
        <v>-</v>
      </c>
      <c r="V687" s="83" t="str">
        <f aca="false">IF(O687="Not Used","-",VLOOKUP(D687,FOLIOS,7,FALSE())&amp;H687)</f>
        <v>-</v>
      </c>
      <c r="W687" s="83" t="str">
        <f aca="false">IF(U687="-","-",O687&amp;E687&amp;H687)</f>
        <v>-</v>
      </c>
      <c r="X687" s="84" t="str">
        <f aca="false">D687&amp;G687</f>
        <v>FT-CAND-EGSC-PRCTOLL:AECO/EMP</v>
      </c>
      <c r="AF687" s="0" t="str">
        <f aca="false">D687&amp;V687</f>
        <v>FT-CAND-EGSC-PRC-</v>
      </c>
    </row>
    <row r="688" customFormat="false" ht="12.75" hidden="false" customHeight="false" outlineLevel="0" collapsed="false">
      <c r="A688" s="80" t="n">
        <v>36682</v>
      </c>
      <c r="B688" s="81" t="s">
        <v>55</v>
      </c>
      <c r="C688" s="81" t="s">
        <v>56</v>
      </c>
      <c r="D688" s="81" t="s">
        <v>80</v>
      </c>
      <c r="E688" s="81" t="s">
        <v>24</v>
      </c>
      <c r="F688" s="81"/>
      <c r="G688" s="81" t="s">
        <v>81</v>
      </c>
      <c r="H688" s="80" t="n">
        <v>41183</v>
      </c>
      <c r="I688" s="81" t="n">
        <v>95787</v>
      </c>
      <c r="J688" s="81" t="n">
        <v>0</v>
      </c>
      <c r="K688" s="82" t="n">
        <f aca="false">IF(J688=0,0,J688/I688)</f>
        <v>0</v>
      </c>
      <c r="L688" s="82" t="n">
        <f aca="false">I688/UOM</f>
        <v>9.5787</v>
      </c>
      <c r="M688" s="82" t="n">
        <f aca="false">J688/UOM</f>
        <v>0</v>
      </c>
      <c r="N688" s="83" t="str">
        <f aca="false">IF(F688="P","PHY",IF(F688="G","G",E688))</f>
        <v>P</v>
      </c>
      <c r="O688" s="83" t="str">
        <f aca="false">IF(ISNA(VLOOKUP(G688,BadCanCurves,1,FALSE())),VLOOKUP(D688,FOLIOS,6,FALSE()),"not used")</f>
        <v>not used</v>
      </c>
      <c r="P688" s="83" t="n">
        <f aca="false">IF($N688="P",VLOOKUP(H688,PrcBuckets,2,FALSE()),0)</f>
        <v>14</v>
      </c>
      <c r="Q688" s="83" t="n">
        <f aca="false">IF($N688="D",VLOOKUP(H688,BasisBuckets,2,FALSE()),0)</f>
        <v>0</v>
      </c>
      <c r="R688" s="83" t="n">
        <f aca="false">IF($N688="PHY",VLOOKUP(H688,PGDBuckets,2,FALSE()),0)</f>
        <v>0</v>
      </c>
      <c r="S688" s="83" t="n">
        <f aca="false">IF($N688="G",VLOOKUP(H688,PGDBuckets,2,FALSE()),0)</f>
        <v>0</v>
      </c>
      <c r="T688" s="83" t="n">
        <f aca="false">SUM(P688:S688)</f>
        <v>14</v>
      </c>
      <c r="U688" s="83" t="str">
        <f aca="false">IF(O688="not used","-",O688&amp;N688&amp;T688)</f>
        <v>-</v>
      </c>
      <c r="V688" s="83" t="str">
        <f aca="false">IF(O688="Not Used","-",VLOOKUP(D688,FOLIOS,7,FALSE())&amp;H688)</f>
        <v>-</v>
      </c>
      <c r="W688" s="83" t="str">
        <f aca="false">IF(U688="-","-",O688&amp;E688&amp;H688)</f>
        <v>-</v>
      </c>
      <c r="X688" s="84" t="str">
        <f aca="false">D688&amp;G688</f>
        <v>FT-CAND-EGSC-PRCTOLL:AECO/EMP</v>
      </c>
      <c r="AF688" s="0" t="str">
        <f aca="false">D688&amp;V688</f>
        <v>FT-CAND-EGSC-PRC-</v>
      </c>
    </row>
    <row r="689" customFormat="false" ht="12.75" hidden="false" customHeight="false" outlineLevel="0" collapsed="false">
      <c r="A689" s="80" t="n">
        <v>36682</v>
      </c>
      <c r="B689" s="81" t="s">
        <v>55</v>
      </c>
      <c r="C689" s="81" t="s">
        <v>56</v>
      </c>
      <c r="D689" s="81" t="s">
        <v>80</v>
      </c>
      <c r="E689" s="81" t="s">
        <v>24</v>
      </c>
      <c r="F689" s="81"/>
      <c r="G689" s="81" t="s">
        <v>81</v>
      </c>
      <c r="H689" s="80" t="n">
        <v>41214</v>
      </c>
      <c r="I689" s="81" t="n">
        <v>92130</v>
      </c>
      <c r="J689" s="81" t="n">
        <v>0</v>
      </c>
      <c r="K689" s="82" t="n">
        <f aca="false">IF(J689=0,0,J689/I689)</f>
        <v>0</v>
      </c>
      <c r="L689" s="82" t="n">
        <f aca="false">I689/UOM</f>
        <v>9.213</v>
      </c>
      <c r="M689" s="82" t="n">
        <f aca="false">J689/UOM</f>
        <v>0</v>
      </c>
      <c r="N689" s="83" t="str">
        <f aca="false">IF(F689="P","PHY",IF(F689="G","G",E689))</f>
        <v>P</v>
      </c>
      <c r="O689" s="83" t="str">
        <f aca="false">IF(ISNA(VLOOKUP(G689,BadCanCurves,1,FALSE())),VLOOKUP(D689,FOLIOS,6,FALSE()),"not used")</f>
        <v>not used</v>
      </c>
      <c r="P689" s="83" t="n">
        <f aca="false">IF($N689="P",VLOOKUP(H689,PrcBuckets,2,FALSE()),0)</f>
        <v>14</v>
      </c>
      <c r="Q689" s="83" t="n">
        <f aca="false">IF($N689="D",VLOOKUP(H689,BasisBuckets,2,FALSE()),0)</f>
        <v>0</v>
      </c>
      <c r="R689" s="83" t="n">
        <f aca="false">IF($N689="PHY",VLOOKUP(H689,PGDBuckets,2,FALSE()),0)</f>
        <v>0</v>
      </c>
      <c r="S689" s="83" t="n">
        <f aca="false">IF($N689="G",VLOOKUP(H689,PGDBuckets,2,FALSE()),0)</f>
        <v>0</v>
      </c>
      <c r="T689" s="83" t="n">
        <f aca="false">SUM(P689:S689)</f>
        <v>14</v>
      </c>
      <c r="U689" s="83" t="str">
        <f aca="false">IF(O689="not used","-",O689&amp;N689&amp;T689)</f>
        <v>-</v>
      </c>
      <c r="V689" s="83" t="str">
        <f aca="false">IF(O689="Not Used","-",VLOOKUP(D689,FOLIOS,7,FALSE())&amp;H689)</f>
        <v>-</v>
      </c>
      <c r="W689" s="83" t="str">
        <f aca="false">IF(U689="-","-",O689&amp;E689&amp;H689)</f>
        <v>-</v>
      </c>
      <c r="X689" s="84" t="str">
        <f aca="false">D689&amp;G689</f>
        <v>FT-CAND-EGSC-PRCTOLL:AECO/EMP</v>
      </c>
      <c r="AF689" s="0" t="str">
        <f aca="false">D689&amp;V689</f>
        <v>FT-CAND-EGSC-PRC-</v>
      </c>
    </row>
    <row r="690" customFormat="false" ht="12.75" hidden="false" customHeight="false" outlineLevel="0" collapsed="false">
      <c r="A690" s="80" t="n">
        <v>36682</v>
      </c>
      <c r="B690" s="81" t="s">
        <v>55</v>
      </c>
      <c r="C690" s="81" t="s">
        <v>56</v>
      </c>
      <c r="D690" s="81" t="s">
        <v>80</v>
      </c>
      <c r="E690" s="81" t="s">
        <v>24</v>
      </c>
      <c r="F690" s="81"/>
      <c r="G690" s="81" t="s">
        <v>81</v>
      </c>
      <c r="H690" s="80" t="n">
        <v>41244</v>
      </c>
      <c r="I690" s="81" t="n">
        <v>94637</v>
      </c>
      <c r="J690" s="81" t="n">
        <v>0</v>
      </c>
      <c r="K690" s="82" t="n">
        <f aca="false">IF(J690=0,0,J690/I690)</f>
        <v>0</v>
      </c>
      <c r="L690" s="82" t="n">
        <f aca="false">I690/UOM</f>
        <v>9.4637</v>
      </c>
      <c r="M690" s="82" t="n">
        <f aca="false">J690/UOM</f>
        <v>0</v>
      </c>
      <c r="N690" s="83" t="str">
        <f aca="false">IF(F690="P","PHY",IF(F690="G","G",E690))</f>
        <v>P</v>
      </c>
      <c r="O690" s="83" t="str">
        <f aca="false">IF(ISNA(VLOOKUP(G690,BadCanCurves,1,FALSE())),VLOOKUP(D690,FOLIOS,6,FALSE()),"not used")</f>
        <v>not used</v>
      </c>
      <c r="P690" s="83" t="n">
        <f aca="false">IF($N690="P",VLOOKUP(H690,PrcBuckets,2,FALSE()),0)</f>
        <v>14</v>
      </c>
      <c r="Q690" s="83" t="n">
        <f aca="false">IF($N690="D",VLOOKUP(H690,BasisBuckets,2,FALSE()),0)</f>
        <v>0</v>
      </c>
      <c r="R690" s="83" t="n">
        <f aca="false">IF($N690="PHY",VLOOKUP(H690,PGDBuckets,2,FALSE()),0)</f>
        <v>0</v>
      </c>
      <c r="S690" s="83" t="n">
        <f aca="false">IF($N690="G",VLOOKUP(H690,PGDBuckets,2,FALSE()),0)</f>
        <v>0</v>
      </c>
      <c r="T690" s="83" t="n">
        <f aca="false">SUM(P690:S690)</f>
        <v>14</v>
      </c>
      <c r="U690" s="83" t="str">
        <f aca="false">IF(O690="not used","-",O690&amp;N690&amp;T690)</f>
        <v>-</v>
      </c>
      <c r="V690" s="83" t="str">
        <f aca="false">IF(O690="Not Used","-",VLOOKUP(D690,FOLIOS,7,FALSE())&amp;H690)</f>
        <v>-</v>
      </c>
      <c r="W690" s="83" t="str">
        <f aca="false">IF(U690="-","-",O690&amp;E690&amp;H690)</f>
        <v>-</v>
      </c>
      <c r="X690" s="84" t="str">
        <f aca="false">D690&amp;G690</f>
        <v>FT-CAND-EGSC-PRCTOLL:AECO/EMP</v>
      </c>
      <c r="AF690" s="0" t="str">
        <f aca="false">D690&amp;V690</f>
        <v>FT-CAND-EGSC-PRC-</v>
      </c>
    </row>
    <row r="691" customFormat="false" ht="12.75" hidden="false" customHeight="false" outlineLevel="0" collapsed="false">
      <c r="A691" s="80" t="n">
        <v>36682</v>
      </c>
      <c r="B691" s="81" t="s">
        <v>55</v>
      </c>
      <c r="C691" s="81" t="s">
        <v>56</v>
      </c>
      <c r="D691" s="81" t="s">
        <v>80</v>
      </c>
      <c r="E691" s="81" t="s">
        <v>24</v>
      </c>
      <c r="F691" s="81"/>
      <c r="G691" s="81" t="s">
        <v>81</v>
      </c>
      <c r="H691" s="80" t="n">
        <v>41275</v>
      </c>
      <c r="I691" s="81" t="n">
        <v>94059</v>
      </c>
      <c r="J691" s="81" t="n">
        <v>0</v>
      </c>
      <c r="K691" s="82" t="n">
        <f aca="false">IF(J691=0,0,J691/I691)</f>
        <v>0</v>
      </c>
      <c r="L691" s="82" t="n">
        <f aca="false">I691/UOM</f>
        <v>9.4059</v>
      </c>
      <c r="M691" s="82" t="n">
        <f aca="false">J691/UOM</f>
        <v>0</v>
      </c>
      <c r="N691" s="83" t="str">
        <f aca="false">IF(F691="P","PHY",IF(F691="G","G",E691))</f>
        <v>P</v>
      </c>
      <c r="O691" s="83" t="str">
        <f aca="false">IF(ISNA(VLOOKUP(G691,BadCanCurves,1,FALSE())),VLOOKUP(D691,FOLIOS,6,FALSE()),"not used")</f>
        <v>not used</v>
      </c>
      <c r="P691" s="83" t="n">
        <f aca="false">IF($N691="P",VLOOKUP(H691,PrcBuckets,2,FALSE()),0)</f>
        <v>14</v>
      </c>
      <c r="Q691" s="83" t="n">
        <f aca="false">IF($N691="D",VLOOKUP(H691,BasisBuckets,2,FALSE()),0)</f>
        <v>0</v>
      </c>
      <c r="R691" s="83" t="n">
        <f aca="false">IF($N691="PHY",VLOOKUP(H691,PGDBuckets,2,FALSE()),0)</f>
        <v>0</v>
      </c>
      <c r="S691" s="83" t="n">
        <f aca="false">IF($N691="G",VLOOKUP(H691,PGDBuckets,2,FALSE()),0)</f>
        <v>0</v>
      </c>
      <c r="T691" s="83" t="n">
        <f aca="false">SUM(P691:S691)</f>
        <v>14</v>
      </c>
      <c r="U691" s="83" t="str">
        <f aca="false">IF(O691="not used","-",O691&amp;N691&amp;T691)</f>
        <v>-</v>
      </c>
      <c r="V691" s="83" t="str">
        <f aca="false">IF(O691="Not Used","-",VLOOKUP(D691,FOLIOS,7,FALSE())&amp;H691)</f>
        <v>-</v>
      </c>
      <c r="W691" s="83" t="str">
        <f aca="false">IF(U691="-","-",O691&amp;E691&amp;H691)</f>
        <v>-</v>
      </c>
      <c r="X691" s="84" t="str">
        <f aca="false">D691&amp;G691</f>
        <v>FT-CAND-EGSC-PRCTOLL:AECO/EMP</v>
      </c>
      <c r="AF691" s="0" t="str">
        <f aca="false">D691&amp;V691</f>
        <v>FT-CAND-EGSC-PRC-</v>
      </c>
    </row>
    <row r="692" customFormat="false" ht="12.75" hidden="false" customHeight="false" outlineLevel="0" collapsed="false">
      <c r="A692" s="80" t="n">
        <v>36682</v>
      </c>
      <c r="B692" s="81" t="s">
        <v>55</v>
      </c>
      <c r="C692" s="81" t="s">
        <v>56</v>
      </c>
      <c r="D692" s="81" t="s">
        <v>80</v>
      </c>
      <c r="E692" s="81" t="s">
        <v>24</v>
      </c>
      <c r="F692" s="81"/>
      <c r="G692" s="81" t="s">
        <v>81</v>
      </c>
      <c r="H692" s="80" t="n">
        <v>41306</v>
      </c>
      <c r="I692" s="81" t="n">
        <v>84437</v>
      </c>
      <c r="J692" s="81" t="n">
        <v>0</v>
      </c>
      <c r="K692" s="82" t="n">
        <f aca="false">IF(J692=0,0,J692/I692)</f>
        <v>0</v>
      </c>
      <c r="L692" s="82" t="n">
        <f aca="false">I692/UOM</f>
        <v>8.4437</v>
      </c>
      <c r="M692" s="82" t="n">
        <f aca="false">J692/UOM</f>
        <v>0</v>
      </c>
      <c r="N692" s="83" t="str">
        <f aca="false">IF(F692="P","PHY",IF(F692="G","G",E692))</f>
        <v>P</v>
      </c>
      <c r="O692" s="83" t="str">
        <f aca="false">IF(ISNA(VLOOKUP(G692,BadCanCurves,1,FALSE())),VLOOKUP(D692,FOLIOS,6,FALSE()),"not used")</f>
        <v>not used</v>
      </c>
      <c r="P692" s="83" t="n">
        <f aca="false">IF($N692="P",VLOOKUP(H692,PrcBuckets,2,FALSE()),0)</f>
        <v>14</v>
      </c>
      <c r="Q692" s="83" t="n">
        <f aca="false">IF($N692="D",VLOOKUP(H692,BasisBuckets,2,FALSE()),0)</f>
        <v>0</v>
      </c>
      <c r="R692" s="83" t="n">
        <f aca="false">IF($N692="PHY",VLOOKUP(H692,PGDBuckets,2,FALSE()),0)</f>
        <v>0</v>
      </c>
      <c r="S692" s="83" t="n">
        <f aca="false">IF($N692="G",VLOOKUP(H692,PGDBuckets,2,FALSE()),0)</f>
        <v>0</v>
      </c>
      <c r="T692" s="83" t="n">
        <f aca="false">SUM(P692:S692)</f>
        <v>14</v>
      </c>
      <c r="U692" s="83" t="str">
        <f aca="false">IF(O692="not used","-",O692&amp;N692&amp;T692)</f>
        <v>-</v>
      </c>
      <c r="V692" s="83" t="str">
        <f aca="false">IF(O692="Not Used","-",VLOOKUP(D692,FOLIOS,7,FALSE())&amp;H692)</f>
        <v>-</v>
      </c>
      <c r="W692" s="83" t="str">
        <f aca="false">IF(U692="-","-",O692&amp;E692&amp;H692)</f>
        <v>-</v>
      </c>
      <c r="X692" s="84" t="str">
        <f aca="false">D692&amp;G692</f>
        <v>FT-CAND-EGSC-PRCTOLL:AECO/EMP</v>
      </c>
      <c r="AF692" s="0" t="str">
        <f aca="false">D692&amp;V692</f>
        <v>FT-CAND-EGSC-PRC-</v>
      </c>
    </row>
    <row r="693" customFormat="false" ht="12.75" hidden="false" customHeight="false" outlineLevel="0" collapsed="false">
      <c r="A693" s="80" t="n">
        <v>36682</v>
      </c>
      <c r="B693" s="81" t="s">
        <v>55</v>
      </c>
      <c r="C693" s="81" t="s">
        <v>56</v>
      </c>
      <c r="D693" s="81" t="s">
        <v>80</v>
      </c>
      <c r="E693" s="81" t="s">
        <v>24</v>
      </c>
      <c r="F693" s="81"/>
      <c r="G693" s="81" t="s">
        <v>81</v>
      </c>
      <c r="H693" s="80" t="n">
        <v>41334</v>
      </c>
      <c r="I693" s="81" t="n">
        <v>92967</v>
      </c>
      <c r="J693" s="81" t="n">
        <v>0</v>
      </c>
      <c r="K693" s="82" t="n">
        <f aca="false">IF(J693=0,0,J693/I693)</f>
        <v>0</v>
      </c>
      <c r="L693" s="82" t="n">
        <f aca="false">I693/UOM</f>
        <v>9.2967</v>
      </c>
      <c r="M693" s="82" t="n">
        <f aca="false">J693/UOM</f>
        <v>0</v>
      </c>
      <c r="N693" s="83" t="str">
        <f aca="false">IF(F693="P","PHY",IF(F693="G","G",E693))</f>
        <v>P</v>
      </c>
      <c r="O693" s="83" t="str">
        <f aca="false">IF(ISNA(VLOOKUP(G693,BadCanCurves,1,FALSE())),VLOOKUP(D693,FOLIOS,6,FALSE()),"not used")</f>
        <v>not used</v>
      </c>
      <c r="P693" s="83" t="n">
        <f aca="false">IF($N693="P",VLOOKUP(H693,PrcBuckets,2,FALSE()),0)</f>
        <v>14</v>
      </c>
      <c r="Q693" s="83" t="n">
        <f aca="false">IF($N693="D",VLOOKUP(H693,BasisBuckets,2,FALSE()),0)</f>
        <v>0</v>
      </c>
      <c r="R693" s="83" t="n">
        <f aca="false">IF($N693="PHY",VLOOKUP(H693,PGDBuckets,2,FALSE()),0)</f>
        <v>0</v>
      </c>
      <c r="S693" s="83" t="n">
        <f aca="false">IF($N693="G",VLOOKUP(H693,PGDBuckets,2,FALSE()),0)</f>
        <v>0</v>
      </c>
      <c r="T693" s="83" t="n">
        <f aca="false">SUM(P693:S693)</f>
        <v>14</v>
      </c>
      <c r="U693" s="83" t="str">
        <f aca="false">IF(O693="not used","-",O693&amp;N693&amp;T693)</f>
        <v>-</v>
      </c>
      <c r="V693" s="83" t="str">
        <f aca="false">IF(O693="Not Used","-",VLOOKUP(D693,FOLIOS,7,FALSE())&amp;H693)</f>
        <v>-</v>
      </c>
      <c r="W693" s="83" t="str">
        <f aca="false">IF(U693="-","-",O693&amp;E693&amp;H693)</f>
        <v>-</v>
      </c>
      <c r="X693" s="84" t="str">
        <f aca="false">D693&amp;G693</f>
        <v>FT-CAND-EGSC-PRCTOLL:AECO/EMP</v>
      </c>
      <c r="AF693" s="0" t="str">
        <f aca="false">D693&amp;V693</f>
        <v>FT-CAND-EGSC-PRC-</v>
      </c>
    </row>
    <row r="694" customFormat="false" ht="12.75" hidden="false" customHeight="false" outlineLevel="0" collapsed="false">
      <c r="A694" s="80" t="n">
        <v>36682</v>
      </c>
      <c r="B694" s="81" t="s">
        <v>55</v>
      </c>
      <c r="C694" s="81" t="s">
        <v>56</v>
      </c>
      <c r="D694" s="81" t="s">
        <v>80</v>
      </c>
      <c r="E694" s="81" t="s">
        <v>24</v>
      </c>
      <c r="F694" s="81"/>
      <c r="G694" s="81" t="s">
        <v>81</v>
      </c>
      <c r="H694" s="80" t="n">
        <v>41365</v>
      </c>
      <c r="I694" s="81" t="n">
        <v>89417</v>
      </c>
      <c r="J694" s="81" t="n">
        <v>0</v>
      </c>
      <c r="K694" s="82" t="n">
        <f aca="false">IF(J694=0,0,J694/I694)</f>
        <v>0</v>
      </c>
      <c r="L694" s="82" t="n">
        <f aca="false">I694/UOM</f>
        <v>8.9417</v>
      </c>
      <c r="M694" s="82" t="n">
        <f aca="false">J694/UOM</f>
        <v>0</v>
      </c>
      <c r="N694" s="83" t="str">
        <f aca="false">IF(F694="P","PHY",IF(F694="G","G",E694))</f>
        <v>P</v>
      </c>
      <c r="O694" s="83" t="str">
        <f aca="false">IF(ISNA(VLOOKUP(G694,BadCanCurves,1,FALSE())),VLOOKUP(D694,FOLIOS,6,FALSE()),"not used")</f>
        <v>not used</v>
      </c>
      <c r="P694" s="83" t="n">
        <f aca="false">IF($N694="P",VLOOKUP(H694,PrcBuckets,2,FALSE()),0)</f>
        <v>14</v>
      </c>
      <c r="Q694" s="83" t="n">
        <f aca="false">IF($N694="D",VLOOKUP(H694,BasisBuckets,2,FALSE()),0)</f>
        <v>0</v>
      </c>
      <c r="R694" s="83" t="n">
        <f aca="false">IF($N694="PHY",VLOOKUP(H694,PGDBuckets,2,FALSE()),0)</f>
        <v>0</v>
      </c>
      <c r="S694" s="83" t="n">
        <f aca="false">IF($N694="G",VLOOKUP(H694,PGDBuckets,2,FALSE()),0)</f>
        <v>0</v>
      </c>
      <c r="T694" s="83" t="n">
        <f aca="false">SUM(P694:S694)</f>
        <v>14</v>
      </c>
      <c r="U694" s="83" t="str">
        <f aca="false">IF(O694="not used","-",O694&amp;N694&amp;T694)</f>
        <v>-</v>
      </c>
      <c r="V694" s="83" t="str">
        <f aca="false">IF(O694="Not Used","-",VLOOKUP(D694,FOLIOS,7,FALSE())&amp;H694)</f>
        <v>-</v>
      </c>
      <c r="W694" s="83" t="str">
        <f aca="false">IF(U694="-","-",O694&amp;E694&amp;H694)</f>
        <v>-</v>
      </c>
      <c r="X694" s="84" t="str">
        <f aca="false">D694&amp;G694</f>
        <v>FT-CAND-EGSC-PRCTOLL:AECO/EMP</v>
      </c>
      <c r="AF694" s="0" t="str">
        <f aca="false">D694&amp;V694</f>
        <v>FT-CAND-EGSC-PRC-</v>
      </c>
    </row>
    <row r="695" customFormat="false" ht="12.75" hidden="false" customHeight="false" outlineLevel="0" collapsed="false">
      <c r="A695" s="80" t="n">
        <v>36682</v>
      </c>
      <c r="B695" s="81" t="s">
        <v>55</v>
      </c>
      <c r="C695" s="81" t="s">
        <v>56</v>
      </c>
      <c r="D695" s="81" t="s">
        <v>80</v>
      </c>
      <c r="E695" s="81" t="s">
        <v>24</v>
      </c>
      <c r="F695" s="81"/>
      <c r="G695" s="81" t="s">
        <v>81</v>
      </c>
      <c r="H695" s="80" t="n">
        <v>41395</v>
      </c>
      <c r="I695" s="81" t="n">
        <v>91851</v>
      </c>
      <c r="J695" s="81" t="n">
        <v>0</v>
      </c>
      <c r="K695" s="82" t="n">
        <f aca="false">IF(J695=0,0,J695/I695)</f>
        <v>0</v>
      </c>
      <c r="L695" s="82" t="n">
        <f aca="false">I695/UOM</f>
        <v>9.1851</v>
      </c>
      <c r="M695" s="82" t="n">
        <f aca="false">J695/UOM</f>
        <v>0</v>
      </c>
      <c r="N695" s="83" t="str">
        <f aca="false">IF(F695="P","PHY",IF(F695="G","G",E695))</f>
        <v>P</v>
      </c>
      <c r="O695" s="83" t="str">
        <f aca="false">IF(ISNA(VLOOKUP(G695,BadCanCurves,1,FALSE())),VLOOKUP(D695,FOLIOS,6,FALSE()),"not used")</f>
        <v>not used</v>
      </c>
      <c r="P695" s="83" t="n">
        <f aca="false">IF($N695="P",VLOOKUP(H695,PrcBuckets,2,FALSE()),0)</f>
        <v>14</v>
      </c>
      <c r="Q695" s="83" t="n">
        <f aca="false">IF($N695="D",VLOOKUP(H695,BasisBuckets,2,FALSE()),0)</f>
        <v>0</v>
      </c>
      <c r="R695" s="83" t="n">
        <f aca="false">IF($N695="PHY",VLOOKUP(H695,PGDBuckets,2,FALSE()),0)</f>
        <v>0</v>
      </c>
      <c r="S695" s="83" t="n">
        <f aca="false">IF($N695="G",VLOOKUP(H695,PGDBuckets,2,FALSE()),0)</f>
        <v>0</v>
      </c>
      <c r="T695" s="83" t="n">
        <f aca="false">SUM(P695:S695)</f>
        <v>14</v>
      </c>
      <c r="U695" s="83" t="str">
        <f aca="false">IF(O695="not used","-",O695&amp;N695&amp;T695)</f>
        <v>-</v>
      </c>
      <c r="V695" s="83" t="str">
        <f aca="false">IF(O695="Not Used","-",VLOOKUP(D695,FOLIOS,7,FALSE())&amp;H695)</f>
        <v>-</v>
      </c>
      <c r="W695" s="83" t="str">
        <f aca="false">IF(U695="-","-",O695&amp;E695&amp;H695)</f>
        <v>-</v>
      </c>
      <c r="X695" s="84" t="str">
        <f aca="false">D695&amp;G695</f>
        <v>FT-CAND-EGSC-PRCTOLL:AECO/EMP</v>
      </c>
      <c r="AF695" s="0" t="str">
        <f aca="false">D695&amp;V695</f>
        <v>FT-CAND-EGSC-PRC-</v>
      </c>
    </row>
    <row r="696" customFormat="false" ht="12.75" hidden="false" customHeight="false" outlineLevel="0" collapsed="false">
      <c r="A696" s="80" t="n">
        <v>36682</v>
      </c>
      <c r="B696" s="81" t="s">
        <v>55</v>
      </c>
      <c r="C696" s="81" t="s">
        <v>56</v>
      </c>
      <c r="D696" s="81" t="s">
        <v>80</v>
      </c>
      <c r="E696" s="81" t="s">
        <v>24</v>
      </c>
      <c r="F696" s="81"/>
      <c r="G696" s="81" t="s">
        <v>81</v>
      </c>
      <c r="H696" s="80" t="n">
        <v>41426</v>
      </c>
      <c r="I696" s="81" t="n">
        <v>88344</v>
      </c>
      <c r="J696" s="81" t="n">
        <v>0</v>
      </c>
      <c r="K696" s="82" t="n">
        <f aca="false">IF(J696=0,0,J696/I696)</f>
        <v>0</v>
      </c>
      <c r="L696" s="82" t="n">
        <f aca="false">I696/UOM</f>
        <v>8.8344</v>
      </c>
      <c r="M696" s="82" t="n">
        <f aca="false">J696/UOM</f>
        <v>0</v>
      </c>
      <c r="N696" s="83" t="str">
        <f aca="false">IF(F696="P","PHY",IF(F696="G","G",E696))</f>
        <v>P</v>
      </c>
      <c r="O696" s="83" t="str">
        <f aca="false">IF(ISNA(VLOOKUP(G696,BadCanCurves,1,FALSE())),VLOOKUP(D696,FOLIOS,6,FALSE()),"not used")</f>
        <v>not used</v>
      </c>
      <c r="P696" s="83" t="n">
        <f aca="false">IF($N696="P",VLOOKUP(H696,PrcBuckets,2,FALSE()),0)</f>
        <v>14</v>
      </c>
      <c r="Q696" s="83" t="n">
        <f aca="false">IF($N696="D",VLOOKUP(H696,BasisBuckets,2,FALSE()),0)</f>
        <v>0</v>
      </c>
      <c r="R696" s="83" t="n">
        <f aca="false">IF($N696="PHY",VLOOKUP(H696,PGDBuckets,2,FALSE()),0)</f>
        <v>0</v>
      </c>
      <c r="S696" s="83" t="n">
        <f aca="false">IF($N696="G",VLOOKUP(H696,PGDBuckets,2,FALSE()),0)</f>
        <v>0</v>
      </c>
      <c r="T696" s="83" t="n">
        <f aca="false">SUM(P696:S696)</f>
        <v>14</v>
      </c>
      <c r="U696" s="83" t="str">
        <f aca="false">IF(O696="not used","-",O696&amp;N696&amp;T696)</f>
        <v>-</v>
      </c>
      <c r="V696" s="83" t="str">
        <f aca="false">IF(O696="Not Used","-",VLOOKUP(D696,FOLIOS,7,FALSE())&amp;H696)</f>
        <v>-</v>
      </c>
      <c r="W696" s="83" t="str">
        <f aca="false">IF(U696="-","-",O696&amp;E696&amp;H696)</f>
        <v>-</v>
      </c>
      <c r="X696" s="84" t="str">
        <f aca="false">D696&amp;G696</f>
        <v>FT-CAND-EGSC-PRCTOLL:AECO/EMP</v>
      </c>
      <c r="AF696" s="0" t="str">
        <f aca="false">D696&amp;V696</f>
        <v>FT-CAND-EGSC-PRC-</v>
      </c>
    </row>
    <row r="697" customFormat="false" ht="12.75" hidden="false" customHeight="false" outlineLevel="0" collapsed="false">
      <c r="A697" s="80" t="n">
        <v>36682</v>
      </c>
      <c r="B697" s="81" t="s">
        <v>55</v>
      </c>
      <c r="C697" s="81" t="s">
        <v>56</v>
      </c>
      <c r="D697" s="81" t="s">
        <v>80</v>
      </c>
      <c r="E697" s="81" t="s">
        <v>24</v>
      </c>
      <c r="F697" s="81"/>
      <c r="G697" s="81" t="s">
        <v>81</v>
      </c>
      <c r="H697" s="80" t="n">
        <v>41456</v>
      </c>
      <c r="I697" s="81" t="n">
        <v>90748</v>
      </c>
      <c r="J697" s="81" t="n">
        <v>0</v>
      </c>
      <c r="K697" s="82" t="n">
        <f aca="false">IF(J697=0,0,J697/I697)</f>
        <v>0</v>
      </c>
      <c r="L697" s="82" t="n">
        <f aca="false">I697/UOM</f>
        <v>9.0748</v>
      </c>
      <c r="M697" s="82" t="n">
        <f aca="false">J697/UOM</f>
        <v>0</v>
      </c>
      <c r="N697" s="83" t="str">
        <f aca="false">IF(F697="P","PHY",IF(F697="G","G",E697))</f>
        <v>P</v>
      </c>
      <c r="O697" s="83" t="str">
        <f aca="false">IF(ISNA(VLOOKUP(G697,BadCanCurves,1,FALSE())),VLOOKUP(D697,FOLIOS,6,FALSE()),"not used")</f>
        <v>not used</v>
      </c>
      <c r="P697" s="83" t="n">
        <f aca="false">IF($N697="P",VLOOKUP(H697,PrcBuckets,2,FALSE()),0)</f>
        <v>14</v>
      </c>
      <c r="Q697" s="83" t="n">
        <f aca="false">IF($N697="D",VLOOKUP(H697,BasisBuckets,2,FALSE()),0)</f>
        <v>0</v>
      </c>
      <c r="R697" s="83" t="n">
        <f aca="false">IF($N697="PHY",VLOOKUP(H697,PGDBuckets,2,FALSE()),0)</f>
        <v>0</v>
      </c>
      <c r="S697" s="83" t="n">
        <f aca="false">IF($N697="G",VLOOKUP(H697,PGDBuckets,2,FALSE()),0)</f>
        <v>0</v>
      </c>
      <c r="T697" s="83" t="n">
        <f aca="false">SUM(P697:S697)</f>
        <v>14</v>
      </c>
      <c r="U697" s="83" t="str">
        <f aca="false">IF(O697="not used","-",O697&amp;N697&amp;T697)</f>
        <v>-</v>
      </c>
      <c r="V697" s="83" t="str">
        <f aca="false">IF(O697="Not Used","-",VLOOKUP(D697,FOLIOS,7,FALSE())&amp;H697)</f>
        <v>-</v>
      </c>
      <c r="W697" s="83" t="str">
        <f aca="false">IF(U697="-","-",O697&amp;E697&amp;H697)</f>
        <v>-</v>
      </c>
      <c r="X697" s="84" t="str">
        <f aca="false">D697&amp;G697</f>
        <v>FT-CAND-EGSC-PRCTOLL:AECO/EMP</v>
      </c>
      <c r="AF697" s="0" t="str">
        <f aca="false">D697&amp;V697</f>
        <v>FT-CAND-EGSC-PRC-</v>
      </c>
    </row>
    <row r="698" customFormat="false" ht="12.75" hidden="false" customHeight="false" outlineLevel="0" collapsed="false">
      <c r="A698" s="80" t="n">
        <v>36682</v>
      </c>
      <c r="B698" s="81" t="s">
        <v>55</v>
      </c>
      <c r="C698" s="81" t="s">
        <v>56</v>
      </c>
      <c r="D698" s="81" t="s">
        <v>80</v>
      </c>
      <c r="E698" s="81" t="s">
        <v>24</v>
      </c>
      <c r="F698" s="81"/>
      <c r="G698" s="81" t="s">
        <v>81</v>
      </c>
      <c r="H698" s="80" t="n">
        <v>41487</v>
      </c>
      <c r="I698" s="81" t="n">
        <v>90193</v>
      </c>
      <c r="J698" s="81" t="n">
        <v>0</v>
      </c>
      <c r="K698" s="82" t="n">
        <f aca="false">IF(J698=0,0,J698/I698)</f>
        <v>0</v>
      </c>
      <c r="L698" s="82" t="n">
        <f aca="false">I698/UOM</f>
        <v>9.0193</v>
      </c>
      <c r="M698" s="82" t="n">
        <f aca="false">J698/UOM</f>
        <v>0</v>
      </c>
      <c r="N698" s="83" t="str">
        <f aca="false">IF(F698="P","PHY",IF(F698="G","G",E698))</f>
        <v>P</v>
      </c>
      <c r="O698" s="83" t="str">
        <f aca="false">IF(ISNA(VLOOKUP(G698,BadCanCurves,1,FALSE())),VLOOKUP(D698,FOLIOS,6,FALSE()),"not used")</f>
        <v>not used</v>
      </c>
      <c r="P698" s="83" t="n">
        <f aca="false">IF($N698="P",VLOOKUP(H698,PrcBuckets,2,FALSE()),0)</f>
        <v>14</v>
      </c>
      <c r="Q698" s="83" t="n">
        <f aca="false">IF($N698="D",VLOOKUP(H698,BasisBuckets,2,FALSE()),0)</f>
        <v>0</v>
      </c>
      <c r="R698" s="83" t="n">
        <f aca="false">IF($N698="PHY",VLOOKUP(H698,PGDBuckets,2,FALSE()),0)</f>
        <v>0</v>
      </c>
      <c r="S698" s="83" t="n">
        <f aca="false">IF($N698="G",VLOOKUP(H698,PGDBuckets,2,FALSE()),0)</f>
        <v>0</v>
      </c>
      <c r="T698" s="83" t="n">
        <f aca="false">SUM(P698:S698)</f>
        <v>14</v>
      </c>
      <c r="U698" s="83" t="str">
        <f aca="false">IF(O698="not used","-",O698&amp;N698&amp;T698)</f>
        <v>-</v>
      </c>
      <c r="V698" s="83" t="str">
        <f aca="false">IF(O698="Not Used","-",VLOOKUP(D698,FOLIOS,7,FALSE())&amp;H698)</f>
        <v>-</v>
      </c>
      <c r="W698" s="83" t="str">
        <f aca="false">IF(U698="-","-",O698&amp;E698&amp;H698)</f>
        <v>-</v>
      </c>
      <c r="X698" s="84" t="str">
        <f aca="false">D698&amp;G698</f>
        <v>FT-CAND-EGSC-PRCTOLL:AECO/EMP</v>
      </c>
      <c r="AF698" s="0" t="str">
        <f aca="false">D698&amp;V698</f>
        <v>FT-CAND-EGSC-PRC-</v>
      </c>
    </row>
    <row r="699" customFormat="false" ht="12.75" hidden="false" customHeight="false" outlineLevel="0" collapsed="false">
      <c r="A699" s="80" t="n">
        <v>36682</v>
      </c>
      <c r="B699" s="81" t="s">
        <v>55</v>
      </c>
      <c r="C699" s="81" t="s">
        <v>56</v>
      </c>
      <c r="D699" s="81" t="s">
        <v>80</v>
      </c>
      <c r="E699" s="81" t="s">
        <v>24</v>
      </c>
      <c r="F699" s="81"/>
      <c r="G699" s="81" t="s">
        <v>81</v>
      </c>
      <c r="H699" s="80" t="n">
        <v>41518</v>
      </c>
      <c r="I699" s="81" t="n">
        <v>86750</v>
      </c>
      <c r="J699" s="81" t="n">
        <v>0</v>
      </c>
      <c r="K699" s="82" t="n">
        <f aca="false">IF(J699=0,0,J699/I699)</f>
        <v>0</v>
      </c>
      <c r="L699" s="82" t="n">
        <f aca="false">I699/UOM</f>
        <v>8.675</v>
      </c>
      <c r="M699" s="82" t="n">
        <f aca="false">J699/UOM</f>
        <v>0</v>
      </c>
      <c r="N699" s="83" t="str">
        <f aca="false">IF(F699="P","PHY",IF(F699="G","G",E699))</f>
        <v>P</v>
      </c>
      <c r="O699" s="83" t="str">
        <f aca="false">IF(ISNA(VLOOKUP(G699,BadCanCurves,1,FALSE())),VLOOKUP(D699,FOLIOS,6,FALSE()),"not used")</f>
        <v>not used</v>
      </c>
      <c r="P699" s="83" t="n">
        <f aca="false">IF($N699="P",VLOOKUP(H699,PrcBuckets,2,FALSE()),0)</f>
        <v>14</v>
      </c>
      <c r="Q699" s="83" t="n">
        <f aca="false">IF($N699="D",VLOOKUP(H699,BasisBuckets,2,FALSE()),0)</f>
        <v>0</v>
      </c>
      <c r="R699" s="83" t="n">
        <f aca="false">IF($N699="PHY",VLOOKUP(H699,PGDBuckets,2,FALSE()),0)</f>
        <v>0</v>
      </c>
      <c r="S699" s="83" t="n">
        <f aca="false">IF($N699="G",VLOOKUP(H699,PGDBuckets,2,FALSE()),0)</f>
        <v>0</v>
      </c>
      <c r="T699" s="83" t="n">
        <f aca="false">SUM(P699:S699)</f>
        <v>14</v>
      </c>
      <c r="U699" s="83" t="str">
        <f aca="false">IF(O699="not used","-",O699&amp;N699&amp;T699)</f>
        <v>-</v>
      </c>
      <c r="V699" s="83" t="str">
        <f aca="false">IF(O699="Not Used","-",VLOOKUP(D699,FOLIOS,7,FALSE())&amp;H699)</f>
        <v>-</v>
      </c>
      <c r="W699" s="83" t="str">
        <f aca="false">IF(U699="-","-",O699&amp;E699&amp;H699)</f>
        <v>-</v>
      </c>
      <c r="X699" s="84" t="str">
        <f aca="false">D699&amp;G699</f>
        <v>FT-CAND-EGSC-PRCTOLL:AECO/EMP</v>
      </c>
      <c r="AF699" s="0" t="str">
        <f aca="false">D699&amp;V699</f>
        <v>FT-CAND-EGSC-PRC-</v>
      </c>
    </row>
    <row r="700" customFormat="false" ht="12.75" hidden="false" customHeight="false" outlineLevel="0" collapsed="false">
      <c r="A700" s="80" t="n">
        <v>36682</v>
      </c>
      <c r="B700" s="81" t="s">
        <v>55</v>
      </c>
      <c r="C700" s="81" t="s">
        <v>56</v>
      </c>
      <c r="D700" s="81" t="s">
        <v>80</v>
      </c>
      <c r="E700" s="81" t="s">
        <v>24</v>
      </c>
      <c r="F700" s="81"/>
      <c r="G700" s="81" t="s">
        <v>81</v>
      </c>
      <c r="H700" s="80" t="n">
        <v>41548</v>
      </c>
      <c r="I700" s="81" t="n">
        <v>89110</v>
      </c>
      <c r="J700" s="81" t="n">
        <v>0</v>
      </c>
      <c r="K700" s="82" t="n">
        <f aca="false">IF(J700=0,0,J700/I700)</f>
        <v>0</v>
      </c>
      <c r="L700" s="82" t="n">
        <f aca="false">I700/UOM</f>
        <v>8.911</v>
      </c>
      <c r="M700" s="82" t="n">
        <f aca="false">J700/UOM</f>
        <v>0</v>
      </c>
      <c r="N700" s="83" t="str">
        <f aca="false">IF(F700="P","PHY",IF(F700="G","G",E700))</f>
        <v>P</v>
      </c>
      <c r="O700" s="83" t="str">
        <f aca="false">IF(ISNA(VLOOKUP(G700,BadCanCurves,1,FALSE())),VLOOKUP(D700,FOLIOS,6,FALSE()),"not used")</f>
        <v>not used</v>
      </c>
      <c r="P700" s="83" t="n">
        <f aca="false">IF($N700="P",VLOOKUP(H700,PrcBuckets,2,FALSE()),0)</f>
        <v>14</v>
      </c>
      <c r="Q700" s="83" t="n">
        <f aca="false">IF($N700="D",VLOOKUP(H700,BasisBuckets,2,FALSE()),0)</f>
        <v>0</v>
      </c>
      <c r="R700" s="83" t="n">
        <f aca="false">IF($N700="PHY",VLOOKUP(H700,PGDBuckets,2,FALSE()),0)</f>
        <v>0</v>
      </c>
      <c r="S700" s="83" t="n">
        <f aca="false">IF($N700="G",VLOOKUP(H700,PGDBuckets,2,FALSE()),0)</f>
        <v>0</v>
      </c>
      <c r="T700" s="83" t="n">
        <f aca="false">SUM(P700:S700)</f>
        <v>14</v>
      </c>
      <c r="U700" s="83" t="str">
        <f aca="false">IF(O700="not used","-",O700&amp;N700&amp;T700)</f>
        <v>-</v>
      </c>
      <c r="V700" s="83" t="str">
        <f aca="false">IF(O700="Not Used","-",VLOOKUP(D700,FOLIOS,7,FALSE())&amp;H700)</f>
        <v>-</v>
      </c>
      <c r="W700" s="83" t="str">
        <f aca="false">IF(U700="-","-",O700&amp;E700&amp;H700)</f>
        <v>-</v>
      </c>
      <c r="X700" s="84" t="str">
        <f aca="false">D700&amp;G700</f>
        <v>FT-CAND-EGSC-PRCTOLL:AECO/EMP</v>
      </c>
      <c r="AF700" s="0" t="str">
        <f aca="false">D700&amp;V700</f>
        <v>FT-CAND-EGSC-PRC-</v>
      </c>
    </row>
    <row r="701" customFormat="false" ht="12.75" hidden="false" customHeight="false" outlineLevel="0" collapsed="false">
      <c r="A701" s="80" t="n">
        <v>36682</v>
      </c>
      <c r="B701" s="81" t="s">
        <v>55</v>
      </c>
      <c r="C701" s="81" t="s">
        <v>56</v>
      </c>
      <c r="D701" s="81" t="s">
        <v>80</v>
      </c>
      <c r="E701" s="81" t="s">
        <v>24</v>
      </c>
      <c r="F701" s="81"/>
      <c r="G701" s="81" t="s">
        <v>81</v>
      </c>
      <c r="H701" s="80" t="n">
        <v>41579</v>
      </c>
      <c r="I701" s="81" t="n">
        <v>85708</v>
      </c>
      <c r="J701" s="81" t="n">
        <v>0</v>
      </c>
      <c r="K701" s="82" t="n">
        <f aca="false">IF(J701=0,0,J701/I701)</f>
        <v>0</v>
      </c>
      <c r="L701" s="82" t="n">
        <f aca="false">I701/UOM</f>
        <v>8.5708</v>
      </c>
      <c r="M701" s="82" t="n">
        <f aca="false">J701/UOM</f>
        <v>0</v>
      </c>
      <c r="N701" s="83" t="str">
        <f aca="false">IF(F701="P","PHY",IF(F701="G","G",E701))</f>
        <v>P</v>
      </c>
      <c r="O701" s="83" t="str">
        <f aca="false">IF(ISNA(VLOOKUP(G701,BadCanCurves,1,FALSE())),VLOOKUP(D701,FOLIOS,6,FALSE()),"not used")</f>
        <v>not used</v>
      </c>
      <c r="P701" s="83" t="n">
        <f aca="false">IF($N701="P",VLOOKUP(H701,PrcBuckets,2,FALSE()),0)</f>
        <v>14</v>
      </c>
      <c r="Q701" s="83" t="n">
        <f aca="false">IF($N701="D",VLOOKUP(H701,BasisBuckets,2,FALSE()),0)</f>
        <v>0</v>
      </c>
      <c r="R701" s="83" t="n">
        <f aca="false">IF($N701="PHY",VLOOKUP(H701,PGDBuckets,2,FALSE()),0)</f>
        <v>0</v>
      </c>
      <c r="S701" s="83" t="n">
        <f aca="false">IF($N701="G",VLOOKUP(H701,PGDBuckets,2,FALSE()),0)</f>
        <v>0</v>
      </c>
      <c r="T701" s="83" t="n">
        <f aca="false">SUM(P701:S701)</f>
        <v>14</v>
      </c>
      <c r="U701" s="83" t="str">
        <f aca="false">IF(O701="not used","-",O701&amp;N701&amp;T701)</f>
        <v>-</v>
      </c>
      <c r="V701" s="83" t="str">
        <f aca="false">IF(O701="Not Used","-",VLOOKUP(D701,FOLIOS,7,FALSE())&amp;H701)</f>
        <v>-</v>
      </c>
      <c r="W701" s="83" t="str">
        <f aca="false">IF(U701="-","-",O701&amp;E701&amp;H701)</f>
        <v>-</v>
      </c>
      <c r="X701" s="84" t="str">
        <f aca="false">D701&amp;G701</f>
        <v>FT-CAND-EGSC-PRCTOLL:AECO/EMP</v>
      </c>
      <c r="AF701" s="0" t="str">
        <f aca="false">D701&amp;V701</f>
        <v>FT-CAND-EGSC-PRC-</v>
      </c>
    </row>
    <row r="702" customFormat="false" ht="12.75" hidden="false" customHeight="false" outlineLevel="0" collapsed="false">
      <c r="A702" s="80" t="n">
        <v>36682</v>
      </c>
      <c r="B702" s="81" t="s">
        <v>55</v>
      </c>
      <c r="C702" s="81" t="s">
        <v>56</v>
      </c>
      <c r="D702" s="81" t="s">
        <v>80</v>
      </c>
      <c r="E702" s="81" t="s">
        <v>24</v>
      </c>
      <c r="F702" s="81"/>
      <c r="G702" s="81" t="s">
        <v>81</v>
      </c>
      <c r="H702" s="80" t="n">
        <v>41609</v>
      </c>
      <c r="I702" s="81" t="n">
        <v>88040</v>
      </c>
      <c r="J702" s="81" t="n">
        <v>0</v>
      </c>
      <c r="K702" s="82" t="n">
        <f aca="false">IF(J702=0,0,J702/I702)</f>
        <v>0</v>
      </c>
      <c r="L702" s="82" t="n">
        <f aca="false">I702/UOM</f>
        <v>8.804</v>
      </c>
      <c r="M702" s="82" t="n">
        <f aca="false">J702/UOM</f>
        <v>0</v>
      </c>
      <c r="N702" s="83" t="str">
        <f aca="false">IF(F702="P","PHY",IF(F702="G","G",E702))</f>
        <v>P</v>
      </c>
      <c r="O702" s="83" t="str">
        <f aca="false">IF(ISNA(VLOOKUP(G702,BadCanCurves,1,FALSE())),VLOOKUP(D702,FOLIOS,6,FALSE()),"not used")</f>
        <v>not used</v>
      </c>
      <c r="P702" s="83" t="n">
        <f aca="false">IF($N702="P",VLOOKUP(H702,PrcBuckets,2,FALSE()),0)</f>
        <v>14</v>
      </c>
      <c r="Q702" s="83" t="n">
        <f aca="false">IF($N702="D",VLOOKUP(H702,BasisBuckets,2,FALSE()),0)</f>
        <v>0</v>
      </c>
      <c r="R702" s="83" t="n">
        <f aca="false">IF($N702="PHY",VLOOKUP(H702,PGDBuckets,2,FALSE()),0)</f>
        <v>0</v>
      </c>
      <c r="S702" s="83" t="n">
        <f aca="false">IF($N702="G",VLOOKUP(H702,PGDBuckets,2,FALSE()),0)</f>
        <v>0</v>
      </c>
      <c r="T702" s="83" t="n">
        <f aca="false">SUM(P702:S702)</f>
        <v>14</v>
      </c>
      <c r="U702" s="83" t="str">
        <f aca="false">IF(O702="not used","-",O702&amp;N702&amp;T702)</f>
        <v>-</v>
      </c>
      <c r="V702" s="83" t="str">
        <f aca="false">IF(O702="Not Used","-",VLOOKUP(D702,FOLIOS,7,FALSE())&amp;H702)</f>
        <v>-</v>
      </c>
      <c r="W702" s="83" t="str">
        <f aca="false">IF(U702="-","-",O702&amp;E702&amp;H702)</f>
        <v>-</v>
      </c>
      <c r="X702" s="84" t="str">
        <f aca="false">D702&amp;G702</f>
        <v>FT-CAND-EGSC-PRCTOLL:AECO/EMP</v>
      </c>
      <c r="AF702" s="0" t="str">
        <f aca="false">D702&amp;V702</f>
        <v>FT-CAND-EGSC-PRC-</v>
      </c>
    </row>
    <row r="703" customFormat="false" ht="12.75" hidden="false" customHeight="false" outlineLevel="0" collapsed="false">
      <c r="A703" s="80" t="n">
        <v>36682</v>
      </c>
      <c r="B703" s="81" t="s">
        <v>55</v>
      </c>
      <c r="C703" s="81" t="s">
        <v>56</v>
      </c>
      <c r="D703" s="81" t="s">
        <v>80</v>
      </c>
      <c r="E703" s="81" t="s">
        <v>24</v>
      </c>
      <c r="F703" s="81"/>
      <c r="G703" s="81" t="s">
        <v>81</v>
      </c>
      <c r="H703" s="80" t="n">
        <v>41640</v>
      </c>
      <c r="I703" s="81" t="n">
        <v>87502</v>
      </c>
      <c r="J703" s="81" t="n">
        <v>0</v>
      </c>
      <c r="K703" s="82" t="n">
        <f aca="false">IF(J703=0,0,J703/I703)</f>
        <v>0</v>
      </c>
      <c r="L703" s="82" t="n">
        <f aca="false">I703/UOM</f>
        <v>8.7502</v>
      </c>
      <c r="M703" s="82" t="n">
        <f aca="false">J703/UOM</f>
        <v>0</v>
      </c>
      <c r="N703" s="83" t="str">
        <f aca="false">IF(F703="P","PHY",IF(F703="G","G",E703))</f>
        <v>P</v>
      </c>
      <c r="O703" s="83" t="str">
        <f aca="false">IF(ISNA(VLOOKUP(G703,BadCanCurves,1,FALSE())),VLOOKUP(D703,FOLIOS,6,FALSE()),"not used")</f>
        <v>not used</v>
      </c>
      <c r="P703" s="83" t="n">
        <f aca="false">IF($N703="P",VLOOKUP(H703,PrcBuckets,2,FALSE()),0)</f>
        <v>14</v>
      </c>
      <c r="Q703" s="83" t="n">
        <f aca="false">IF($N703="D",VLOOKUP(H703,BasisBuckets,2,FALSE()),0)</f>
        <v>0</v>
      </c>
      <c r="R703" s="83" t="n">
        <f aca="false">IF($N703="PHY",VLOOKUP(H703,PGDBuckets,2,FALSE()),0)</f>
        <v>0</v>
      </c>
      <c r="S703" s="83" t="n">
        <f aca="false">IF($N703="G",VLOOKUP(H703,PGDBuckets,2,FALSE()),0)</f>
        <v>0</v>
      </c>
      <c r="T703" s="83" t="n">
        <f aca="false">SUM(P703:S703)</f>
        <v>14</v>
      </c>
      <c r="U703" s="83" t="str">
        <f aca="false">IF(O703="not used","-",O703&amp;N703&amp;T703)</f>
        <v>-</v>
      </c>
      <c r="V703" s="83" t="str">
        <f aca="false">IF(O703="Not Used","-",VLOOKUP(D703,FOLIOS,7,FALSE())&amp;H703)</f>
        <v>-</v>
      </c>
      <c r="W703" s="83" t="str">
        <f aca="false">IF(U703="-","-",O703&amp;E703&amp;H703)</f>
        <v>-</v>
      </c>
      <c r="X703" s="84" t="str">
        <f aca="false">D703&amp;G703</f>
        <v>FT-CAND-EGSC-PRCTOLL:AECO/EMP</v>
      </c>
      <c r="AF703" s="0" t="str">
        <f aca="false">D703&amp;V703</f>
        <v>FT-CAND-EGSC-PRC-</v>
      </c>
    </row>
    <row r="704" customFormat="false" ht="12.75" hidden="false" customHeight="false" outlineLevel="0" collapsed="false">
      <c r="A704" s="80" t="n">
        <v>36682</v>
      </c>
      <c r="B704" s="81" t="s">
        <v>55</v>
      </c>
      <c r="C704" s="81" t="s">
        <v>56</v>
      </c>
      <c r="D704" s="81" t="s">
        <v>80</v>
      </c>
      <c r="E704" s="81" t="s">
        <v>24</v>
      </c>
      <c r="F704" s="81"/>
      <c r="G704" s="81" t="s">
        <v>81</v>
      </c>
      <c r="H704" s="80" t="n">
        <v>41671</v>
      </c>
      <c r="I704" s="81" t="n">
        <v>78550</v>
      </c>
      <c r="J704" s="81" t="n">
        <v>0</v>
      </c>
      <c r="K704" s="82" t="n">
        <f aca="false">IF(J704=0,0,J704/I704)</f>
        <v>0</v>
      </c>
      <c r="L704" s="82" t="n">
        <f aca="false">I704/UOM</f>
        <v>7.855</v>
      </c>
      <c r="M704" s="82" t="n">
        <f aca="false">J704/UOM</f>
        <v>0</v>
      </c>
      <c r="N704" s="83" t="str">
        <f aca="false">IF(F704="P","PHY",IF(F704="G","G",E704))</f>
        <v>P</v>
      </c>
      <c r="O704" s="83" t="str">
        <f aca="false">IF(ISNA(VLOOKUP(G704,BadCanCurves,1,FALSE())),VLOOKUP(D704,FOLIOS,6,FALSE()),"not used")</f>
        <v>not used</v>
      </c>
      <c r="P704" s="83" t="n">
        <f aca="false">IF($N704="P",VLOOKUP(H704,PrcBuckets,2,FALSE()),0)</f>
        <v>14</v>
      </c>
      <c r="Q704" s="83" t="n">
        <f aca="false">IF($N704="D",VLOOKUP(H704,BasisBuckets,2,FALSE()),0)</f>
        <v>0</v>
      </c>
      <c r="R704" s="83" t="n">
        <f aca="false">IF($N704="PHY",VLOOKUP(H704,PGDBuckets,2,FALSE()),0)</f>
        <v>0</v>
      </c>
      <c r="S704" s="83" t="n">
        <f aca="false">IF($N704="G",VLOOKUP(H704,PGDBuckets,2,FALSE()),0)</f>
        <v>0</v>
      </c>
      <c r="T704" s="83" t="n">
        <f aca="false">SUM(P704:S704)</f>
        <v>14</v>
      </c>
      <c r="U704" s="83" t="str">
        <f aca="false">IF(O704="not used","-",O704&amp;N704&amp;T704)</f>
        <v>-</v>
      </c>
      <c r="V704" s="83" t="str">
        <f aca="false">IF(O704="Not Used","-",VLOOKUP(D704,FOLIOS,7,FALSE())&amp;H704)</f>
        <v>-</v>
      </c>
      <c r="W704" s="83" t="str">
        <f aca="false">IF(U704="-","-",O704&amp;E704&amp;H704)</f>
        <v>-</v>
      </c>
      <c r="X704" s="84" t="str">
        <f aca="false">D704&amp;G704</f>
        <v>FT-CAND-EGSC-PRCTOLL:AECO/EMP</v>
      </c>
      <c r="AF704" s="0" t="str">
        <f aca="false">D704&amp;V704</f>
        <v>FT-CAND-EGSC-PRC-</v>
      </c>
    </row>
    <row r="705" customFormat="false" ht="12.75" hidden="false" customHeight="false" outlineLevel="0" collapsed="false">
      <c r="A705" s="80" t="n">
        <v>36682</v>
      </c>
      <c r="B705" s="81" t="s">
        <v>55</v>
      </c>
      <c r="C705" s="81" t="s">
        <v>56</v>
      </c>
      <c r="D705" s="81" t="s">
        <v>80</v>
      </c>
      <c r="E705" s="81" t="s">
        <v>24</v>
      </c>
      <c r="F705" s="81"/>
      <c r="G705" s="81" t="s">
        <v>81</v>
      </c>
      <c r="H705" s="80" t="n">
        <v>41699</v>
      </c>
      <c r="I705" s="81" t="n">
        <v>86485</v>
      </c>
      <c r="J705" s="81" t="n">
        <v>0</v>
      </c>
      <c r="K705" s="82" t="n">
        <f aca="false">IF(J705=0,0,J705/I705)</f>
        <v>0</v>
      </c>
      <c r="L705" s="82" t="n">
        <f aca="false">I705/UOM</f>
        <v>8.6485</v>
      </c>
      <c r="M705" s="82" t="n">
        <f aca="false">J705/UOM</f>
        <v>0</v>
      </c>
      <c r="N705" s="83" t="str">
        <f aca="false">IF(F705="P","PHY",IF(F705="G","G",E705))</f>
        <v>P</v>
      </c>
      <c r="O705" s="83" t="str">
        <f aca="false">IF(ISNA(VLOOKUP(G705,BadCanCurves,1,FALSE())),VLOOKUP(D705,FOLIOS,6,FALSE()),"not used")</f>
        <v>not used</v>
      </c>
      <c r="P705" s="83" t="n">
        <f aca="false">IF($N705="P",VLOOKUP(H705,PrcBuckets,2,FALSE()),0)</f>
        <v>14</v>
      </c>
      <c r="Q705" s="83" t="n">
        <f aca="false">IF($N705="D",VLOOKUP(H705,BasisBuckets,2,FALSE()),0)</f>
        <v>0</v>
      </c>
      <c r="R705" s="83" t="n">
        <f aca="false">IF($N705="PHY",VLOOKUP(H705,PGDBuckets,2,FALSE()),0)</f>
        <v>0</v>
      </c>
      <c r="S705" s="83" t="n">
        <f aca="false">IF($N705="G",VLOOKUP(H705,PGDBuckets,2,FALSE()),0)</f>
        <v>0</v>
      </c>
      <c r="T705" s="83" t="n">
        <f aca="false">SUM(P705:S705)</f>
        <v>14</v>
      </c>
      <c r="U705" s="83" t="str">
        <f aca="false">IF(O705="not used","-",O705&amp;N705&amp;T705)</f>
        <v>-</v>
      </c>
      <c r="V705" s="83" t="str">
        <f aca="false">IF(O705="Not Used","-",VLOOKUP(D705,FOLIOS,7,FALSE())&amp;H705)</f>
        <v>-</v>
      </c>
      <c r="W705" s="83" t="str">
        <f aca="false">IF(U705="-","-",O705&amp;E705&amp;H705)</f>
        <v>-</v>
      </c>
      <c r="X705" s="84" t="str">
        <f aca="false">D705&amp;G705</f>
        <v>FT-CAND-EGSC-PRCTOLL:AECO/EMP</v>
      </c>
      <c r="AF705" s="0" t="str">
        <f aca="false">D705&amp;V705</f>
        <v>FT-CAND-EGSC-PRC-</v>
      </c>
    </row>
    <row r="706" customFormat="false" ht="12.75" hidden="false" customHeight="false" outlineLevel="0" collapsed="false">
      <c r="A706" s="80" t="n">
        <v>36682</v>
      </c>
      <c r="B706" s="81" t="s">
        <v>55</v>
      </c>
      <c r="C706" s="81" t="s">
        <v>56</v>
      </c>
      <c r="D706" s="81" t="s">
        <v>80</v>
      </c>
      <c r="E706" s="81" t="s">
        <v>24</v>
      </c>
      <c r="F706" s="81"/>
      <c r="G706" s="81" t="s">
        <v>81</v>
      </c>
      <c r="H706" s="80" t="n">
        <v>41730</v>
      </c>
      <c r="I706" s="81" t="n">
        <v>83183</v>
      </c>
      <c r="J706" s="81" t="n">
        <v>0</v>
      </c>
      <c r="K706" s="82" t="n">
        <f aca="false">IF(J706=0,0,J706/I706)</f>
        <v>0</v>
      </c>
      <c r="L706" s="82" t="n">
        <f aca="false">I706/UOM</f>
        <v>8.3183</v>
      </c>
      <c r="M706" s="82" t="n">
        <f aca="false">J706/UOM</f>
        <v>0</v>
      </c>
      <c r="N706" s="83" t="str">
        <f aca="false">IF(F706="P","PHY",IF(F706="G","G",E706))</f>
        <v>P</v>
      </c>
      <c r="O706" s="83" t="str">
        <f aca="false">IF(ISNA(VLOOKUP(G706,BadCanCurves,1,FALSE())),VLOOKUP(D706,FOLIOS,6,FALSE()),"not used")</f>
        <v>not used</v>
      </c>
      <c r="P706" s="83" t="n">
        <f aca="false">IF($N706="P",VLOOKUP(H706,PrcBuckets,2,FALSE()),0)</f>
        <v>14</v>
      </c>
      <c r="Q706" s="83" t="n">
        <f aca="false">IF($N706="D",VLOOKUP(H706,BasisBuckets,2,FALSE()),0)</f>
        <v>0</v>
      </c>
      <c r="R706" s="83" t="n">
        <f aca="false">IF($N706="PHY",VLOOKUP(H706,PGDBuckets,2,FALSE()),0)</f>
        <v>0</v>
      </c>
      <c r="S706" s="83" t="n">
        <f aca="false">IF($N706="G",VLOOKUP(H706,PGDBuckets,2,FALSE()),0)</f>
        <v>0</v>
      </c>
      <c r="T706" s="83" t="n">
        <f aca="false">SUM(P706:S706)</f>
        <v>14</v>
      </c>
      <c r="U706" s="83" t="str">
        <f aca="false">IF(O706="not used","-",O706&amp;N706&amp;T706)</f>
        <v>-</v>
      </c>
      <c r="V706" s="83" t="str">
        <f aca="false">IF(O706="Not Used","-",VLOOKUP(D706,FOLIOS,7,FALSE())&amp;H706)</f>
        <v>-</v>
      </c>
      <c r="W706" s="83" t="str">
        <f aca="false">IF(U706="-","-",O706&amp;E706&amp;H706)</f>
        <v>-</v>
      </c>
      <c r="X706" s="84" t="str">
        <f aca="false">D706&amp;G706</f>
        <v>FT-CAND-EGSC-PRCTOLL:AECO/EMP</v>
      </c>
      <c r="AF706" s="0" t="str">
        <f aca="false">D706&amp;V706</f>
        <v>FT-CAND-EGSC-PRC-</v>
      </c>
    </row>
    <row r="707" customFormat="false" ht="12.75" hidden="false" customHeight="false" outlineLevel="0" collapsed="false">
      <c r="A707" s="80" t="n">
        <v>36682</v>
      </c>
      <c r="B707" s="81" t="s">
        <v>55</v>
      </c>
      <c r="C707" s="81" t="s">
        <v>56</v>
      </c>
      <c r="D707" s="81" t="s">
        <v>80</v>
      </c>
      <c r="E707" s="81" t="s">
        <v>24</v>
      </c>
      <c r="F707" s="81"/>
      <c r="G707" s="81" t="s">
        <v>81</v>
      </c>
      <c r="H707" s="80" t="n">
        <v>41760</v>
      </c>
      <c r="I707" s="81" t="n">
        <v>85446</v>
      </c>
      <c r="J707" s="81" t="n">
        <v>0</v>
      </c>
      <c r="K707" s="82" t="n">
        <f aca="false">IF(J707=0,0,J707/I707)</f>
        <v>0</v>
      </c>
      <c r="L707" s="82" t="n">
        <f aca="false">I707/UOM</f>
        <v>8.5446</v>
      </c>
      <c r="M707" s="82" t="n">
        <f aca="false">J707/UOM</f>
        <v>0</v>
      </c>
      <c r="N707" s="83" t="str">
        <f aca="false">IF(F707="P","PHY",IF(F707="G","G",E707))</f>
        <v>P</v>
      </c>
      <c r="O707" s="83" t="str">
        <f aca="false">IF(ISNA(VLOOKUP(G707,BadCanCurves,1,FALSE())),VLOOKUP(D707,FOLIOS,6,FALSE()),"not used")</f>
        <v>not used</v>
      </c>
      <c r="P707" s="83" t="n">
        <f aca="false">IF($N707="P",VLOOKUP(H707,PrcBuckets,2,FALSE()),0)</f>
        <v>14</v>
      </c>
      <c r="Q707" s="83" t="n">
        <f aca="false">IF($N707="D",VLOOKUP(H707,BasisBuckets,2,FALSE()),0)</f>
        <v>0</v>
      </c>
      <c r="R707" s="83" t="n">
        <f aca="false">IF($N707="PHY",VLOOKUP(H707,PGDBuckets,2,FALSE()),0)</f>
        <v>0</v>
      </c>
      <c r="S707" s="83" t="n">
        <f aca="false">IF($N707="G",VLOOKUP(H707,PGDBuckets,2,FALSE()),0)</f>
        <v>0</v>
      </c>
      <c r="T707" s="83" t="n">
        <f aca="false">SUM(P707:S707)</f>
        <v>14</v>
      </c>
      <c r="U707" s="83" t="str">
        <f aca="false">IF(O707="not used","-",O707&amp;N707&amp;T707)</f>
        <v>-</v>
      </c>
      <c r="V707" s="83" t="str">
        <f aca="false">IF(O707="Not Used","-",VLOOKUP(D707,FOLIOS,7,FALSE())&amp;H707)</f>
        <v>-</v>
      </c>
      <c r="W707" s="83" t="str">
        <f aca="false">IF(U707="-","-",O707&amp;E707&amp;H707)</f>
        <v>-</v>
      </c>
      <c r="X707" s="84" t="str">
        <f aca="false">D707&amp;G707</f>
        <v>FT-CAND-EGSC-PRCTOLL:AECO/EMP</v>
      </c>
      <c r="AF707" s="0" t="str">
        <f aca="false">D707&amp;V707</f>
        <v>FT-CAND-EGSC-PRC-</v>
      </c>
    </row>
    <row r="708" customFormat="false" ht="12.75" hidden="false" customHeight="false" outlineLevel="0" collapsed="false">
      <c r="A708" s="80" t="n">
        <v>36682</v>
      </c>
      <c r="B708" s="81" t="s">
        <v>55</v>
      </c>
      <c r="C708" s="81" t="s">
        <v>56</v>
      </c>
      <c r="D708" s="81" t="s">
        <v>80</v>
      </c>
      <c r="E708" s="81" t="s">
        <v>24</v>
      </c>
      <c r="F708" s="81"/>
      <c r="G708" s="81" t="s">
        <v>81</v>
      </c>
      <c r="H708" s="80" t="n">
        <v>41791</v>
      </c>
      <c r="I708" s="81" t="n">
        <v>82184</v>
      </c>
      <c r="J708" s="81" t="n">
        <v>0</v>
      </c>
      <c r="K708" s="82" t="n">
        <f aca="false">IF(J708=0,0,J708/I708)</f>
        <v>0</v>
      </c>
      <c r="L708" s="82" t="n">
        <f aca="false">I708/UOM</f>
        <v>8.2184</v>
      </c>
      <c r="M708" s="82" t="n">
        <f aca="false">J708/UOM</f>
        <v>0</v>
      </c>
      <c r="N708" s="83" t="str">
        <f aca="false">IF(F708="P","PHY",IF(F708="G","G",E708))</f>
        <v>P</v>
      </c>
      <c r="O708" s="83" t="str">
        <f aca="false">IF(ISNA(VLOOKUP(G708,BadCanCurves,1,FALSE())),VLOOKUP(D708,FOLIOS,6,FALSE()),"not used")</f>
        <v>not used</v>
      </c>
      <c r="P708" s="83" t="n">
        <f aca="false">IF($N708="P",VLOOKUP(H708,PrcBuckets,2,FALSE()),0)</f>
        <v>14</v>
      </c>
      <c r="Q708" s="83" t="n">
        <f aca="false">IF($N708="D",VLOOKUP(H708,BasisBuckets,2,FALSE()),0)</f>
        <v>0</v>
      </c>
      <c r="R708" s="83" t="n">
        <f aca="false">IF($N708="PHY",VLOOKUP(H708,PGDBuckets,2,FALSE()),0)</f>
        <v>0</v>
      </c>
      <c r="S708" s="83" t="n">
        <f aca="false">IF($N708="G",VLOOKUP(H708,PGDBuckets,2,FALSE()),0)</f>
        <v>0</v>
      </c>
      <c r="T708" s="83" t="n">
        <f aca="false">SUM(P708:S708)</f>
        <v>14</v>
      </c>
      <c r="U708" s="83" t="str">
        <f aca="false">IF(O708="not used","-",O708&amp;N708&amp;T708)</f>
        <v>-</v>
      </c>
      <c r="V708" s="83" t="str">
        <f aca="false">IF(O708="Not Used","-",VLOOKUP(D708,FOLIOS,7,FALSE())&amp;H708)</f>
        <v>-</v>
      </c>
      <c r="W708" s="83" t="str">
        <f aca="false">IF(U708="-","-",O708&amp;E708&amp;H708)</f>
        <v>-</v>
      </c>
      <c r="X708" s="84" t="str">
        <f aca="false">D708&amp;G708</f>
        <v>FT-CAND-EGSC-PRCTOLL:AECO/EMP</v>
      </c>
      <c r="AF708" s="0" t="str">
        <f aca="false">D708&amp;V708</f>
        <v>FT-CAND-EGSC-PRC-</v>
      </c>
    </row>
    <row r="709" customFormat="false" ht="12.75" hidden="false" customHeight="false" outlineLevel="0" collapsed="false">
      <c r="A709" s="80" t="n">
        <v>36682</v>
      </c>
      <c r="B709" s="81" t="s">
        <v>55</v>
      </c>
      <c r="C709" s="81" t="s">
        <v>56</v>
      </c>
      <c r="D709" s="81" t="s">
        <v>80</v>
      </c>
      <c r="E709" s="81" t="s">
        <v>24</v>
      </c>
      <c r="F709" s="81"/>
      <c r="G709" s="81" t="s">
        <v>81</v>
      </c>
      <c r="H709" s="80" t="n">
        <v>41821</v>
      </c>
      <c r="I709" s="81" t="n">
        <v>84420</v>
      </c>
      <c r="J709" s="81" t="n">
        <v>0</v>
      </c>
      <c r="K709" s="82" t="n">
        <f aca="false">IF(J709=0,0,J709/I709)</f>
        <v>0</v>
      </c>
      <c r="L709" s="82" t="n">
        <f aca="false">I709/UOM</f>
        <v>8.442</v>
      </c>
      <c r="M709" s="82" t="n">
        <f aca="false">J709/UOM</f>
        <v>0</v>
      </c>
      <c r="N709" s="83" t="str">
        <f aca="false">IF(F709="P","PHY",IF(F709="G","G",E709))</f>
        <v>P</v>
      </c>
      <c r="O709" s="83" t="str">
        <f aca="false">IF(ISNA(VLOOKUP(G709,BadCanCurves,1,FALSE())),VLOOKUP(D709,FOLIOS,6,FALSE()),"not used")</f>
        <v>not used</v>
      </c>
      <c r="P709" s="83" t="n">
        <f aca="false">IF($N709="P",VLOOKUP(H709,PrcBuckets,2,FALSE()),0)</f>
        <v>14</v>
      </c>
      <c r="Q709" s="83" t="n">
        <f aca="false">IF($N709="D",VLOOKUP(H709,BasisBuckets,2,FALSE()),0)</f>
        <v>0</v>
      </c>
      <c r="R709" s="83" t="n">
        <f aca="false">IF($N709="PHY",VLOOKUP(H709,PGDBuckets,2,FALSE()),0)</f>
        <v>0</v>
      </c>
      <c r="S709" s="83" t="n">
        <f aca="false">IF($N709="G",VLOOKUP(H709,PGDBuckets,2,FALSE()),0)</f>
        <v>0</v>
      </c>
      <c r="T709" s="83" t="n">
        <f aca="false">SUM(P709:S709)</f>
        <v>14</v>
      </c>
      <c r="U709" s="83" t="str">
        <f aca="false">IF(O709="not used","-",O709&amp;N709&amp;T709)</f>
        <v>-</v>
      </c>
      <c r="V709" s="83" t="str">
        <f aca="false">IF(O709="Not Used","-",VLOOKUP(D709,FOLIOS,7,FALSE())&amp;H709)</f>
        <v>-</v>
      </c>
      <c r="W709" s="83" t="str">
        <f aca="false">IF(U709="-","-",O709&amp;E709&amp;H709)</f>
        <v>-</v>
      </c>
      <c r="X709" s="84" t="str">
        <f aca="false">D709&amp;G709</f>
        <v>FT-CAND-EGSC-PRCTOLL:AECO/EMP</v>
      </c>
      <c r="AF709" s="0" t="str">
        <f aca="false">D709&amp;V709</f>
        <v>FT-CAND-EGSC-PRC-</v>
      </c>
    </row>
    <row r="710" customFormat="false" ht="12.75" hidden="false" customHeight="false" outlineLevel="0" collapsed="false">
      <c r="A710" s="80" t="n">
        <v>36682</v>
      </c>
      <c r="B710" s="81" t="s">
        <v>55</v>
      </c>
      <c r="C710" s="81" t="s">
        <v>56</v>
      </c>
      <c r="D710" s="81" t="s">
        <v>80</v>
      </c>
      <c r="E710" s="81" t="s">
        <v>24</v>
      </c>
      <c r="F710" s="81"/>
      <c r="G710" s="81" t="s">
        <v>81</v>
      </c>
      <c r="H710" s="80" t="n">
        <v>41852</v>
      </c>
      <c r="I710" s="81" t="n">
        <v>83903</v>
      </c>
      <c r="J710" s="81" t="n">
        <v>0</v>
      </c>
      <c r="K710" s="82" t="n">
        <f aca="false">IF(J710=0,0,J710/I710)</f>
        <v>0</v>
      </c>
      <c r="L710" s="82" t="n">
        <f aca="false">I710/UOM</f>
        <v>8.3903</v>
      </c>
      <c r="M710" s="82" t="n">
        <f aca="false">J710/UOM</f>
        <v>0</v>
      </c>
      <c r="N710" s="83" t="str">
        <f aca="false">IF(F710="P","PHY",IF(F710="G","G",E710))</f>
        <v>P</v>
      </c>
      <c r="O710" s="83" t="str">
        <f aca="false">IF(ISNA(VLOOKUP(G710,BadCanCurves,1,FALSE())),VLOOKUP(D710,FOLIOS,6,FALSE()),"not used")</f>
        <v>not used</v>
      </c>
      <c r="P710" s="83" t="n">
        <f aca="false">IF($N710="P",VLOOKUP(H710,PrcBuckets,2,FALSE()),0)</f>
        <v>14</v>
      </c>
      <c r="Q710" s="83" t="n">
        <f aca="false">IF($N710="D",VLOOKUP(H710,BasisBuckets,2,FALSE()),0)</f>
        <v>0</v>
      </c>
      <c r="R710" s="83" t="n">
        <f aca="false">IF($N710="PHY",VLOOKUP(H710,PGDBuckets,2,FALSE()),0)</f>
        <v>0</v>
      </c>
      <c r="S710" s="83" t="n">
        <f aca="false">IF($N710="G",VLOOKUP(H710,PGDBuckets,2,FALSE()),0)</f>
        <v>0</v>
      </c>
      <c r="T710" s="83" t="n">
        <f aca="false">SUM(P710:S710)</f>
        <v>14</v>
      </c>
      <c r="U710" s="83" t="str">
        <f aca="false">IF(O710="not used","-",O710&amp;N710&amp;T710)</f>
        <v>-</v>
      </c>
      <c r="V710" s="83" t="str">
        <f aca="false">IF(O710="Not Used","-",VLOOKUP(D710,FOLIOS,7,FALSE())&amp;H710)</f>
        <v>-</v>
      </c>
      <c r="W710" s="83" t="str">
        <f aca="false">IF(U710="-","-",O710&amp;E710&amp;H710)</f>
        <v>-</v>
      </c>
      <c r="X710" s="84" t="str">
        <f aca="false">D710&amp;G710</f>
        <v>FT-CAND-EGSC-PRCTOLL:AECO/EMP</v>
      </c>
      <c r="AF710" s="0" t="str">
        <f aca="false">D710&amp;V710</f>
        <v>FT-CAND-EGSC-PRC-</v>
      </c>
    </row>
    <row r="711" customFormat="false" ht="12.75" hidden="false" customHeight="false" outlineLevel="0" collapsed="false">
      <c r="A711" s="80" t="n">
        <v>36682</v>
      </c>
      <c r="B711" s="81" t="s">
        <v>55</v>
      </c>
      <c r="C711" s="81" t="s">
        <v>56</v>
      </c>
      <c r="D711" s="81" t="s">
        <v>80</v>
      </c>
      <c r="E711" s="81" t="s">
        <v>24</v>
      </c>
      <c r="F711" s="81"/>
      <c r="G711" s="81" t="s">
        <v>81</v>
      </c>
      <c r="H711" s="80" t="n">
        <v>41883</v>
      </c>
      <c r="I711" s="81" t="n">
        <v>80699</v>
      </c>
      <c r="J711" s="81" t="n">
        <v>0</v>
      </c>
      <c r="K711" s="82" t="n">
        <f aca="false">IF(J711=0,0,J711/I711)</f>
        <v>0</v>
      </c>
      <c r="L711" s="82" t="n">
        <f aca="false">I711/UOM</f>
        <v>8.0699</v>
      </c>
      <c r="M711" s="82" t="n">
        <f aca="false">J711/UOM</f>
        <v>0</v>
      </c>
      <c r="N711" s="83" t="str">
        <f aca="false">IF(F711="P","PHY",IF(F711="G","G",E711))</f>
        <v>P</v>
      </c>
      <c r="O711" s="83" t="str">
        <f aca="false">IF(ISNA(VLOOKUP(G711,BadCanCurves,1,FALSE())),VLOOKUP(D711,FOLIOS,6,FALSE()),"not used")</f>
        <v>not used</v>
      </c>
      <c r="P711" s="83" t="n">
        <f aca="false">IF($N711="P",VLOOKUP(H711,PrcBuckets,2,FALSE()),0)</f>
        <v>14</v>
      </c>
      <c r="Q711" s="83" t="n">
        <f aca="false">IF($N711="D",VLOOKUP(H711,BasisBuckets,2,FALSE()),0)</f>
        <v>0</v>
      </c>
      <c r="R711" s="83" t="n">
        <f aca="false">IF($N711="PHY",VLOOKUP(H711,PGDBuckets,2,FALSE()),0)</f>
        <v>0</v>
      </c>
      <c r="S711" s="83" t="n">
        <f aca="false">IF($N711="G",VLOOKUP(H711,PGDBuckets,2,FALSE()),0)</f>
        <v>0</v>
      </c>
      <c r="T711" s="83" t="n">
        <f aca="false">SUM(P711:S711)</f>
        <v>14</v>
      </c>
      <c r="U711" s="83" t="str">
        <f aca="false">IF(O711="not used","-",O711&amp;N711&amp;T711)</f>
        <v>-</v>
      </c>
      <c r="V711" s="83" t="str">
        <f aca="false">IF(O711="Not Used","-",VLOOKUP(D711,FOLIOS,7,FALSE())&amp;H711)</f>
        <v>-</v>
      </c>
      <c r="W711" s="83" t="str">
        <f aca="false">IF(U711="-","-",O711&amp;E711&amp;H711)</f>
        <v>-</v>
      </c>
      <c r="X711" s="84" t="str">
        <f aca="false">D711&amp;G711</f>
        <v>FT-CAND-EGSC-PRCTOLL:AECO/EMP</v>
      </c>
      <c r="AF711" s="0" t="str">
        <f aca="false">D711&amp;V711</f>
        <v>FT-CAND-EGSC-PRC-</v>
      </c>
    </row>
    <row r="712" customFormat="false" ht="12.75" hidden="false" customHeight="false" outlineLevel="0" collapsed="false">
      <c r="A712" s="80" t="n">
        <v>36682</v>
      </c>
      <c r="B712" s="81" t="s">
        <v>55</v>
      </c>
      <c r="C712" s="81" t="s">
        <v>56</v>
      </c>
      <c r="D712" s="81" t="s">
        <v>80</v>
      </c>
      <c r="E712" s="81" t="s">
        <v>24</v>
      </c>
      <c r="F712" s="81"/>
      <c r="G712" s="81" t="s">
        <v>81</v>
      </c>
      <c r="H712" s="80" t="n">
        <v>41913</v>
      </c>
      <c r="I712" s="81" t="n">
        <v>82895</v>
      </c>
      <c r="J712" s="81" t="n">
        <v>0</v>
      </c>
      <c r="K712" s="82" t="n">
        <f aca="false">IF(J712=0,0,J712/I712)</f>
        <v>0</v>
      </c>
      <c r="L712" s="82" t="n">
        <f aca="false">I712/UOM</f>
        <v>8.2895</v>
      </c>
      <c r="M712" s="82" t="n">
        <f aca="false">J712/UOM</f>
        <v>0</v>
      </c>
      <c r="N712" s="83" t="str">
        <f aca="false">IF(F712="P","PHY",IF(F712="G","G",E712))</f>
        <v>P</v>
      </c>
      <c r="O712" s="83" t="str">
        <f aca="false">IF(ISNA(VLOOKUP(G712,BadCanCurves,1,FALSE())),VLOOKUP(D712,FOLIOS,6,FALSE()),"not used")</f>
        <v>not used</v>
      </c>
      <c r="P712" s="83" t="n">
        <f aca="false">IF($N712="P",VLOOKUP(H712,PrcBuckets,2,FALSE()),0)</f>
        <v>14</v>
      </c>
      <c r="Q712" s="83" t="n">
        <f aca="false">IF($N712="D",VLOOKUP(H712,BasisBuckets,2,FALSE()),0)</f>
        <v>0</v>
      </c>
      <c r="R712" s="83" t="n">
        <f aca="false">IF($N712="PHY",VLOOKUP(H712,PGDBuckets,2,FALSE()),0)</f>
        <v>0</v>
      </c>
      <c r="S712" s="83" t="n">
        <f aca="false">IF($N712="G",VLOOKUP(H712,PGDBuckets,2,FALSE()),0)</f>
        <v>0</v>
      </c>
      <c r="T712" s="83" t="n">
        <f aca="false">SUM(P712:S712)</f>
        <v>14</v>
      </c>
      <c r="U712" s="83" t="str">
        <f aca="false">IF(O712="not used","-",O712&amp;N712&amp;T712)</f>
        <v>-</v>
      </c>
      <c r="V712" s="83" t="str">
        <f aca="false">IF(O712="Not Used","-",VLOOKUP(D712,FOLIOS,7,FALSE())&amp;H712)</f>
        <v>-</v>
      </c>
      <c r="W712" s="83" t="str">
        <f aca="false">IF(U712="-","-",O712&amp;E712&amp;H712)</f>
        <v>-</v>
      </c>
      <c r="X712" s="84" t="str">
        <f aca="false">D712&amp;G712</f>
        <v>FT-CAND-EGSC-PRCTOLL:AECO/EMP</v>
      </c>
      <c r="AF712" s="0" t="str">
        <f aca="false">D712&amp;V712</f>
        <v>FT-CAND-EGSC-PRC-</v>
      </c>
    </row>
    <row r="713" customFormat="false" ht="12.75" hidden="false" customHeight="false" outlineLevel="0" collapsed="false">
      <c r="A713" s="80" t="n">
        <v>36682</v>
      </c>
      <c r="B713" s="81" t="s">
        <v>55</v>
      </c>
      <c r="C713" s="81" t="s">
        <v>56</v>
      </c>
      <c r="D713" s="81" t="s">
        <v>80</v>
      </c>
      <c r="E713" s="81" t="s">
        <v>24</v>
      </c>
      <c r="F713" s="81"/>
      <c r="G713" s="81" t="s">
        <v>61</v>
      </c>
      <c r="H713" s="80" t="n">
        <v>36708</v>
      </c>
      <c r="I713" s="81" t="n">
        <v>-31</v>
      </c>
      <c r="J713" s="81" t="n">
        <v>0</v>
      </c>
      <c r="K713" s="82" t="n">
        <f aca="false">IF(J713=0,0,J713/I713)</f>
        <v>0</v>
      </c>
      <c r="L713" s="82" t="n">
        <f aca="false">I713/UOM</f>
        <v>-0.0031</v>
      </c>
      <c r="M713" s="82" t="n">
        <f aca="false">J713/UOM</f>
        <v>0</v>
      </c>
      <c r="N713" s="83" t="str">
        <f aca="false">IF(F713="P","PHY",IF(F713="G","G",E713))</f>
        <v>P</v>
      </c>
      <c r="O713" s="83" t="str">
        <f aca="false">IF(ISNA(VLOOKUP(G713,BadCanCurves,1,FALSE())),VLOOKUP(D713,FOLIOS,6,FALSE()),"not used")</f>
        <v>not used</v>
      </c>
      <c r="P713" s="83" t="n">
        <f aca="false">IF($N713="P",VLOOKUP(H713,PrcBuckets,2,FALSE()),0)</f>
        <v>4</v>
      </c>
      <c r="Q713" s="83" t="n">
        <f aca="false">IF($N713="D",VLOOKUP(H713,BasisBuckets,2,FALSE()),0)</f>
        <v>0</v>
      </c>
      <c r="R713" s="83" t="n">
        <f aca="false">IF($N713="PHY",VLOOKUP(H713,PGDBuckets,2,FALSE()),0)</f>
        <v>0</v>
      </c>
      <c r="S713" s="83" t="n">
        <f aca="false">IF($N713="G",VLOOKUP(H713,PGDBuckets,2,FALSE()),0)</f>
        <v>0</v>
      </c>
      <c r="T713" s="83" t="n">
        <f aca="false">SUM(P713:S713)</f>
        <v>4</v>
      </c>
      <c r="U713" s="83" t="str">
        <f aca="false">IF(O713="not used","-",O713&amp;N713&amp;T713)</f>
        <v>-</v>
      </c>
      <c r="V713" s="83" t="str">
        <f aca="false">IF(O713="Not Used","-",VLOOKUP(D713,FOLIOS,7,FALSE())&amp;H713)</f>
        <v>-</v>
      </c>
      <c r="W713" s="83" t="str">
        <f aca="false">IF(U713="-","-",O713&amp;E713&amp;H713)</f>
        <v>-</v>
      </c>
      <c r="X713" s="84" t="str">
        <f aca="false">D713&amp;G713</f>
        <v>FT-CAND-EGSC-PRCTOLL:AECO/EXP</v>
      </c>
      <c r="AF713" s="0" t="str">
        <f aca="false">D713&amp;V713</f>
        <v>FT-CAND-EGSC-PRC-</v>
      </c>
    </row>
    <row r="714" customFormat="false" ht="12.75" hidden="false" customHeight="false" outlineLevel="0" collapsed="false">
      <c r="A714" s="80" t="n">
        <v>36682</v>
      </c>
      <c r="B714" s="81" t="s">
        <v>55</v>
      </c>
      <c r="C714" s="81" t="s">
        <v>56</v>
      </c>
      <c r="D714" s="81" t="s">
        <v>80</v>
      </c>
      <c r="E714" s="81" t="s">
        <v>24</v>
      </c>
      <c r="F714" s="81"/>
      <c r="G714" s="81" t="s">
        <v>61</v>
      </c>
      <c r="H714" s="80" t="n">
        <v>36739</v>
      </c>
      <c r="I714" s="81" t="n">
        <v>-31</v>
      </c>
      <c r="J714" s="81" t="n">
        <v>0</v>
      </c>
      <c r="K714" s="82" t="n">
        <f aca="false">IF(J714=0,0,J714/I714)</f>
        <v>0</v>
      </c>
      <c r="L714" s="82" t="n">
        <f aca="false">I714/UOM</f>
        <v>-0.0031</v>
      </c>
      <c r="M714" s="82" t="n">
        <f aca="false">J714/UOM</f>
        <v>0</v>
      </c>
      <c r="N714" s="83" t="str">
        <f aca="false">IF(F714="P","PHY",IF(F714="G","G",E714))</f>
        <v>P</v>
      </c>
      <c r="O714" s="83" t="str">
        <f aca="false">IF(ISNA(VLOOKUP(G714,BadCanCurves,1,FALSE())),VLOOKUP(D714,FOLIOS,6,FALSE()),"not used")</f>
        <v>not used</v>
      </c>
      <c r="P714" s="83" t="n">
        <f aca="false">IF($N714="P",VLOOKUP(H714,PrcBuckets,2,FALSE()),0)</f>
        <v>5</v>
      </c>
      <c r="Q714" s="83" t="n">
        <f aca="false">IF($N714="D",VLOOKUP(H714,BasisBuckets,2,FALSE()),0)</f>
        <v>0</v>
      </c>
      <c r="R714" s="83" t="n">
        <f aca="false">IF($N714="PHY",VLOOKUP(H714,PGDBuckets,2,FALSE()),0)</f>
        <v>0</v>
      </c>
      <c r="S714" s="83" t="n">
        <f aca="false">IF($N714="G",VLOOKUP(H714,PGDBuckets,2,FALSE()),0)</f>
        <v>0</v>
      </c>
      <c r="T714" s="83" t="n">
        <f aca="false">SUM(P714:S714)</f>
        <v>5</v>
      </c>
      <c r="U714" s="83" t="str">
        <f aca="false">IF(O714="not used","-",O714&amp;N714&amp;T714)</f>
        <v>-</v>
      </c>
      <c r="V714" s="83" t="str">
        <f aca="false">IF(O714="Not Used","-",VLOOKUP(D714,FOLIOS,7,FALSE())&amp;H714)</f>
        <v>-</v>
      </c>
      <c r="W714" s="83" t="str">
        <f aca="false">IF(U714="-","-",O714&amp;E714&amp;H714)</f>
        <v>-</v>
      </c>
      <c r="X714" s="84" t="str">
        <f aca="false">D714&amp;G714</f>
        <v>FT-CAND-EGSC-PRCTOLL:AECO/EXP</v>
      </c>
      <c r="AF714" s="0" t="str">
        <f aca="false">D714&amp;V714</f>
        <v>FT-CAND-EGSC-PRC-</v>
      </c>
    </row>
    <row r="715" customFormat="false" ht="12.75" hidden="false" customHeight="false" outlineLevel="0" collapsed="false">
      <c r="A715" s="80" t="n">
        <v>36682</v>
      </c>
      <c r="B715" s="81" t="s">
        <v>55</v>
      </c>
      <c r="C715" s="81" t="s">
        <v>56</v>
      </c>
      <c r="D715" s="81" t="s">
        <v>80</v>
      </c>
      <c r="E715" s="81" t="s">
        <v>24</v>
      </c>
      <c r="F715" s="81"/>
      <c r="G715" s="81" t="s">
        <v>61</v>
      </c>
      <c r="H715" s="80" t="n">
        <v>36770</v>
      </c>
      <c r="I715" s="81" t="n">
        <v>-30</v>
      </c>
      <c r="J715" s="81" t="n">
        <v>0</v>
      </c>
      <c r="K715" s="82" t="n">
        <f aca="false">IF(J715=0,0,J715/I715)</f>
        <v>0</v>
      </c>
      <c r="L715" s="82" t="n">
        <f aca="false">I715/UOM</f>
        <v>-0.003</v>
      </c>
      <c r="M715" s="82" t="n">
        <f aca="false">J715/UOM</f>
        <v>0</v>
      </c>
      <c r="N715" s="83" t="str">
        <f aca="false">IF(F715="P","PHY",IF(F715="G","G",E715))</f>
        <v>P</v>
      </c>
      <c r="O715" s="83" t="str">
        <f aca="false">IF(ISNA(VLOOKUP(G715,BadCanCurves,1,FALSE())),VLOOKUP(D715,FOLIOS,6,FALSE()),"not used")</f>
        <v>not used</v>
      </c>
      <c r="P715" s="83" t="n">
        <f aca="false">IF($N715="P",VLOOKUP(H715,PrcBuckets,2,FALSE()),0)</f>
        <v>6</v>
      </c>
      <c r="Q715" s="83" t="n">
        <f aca="false">IF($N715="D",VLOOKUP(H715,BasisBuckets,2,FALSE()),0)</f>
        <v>0</v>
      </c>
      <c r="R715" s="83" t="n">
        <f aca="false">IF($N715="PHY",VLOOKUP(H715,PGDBuckets,2,FALSE()),0)</f>
        <v>0</v>
      </c>
      <c r="S715" s="83" t="n">
        <f aca="false">IF($N715="G",VLOOKUP(H715,PGDBuckets,2,FALSE()),0)</f>
        <v>0</v>
      </c>
      <c r="T715" s="83" t="n">
        <f aca="false">SUM(P715:S715)</f>
        <v>6</v>
      </c>
      <c r="U715" s="83" t="str">
        <f aca="false">IF(O715="not used","-",O715&amp;N715&amp;T715)</f>
        <v>-</v>
      </c>
      <c r="V715" s="83" t="str">
        <f aca="false">IF(O715="Not Used","-",VLOOKUP(D715,FOLIOS,7,FALSE())&amp;H715)</f>
        <v>-</v>
      </c>
      <c r="W715" s="83" t="str">
        <f aca="false">IF(U715="-","-",O715&amp;E715&amp;H715)</f>
        <v>-</v>
      </c>
      <c r="X715" s="84" t="str">
        <f aca="false">D715&amp;G715</f>
        <v>FT-CAND-EGSC-PRCTOLL:AECO/EXP</v>
      </c>
      <c r="AF715" s="0" t="str">
        <f aca="false">D715&amp;V715</f>
        <v>FT-CAND-EGSC-PRC-</v>
      </c>
    </row>
    <row r="716" customFormat="false" ht="12.75" hidden="false" customHeight="false" outlineLevel="0" collapsed="false">
      <c r="A716" s="80" t="n">
        <v>36682</v>
      </c>
      <c r="B716" s="81" t="s">
        <v>55</v>
      </c>
      <c r="C716" s="81" t="s">
        <v>56</v>
      </c>
      <c r="D716" s="81" t="s">
        <v>80</v>
      </c>
      <c r="E716" s="81" t="s">
        <v>24</v>
      </c>
      <c r="F716" s="81"/>
      <c r="G716" s="81" t="s">
        <v>61</v>
      </c>
      <c r="H716" s="80" t="n">
        <v>36800</v>
      </c>
      <c r="I716" s="81" t="n">
        <v>-30</v>
      </c>
      <c r="J716" s="81" t="n">
        <v>0</v>
      </c>
      <c r="K716" s="82" t="n">
        <f aca="false">IF(J716=0,0,J716/I716)</f>
        <v>0</v>
      </c>
      <c r="L716" s="82" t="n">
        <f aca="false">I716/UOM</f>
        <v>-0.003</v>
      </c>
      <c r="M716" s="82" t="n">
        <f aca="false">J716/UOM</f>
        <v>0</v>
      </c>
      <c r="N716" s="83" t="str">
        <f aca="false">IF(F716="P","PHY",IF(F716="G","G",E716))</f>
        <v>P</v>
      </c>
      <c r="O716" s="83" t="str">
        <f aca="false">IF(ISNA(VLOOKUP(G716,BadCanCurves,1,FALSE())),VLOOKUP(D716,FOLIOS,6,FALSE()),"not used")</f>
        <v>not used</v>
      </c>
      <c r="P716" s="83" t="n">
        <f aca="false">IF($N716="P",VLOOKUP(H716,PrcBuckets,2,FALSE()),0)</f>
        <v>7</v>
      </c>
      <c r="Q716" s="83" t="n">
        <f aca="false">IF($N716="D",VLOOKUP(H716,BasisBuckets,2,FALSE()),0)</f>
        <v>0</v>
      </c>
      <c r="R716" s="83" t="n">
        <f aca="false">IF($N716="PHY",VLOOKUP(H716,PGDBuckets,2,FALSE()),0)</f>
        <v>0</v>
      </c>
      <c r="S716" s="83" t="n">
        <f aca="false">IF($N716="G",VLOOKUP(H716,PGDBuckets,2,FALSE()),0)</f>
        <v>0</v>
      </c>
      <c r="T716" s="83" t="n">
        <f aca="false">SUM(P716:S716)</f>
        <v>7</v>
      </c>
      <c r="U716" s="83" t="str">
        <f aca="false">IF(O716="not used","-",O716&amp;N716&amp;T716)</f>
        <v>-</v>
      </c>
      <c r="V716" s="83" t="str">
        <f aca="false">IF(O716="Not Used","-",VLOOKUP(D716,FOLIOS,7,FALSE())&amp;H716)</f>
        <v>-</v>
      </c>
      <c r="W716" s="83" t="str">
        <f aca="false">IF(U716="-","-",O716&amp;E716&amp;H716)</f>
        <v>-</v>
      </c>
      <c r="X716" s="84" t="str">
        <f aca="false">D716&amp;G716</f>
        <v>FT-CAND-EGSC-PRCTOLL:AECO/EXP</v>
      </c>
      <c r="AF716" s="0" t="str">
        <f aca="false">D716&amp;V716</f>
        <v>FT-CAND-EGSC-PRC-</v>
      </c>
    </row>
    <row r="717" customFormat="false" ht="12.75" hidden="false" customHeight="false" outlineLevel="0" collapsed="false">
      <c r="A717" s="80" t="n">
        <v>36682</v>
      </c>
      <c r="B717" s="81" t="s">
        <v>55</v>
      </c>
      <c r="C717" s="81" t="s">
        <v>56</v>
      </c>
      <c r="D717" s="81" t="s">
        <v>80</v>
      </c>
      <c r="E717" s="81" t="s">
        <v>24</v>
      </c>
      <c r="F717" s="81"/>
      <c r="G717" s="81" t="s">
        <v>61</v>
      </c>
      <c r="H717" s="80" t="n">
        <v>36831</v>
      </c>
      <c r="I717" s="81" t="n">
        <v>-29</v>
      </c>
      <c r="J717" s="81" t="n">
        <v>0</v>
      </c>
      <c r="K717" s="82" t="n">
        <f aca="false">IF(J717=0,0,J717/I717)</f>
        <v>0</v>
      </c>
      <c r="L717" s="82" t="n">
        <f aca="false">I717/UOM</f>
        <v>-0.0029</v>
      </c>
      <c r="M717" s="82" t="n">
        <f aca="false">J717/UOM</f>
        <v>0</v>
      </c>
      <c r="N717" s="83" t="str">
        <f aca="false">IF(F717="P","PHY",IF(F717="G","G",E717))</f>
        <v>P</v>
      </c>
      <c r="O717" s="83" t="str">
        <f aca="false">IF(ISNA(VLOOKUP(G717,BadCanCurves,1,FALSE())),VLOOKUP(D717,FOLIOS,6,FALSE()),"not used")</f>
        <v>not used</v>
      </c>
      <c r="P717" s="83" t="n">
        <f aca="false">IF($N717="P",VLOOKUP(H717,PrcBuckets,2,FALSE()),0)</f>
        <v>8</v>
      </c>
      <c r="Q717" s="83" t="n">
        <f aca="false">IF($N717="D",VLOOKUP(H717,BasisBuckets,2,FALSE()),0)</f>
        <v>0</v>
      </c>
      <c r="R717" s="83" t="n">
        <f aca="false">IF($N717="PHY",VLOOKUP(H717,PGDBuckets,2,FALSE()),0)</f>
        <v>0</v>
      </c>
      <c r="S717" s="83" t="n">
        <f aca="false">IF($N717="G",VLOOKUP(H717,PGDBuckets,2,FALSE()),0)</f>
        <v>0</v>
      </c>
      <c r="T717" s="83" t="n">
        <f aca="false">SUM(P717:S717)</f>
        <v>8</v>
      </c>
      <c r="U717" s="83" t="str">
        <f aca="false">IF(O717="not used","-",O717&amp;N717&amp;T717)</f>
        <v>-</v>
      </c>
      <c r="V717" s="83" t="str">
        <f aca="false">IF(O717="Not Used","-",VLOOKUP(D717,FOLIOS,7,FALSE())&amp;H717)</f>
        <v>-</v>
      </c>
      <c r="W717" s="83" t="str">
        <f aca="false">IF(U717="-","-",O717&amp;E717&amp;H717)</f>
        <v>-</v>
      </c>
      <c r="X717" s="84" t="str">
        <f aca="false">D717&amp;G717</f>
        <v>FT-CAND-EGSC-PRCTOLL:AECO/EXP</v>
      </c>
      <c r="AF717" s="0" t="str">
        <f aca="false">D717&amp;V717</f>
        <v>FT-CAND-EGSC-PRC-</v>
      </c>
    </row>
    <row r="718" customFormat="false" ht="12.75" hidden="false" customHeight="false" outlineLevel="0" collapsed="false">
      <c r="A718" s="80" t="n">
        <v>36682</v>
      </c>
      <c r="B718" s="81" t="s">
        <v>55</v>
      </c>
      <c r="C718" s="81" t="s">
        <v>56</v>
      </c>
      <c r="D718" s="81" t="s">
        <v>80</v>
      </c>
      <c r="E718" s="81" t="s">
        <v>24</v>
      </c>
      <c r="F718" s="81"/>
      <c r="G718" s="81" t="s">
        <v>61</v>
      </c>
      <c r="H718" s="80" t="n">
        <v>36861</v>
      </c>
      <c r="I718" s="81" t="n">
        <v>-30</v>
      </c>
      <c r="J718" s="81" t="n">
        <v>0</v>
      </c>
      <c r="K718" s="82" t="n">
        <f aca="false">IF(J718=0,0,J718/I718)</f>
        <v>0</v>
      </c>
      <c r="L718" s="82" t="n">
        <f aca="false">I718/UOM</f>
        <v>-0.003</v>
      </c>
      <c r="M718" s="82" t="n">
        <f aca="false">J718/UOM</f>
        <v>0</v>
      </c>
      <c r="N718" s="83" t="str">
        <f aca="false">IF(F718="P","PHY",IF(F718="G","G",E718))</f>
        <v>P</v>
      </c>
      <c r="O718" s="83" t="str">
        <f aca="false">IF(ISNA(VLOOKUP(G718,BadCanCurves,1,FALSE())),VLOOKUP(D718,FOLIOS,6,FALSE()),"not used")</f>
        <v>not used</v>
      </c>
      <c r="P718" s="83" t="n">
        <f aca="false">IF($N718="P",VLOOKUP(H718,PrcBuckets,2,FALSE()),0)</f>
        <v>8</v>
      </c>
      <c r="Q718" s="83" t="n">
        <f aca="false">IF($N718="D",VLOOKUP(H718,BasisBuckets,2,FALSE()),0)</f>
        <v>0</v>
      </c>
      <c r="R718" s="83" t="n">
        <f aca="false">IF($N718="PHY",VLOOKUP(H718,PGDBuckets,2,FALSE()),0)</f>
        <v>0</v>
      </c>
      <c r="S718" s="83" t="n">
        <f aca="false">IF($N718="G",VLOOKUP(H718,PGDBuckets,2,FALSE()),0)</f>
        <v>0</v>
      </c>
      <c r="T718" s="83" t="n">
        <f aca="false">SUM(P718:S718)</f>
        <v>8</v>
      </c>
      <c r="U718" s="83" t="str">
        <f aca="false">IF(O718="not used","-",O718&amp;N718&amp;T718)</f>
        <v>-</v>
      </c>
      <c r="V718" s="83" t="str">
        <f aca="false">IF(O718="Not Used","-",VLOOKUP(D718,FOLIOS,7,FALSE())&amp;H718)</f>
        <v>-</v>
      </c>
      <c r="W718" s="83" t="str">
        <f aca="false">IF(U718="-","-",O718&amp;E718&amp;H718)</f>
        <v>-</v>
      </c>
      <c r="X718" s="84" t="str">
        <f aca="false">D718&amp;G718</f>
        <v>FT-CAND-EGSC-PRCTOLL:AECO/EXP</v>
      </c>
      <c r="AF718" s="0" t="str">
        <f aca="false">D718&amp;V718</f>
        <v>FT-CAND-EGSC-PRC-</v>
      </c>
    </row>
    <row r="719" customFormat="false" ht="12.75" hidden="false" customHeight="false" outlineLevel="0" collapsed="false">
      <c r="A719" s="80" t="n">
        <v>36682</v>
      </c>
      <c r="B719" s="81" t="s">
        <v>55</v>
      </c>
      <c r="C719" s="81" t="s">
        <v>56</v>
      </c>
      <c r="D719" s="81" t="s">
        <v>80</v>
      </c>
      <c r="E719" s="81" t="s">
        <v>24</v>
      </c>
      <c r="F719" s="81"/>
      <c r="G719" s="81" t="s">
        <v>61</v>
      </c>
      <c r="H719" s="80" t="n">
        <v>36892</v>
      </c>
      <c r="I719" s="81" t="n">
        <v>-30</v>
      </c>
      <c r="J719" s="81" t="n">
        <v>0</v>
      </c>
      <c r="K719" s="82" t="n">
        <f aca="false">IF(J719=0,0,J719/I719)</f>
        <v>0</v>
      </c>
      <c r="L719" s="82" t="n">
        <f aca="false">I719/UOM</f>
        <v>-0.003</v>
      </c>
      <c r="M719" s="82" t="n">
        <f aca="false">J719/UOM</f>
        <v>0</v>
      </c>
      <c r="N719" s="83" t="str">
        <f aca="false">IF(F719="P","PHY",IF(F719="G","G",E719))</f>
        <v>P</v>
      </c>
      <c r="O719" s="83" t="str">
        <f aca="false">IF(ISNA(VLOOKUP(G719,BadCanCurves,1,FALSE())),VLOOKUP(D719,FOLIOS,6,FALSE()),"not used")</f>
        <v>not used</v>
      </c>
      <c r="P719" s="83" t="n">
        <f aca="false">IF($N719="P",VLOOKUP(H719,PrcBuckets,2,FALSE()),0)</f>
        <v>9</v>
      </c>
      <c r="Q719" s="83" t="n">
        <f aca="false">IF($N719="D",VLOOKUP(H719,BasisBuckets,2,FALSE()),0)</f>
        <v>0</v>
      </c>
      <c r="R719" s="83" t="n">
        <f aca="false">IF($N719="PHY",VLOOKUP(H719,PGDBuckets,2,FALSE()),0)</f>
        <v>0</v>
      </c>
      <c r="S719" s="83" t="n">
        <f aca="false">IF($N719="G",VLOOKUP(H719,PGDBuckets,2,FALSE()),0)</f>
        <v>0</v>
      </c>
      <c r="T719" s="83" t="n">
        <f aca="false">SUM(P719:S719)</f>
        <v>9</v>
      </c>
      <c r="U719" s="83" t="str">
        <f aca="false">IF(O719="not used","-",O719&amp;N719&amp;T719)</f>
        <v>-</v>
      </c>
      <c r="V719" s="83" t="str">
        <f aca="false">IF(O719="Not Used","-",VLOOKUP(D719,FOLIOS,7,FALSE())&amp;H719)</f>
        <v>-</v>
      </c>
      <c r="W719" s="83" t="str">
        <f aca="false">IF(U719="-","-",O719&amp;E719&amp;H719)</f>
        <v>-</v>
      </c>
      <c r="X719" s="84" t="str">
        <f aca="false">D719&amp;G719</f>
        <v>FT-CAND-EGSC-PRCTOLL:AECO/EXP</v>
      </c>
      <c r="AF719" s="0" t="str">
        <f aca="false">D719&amp;V719</f>
        <v>FT-CAND-EGSC-PRC-</v>
      </c>
    </row>
    <row r="720" customFormat="false" ht="12.75" hidden="false" customHeight="false" outlineLevel="0" collapsed="false">
      <c r="A720" s="80" t="n">
        <v>36682</v>
      </c>
      <c r="B720" s="81" t="s">
        <v>55</v>
      </c>
      <c r="C720" s="81" t="s">
        <v>56</v>
      </c>
      <c r="D720" s="81" t="s">
        <v>80</v>
      </c>
      <c r="E720" s="81" t="s">
        <v>24</v>
      </c>
      <c r="F720" s="81"/>
      <c r="G720" s="81" t="s">
        <v>61</v>
      </c>
      <c r="H720" s="80" t="n">
        <v>36923</v>
      </c>
      <c r="I720" s="81" t="n">
        <v>-27</v>
      </c>
      <c r="J720" s="81" t="n">
        <v>0</v>
      </c>
      <c r="K720" s="82" t="n">
        <f aca="false">IF(J720=0,0,J720/I720)</f>
        <v>0</v>
      </c>
      <c r="L720" s="82" t="n">
        <f aca="false">I720/UOM</f>
        <v>-0.0027</v>
      </c>
      <c r="M720" s="82" t="n">
        <f aca="false">J720/UOM</f>
        <v>0</v>
      </c>
      <c r="N720" s="83" t="str">
        <f aca="false">IF(F720="P","PHY",IF(F720="G","G",E720))</f>
        <v>P</v>
      </c>
      <c r="O720" s="83" t="str">
        <f aca="false">IF(ISNA(VLOOKUP(G720,BadCanCurves,1,FALSE())),VLOOKUP(D720,FOLIOS,6,FALSE()),"not used")</f>
        <v>not used</v>
      </c>
      <c r="P720" s="83" t="n">
        <f aca="false">IF($N720="P",VLOOKUP(H720,PrcBuckets,2,FALSE()),0)</f>
        <v>9</v>
      </c>
      <c r="Q720" s="83" t="n">
        <f aca="false">IF($N720="D",VLOOKUP(H720,BasisBuckets,2,FALSE()),0)</f>
        <v>0</v>
      </c>
      <c r="R720" s="83" t="n">
        <f aca="false">IF($N720="PHY",VLOOKUP(H720,PGDBuckets,2,FALSE()),0)</f>
        <v>0</v>
      </c>
      <c r="S720" s="83" t="n">
        <f aca="false">IF($N720="G",VLOOKUP(H720,PGDBuckets,2,FALSE()),0)</f>
        <v>0</v>
      </c>
      <c r="T720" s="83" t="n">
        <f aca="false">SUM(P720:S720)</f>
        <v>9</v>
      </c>
      <c r="U720" s="83" t="str">
        <f aca="false">IF(O720="not used","-",O720&amp;N720&amp;T720)</f>
        <v>-</v>
      </c>
      <c r="V720" s="83" t="str">
        <f aca="false">IF(O720="Not Used","-",VLOOKUP(D720,FOLIOS,7,FALSE())&amp;H720)</f>
        <v>-</v>
      </c>
      <c r="W720" s="83" t="str">
        <f aca="false">IF(U720="-","-",O720&amp;E720&amp;H720)</f>
        <v>-</v>
      </c>
      <c r="X720" s="84" t="str">
        <f aca="false">D720&amp;G720</f>
        <v>FT-CAND-EGSC-PRCTOLL:AECO/EXP</v>
      </c>
      <c r="AF720" s="0" t="str">
        <f aca="false">D720&amp;V720</f>
        <v>FT-CAND-EGSC-PRC-</v>
      </c>
    </row>
    <row r="721" customFormat="false" ht="12.75" hidden="false" customHeight="false" outlineLevel="0" collapsed="false">
      <c r="A721" s="80" t="n">
        <v>36682</v>
      </c>
      <c r="B721" s="81" t="s">
        <v>55</v>
      </c>
      <c r="C721" s="81" t="s">
        <v>56</v>
      </c>
      <c r="D721" s="81" t="s">
        <v>80</v>
      </c>
      <c r="E721" s="81" t="s">
        <v>24</v>
      </c>
      <c r="F721" s="81"/>
      <c r="G721" s="81" t="s">
        <v>61</v>
      </c>
      <c r="H721" s="80" t="n">
        <v>36951</v>
      </c>
      <c r="I721" s="81" t="n">
        <v>-29</v>
      </c>
      <c r="J721" s="81" t="n">
        <v>0</v>
      </c>
      <c r="K721" s="82" t="n">
        <f aca="false">IF(J721=0,0,J721/I721)</f>
        <v>0</v>
      </c>
      <c r="L721" s="82" t="n">
        <f aca="false">I721/UOM</f>
        <v>-0.0029</v>
      </c>
      <c r="M721" s="82" t="n">
        <f aca="false">J721/UOM</f>
        <v>0</v>
      </c>
      <c r="N721" s="83" t="str">
        <f aca="false">IF(F721="P","PHY",IF(F721="G","G",E721))</f>
        <v>P</v>
      </c>
      <c r="O721" s="83" t="str">
        <f aca="false">IF(ISNA(VLOOKUP(G721,BadCanCurves,1,FALSE())),VLOOKUP(D721,FOLIOS,6,FALSE()),"not used")</f>
        <v>not used</v>
      </c>
      <c r="P721" s="83" t="n">
        <f aca="false">IF($N721="P",VLOOKUP(H721,PrcBuckets,2,FALSE()),0)</f>
        <v>9</v>
      </c>
      <c r="Q721" s="83" t="n">
        <f aca="false">IF($N721="D",VLOOKUP(H721,BasisBuckets,2,FALSE()),0)</f>
        <v>0</v>
      </c>
      <c r="R721" s="83" t="n">
        <f aca="false">IF($N721="PHY",VLOOKUP(H721,PGDBuckets,2,FALSE()),0)</f>
        <v>0</v>
      </c>
      <c r="S721" s="83" t="n">
        <f aca="false">IF($N721="G",VLOOKUP(H721,PGDBuckets,2,FALSE()),0)</f>
        <v>0</v>
      </c>
      <c r="T721" s="83" t="n">
        <f aca="false">SUM(P721:S721)</f>
        <v>9</v>
      </c>
      <c r="U721" s="83" t="str">
        <f aca="false">IF(O721="not used","-",O721&amp;N721&amp;T721)</f>
        <v>-</v>
      </c>
      <c r="V721" s="83" t="str">
        <f aca="false">IF(O721="Not Used","-",VLOOKUP(D721,FOLIOS,7,FALSE())&amp;H721)</f>
        <v>-</v>
      </c>
      <c r="W721" s="83" t="str">
        <f aca="false">IF(U721="-","-",O721&amp;E721&amp;H721)</f>
        <v>-</v>
      </c>
      <c r="X721" s="84" t="str">
        <f aca="false">D721&amp;G721</f>
        <v>FT-CAND-EGSC-PRCTOLL:AECO/EXP</v>
      </c>
      <c r="AF721" s="0" t="str">
        <f aca="false">D721&amp;V721</f>
        <v>FT-CAND-EGSC-PRC-</v>
      </c>
    </row>
    <row r="722" customFormat="false" ht="12.75" hidden="false" customHeight="false" outlineLevel="0" collapsed="false">
      <c r="A722" s="80" t="n">
        <v>36682</v>
      </c>
      <c r="B722" s="81" t="s">
        <v>55</v>
      </c>
      <c r="C722" s="81" t="s">
        <v>56</v>
      </c>
      <c r="D722" s="81" t="s">
        <v>80</v>
      </c>
      <c r="E722" s="81" t="s">
        <v>24</v>
      </c>
      <c r="F722" s="81"/>
      <c r="G722" s="81" t="s">
        <v>61</v>
      </c>
      <c r="H722" s="80" t="n">
        <v>36982</v>
      </c>
      <c r="I722" s="81" t="n">
        <v>-28</v>
      </c>
      <c r="J722" s="81" t="n">
        <v>0</v>
      </c>
      <c r="K722" s="82" t="n">
        <f aca="false">IF(J722=0,0,J722/I722)</f>
        <v>0</v>
      </c>
      <c r="L722" s="82" t="n">
        <f aca="false">I722/UOM</f>
        <v>-0.0028</v>
      </c>
      <c r="M722" s="82" t="n">
        <f aca="false">J722/UOM</f>
        <v>0</v>
      </c>
      <c r="N722" s="83" t="str">
        <f aca="false">IF(F722="P","PHY",IF(F722="G","G",E722))</f>
        <v>P</v>
      </c>
      <c r="O722" s="83" t="str">
        <f aca="false">IF(ISNA(VLOOKUP(G722,BadCanCurves,1,FALSE())),VLOOKUP(D722,FOLIOS,6,FALSE()),"not used")</f>
        <v>not used</v>
      </c>
      <c r="P722" s="83" t="n">
        <f aca="false">IF($N722="P",VLOOKUP(H722,PrcBuckets,2,FALSE()),0)</f>
        <v>9</v>
      </c>
      <c r="Q722" s="83" t="n">
        <f aca="false">IF($N722="D",VLOOKUP(H722,BasisBuckets,2,FALSE()),0)</f>
        <v>0</v>
      </c>
      <c r="R722" s="83" t="n">
        <f aca="false">IF($N722="PHY",VLOOKUP(H722,PGDBuckets,2,FALSE()),0)</f>
        <v>0</v>
      </c>
      <c r="S722" s="83" t="n">
        <f aca="false">IF($N722="G",VLOOKUP(H722,PGDBuckets,2,FALSE()),0)</f>
        <v>0</v>
      </c>
      <c r="T722" s="83" t="n">
        <f aca="false">SUM(P722:S722)</f>
        <v>9</v>
      </c>
      <c r="U722" s="83" t="str">
        <f aca="false">IF(O722="not used","-",O722&amp;N722&amp;T722)</f>
        <v>-</v>
      </c>
      <c r="V722" s="83" t="str">
        <f aca="false">IF(O722="Not Used","-",VLOOKUP(D722,FOLIOS,7,FALSE())&amp;H722)</f>
        <v>-</v>
      </c>
      <c r="W722" s="83" t="str">
        <f aca="false">IF(U722="-","-",O722&amp;E722&amp;H722)</f>
        <v>-</v>
      </c>
      <c r="X722" s="84" t="str">
        <f aca="false">D722&amp;G722</f>
        <v>FT-CAND-EGSC-PRCTOLL:AECO/EXP</v>
      </c>
      <c r="AF722" s="0" t="str">
        <f aca="false">D722&amp;V722</f>
        <v>FT-CAND-EGSC-PRC-</v>
      </c>
    </row>
    <row r="723" customFormat="false" ht="12.75" hidden="false" customHeight="false" outlineLevel="0" collapsed="false">
      <c r="A723" s="80" t="n">
        <v>36682</v>
      </c>
      <c r="B723" s="81" t="s">
        <v>55</v>
      </c>
      <c r="C723" s="81" t="s">
        <v>56</v>
      </c>
      <c r="D723" s="81" t="s">
        <v>80</v>
      </c>
      <c r="E723" s="81" t="s">
        <v>24</v>
      </c>
      <c r="F723" s="81"/>
      <c r="G723" s="81" t="s">
        <v>61</v>
      </c>
      <c r="H723" s="80" t="n">
        <v>37012</v>
      </c>
      <c r="I723" s="81" t="n">
        <v>-29</v>
      </c>
      <c r="J723" s="81" t="n">
        <v>0</v>
      </c>
      <c r="K723" s="82" t="n">
        <f aca="false">IF(J723=0,0,J723/I723)</f>
        <v>0</v>
      </c>
      <c r="L723" s="82" t="n">
        <f aca="false">I723/UOM</f>
        <v>-0.0029</v>
      </c>
      <c r="M723" s="82" t="n">
        <f aca="false">J723/UOM</f>
        <v>0</v>
      </c>
      <c r="N723" s="83" t="str">
        <f aca="false">IF(F723="P","PHY",IF(F723="G","G",E723))</f>
        <v>P</v>
      </c>
      <c r="O723" s="83" t="str">
        <f aca="false">IF(ISNA(VLOOKUP(G723,BadCanCurves,1,FALSE())),VLOOKUP(D723,FOLIOS,6,FALSE()),"not used")</f>
        <v>not used</v>
      </c>
      <c r="P723" s="83" t="n">
        <f aca="false">IF($N723="P",VLOOKUP(H723,PrcBuckets,2,FALSE()),0)</f>
        <v>9</v>
      </c>
      <c r="Q723" s="83" t="n">
        <f aca="false">IF($N723="D",VLOOKUP(H723,BasisBuckets,2,FALSE()),0)</f>
        <v>0</v>
      </c>
      <c r="R723" s="83" t="n">
        <f aca="false">IF($N723="PHY",VLOOKUP(H723,PGDBuckets,2,FALSE()),0)</f>
        <v>0</v>
      </c>
      <c r="S723" s="83" t="n">
        <f aca="false">IF($N723="G",VLOOKUP(H723,PGDBuckets,2,FALSE()),0)</f>
        <v>0</v>
      </c>
      <c r="T723" s="83" t="n">
        <f aca="false">SUM(P723:S723)</f>
        <v>9</v>
      </c>
      <c r="U723" s="83" t="str">
        <f aca="false">IF(O723="not used","-",O723&amp;N723&amp;T723)</f>
        <v>-</v>
      </c>
      <c r="V723" s="83" t="str">
        <f aca="false">IF(O723="Not Used","-",VLOOKUP(D723,FOLIOS,7,FALSE())&amp;H723)</f>
        <v>-</v>
      </c>
      <c r="W723" s="83" t="str">
        <f aca="false">IF(U723="-","-",O723&amp;E723&amp;H723)</f>
        <v>-</v>
      </c>
      <c r="X723" s="84" t="str">
        <f aca="false">D723&amp;G723</f>
        <v>FT-CAND-EGSC-PRCTOLL:AECO/EXP</v>
      </c>
      <c r="AF723" s="0" t="str">
        <f aca="false">D723&amp;V723</f>
        <v>FT-CAND-EGSC-PRC-</v>
      </c>
    </row>
    <row r="724" customFormat="false" ht="12.75" hidden="false" customHeight="false" outlineLevel="0" collapsed="false">
      <c r="A724" s="80" t="n">
        <v>36682</v>
      </c>
      <c r="B724" s="81" t="s">
        <v>55</v>
      </c>
      <c r="C724" s="81" t="s">
        <v>56</v>
      </c>
      <c r="D724" s="81" t="s">
        <v>80</v>
      </c>
      <c r="E724" s="81" t="s">
        <v>24</v>
      </c>
      <c r="F724" s="81"/>
      <c r="G724" s="81" t="s">
        <v>61</v>
      </c>
      <c r="H724" s="80" t="n">
        <v>37043</v>
      </c>
      <c r="I724" s="81" t="n">
        <v>-28</v>
      </c>
      <c r="J724" s="81" t="n">
        <v>0</v>
      </c>
      <c r="K724" s="82" t="n">
        <f aca="false">IF(J724=0,0,J724/I724)</f>
        <v>0</v>
      </c>
      <c r="L724" s="82" t="n">
        <f aca="false">I724/UOM</f>
        <v>-0.0028</v>
      </c>
      <c r="M724" s="82" t="n">
        <f aca="false">J724/UOM</f>
        <v>0</v>
      </c>
      <c r="N724" s="83" t="str">
        <f aca="false">IF(F724="P","PHY",IF(F724="G","G",E724))</f>
        <v>P</v>
      </c>
      <c r="O724" s="83" t="str">
        <f aca="false">IF(ISNA(VLOOKUP(G724,BadCanCurves,1,FALSE())),VLOOKUP(D724,FOLIOS,6,FALSE()),"not used")</f>
        <v>not used</v>
      </c>
      <c r="P724" s="83" t="n">
        <f aca="false">IF($N724="P",VLOOKUP(H724,PrcBuckets,2,FALSE()),0)</f>
        <v>9</v>
      </c>
      <c r="Q724" s="83" t="n">
        <f aca="false">IF($N724="D",VLOOKUP(H724,BasisBuckets,2,FALSE()),0)</f>
        <v>0</v>
      </c>
      <c r="R724" s="83" t="n">
        <f aca="false">IF($N724="PHY",VLOOKUP(H724,PGDBuckets,2,FALSE()),0)</f>
        <v>0</v>
      </c>
      <c r="S724" s="83" t="n">
        <f aca="false">IF($N724="G",VLOOKUP(H724,PGDBuckets,2,FALSE()),0)</f>
        <v>0</v>
      </c>
      <c r="T724" s="83" t="n">
        <f aca="false">SUM(P724:S724)</f>
        <v>9</v>
      </c>
      <c r="U724" s="83" t="str">
        <f aca="false">IF(O724="not used","-",O724&amp;N724&amp;T724)</f>
        <v>-</v>
      </c>
      <c r="V724" s="83" t="str">
        <f aca="false">IF(O724="Not Used","-",VLOOKUP(D724,FOLIOS,7,FALSE())&amp;H724)</f>
        <v>-</v>
      </c>
      <c r="W724" s="83" t="str">
        <f aca="false">IF(U724="-","-",O724&amp;E724&amp;H724)</f>
        <v>-</v>
      </c>
      <c r="X724" s="84" t="str">
        <f aca="false">D724&amp;G724</f>
        <v>FT-CAND-EGSC-PRCTOLL:AECO/EXP</v>
      </c>
      <c r="AF724" s="0" t="str">
        <f aca="false">D724&amp;V724</f>
        <v>FT-CAND-EGSC-PRC-</v>
      </c>
    </row>
    <row r="725" customFormat="false" ht="12.75" hidden="false" customHeight="false" outlineLevel="0" collapsed="false">
      <c r="A725" s="80" t="n">
        <v>36682</v>
      </c>
      <c r="B725" s="81" t="s">
        <v>55</v>
      </c>
      <c r="C725" s="81" t="s">
        <v>56</v>
      </c>
      <c r="D725" s="81" t="s">
        <v>80</v>
      </c>
      <c r="E725" s="81" t="s">
        <v>24</v>
      </c>
      <c r="F725" s="81"/>
      <c r="G725" s="81" t="s">
        <v>61</v>
      </c>
      <c r="H725" s="80" t="n">
        <v>37073</v>
      </c>
      <c r="I725" s="81" t="n">
        <v>-29</v>
      </c>
      <c r="J725" s="81" t="n">
        <v>0</v>
      </c>
      <c r="K725" s="82" t="n">
        <f aca="false">IF(J725=0,0,J725/I725)</f>
        <v>0</v>
      </c>
      <c r="L725" s="82" t="n">
        <f aca="false">I725/UOM</f>
        <v>-0.0029</v>
      </c>
      <c r="M725" s="82" t="n">
        <f aca="false">J725/UOM</f>
        <v>0</v>
      </c>
      <c r="N725" s="83" t="str">
        <f aca="false">IF(F725="P","PHY",IF(F725="G","G",E725))</f>
        <v>P</v>
      </c>
      <c r="O725" s="83" t="str">
        <f aca="false">IF(ISNA(VLOOKUP(G725,BadCanCurves,1,FALSE())),VLOOKUP(D725,FOLIOS,6,FALSE()),"not used")</f>
        <v>not used</v>
      </c>
      <c r="P725" s="83" t="n">
        <f aca="false">IF($N725="P",VLOOKUP(H725,PrcBuckets,2,FALSE()),0)</f>
        <v>9</v>
      </c>
      <c r="Q725" s="83" t="n">
        <f aca="false">IF($N725="D",VLOOKUP(H725,BasisBuckets,2,FALSE()),0)</f>
        <v>0</v>
      </c>
      <c r="R725" s="83" t="n">
        <f aca="false">IF($N725="PHY",VLOOKUP(H725,PGDBuckets,2,FALSE()),0)</f>
        <v>0</v>
      </c>
      <c r="S725" s="83" t="n">
        <f aca="false">IF($N725="G",VLOOKUP(H725,PGDBuckets,2,FALSE()),0)</f>
        <v>0</v>
      </c>
      <c r="T725" s="83" t="n">
        <f aca="false">SUM(P725:S725)</f>
        <v>9</v>
      </c>
      <c r="U725" s="83" t="str">
        <f aca="false">IF(O725="not used","-",O725&amp;N725&amp;T725)</f>
        <v>-</v>
      </c>
      <c r="V725" s="83" t="str">
        <f aca="false">IF(O725="Not Used","-",VLOOKUP(D725,FOLIOS,7,FALSE())&amp;H725)</f>
        <v>-</v>
      </c>
      <c r="W725" s="83" t="str">
        <f aca="false">IF(U725="-","-",O725&amp;E725&amp;H725)</f>
        <v>-</v>
      </c>
      <c r="X725" s="84" t="str">
        <f aca="false">D725&amp;G725</f>
        <v>FT-CAND-EGSC-PRCTOLL:AECO/EXP</v>
      </c>
      <c r="AF725" s="0" t="str">
        <f aca="false">D725&amp;V725</f>
        <v>FT-CAND-EGSC-PRC-</v>
      </c>
    </row>
    <row r="726" customFormat="false" ht="12.75" hidden="false" customHeight="false" outlineLevel="0" collapsed="false">
      <c r="A726" s="80" t="n">
        <v>36682</v>
      </c>
      <c r="B726" s="81" t="s">
        <v>55</v>
      </c>
      <c r="C726" s="81" t="s">
        <v>56</v>
      </c>
      <c r="D726" s="81" t="s">
        <v>80</v>
      </c>
      <c r="E726" s="81" t="s">
        <v>24</v>
      </c>
      <c r="F726" s="81"/>
      <c r="G726" s="81" t="s">
        <v>61</v>
      </c>
      <c r="H726" s="80" t="n">
        <v>37104</v>
      </c>
      <c r="I726" s="81" t="n">
        <v>-29</v>
      </c>
      <c r="J726" s="81" t="n">
        <v>0</v>
      </c>
      <c r="K726" s="82" t="n">
        <f aca="false">IF(J726=0,0,J726/I726)</f>
        <v>0</v>
      </c>
      <c r="L726" s="82" t="n">
        <f aca="false">I726/UOM</f>
        <v>-0.0029</v>
      </c>
      <c r="M726" s="82" t="n">
        <f aca="false">J726/UOM</f>
        <v>0</v>
      </c>
      <c r="N726" s="83" t="str">
        <f aca="false">IF(F726="P","PHY",IF(F726="G","G",E726))</f>
        <v>P</v>
      </c>
      <c r="O726" s="83" t="str">
        <f aca="false">IF(ISNA(VLOOKUP(G726,BadCanCurves,1,FALSE())),VLOOKUP(D726,FOLIOS,6,FALSE()),"not used")</f>
        <v>not used</v>
      </c>
      <c r="P726" s="83" t="n">
        <f aca="false">IF($N726="P",VLOOKUP(H726,PrcBuckets,2,FALSE()),0)</f>
        <v>9</v>
      </c>
      <c r="Q726" s="83" t="n">
        <f aca="false">IF($N726="D",VLOOKUP(H726,BasisBuckets,2,FALSE()),0)</f>
        <v>0</v>
      </c>
      <c r="R726" s="83" t="n">
        <f aca="false">IF($N726="PHY",VLOOKUP(H726,PGDBuckets,2,FALSE()),0)</f>
        <v>0</v>
      </c>
      <c r="S726" s="83" t="n">
        <f aca="false">IF($N726="G",VLOOKUP(H726,PGDBuckets,2,FALSE()),0)</f>
        <v>0</v>
      </c>
      <c r="T726" s="83" t="n">
        <f aca="false">SUM(P726:S726)</f>
        <v>9</v>
      </c>
      <c r="U726" s="83" t="str">
        <f aca="false">IF(O726="not used","-",O726&amp;N726&amp;T726)</f>
        <v>-</v>
      </c>
      <c r="V726" s="83" t="str">
        <f aca="false">IF(O726="Not Used","-",VLOOKUP(D726,FOLIOS,7,FALSE())&amp;H726)</f>
        <v>-</v>
      </c>
      <c r="W726" s="83" t="str">
        <f aca="false">IF(U726="-","-",O726&amp;E726&amp;H726)</f>
        <v>-</v>
      </c>
      <c r="X726" s="84" t="str">
        <f aca="false">D726&amp;G726</f>
        <v>FT-CAND-EGSC-PRCTOLL:AECO/EXP</v>
      </c>
      <c r="AF726" s="0" t="str">
        <f aca="false">D726&amp;V726</f>
        <v>FT-CAND-EGSC-PRC-</v>
      </c>
    </row>
    <row r="727" customFormat="false" ht="12.75" hidden="false" customHeight="false" outlineLevel="0" collapsed="false">
      <c r="A727" s="80" t="n">
        <v>36682</v>
      </c>
      <c r="B727" s="81" t="s">
        <v>55</v>
      </c>
      <c r="C727" s="81" t="s">
        <v>56</v>
      </c>
      <c r="D727" s="81" t="s">
        <v>80</v>
      </c>
      <c r="E727" s="81" t="s">
        <v>24</v>
      </c>
      <c r="F727" s="81"/>
      <c r="G727" s="81" t="s">
        <v>61</v>
      </c>
      <c r="H727" s="80" t="n">
        <v>37135</v>
      </c>
      <c r="I727" s="81" t="n">
        <v>-27</v>
      </c>
      <c r="J727" s="81" t="n">
        <v>0</v>
      </c>
      <c r="K727" s="82" t="n">
        <f aca="false">IF(J727=0,0,J727/I727)</f>
        <v>0</v>
      </c>
      <c r="L727" s="82" t="n">
        <f aca="false">I727/UOM</f>
        <v>-0.0027</v>
      </c>
      <c r="M727" s="82" t="n">
        <f aca="false">J727/UOM</f>
        <v>0</v>
      </c>
      <c r="N727" s="83" t="str">
        <f aca="false">IF(F727="P","PHY",IF(F727="G","G",E727))</f>
        <v>P</v>
      </c>
      <c r="O727" s="83" t="str">
        <f aca="false">IF(ISNA(VLOOKUP(G727,BadCanCurves,1,FALSE())),VLOOKUP(D727,FOLIOS,6,FALSE()),"not used")</f>
        <v>not used</v>
      </c>
      <c r="P727" s="83" t="n">
        <f aca="false">IF($N727="P",VLOOKUP(H727,PrcBuckets,2,FALSE()),0)</f>
        <v>9</v>
      </c>
      <c r="Q727" s="83" t="n">
        <f aca="false">IF($N727="D",VLOOKUP(H727,BasisBuckets,2,FALSE()),0)</f>
        <v>0</v>
      </c>
      <c r="R727" s="83" t="n">
        <f aca="false">IF($N727="PHY",VLOOKUP(H727,PGDBuckets,2,FALSE()),0)</f>
        <v>0</v>
      </c>
      <c r="S727" s="83" t="n">
        <f aca="false">IF($N727="G",VLOOKUP(H727,PGDBuckets,2,FALSE()),0)</f>
        <v>0</v>
      </c>
      <c r="T727" s="83" t="n">
        <f aca="false">SUM(P727:S727)</f>
        <v>9</v>
      </c>
      <c r="U727" s="83" t="str">
        <f aca="false">IF(O727="not used","-",O727&amp;N727&amp;T727)</f>
        <v>-</v>
      </c>
      <c r="V727" s="83" t="str">
        <f aca="false">IF(O727="Not Used","-",VLOOKUP(D727,FOLIOS,7,FALSE())&amp;H727)</f>
        <v>-</v>
      </c>
      <c r="W727" s="83" t="str">
        <f aca="false">IF(U727="-","-",O727&amp;E727&amp;H727)</f>
        <v>-</v>
      </c>
      <c r="X727" s="84" t="str">
        <f aca="false">D727&amp;G727</f>
        <v>FT-CAND-EGSC-PRCTOLL:AECO/EXP</v>
      </c>
      <c r="AF727" s="0" t="str">
        <f aca="false">D727&amp;V727</f>
        <v>FT-CAND-EGSC-PRC-</v>
      </c>
    </row>
    <row r="728" customFormat="false" ht="12.75" hidden="false" customHeight="false" outlineLevel="0" collapsed="false">
      <c r="A728" s="80" t="n">
        <v>36682</v>
      </c>
      <c r="B728" s="81" t="s">
        <v>55</v>
      </c>
      <c r="C728" s="81" t="s">
        <v>56</v>
      </c>
      <c r="D728" s="81" t="s">
        <v>80</v>
      </c>
      <c r="E728" s="81" t="s">
        <v>24</v>
      </c>
      <c r="F728" s="81"/>
      <c r="G728" s="81" t="s">
        <v>61</v>
      </c>
      <c r="H728" s="80" t="n">
        <v>37165</v>
      </c>
      <c r="I728" s="81" t="n">
        <v>-28</v>
      </c>
      <c r="J728" s="81" t="n">
        <v>0</v>
      </c>
      <c r="K728" s="82" t="n">
        <f aca="false">IF(J728=0,0,J728/I728)</f>
        <v>0</v>
      </c>
      <c r="L728" s="82" t="n">
        <f aca="false">I728/UOM</f>
        <v>-0.0028</v>
      </c>
      <c r="M728" s="82" t="n">
        <f aca="false">J728/UOM</f>
        <v>0</v>
      </c>
      <c r="N728" s="83" t="str">
        <f aca="false">IF(F728="P","PHY",IF(F728="G","G",E728))</f>
        <v>P</v>
      </c>
      <c r="O728" s="83" t="str">
        <f aca="false">IF(ISNA(VLOOKUP(G728,BadCanCurves,1,FALSE())),VLOOKUP(D728,FOLIOS,6,FALSE()),"not used")</f>
        <v>not used</v>
      </c>
      <c r="P728" s="83" t="n">
        <f aca="false">IF($N728="P",VLOOKUP(H728,PrcBuckets,2,FALSE()),0)</f>
        <v>9</v>
      </c>
      <c r="Q728" s="83" t="n">
        <f aca="false">IF($N728="D",VLOOKUP(H728,BasisBuckets,2,FALSE()),0)</f>
        <v>0</v>
      </c>
      <c r="R728" s="83" t="n">
        <f aca="false">IF($N728="PHY",VLOOKUP(H728,PGDBuckets,2,FALSE()),0)</f>
        <v>0</v>
      </c>
      <c r="S728" s="83" t="n">
        <f aca="false">IF($N728="G",VLOOKUP(H728,PGDBuckets,2,FALSE()),0)</f>
        <v>0</v>
      </c>
      <c r="T728" s="83" t="n">
        <f aca="false">SUM(P728:S728)</f>
        <v>9</v>
      </c>
      <c r="U728" s="83" t="str">
        <f aca="false">IF(O728="not used","-",O728&amp;N728&amp;T728)</f>
        <v>-</v>
      </c>
      <c r="V728" s="83" t="str">
        <f aca="false">IF(O728="Not Used","-",VLOOKUP(D728,FOLIOS,7,FALSE())&amp;H728)</f>
        <v>-</v>
      </c>
      <c r="W728" s="83" t="str">
        <f aca="false">IF(U728="-","-",O728&amp;E728&amp;H728)</f>
        <v>-</v>
      </c>
      <c r="X728" s="84" t="str">
        <f aca="false">D728&amp;G728</f>
        <v>FT-CAND-EGSC-PRCTOLL:AECO/EXP</v>
      </c>
      <c r="AF728" s="0" t="str">
        <f aca="false">D728&amp;V728</f>
        <v>FT-CAND-EGSC-PRC-</v>
      </c>
    </row>
    <row r="729" customFormat="false" ht="12.75" hidden="false" customHeight="false" outlineLevel="0" collapsed="false">
      <c r="A729" s="80" t="n">
        <v>36682</v>
      </c>
      <c r="B729" s="81" t="s">
        <v>55</v>
      </c>
      <c r="C729" s="81" t="s">
        <v>56</v>
      </c>
      <c r="D729" s="81" t="s">
        <v>80</v>
      </c>
      <c r="E729" s="81" t="s">
        <v>24</v>
      </c>
      <c r="F729" s="81"/>
      <c r="G729" s="81" t="s">
        <v>61</v>
      </c>
      <c r="H729" s="80" t="n">
        <v>37196</v>
      </c>
      <c r="I729" s="81" t="n">
        <v>-27</v>
      </c>
      <c r="J729" s="81" t="n">
        <v>0</v>
      </c>
      <c r="K729" s="82" t="n">
        <f aca="false">IF(J729=0,0,J729/I729)</f>
        <v>0</v>
      </c>
      <c r="L729" s="82" t="n">
        <f aca="false">I729/UOM</f>
        <v>-0.0027</v>
      </c>
      <c r="M729" s="82" t="n">
        <f aca="false">J729/UOM</f>
        <v>0</v>
      </c>
      <c r="N729" s="83" t="str">
        <f aca="false">IF(F729="P","PHY",IF(F729="G","G",E729))</f>
        <v>P</v>
      </c>
      <c r="O729" s="83" t="str">
        <f aca="false">IF(ISNA(VLOOKUP(G729,BadCanCurves,1,FALSE())),VLOOKUP(D729,FOLIOS,6,FALSE()),"not used")</f>
        <v>not used</v>
      </c>
      <c r="P729" s="83" t="n">
        <f aca="false">IF($N729="P",VLOOKUP(H729,PrcBuckets,2,FALSE()),0)</f>
        <v>9</v>
      </c>
      <c r="Q729" s="83" t="n">
        <f aca="false">IF($N729="D",VLOOKUP(H729,BasisBuckets,2,FALSE()),0)</f>
        <v>0</v>
      </c>
      <c r="R729" s="83" t="n">
        <f aca="false">IF($N729="PHY",VLOOKUP(H729,PGDBuckets,2,FALSE()),0)</f>
        <v>0</v>
      </c>
      <c r="S729" s="83" t="n">
        <f aca="false">IF($N729="G",VLOOKUP(H729,PGDBuckets,2,FALSE()),0)</f>
        <v>0</v>
      </c>
      <c r="T729" s="83" t="n">
        <f aca="false">SUM(P729:S729)</f>
        <v>9</v>
      </c>
      <c r="U729" s="83" t="str">
        <f aca="false">IF(O729="not used","-",O729&amp;N729&amp;T729)</f>
        <v>-</v>
      </c>
      <c r="V729" s="83" t="str">
        <f aca="false">IF(O729="Not Used","-",VLOOKUP(D729,FOLIOS,7,FALSE())&amp;H729)</f>
        <v>-</v>
      </c>
      <c r="W729" s="83" t="str">
        <f aca="false">IF(U729="-","-",O729&amp;E729&amp;H729)</f>
        <v>-</v>
      </c>
      <c r="X729" s="84" t="str">
        <f aca="false">D729&amp;G729</f>
        <v>FT-CAND-EGSC-PRCTOLL:AECO/EXP</v>
      </c>
      <c r="AF729" s="0" t="str">
        <f aca="false">D729&amp;V729</f>
        <v>FT-CAND-EGSC-PRC-</v>
      </c>
    </row>
    <row r="730" customFormat="false" ht="12.75" hidden="false" customHeight="false" outlineLevel="0" collapsed="false">
      <c r="A730" s="80" t="n">
        <v>36682</v>
      </c>
      <c r="B730" s="81" t="s">
        <v>55</v>
      </c>
      <c r="C730" s="81" t="s">
        <v>56</v>
      </c>
      <c r="D730" s="81" t="s">
        <v>80</v>
      </c>
      <c r="E730" s="81" t="s">
        <v>24</v>
      </c>
      <c r="F730" s="81"/>
      <c r="G730" s="81" t="s">
        <v>61</v>
      </c>
      <c r="H730" s="80" t="n">
        <v>37226</v>
      </c>
      <c r="I730" s="81" t="n">
        <v>-28</v>
      </c>
      <c r="J730" s="81" t="n">
        <v>0</v>
      </c>
      <c r="K730" s="82" t="n">
        <f aca="false">IF(J730=0,0,J730/I730)</f>
        <v>0</v>
      </c>
      <c r="L730" s="82" t="n">
        <f aca="false">I730/UOM</f>
        <v>-0.0028</v>
      </c>
      <c r="M730" s="82" t="n">
        <f aca="false">J730/UOM</f>
        <v>0</v>
      </c>
      <c r="N730" s="83" t="str">
        <f aca="false">IF(F730="P","PHY",IF(F730="G","G",E730))</f>
        <v>P</v>
      </c>
      <c r="O730" s="83" t="str">
        <f aca="false">IF(ISNA(VLOOKUP(G730,BadCanCurves,1,FALSE())),VLOOKUP(D730,FOLIOS,6,FALSE()),"not used")</f>
        <v>not used</v>
      </c>
      <c r="P730" s="83" t="n">
        <f aca="false">IF($N730="P",VLOOKUP(H730,PrcBuckets,2,FALSE()),0)</f>
        <v>9</v>
      </c>
      <c r="Q730" s="83" t="n">
        <f aca="false">IF($N730="D",VLOOKUP(H730,BasisBuckets,2,FALSE()),0)</f>
        <v>0</v>
      </c>
      <c r="R730" s="83" t="n">
        <f aca="false">IF($N730="PHY",VLOOKUP(H730,PGDBuckets,2,FALSE()),0)</f>
        <v>0</v>
      </c>
      <c r="S730" s="83" t="n">
        <f aca="false">IF($N730="G",VLOOKUP(H730,PGDBuckets,2,FALSE()),0)</f>
        <v>0</v>
      </c>
      <c r="T730" s="83" t="n">
        <f aca="false">SUM(P730:S730)</f>
        <v>9</v>
      </c>
      <c r="U730" s="83" t="str">
        <f aca="false">IF(O730="not used","-",O730&amp;N730&amp;T730)</f>
        <v>-</v>
      </c>
      <c r="V730" s="83" t="str">
        <f aca="false">IF(O730="Not Used","-",VLOOKUP(D730,FOLIOS,7,FALSE())&amp;H730)</f>
        <v>-</v>
      </c>
      <c r="W730" s="83" t="str">
        <f aca="false">IF(U730="-","-",O730&amp;E730&amp;H730)</f>
        <v>-</v>
      </c>
      <c r="X730" s="84" t="str">
        <f aca="false">D730&amp;G730</f>
        <v>FT-CAND-EGSC-PRCTOLL:AECO/EXP</v>
      </c>
      <c r="AF730" s="0" t="str">
        <f aca="false">D730&amp;V730</f>
        <v>FT-CAND-EGSC-PRC-</v>
      </c>
    </row>
    <row r="731" customFormat="false" ht="12.75" hidden="false" customHeight="false" outlineLevel="0" collapsed="false">
      <c r="A731" s="80" t="n">
        <v>36682</v>
      </c>
      <c r="B731" s="81" t="s">
        <v>55</v>
      </c>
      <c r="C731" s="81" t="s">
        <v>56</v>
      </c>
      <c r="D731" s="81" t="s">
        <v>80</v>
      </c>
      <c r="E731" s="81" t="s">
        <v>24</v>
      </c>
      <c r="F731" s="81"/>
      <c r="G731" s="81" t="s">
        <v>61</v>
      </c>
      <c r="H731" s="80" t="n">
        <v>37257</v>
      </c>
      <c r="I731" s="81" t="n">
        <v>-28</v>
      </c>
      <c r="J731" s="81" t="n">
        <v>0</v>
      </c>
      <c r="K731" s="82" t="n">
        <f aca="false">IF(J731=0,0,J731/I731)</f>
        <v>0</v>
      </c>
      <c r="L731" s="82" t="n">
        <f aca="false">I731/UOM</f>
        <v>-0.0028</v>
      </c>
      <c r="M731" s="82" t="n">
        <f aca="false">J731/UOM</f>
        <v>0</v>
      </c>
      <c r="N731" s="83" t="str">
        <f aca="false">IF(F731="P","PHY",IF(F731="G","G",E731))</f>
        <v>P</v>
      </c>
      <c r="O731" s="83" t="str">
        <f aca="false">IF(ISNA(VLOOKUP(G731,BadCanCurves,1,FALSE())),VLOOKUP(D731,FOLIOS,6,FALSE()),"not used")</f>
        <v>not used</v>
      </c>
      <c r="P731" s="83" t="n">
        <f aca="false">IF($N731="P",VLOOKUP(H731,PrcBuckets,2,FALSE()),0)</f>
        <v>10</v>
      </c>
      <c r="Q731" s="83" t="n">
        <f aca="false">IF($N731="D",VLOOKUP(H731,BasisBuckets,2,FALSE()),0)</f>
        <v>0</v>
      </c>
      <c r="R731" s="83" t="n">
        <f aca="false">IF($N731="PHY",VLOOKUP(H731,PGDBuckets,2,FALSE()),0)</f>
        <v>0</v>
      </c>
      <c r="S731" s="83" t="n">
        <f aca="false">IF($N731="G",VLOOKUP(H731,PGDBuckets,2,FALSE()),0)</f>
        <v>0</v>
      </c>
      <c r="T731" s="83" t="n">
        <f aca="false">SUM(P731:S731)</f>
        <v>10</v>
      </c>
      <c r="U731" s="83" t="str">
        <f aca="false">IF(O731="not used","-",O731&amp;N731&amp;T731)</f>
        <v>-</v>
      </c>
      <c r="V731" s="83" t="str">
        <f aca="false">IF(O731="Not Used","-",VLOOKUP(D731,FOLIOS,7,FALSE())&amp;H731)</f>
        <v>-</v>
      </c>
      <c r="W731" s="83" t="str">
        <f aca="false">IF(U731="-","-",O731&amp;E731&amp;H731)</f>
        <v>-</v>
      </c>
      <c r="X731" s="84" t="str">
        <f aca="false">D731&amp;G731</f>
        <v>FT-CAND-EGSC-PRCTOLL:AECO/EXP</v>
      </c>
      <c r="AF731" s="0" t="str">
        <f aca="false">D731&amp;V731</f>
        <v>FT-CAND-EGSC-PRC-</v>
      </c>
    </row>
    <row r="732" customFormat="false" ht="12.75" hidden="false" customHeight="false" outlineLevel="0" collapsed="false">
      <c r="A732" s="80" t="n">
        <v>36682</v>
      </c>
      <c r="B732" s="81" t="s">
        <v>55</v>
      </c>
      <c r="C732" s="81" t="s">
        <v>56</v>
      </c>
      <c r="D732" s="81" t="s">
        <v>80</v>
      </c>
      <c r="E732" s="81" t="s">
        <v>24</v>
      </c>
      <c r="F732" s="81"/>
      <c r="G732" s="81" t="s">
        <v>61</v>
      </c>
      <c r="H732" s="80" t="n">
        <v>37288</v>
      </c>
      <c r="I732" s="81" t="n">
        <v>-25</v>
      </c>
      <c r="J732" s="81" t="n">
        <v>0</v>
      </c>
      <c r="K732" s="82" t="n">
        <f aca="false">IF(J732=0,0,J732/I732)</f>
        <v>0</v>
      </c>
      <c r="L732" s="82" t="n">
        <f aca="false">I732/UOM</f>
        <v>-0.0025</v>
      </c>
      <c r="M732" s="82" t="n">
        <f aca="false">J732/UOM</f>
        <v>0</v>
      </c>
      <c r="N732" s="83" t="str">
        <f aca="false">IF(F732="P","PHY",IF(F732="G","G",E732))</f>
        <v>P</v>
      </c>
      <c r="O732" s="83" t="str">
        <f aca="false">IF(ISNA(VLOOKUP(G732,BadCanCurves,1,FALSE())),VLOOKUP(D732,FOLIOS,6,FALSE()),"not used")</f>
        <v>not used</v>
      </c>
      <c r="P732" s="83" t="n">
        <f aca="false">IF($N732="P",VLOOKUP(H732,PrcBuckets,2,FALSE()),0)</f>
        <v>10</v>
      </c>
      <c r="Q732" s="83" t="n">
        <f aca="false">IF($N732="D",VLOOKUP(H732,BasisBuckets,2,FALSE()),0)</f>
        <v>0</v>
      </c>
      <c r="R732" s="83" t="n">
        <f aca="false">IF($N732="PHY",VLOOKUP(H732,PGDBuckets,2,FALSE()),0)</f>
        <v>0</v>
      </c>
      <c r="S732" s="83" t="n">
        <f aca="false">IF($N732="G",VLOOKUP(H732,PGDBuckets,2,FALSE()),0)</f>
        <v>0</v>
      </c>
      <c r="T732" s="83" t="n">
        <f aca="false">SUM(P732:S732)</f>
        <v>10</v>
      </c>
      <c r="U732" s="83" t="str">
        <f aca="false">IF(O732="not used","-",O732&amp;N732&amp;T732)</f>
        <v>-</v>
      </c>
      <c r="V732" s="83" t="str">
        <f aca="false">IF(O732="Not Used","-",VLOOKUP(D732,FOLIOS,7,FALSE())&amp;H732)</f>
        <v>-</v>
      </c>
      <c r="W732" s="83" t="str">
        <f aca="false">IF(U732="-","-",O732&amp;E732&amp;H732)</f>
        <v>-</v>
      </c>
      <c r="X732" s="84" t="str">
        <f aca="false">D732&amp;G732</f>
        <v>FT-CAND-EGSC-PRCTOLL:AECO/EXP</v>
      </c>
      <c r="AF732" s="0" t="str">
        <f aca="false">D732&amp;V732</f>
        <v>FT-CAND-EGSC-PRC-</v>
      </c>
    </row>
    <row r="733" customFormat="false" ht="12.75" hidden="false" customHeight="false" outlineLevel="0" collapsed="false">
      <c r="A733" s="80" t="n">
        <v>36682</v>
      </c>
      <c r="B733" s="81" t="s">
        <v>55</v>
      </c>
      <c r="C733" s="81" t="s">
        <v>56</v>
      </c>
      <c r="D733" s="81" t="s">
        <v>80</v>
      </c>
      <c r="E733" s="81" t="s">
        <v>24</v>
      </c>
      <c r="F733" s="81"/>
      <c r="G733" s="81" t="s">
        <v>61</v>
      </c>
      <c r="H733" s="80" t="n">
        <v>37316</v>
      </c>
      <c r="I733" s="81" t="n">
        <v>-27</v>
      </c>
      <c r="J733" s="81" t="n">
        <v>0</v>
      </c>
      <c r="K733" s="82" t="n">
        <f aca="false">IF(J733=0,0,J733/I733)</f>
        <v>0</v>
      </c>
      <c r="L733" s="82" t="n">
        <f aca="false">I733/UOM</f>
        <v>-0.0027</v>
      </c>
      <c r="M733" s="82" t="n">
        <f aca="false">J733/UOM</f>
        <v>0</v>
      </c>
      <c r="N733" s="83" t="str">
        <f aca="false">IF(F733="P","PHY",IF(F733="G","G",E733))</f>
        <v>P</v>
      </c>
      <c r="O733" s="83" t="str">
        <f aca="false">IF(ISNA(VLOOKUP(G733,BadCanCurves,1,FALSE())),VLOOKUP(D733,FOLIOS,6,FALSE()),"not used")</f>
        <v>not used</v>
      </c>
      <c r="P733" s="83" t="n">
        <f aca="false">IF($N733="P",VLOOKUP(H733,PrcBuckets,2,FALSE()),0)</f>
        <v>10</v>
      </c>
      <c r="Q733" s="83" t="n">
        <f aca="false">IF($N733="D",VLOOKUP(H733,BasisBuckets,2,FALSE()),0)</f>
        <v>0</v>
      </c>
      <c r="R733" s="83" t="n">
        <f aca="false">IF($N733="PHY",VLOOKUP(H733,PGDBuckets,2,FALSE()),0)</f>
        <v>0</v>
      </c>
      <c r="S733" s="83" t="n">
        <f aca="false">IF($N733="G",VLOOKUP(H733,PGDBuckets,2,FALSE()),0)</f>
        <v>0</v>
      </c>
      <c r="T733" s="83" t="n">
        <f aca="false">SUM(P733:S733)</f>
        <v>10</v>
      </c>
      <c r="U733" s="83" t="str">
        <f aca="false">IF(O733="not used","-",O733&amp;N733&amp;T733)</f>
        <v>-</v>
      </c>
      <c r="V733" s="83" t="str">
        <f aca="false">IF(O733="Not Used","-",VLOOKUP(D733,FOLIOS,7,FALSE())&amp;H733)</f>
        <v>-</v>
      </c>
      <c r="W733" s="83" t="str">
        <f aca="false">IF(U733="-","-",O733&amp;E733&amp;H733)</f>
        <v>-</v>
      </c>
      <c r="X733" s="84" t="str">
        <f aca="false">D733&amp;G733</f>
        <v>FT-CAND-EGSC-PRCTOLL:AECO/EXP</v>
      </c>
      <c r="AF733" s="0" t="str">
        <f aca="false">D733&amp;V733</f>
        <v>FT-CAND-EGSC-PRC-</v>
      </c>
    </row>
    <row r="734" customFormat="false" ht="12.75" hidden="false" customHeight="false" outlineLevel="0" collapsed="false">
      <c r="A734" s="80" t="n">
        <v>36682</v>
      </c>
      <c r="B734" s="81" t="s">
        <v>55</v>
      </c>
      <c r="C734" s="81" t="s">
        <v>56</v>
      </c>
      <c r="D734" s="81" t="s">
        <v>80</v>
      </c>
      <c r="E734" s="81" t="s">
        <v>24</v>
      </c>
      <c r="F734" s="81"/>
      <c r="G734" s="81" t="s">
        <v>61</v>
      </c>
      <c r="H734" s="80" t="n">
        <v>37347</v>
      </c>
      <c r="I734" s="81" t="n">
        <v>-26</v>
      </c>
      <c r="J734" s="81" t="n">
        <v>0</v>
      </c>
      <c r="K734" s="82" t="n">
        <f aca="false">IF(J734=0,0,J734/I734)</f>
        <v>0</v>
      </c>
      <c r="L734" s="82" t="n">
        <f aca="false">I734/UOM</f>
        <v>-0.0026</v>
      </c>
      <c r="M734" s="82" t="n">
        <f aca="false">J734/UOM</f>
        <v>0</v>
      </c>
      <c r="N734" s="83" t="str">
        <f aca="false">IF(F734="P","PHY",IF(F734="G","G",E734))</f>
        <v>P</v>
      </c>
      <c r="O734" s="83" t="str">
        <f aca="false">IF(ISNA(VLOOKUP(G734,BadCanCurves,1,FALSE())),VLOOKUP(D734,FOLIOS,6,FALSE()),"not used")</f>
        <v>not used</v>
      </c>
      <c r="P734" s="83" t="n">
        <f aca="false">IF($N734="P",VLOOKUP(H734,PrcBuckets,2,FALSE()),0)</f>
        <v>10</v>
      </c>
      <c r="Q734" s="83" t="n">
        <f aca="false">IF($N734="D",VLOOKUP(H734,BasisBuckets,2,FALSE()),0)</f>
        <v>0</v>
      </c>
      <c r="R734" s="83" t="n">
        <f aca="false">IF($N734="PHY",VLOOKUP(H734,PGDBuckets,2,FALSE()),0)</f>
        <v>0</v>
      </c>
      <c r="S734" s="83" t="n">
        <f aca="false">IF($N734="G",VLOOKUP(H734,PGDBuckets,2,FALSE()),0)</f>
        <v>0</v>
      </c>
      <c r="T734" s="83" t="n">
        <f aca="false">SUM(P734:S734)</f>
        <v>10</v>
      </c>
      <c r="U734" s="83" t="str">
        <f aca="false">IF(O734="not used","-",O734&amp;N734&amp;T734)</f>
        <v>-</v>
      </c>
      <c r="V734" s="83" t="str">
        <f aca="false">IF(O734="Not Used","-",VLOOKUP(D734,FOLIOS,7,FALSE())&amp;H734)</f>
        <v>-</v>
      </c>
      <c r="W734" s="83" t="str">
        <f aca="false">IF(U734="-","-",O734&amp;E734&amp;H734)</f>
        <v>-</v>
      </c>
      <c r="X734" s="84" t="str">
        <f aca="false">D734&amp;G734</f>
        <v>FT-CAND-EGSC-PRCTOLL:AECO/EXP</v>
      </c>
      <c r="AF734" s="0" t="str">
        <f aca="false">D734&amp;V734</f>
        <v>FT-CAND-EGSC-PRC-</v>
      </c>
    </row>
    <row r="735" customFormat="false" ht="12.75" hidden="false" customHeight="false" outlineLevel="0" collapsed="false">
      <c r="A735" s="80" t="n">
        <v>36682</v>
      </c>
      <c r="B735" s="81" t="s">
        <v>55</v>
      </c>
      <c r="C735" s="81" t="s">
        <v>56</v>
      </c>
      <c r="D735" s="81" t="s">
        <v>80</v>
      </c>
      <c r="E735" s="81" t="s">
        <v>24</v>
      </c>
      <c r="F735" s="81"/>
      <c r="G735" s="81" t="s">
        <v>61</v>
      </c>
      <c r="H735" s="80" t="n">
        <v>37377</v>
      </c>
      <c r="I735" s="81" t="n">
        <v>-27</v>
      </c>
      <c r="J735" s="81" t="n">
        <v>0</v>
      </c>
      <c r="K735" s="82" t="n">
        <f aca="false">IF(J735=0,0,J735/I735)</f>
        <v>0</v>
      </c>
      <c r="L735" s="82" t="n">
        <f aca="false">I735/UOM</f>
        <v>-0.0027</v>
      </c>
      <c r="M735" s="82" t="n">
        <f aca="false">J735/UOM</f>
        <v>0</v>
      </c>
      <c r="N735" s="83" t="str">
        <f aca="false">IF(F735="P","PHY",IF(F735="G","G",E735))</f>
        <v>P</v>
      </c>
      <c r="O735" s="83" t="str">
        <f aca="false">IF(ISNA(VLOOKUP(G735,BadCanCurves,1,FALSE())),VLOOKUP(D735,FOLIOS,6,FALSE()),"not used")</f>
        <v>not used</v>
      </c>
      <c r="P735" s="83" t="n">
        <f aca="false">IF($N735="P",VLOOKUP(H735,PrcBuckets,2,FALSE()),0)</f>
        <v>10</v>
      </c>
      <c r="Q735" s="83" t="n">
        <f aca="false">IF($N735="D",VLOOKUP(H735,BasisBuckets,2,FALSE()),0)</f>
        <v>0</v>
      </c>
      <c r="R735" s="83" t="n">
        <f aca="false">IF($N735="PHY",VLOOKUP(H735,PGDBuckets,2,FALSE()),0)</f>
        <v>0</v>
      </c>
      <c r="S735" s="83" t="n">
        <f aca="false">IF($N735="G",VLOOKUP(H735,PGDBuckets,2,FALSE()),0)</f>
        <v>0</v>
      </c>
      <c r="T735" s="83" t="n">
        <f aca="false">SUM(P735:S735)</f>
        <v>10</v>
      </c>
      <c r="U735" s="83" t="str">
        <f aca="false">IF(O735="not used","-",O735&amp;N735&amp;T735)</f>
        <v>-</v>
      </c>
      <c r="V735" s="83" t="str">
        <f aca="false">IF(O735="Not Used","-",VLOOKUP(D735,FOLIOS,7,FALSE())&amp;H735)</f>
        <v>-</v>
      </c>
      <c r="W735" s="83" t="str">
        <f aca="false">IF(U735="-","-",O735&amp;E735&amp;H735)</f>
        <v>-</v>
      </c>
      <c r="X735" s="84" t="str">
        <f aca="false">D735&amp;G735</f>
        <v>FT-CAND-EGSC-PRCTOLL:AECO/EXP</v>
      </c>
      <c r="AF735" s="0" t="str">
        <f aca="false">D735&amp;V735</f>
        <v>FT-CAND-EGSC-PRC-</v>
      </c>
    </row>
    <row r="736" customFormat="false" ht="12.75" hidden="false" customHeight="false" outlineLevel="0" collapsed="false">
      <c r="A736" s="80" t="n">
        <v>36682</v>
      </c>
      <c r="B736" s="81" t="s">
        <v>55</v>
      </c>
      <c r="C736" s="81" t="s">
        <v>56</v>
      </c>
      <c r="D736" s="81" t="s">
        <v>80</v>
      </c>
      <c r="E736" s="81" t="s">
        <v>24</v>
      </c>
      <c r="F736" s="81"/>
      <c r="G736" s="81" t="s">
        <v>61</v>
      </c>
      <c r="H736" s="80" t="n">
        <v>37408</v>
      </c>
      <c r="I736" s="81" t="n">
        <v>-26</v>
      </c>
      <c r="J736" s="81" t="n">
        <v>0</v>
      </c>
      <c r="K736" s="82" t="n">
        <f aca="false">IF(J736=0,0,J736/I736)</f>
        <v>0</v>
      </c>
      <c r="L736" s="82" t="n">
        <f aca="false">I736/UOM</f>
        <v>-0.0026</v>
      </c>
      <c r="M736" s="82" t="n">
        <f aca="false">J736/UOM</f>
        <v>0</v>
      </c>
      <c r="N736" s="83" t="str">
        <f aca="false">IF(F736="P","PHY",IF(F736="G","G",E736))</f>
        <v>P</v>
      </c>
      <c r="O736" s="83" t="str">
        <f aca="false">IF(ISNA(VLOOKUP(G736,BadCanCurves,1,FALSE())),VLOOKUP(D736,FOLIOS,6,FALSE()),"not used")</f>
        <v>not used</v>
      </c>
      <c r="P736" s="83" t="n">
        <f aca="false">IF($N736="P",VLOOKUP(H736,PrcBuckets,2,FALSE()),0)</f>
        <v>10</v>
      </c>
      <c r="Q736" s="83" t="n">
        <f aca="false">IF($N736="D",VLOOKUP(H736,BasisBuckets,2,FALSE()),0)</f>
        <v>0</v>
      </c>
      <c r="R736" s="83" t="n">
        <f aca="false">IF($N736="PHY",VLOOKUP(H736,PGDBuckets,2,FALSE()),0)</f>
        <v>0</v>
      </c>
      <c r="S736" s="83" t="n">
        <f aca="false">IF($N736="G",VLOOKUP(H736,PGDBuckets,2,FALSE()),0)</f>
        <v>0</v>
      </c>
      <c r="T736" s="83" t="n">
        <f aca="false">SUM(P736:S736)</f>
        <v>10</v>
      </c>
      <c r="U736" s="83" t="str">
        <f aca="false">IF(O736="not used","-",O736&amp;N736&amp;T736)</f>
        <v>-</v>
      </c>
      <c r="V736" s="83" t="str">
        <f aca="false">IF(O736="Not Used","-",VLOOKUP(D736,FOLIOS,7,FALSE())&amp;H736)</f>
        <v>-</v>
      </c>
      <c r="W736" s="83" t="str">
        <f aca="false">IF(U736="-","-",O736&amp;E736&amp;H736)</f>
        <v>-</v>
      </c>
      <c r="X736" s="84" t="str">
        <f aca="false">D736&amp;G736</f>
        <v>FT-CAND-EGSC-PRCTOLL:AECO/EXP</v>
      </c>
      <c r="AF736" s="0" t="str">
        <f aca="false">D736&amp;V736</f>
        <v>FT-CAND-EGSC-PRC-</v>
      </c>
    </row>
    <row r="737" customFormat="false" ht="12.75" hidden="false" customHeight="false" outlineLevel="0" collapsed="false">
      <c r="A737" s="80" t="n">
        <v>36682</v>
      </c>
      <c r="B737" s="81" t="s">
        <v>55</v>
      </c>
      <c r="C737" s="81" t="s">
        <v>56</v>
      </c>
      <c r="D737" s="81" t="s">
        <v>80</v>
      </c>
      <c r="E737" s="81" t="s">
        <v>24</v>
      </c>
      <c r="F737" s="81"/>
      <c r="G737" s="81" t="s">
        <v>61</v>
      </c>
      <c r="H737" s="80" t="n">
        <v>37438</v>
      </c>
      <c r="I737" s="81" t="n">
        <v>-27</v>
      </c>
      <c r="J737" s="81" t="n">
        <v>0</v>
      </c>
      <c r="K737" s="82" t="n">
        <f aca="false">IF(J737=0,0,J737/I737)</f>
        <v>0</v>
      </c>
      <c r="L737" s="82" t="n">
        <f aca="false">I737/UOM</f>
        <v>-0.0027</v>
      </c>
      <c r="M737" s="82" t="n">
        <f aca="false">J737/UOM</f>
        <v>0</v>
      </c>
      <c r="N737" s="83" t="str">
        <f aca="false">IF(F737="P","PHY",IF(F737="G","G",E737))</f>
        <v>P</v>
      </c>
      <c r="O737" s="83" t="str">
        <f aca="false">IF(ISNA(VLOOKUP(G737,BadCanCurves,1,FALSE())),VLOOKUP(D737,FOLIOS,6,FALSE()),"not used")</f>
        <v>not used</v>
      </c>
      <c r="P737" s="83" t="n">
        <f aca="false">IF($N737="P",VLOOKUP(H737,PrcBuckets,2,FALSE()),0)</f>
        <v>10</v>
      </c>
      <c r="Q737" s="83" t="n">
        <f aca="false">IF($N737="D",VLOOKUP(H737,BasisBuckets,2,FALSE()),0)</f>
        <v>0</v>
      </c>
      <c r="R737" s="83" t="n">
        <f aca="false">IF($N737="PHY",VLOOKUP(H737,PGDBuckets,2,FALSE()),0)</f>
        <v>0</v>
      </c>
      <c r="S737" s="83" t="n">
        <f aca="false">IF($N737="G",VLOOKUP(H737,PGDBuckets,2,FALSE()),0)</f>
        <v>0</v>
      </c>
      <c r="T737" s="83" t="n">
        <f aca="false">SUM(P737:S737)</f>
        <v>10</v>
      </c>
      <c r="U737" s="83" t="str">
        <f aca="false">IF(O737="not used","-",O737&amp;N737&amp;T737)</f>
        <v>-</v>
      </c>
      <c r="V737" s="83" t="str">
        <f aca="false">IF(O737="Not Used","-",VLOOKUP(D737,FOLIOS,7,FALSE())&amp;H737)</f>
        <v>-</v>
      </c>
      <c r="W737" s="83" t="str">
        <f aca="false">IF(U737="-","-",O737&amp;E737&amp;H737)</f>
        <v>-</v>
      </c>
      <c r="X737" s="84" t="str">
        <f aca="false">D737&amp;G737</f>
        <v>FT-CAND-EGSC-PRCTOLL:AECO/EXP</v>
      </c>
      <c r="AF737" s="0" t="str">
        <f aca="false">D737&amp;V737</f>
        <v>FT-CAND-EGSC-PRC-</v>
      </c>
    </row>
    <row r="738" customFormat="false" ht="12.75" hidden="false" customHeight="false" outlineLevel="0" collapsed="false">
      <c r="A738" s="80" t="n">
        <v>36682</v>
      </c>
      <c r="B738" s="81" t="s">
        <v>55</v>
      </c>
      <c r="C738" s="81" t="s">
        <v>56</v>
      </c>
      <c r="D738" s="81" t="s">
        <v>80</v>
      </c>
      <c r="E738" s="81" t="s">
        <v>24</v>
      </c>
      <c r="F738" s="81"/>
      <c r="G738" s="81" t="s">
        <v>61</v>
      </c>
      <c r="H738" s="80" t="n">
        <v>37469</v>
      </c>
      <c r="I738" s="81" t="n">
        <v>-27</v>
      </c>
      <c r="J738" s="81" t="n">
        <v>0</v>
      </c>
      <c r="K738" s="82" t="n">
        <f aca="false">IF(J738=0,0,J738/I738)</f>
        <v>0</v>
      </c>
      <c r="L738" s="82" t="n">
        <f aca="false">I738/UOM</f>
        <v>-0.0027</v>
      </c>
      <c r="M738" s="82" t="n">
        <f aca="false">J738/UOM</f>
        <v>0</v>
      </c>
      <c r="N738" s="83" t="str">
        <f aca="false">IF(F738="P","PHY",IF(F738="G","G",E738))</f>
        <v>P</v>
      </c>
      <c r="O738" s="83" t="str">
        <f aca="false">IF(ISNA(VLOOKUP(G738,BadCanCurves,1,FALSE())),VLOOKUP(D738,FOLIOS,6,FALSE()),"not used")</f>
        <v>not used</v>
      </c>
      <c r="P738" s="83" t="n">
        <f aca="false">IF($N738="P",VLOOKUP(H738,PrcBuckets,2,FALSE()),0)</f>
        <v>10</v>
      </c>
      <c r="Q738" s="83" t="n">
        <f aca="false">IF($N738="D",VLOOKUP(H738,BasisBuckets,2,FALSE()),0)</f>
        <v>0</v>
      </c>
      <c r="R738" s="83" t="n">
        <f aca="false">IF($N738="PHY",VLOOKUP(H738,PGDBuckets,2,FALSE()),0)</f>
        <v>0</v>
      </c>
      <c r="S738" s="83" t="n">
        <f aca="false">IF($N738="G",VLOOKUP(H738,PGDBuckets,2,FALSE()),0)</f>
        <v>0</v>
      </c>
      <c r="T738" s="83" t="n">
        <f aca="false">SUM(P738:S738)</f>
        <v>10</v>
      </c>
      <c r="U738" s="83" t="str">
        <f aca="false">IF(O738="not used","-",O738&amp;N738&amp;T738)</f>
        <v>-</v>
      </c>
      <c r="V738" s="83" t="str">
        <f aca="false">IF(O738="Not Used","-",VLOOKUP(D738,FOLIOS,7,FALSE())&amp;H738)</f>
        <v>-</v>
      </c>
      <c r="W738" s="83" t="str">
        <f aca="false">IF(U738="-","-",O738&amp;E738&amp;H738)</f>
        <v>-</v>
      </c>
      <c r="X738" s="84" t="str">
        <f aca="false">D738&amp;G738</f>
        <v>FT-CAND-EGSC-PRCTOLL:AECO/EXP</v>
      </c>
      <c r="AF738" s="0" t="str">
        <f aca="false">D738&amp;V738</f>
        <v>FT-CAND-EGSC-PRC-</v>
      </c>
    </row>
    <row r="739" customFormat="false" ht="12.75" hidden="false" customHeight="false" outlineLevel="0" collapsed="false">
      <c r="A739" s="80" t="n">
        <v>36682</v>
      </c>
      <c r="B739" s="81" t="s">
        <v>55</v>
      </c>
      <c r="C739" s="81" t="s">
        <v>56</v>
      </c>
      <c r="D739" s="81" t="s">
        <v>80</v>
      </c>
      <c r="E739" s="81" t="s">
        <v>24</v>
      </c>
      <c r="F739" s="81"/>
      <c r="G739" s="81" t="s">
        <v>61</v>
      </c>
      <c r="H739" s="80" t="n">
        <v>37500</v>
      </c>
      <c r="I739" s="81" t="n">
        <v>-26</v>
      </c>
      <c r="J739" s="81" t="n">
        <v>0</v>
      </c>
      <c r="K739" s="82" t="n">
        <f aca="false">IF(J739=0,0,J739/I739)</f>
        <v>0</v>
      </c>
      <c r="L739" s="82" t="n">
        <f aca="false">I739/UOM</f>
        <v>-0.0026</v>
      </c>
      <c r="M739" s="82" t="n">
        <f aca="false">J739/UOM</f>
        <v>0</v>
      </c>
      <c r="N739" s="83" t="str">
        <f aca="false">IF(F739="P","PHY",IF(F739="G","G",E739))</f>
        <v>P</v>
      </c>
      <c r="O739" s="83" t="str">
        <f aca="false">IF(ISNA(VLOOKUP(G739,BadCanCurves,1,FALSE())),VLOOKUP(D739,FOLIOS,6,FALSE()),"not used")</f>
        <v>not used</v>
      </c>
      <c r="P739" s="83" t="n">
        <f aca="false">IF($N739="P",VLOOKUP(H739,PrcBuckets,2,FALSE()),0)</f>
        <v>10</v>
      </c>
      <c r="Q739" s="83" t="n">
        <f aca="false">IF($N739="D",VLOOKUP(H739,BasisBuckets,2,FALSE()),0)</f>
        <v>0</v>
      </c>
      <c r="R739" s="83" t="n">
        <f aca="false">IF($N739="PHY",VLOOKUP(H739,PGDBuckets,2,FALSE()),0)</f>
        <v>0</v>
      </c>
      <c r="S739" s="83" t="n">
        <f aca="false">IF($N739="G",VLOOKUP(H739,PGDBuckets,2,FALSE()),0)</f>
        <v>0</v>
      </c>
      <c r="T739" s="83" t="n">
        <f aca="false">SUM(P739:S739)</f>
        <v>10</v>
      </c>
      <c r="U739" s="83" t="str">
        <f aca="false">IF(O739="not used","-",O739&amp;N739&amp;T739)</f>
        <v>-</v>
      </c>
      <c r="V739" s="83" t="str">
        <f aca="false">IF(O739="Not Used","-",VLOOKUP(D739,FOLIOS,7,FALSE())&amp;H739)</f>
        <v>-</v>
      </c>
      <c r="W739" s="83" t="str">
        <f aca="false">IF(U739="-","-",O739&amp;E739&amp;H739)</f>
        <v>-</v>
      </c>
      <c r="X739" s="84" t="str">
        <f aca="false">D739&amp;G739</f>
        <v>FT-CAND-EGSC-PRCTOLL:AECO/EXP</v>
      </c>
      <c r="AF739" s="0" t="str">
        <f aca="false">D739&amp;V739</f>
        <v>FT-CAND-EGSC-PRC-</v>
      </c>
    </row>
    <row r="740" customFormat="false" ht="12.75" hidden="false" customHeight="false" outlineLevel="0" collapsed="false">
      <c r="A740" s="80" t="n">
        <v>36682</v>
      </c>
      <c r="B740" s="81" t="s">
        <v>55</v>
      </c>
      <c r="C740" s="81" t="s">
        <v>56</v>
      </c>
      <c r="D740" s="81" t="s">
        <v>80</v>
      </c>
      <c r="E740" s="81" t="s">
        <v>24</v>
      </c>
      <c r="F740" s="81"/>
      <c r="G740" s="81" t="s">
        <v>61</v>
      </c>
      <c r="H740" s="80" t="n">
        <v>37530</v>
      </c>
      <c r="I740" s="81" t="n">
        <v>-26</v>
      </c>
      <c r="J740" s="81" t="n">
        <v>0</v>
      </c>
      <c r="K740" s="82" t="n">
        <f aca="false">IF(J740=0,0,J740/I740)</f>
        <v>0</v>
      </c>
      <c r="L740" s="82" t="n">
        <f aca="false">I740/UOM</f>
        <v>-0.0026</v>
      </c>
      <c r="M740" s="82" t="n">
        <f aca="false">J740/UOM</f>
        <v>0</v>
      </c>
      <c r="N740" s="83" t="str">
        <f aca="false">IF(F740="P","PHY",IF(F740="G","G",E740))</f>
        <v>P</v>
      </c>
      <c r="O740" s="83" t="str">
        <f aca="false">IF(ISNA(VLOOKUP(G740,BadCanCurves,1,FALSE())),VLOOKUP(D740,FOLIOS,6,FALSE()),"not used")</f>
        <v>not used</v>
      </c>
      <c r="P740" s="83" t="n">
        <f aca="false">IF($N740="P",VLOOKUP(H740,PrcBuckets,2,FALSE()),0)</f>
        <v>10</v>
      </c>
      <c r="Q740" s="83" t="n">
        <f aca="false">IF($N740="D",VLOOKUP(H740,BasisBuckets,2,FALSE()),0)</f>
        <v>0</v>
      </c>
      <c r="R740" s="83" t="n">
        <f aca="false">IF($N740="PHY",VLOOKUP(H740,PGDBuckets,2,FALSE()),0)</f>
        <v>0</v>
      </c>
      <c r="S740" s="83" t="n">
        <f aca="false">IF($N740="G",VLOOKUP(H740,PGDBuckets,2,FALSE()),0)</f>
        <v>0</v>
      </c>
      <c r="T740" s="83" t="n">
        <f aca="false">SUM(P740:S740)</f>
        <v>10</v>
      </c>
      <c r="U740" s="83" t="str">
        <f aca="false">IF(O740="not used","-",O740&amp;N740&amp;T740)</f>
        <v>-</v>
      </c>
      <c r="V740" s="83" t="str">
        <f aca="false">IF(O740="Not Used","-",VLOOKUP(D740,FOLIOS,7,FALSE())&amp;H740)</f>
        <v>-</v>
      </c>
      <c r="W740" s="83" t="str">
        <f aca="false">IF(U740="-","-",O740&amp;E740&amp;H740)</f>
        <v>-</v>
      </c>
      <c r="X740" s="84" t="str">
        <f aca="false">D740&amp;G740</f>
        <v>FT-CAND-EGSC-PRCTOLL:AECO/EXP</v>
      </c>
      <c r="AF740" s="0" t="str">
        <f aca="false">D740&amp;V740</f>
        <v>FT-CAND-EGSC-PRC-</v>
      </c>
    </row>
    <row r="741" customFormat="false" ht="12.75" hidden="false" customHeight="false" outlineLevel="0" collapsed="false">
      <c r="A741" s="80" t="n">
        <v>36682</v>
      </c>
      <c r="B741" s="81" t="s">
        <v>55</v>
      </c>
      <c r="C741" s="81" t="s">
        <v>56</v>
      </c>
      <c r="D741" s="81" t="s">
        <v>80</v>
      </c>
      <c r="E741" s="81" t="s">
        <v>24</v>
      </c>
      <c r="F741" s="81"/>
      <c r="G741" s="81" t="s">
        <v>61</v>
      </c>
      <c r="H741" s="80" t="n">
        <v>37561</v>
      </c>
      <c r="I741" s="81" t="n">
        <v>-25</v>
      </c>
      <c r="J741" s="81" t="n">
        <v>0</v>
      </c>
      <c r="K741" s="82" t="n">
        <f aca="false">IF(J741=0,0,J741/I741)</f>
        <v>0</v>
      </c>
      <c r="L741" s="82" t="n">
        <f aca="false">I741/UOM</f>
        <v>-0.0025</v>
      </c>
      <c r="M741" s="82" t="n">
        <f aca="false">J741/UOM</f>
        <v>0</v>
      </c>
      <c r="N741" s="83" t="str">
        <f aca="false">IF(F741="P","PHY",IF(F741="G","G",E741))</f>
        <v>P</v>
      </c>
      <c r="O741" s="83" t="str">
        <f aca="false">IF(ISNA(VLOOKUP(G741,BadCanCurves,1,FALSE())),VLOOKUP(D741,FOLIOS,6,FALSE()),"not used")</f>
        <v>not used</v>
      </c>
      <c r="P741" s="83" t="n">
        <f aca="false">IF($N741="P",VLOOKUP(H741,PrcBuckets,2,FALSE()),0)</f>
        <v>10</v>
      </c>
      <c r="Q741" s="83" t="n">
        <f aca="false">IF($N741="D",VLOOKUP(H741,BasisBuckets,2,FALSE()),0)</f>
        <v>0</v>
      </c>
      <c r="R741" s="83" t="n">
        <f aca="false">IF($N741="PHY",VLOOKUP(H741,PGDBuckets,2,FALSE()),0)</f>
        <v>0</v>
      </c>
      <c r="S741" s="83" t="n">
        <f aca="false">IF($N741="G",VLOOKUP(H741,PGDBuckets,2,FALSE()),0)</f>
        <v>0</v>
      </c>
      <c r="T741" s="83" t="n">
        <f aca="false">SUM(P741:S741)</f>
        <v>10</v>
      </c>
      <c r="U741" s="83" t="str">
        <f aca="false">IF(O741="not used","-",O741&amp;N741&amp;T741)</f>
        <v>-</v>
      </c>
      <c r="V741" s="83" t="str">
        <f aca="false">IF(O741="Not Used","-",VLOOKUP(D741,FOLIOS,7,FALSE())&amp;H741)</f>
        <v>-</v>
      </c>
      <c r="W741" s="83" t="str">
        <f aca="false">IF(U741="-","-",O741&amp;E741&amp;H741)</f>
        <v>-</v>
      </c>
      <c r="X741" s="84" t="str">
        <f aca="false">D741&amp;G741</f>
        <v>FT-CAND-EGSC-PRCTOLL:AECO/EXP</v>
      </c>
      <c r="AF741" s="0" t="str">
        <f aca="false">D741&amp;V741</f>
        <v>FT-CAND-EGSC-PRC-</v>
      </c>
    </row>
    <row r="742" customFormat="false" ht="12.75" hidden="false" customHeight="false" outlineLevel="0" collapsed="false">
      <c r="A742" s="80" t="n">
        <v>36682</v>
      </c>
      <c r="B742" s="81" t="s">
        <v>55</v>
      </c>
      <c r="C742" s="81" t="s">
        <v>56</v>
      </c>
      <c r="D742" s="81" t="s">
        <v>80</v>
      </c>
      <c r="E742" s="81" t="s">
        <v>24</v>
      </c>
      <c r="F742" s="81"/>
      <c r="G742" s="81" t="s">
        <v>61</v>
      </c>
      <c r="H742" s="80" t="n">
        <v>37591</v>
      </c>
      <c r="I742" s="81" t="n">
        <v>-26</v>
      </c>
      <c r="J742" s="81" t="n">
        <v>0</v>
      </c>
      <c r="K742" s="82" t="n">
        <f aca="false">IF(J742=0,0,J742/I742)</f>
        <v>0</v>
      </c>
      <c r="L742" s="82" t="n">
        <f aca="false">I742/UOM</f>
        <v>-0.0026</v>
      </c>
      <c r="M742" s="82" t="n">
        <f aca="false">J742/UOM</f>
        <v>0</v>
      </c>
      <c r="N742" s="83" t="str">
        <f aca="false">IF(F742="P","PHY",IF(F742="G","G",E742))</f>
        <v>P</v>
      </c>
      <c r="O742" s="83" t="str">
        <f aca="false">IF(ISNA(VLOOKUP(G742,BadCanCurves,1,FALSE())),VLOOKUP(D742,FOLIOS,6,FALSE()),"not used")</f>
        <v>not used</v>
      </c>
      <c r="P742" s="83" t="n">
        <f aca="false">IF($N742="P",VLOOKUP(H742,PrcBuckets,2,FALSE()),0)</f>
        <v>10</v>
      </c>
      <c r="Q742" s="83" t="n">
        <f aca="false">IF($N742="D",VLOOKUP(H742,BasisBuckets,2,FALSE()),0)</f>
        <v>0</v>
      </c>
      <c r="R742" s="83" t="n">
        <f aca="false">IF($N742="PHY",VLOOKUP(H742,PGDBuckets,2,FALSE()),0)</f>
        <v>0</v>
      </c>
      <c r="S742" s="83" t="n">
        <f aca="false">IF($N742="G",VLOOKUP(H742,PGDBuckets,2,FALSE()),0)</f>
        <v>0</v>
      </c>
      <c r="T742" s="83" t="n">
        <f aca="false">SUM(P742:S742)</f>
        <v>10</v>
      </c>
      <c r="U742" s="83" t="str">
        <f aca="false">IF(O742="not used","-",O742&amp;N742&amp;T742)</f>
        <v>-</v>
      </c>
      <c r="V742" s="83" t="str">
        <f aca="false">IF(O742="Not Used","-",VLOOKUP(D742,FOLIOS,7,FALSE())&amp;H742)</f>
        <v>-</v>
      </c>
      <c r="W742" s="83" t="str">
        <f aca="false">IF(U742="-","-",O742&amp;E742&amp;H742)</f>
        <v>-</v>
      </c>
      <c r="X742" s="84" t="str">
        <f aca="false">D742&amp;G742</f>
        <v>FT-CAND-EGSC-PRCTOLL:AECO/EXP</v>
      </c>
      <c r="AF742" s="0" t="str">
        <f aca="false">D742&amp;V742</f>
        <v>FT-CAND-EGSC-PRC-</v>
      </c>
    </row>
    <row r="743" customFormat="false" ht="12.75" hidden="false" customHeight="false" outlineLevel="0" collapsed="false">
      <c r="A743" s="80" t="n">
        <v>36682</v>
      </c>
      <c r="B743" s="81" t="s">
        <v>55</v>
      </c>
      <c r="C743" s="81" t="s">
        <v>56</v>
      </c>
      <c r="D743" s="81" t="s">
        <v>80</v>
      </c>
      <c r="E743" s="81" t="s">
        <v>24</v>
      </c>
      <c r="F743" s="81"/>
      <c r="G743" s="81" t="s">
        <v>61</v>
      </c>
      <c r="H743" s="80" t="n">
        <v>37622</v>
      </c>
      <c r="I743" s="81" t="n">
        <v>-26</v>
      </c>
      <c r="J743" s="81" t="n">
        <v>0</v>
      </c>
      <c r="K743" s="82" t="n">
        <f aca="false">IF(J743=0,0,J743/I743)</f>
        <v>0</v>
      </c>
      <c r="L743" s="82" t="n">
        <f aca="false">I743/UOM</f>
        <v>-0.0026</v>
      </c>
      <c r="M743" s="82" t="n">
        <f aca="false">J743/UOM</f>
        <v>0</v>
      </c>
      <c r="N743" s="83" t="str">
        <f aca="false">IF(F743="P","PHY",IF(F743="G","G",E743))</f>
        <v>P</v>
      </c>
      <c r="O743" s="83" t="str">
        <f aca="false">IF(ISNA(VLOOKUP(G743,BadCanCurves,1,FALSE())),VLOOKUP(D743,FOLIOS,6,FALSE()),"not used")</f>
        <v>not used</v>
      </c>
      <c r="P743" s="83" t="n">
        <f aca="false">IF($N743="P",VLOOKUP(H743,PrcBuckets,2,FALSE()),0)</f>
        <v>11</v>
      </c>
      <c r="Q743" s="83" t="n">
        <f aca="false">IF($N743="D",VLOOKUP(H743,BasisBuckets,2,FALSE()),0)</f>
        <v>0</v>
      </c>
      <c r="R743" s="83" t="n">
        <f aca="false">IF($N743="PHY",VLOOKUP(H743,PGDBuckets,2,FALSE()),0)</f>
        <v>0</v>
      </c>
      <c r="S743" s="83" t="n">
        <f aca="false">IF($N743="G",VLOOKUP(H743,PGDBuckets,2,FALSE()),0)</f>
        <v>0</v>
      </c>
      <c r="T743" s="83" t="n">
        <f aca="false">SUM(P743:S743)</f>
        <v>11</v>
      </c>
      <c r="U743" s="83" t="str">
        <f aca="false">IF(O743="not used","-",O743&amp;N743&amp;T743)</f>
        <v>-</v>
      </c>
      <c r="V743" s="83" t="str">
        <f aca="false">IF(O743="Not Used","-",VLOOKUP(D743,FOLIOS,7,FALSE())&amp;H743)</f>
        <v>-</v>
      </c>
      <c r="W743" s="83" t="str">
        <f aca="false">IF(U743="-","-",O743&amp;E743&amp;H743)</f>
        <v>-</v>
      </c>
      <c r="X743" s="84" t="str">
        <f aca="false">D743&amp;G743</f>
        <v>FT-CAND-EGSC-PRCTOLL:AECO/EXP</v>
      </c>
      <c r="AF743" s="0" t="str">
        <f aca="false">D743&amp;V743</f>
        <v>FT-CAND-EGSC-PRC-</v>
      </c>
    </row>
    <row r="744" customFormat="false" ht="12.75" hidden="false" customHeight="false" outlineLevel="0" collapsed="false">
      <c r="A744" s="80" t="n">
        <v>36682</v>
      </c>
      <c r="B744" s="81" t="s">
        <v>55</v>
      </c>
      <c r="C744" s="81" t="s">
        <v>56</v>
      </c>
      <c r="D744" s="81" t="s">
        <v>80</v>
      </c>
      <c r="E744" s="81" t="s">
        <v>24</v>
      </c>
      <c r="F744" s="81"/>
      <c r="G744" s="81" t="s">
        <v>61</v>
      </c>
      <c r="H744" s="80" t="n">
        <v>37653</v>
      </c>
      <c r="I744" s="81" t="n">
        <v>-23</v>
      </c>
      <c r="J744" s="81" t="n">
        <v>0</v>
      </c>
      <c r="K744" s="82" t="n">
        <f aca="false">IF(J744=0,0,J744/I744)</f>
        <v>0</v>
      </c>
      <c r="L744" s="82" t="n">
        <f aca="false">I744/UOM</f>
        <v>-0.0023</v>
      </c>
      <c r="M744" s="82" t="n">
        <f aca="false">J744/UOM</f>
        <v>0</v>
      </c>
      <c r="N744" s="83" t="str">
        <f aca="false">IF(F744="P","PHY",IF(F744="G","G",E744))</f>
        <v>P</v>
      </c>
      <c r="O744" s="83" t="str">
        <f aca="false">IF(ISNA(VLOOKUP(G744,BadCanCurves,1,FALSE())),VLOOKUP(D744,FOLIOS,6,FALSE()),"not used")</f>
        <v>not used</v>
      </c>
      <c r="P744" s="83" t="n">
        <f aca="false">IF($N744="P",VLOOKUP(H744,PrcBuckets,2,FALSE()),0)</f>
        <v>11</v>
      </c>
      <c r="Q744" s="83" t="n">
        <f aca="false">IF($N744="D",VLOOKUP(H744,BasisBuckets,2,FALSE()),0)</f>
        <v>0</v>
      </c>
      <c r="R744" s="83" t="n">
        <f aca="false">IF($N744="PHY",VLOOKUP(H744,PGDBuckets,2,FALSE()),0)</f>
        <v>0</v>
      </c>
      <c r="S744" s="83" t="n">
        <f aca="false">IF($N744="G",VLOOKUP(H744,PGDBuckets,2,FALSE()),0)</f>
        <v>0</v>
      </c>
      <c r="T744" s="83" t="n">
        <f aca="false">SUM(P744:S744)</f>
        <v>11</v>
      </c>
      <c r="U744" s="83" t="str">
        <f aca="false">IF(O744="not used","-",O744&amp;N744&amp;T744)</f>
        <v>-</v>
      </c>
      <c r="V744" s="83" t="str">
        <f aca="false">IF(O744="Not Used","-",VLOOKUP(D744,FOLIOS,7,FALSE())&amp;H744)</f>
        <v>-</v>
      </c>
      <c r="W744" s="83" t="str">
        <f aca="false">IF(U744="-","-",O744&amp;E744&amp;H744)</f>
        <v>-</v>
      </c>
      <c r="X744" s="84" t="str">
        <f aca="false">D744&amp;G744</f>
        <v>FT-CAND-EGSC-PRCTOLL:AECO/EXP</v>
      </c>
      <c r="AF744" s="0" t="str">
        <f aca="false">D744&amp;V744</f>
        <v>FT-CAND-EGSC-PRC-</v>
      </c>
    </row>
    <row r="745" customFormat="false" ht="12.75" hidden="false" customHeight="false" outlineLevel="0" collapsed="false">
      <c r="A745" s="80" t="n">
        <v>36682</v>
      </c>
      <c r="B745" s="81" t="s">
        <v>55</v>
      </c>
      <c r="C745" s="81" t="s">
        <v>56</v>
      </c>
      <c r="D745" s="81" t="s">
        <v>80</v>
      </c>
      <c r="E745" s="81" t="s">
        <v>24</v>
      </c>
      <c r="F745" s="81"/>
      <c r="G745" s="81" t="s">
        <v>61</v>
      </c>
      <c r="H745" s="80" t="n">
        <v>37681</v>
      </c>
      <c r="I745" s="81" t="n">
        <v>-25</v>
      </c>
      <c r="J745" s="81" t="n">
        <v>0</v>
      </c>
      <c r="K745" s="82" t="n">
        <f aca="false">IF(J745=0,0,J745/I745)</f>
        <v>0</v>
      </c>
      <c r="L745" s="82" t="n">
        <f aca="false">I745/UOM</f>
        <v>-0.0025</v>
      </c>
      <c r="M745" s="82" t="n">
        <f aca="false">J745/UOM</f>
        <v>0</v>
      </c>
      <c r="N745" s="83" t="str">
        <f aca="false">IF(F745="P","PHY",IF(F745="G","G",E745))</f>
        <v>P</v>
      </c>
      <c r="O745" s="83" t="str">
        <f aca="false">IF(ISNA(VLOOKUP(G745,BadCanCurves,1,FALSE())),VLOOKUP(D745,FOLIOS,6,FALSE()),"not used")</f>
        <v>not used</v>
      </c>
      <c r="P745" s="83" t="n">
        <f aca="false">IF($N745="P",VLOOKUP(H745,PrcBuckets,2,FALSE()),0)</f>
        <v>11</v>
      </c>
      <c r="Q745" s="83" t="n">
        <f aca="false">IF($N745="D",VLOOKUP(H745,BasisBuckets,2,FALSE()),0)</f>
        <v>0</v>
      </c>
      <c r="R745" s="83" t="n">
        <f aca="false">IF($N745="PHY",VLOOKUP(H745,PGDBuckets,2,FALSE()),0)</f>
        <v>0</v>
      </c>
      <c r="S745" s="83" t="n">
        <f aca="false">IF($N745="G",VLOOKUP(H745,PGDBuckets,2,FALSE()),0)</f>
        <v>0</v>
      </c>
      <c r="T745" s="83" t="n">
        <f aca="false">SUM(P745:S745)</f>
        <v>11</v>
      </c>
      <c r="U745" s="83" t="str">
        <f aca="false">IF(O745="not used","-",O745&amp;N745&amp;T745)</f>
        <v>-</v>
      </c>
      <c r="V745" s="83" t="str">
        <f aca="false">IF(O745="Not Used","-",VLOOKUP(D745,FOLIOS,7,FALSE())&amp;H745)</f>
        <v>-</v>
      </c>
      <c r="W745" s="83" t="str">
        <f aca="false">IF(U745="-","-",O745&amp;E745&amp;H745)</f>
        <v>-</v>
      </c>
      <c r="X745" s="84" t="str">
        <f aca="false">D745&amp;G745</f>
        <v>FT-CAND-EGSC-PRCTOLL:AECO/EXP</v>
      </c>
      <c r="AF745" s="0" t="str">
        <f aca="false">D745&amp;V745</f>
        <v>FT-CAND-EGSC-PRC-</v>
      </c>
    </row>
    <row r="746" customFormat="false" ht="12.75" hidden="false" customHeight="false" outlineLevel="0" collapsed="false">
      <c r="A746" s="80" t="n">
        <v>36682</v>
      </c>
      <c r="B746" s="81" t="s">
        <v>55</v>
      </c>
      <c r="C746" s="81" t="s">
        <v>56</v>
      </c>
      <c r="D746" s="81" t="s">
        <v>80</v>
      </c>
      <c r="E746" s="81" t="s">
        <v>24</v>
      </c>
      <c r="F746" s="81"/>
      <c r="G746" s="81" t="s">
        <v>61</v>
      </c>
      <c r="H746" s="80" t="n">
        <v>37712</v>
      </c>
      <c r="I746" s="81" t="n">
        <v>-25</v>
      </c>
      <c r="J746" s="81" t="n">
        <v>0</v>
      </c>
      <c r="K746" s="82" t="n">
        <f aca="false">IF(J746=0,0,J746/I746)</f>
        <v>0</v>
      </c>
      <c r="L746" s="82" t="n">
        <f aca="false">I746/UOM</f>
        <v>-0.0025</v>
      </c>
      <c r="M746" s="82" t="n">
        <f aca="false">J746/UOM</f>
        <v>0</v>
      </c>
      <c r="N746" s="83" t="str">
        <f aca="false">IF(F746="P","PHY",IF(F746="G","G",E746))</f>
        <v>P</v>
      </c>
      <c r="O746" s="83" t="str">
        <f aca="false">IF(ISNA(VLOOKUP(G746,BadCanCurves,1,FALSE())),VLOOKUP(D746,FOLIOS,6,FALSE()),"not used")</f>
        <v>not used</v>
      </c>
      <c r="P746" s="83" t="n">
        <f aca="false">IF($N746="P",VLOOKUP(H746,PrcBuckets,2,FALSE()),0)</f>
        <v>11</v>
      </c>
      <c r="Q746" s="83" t="n">
        <f aca="false">IF($N746="D",VLOOKUP(H746,BasisBuckets,2,FALSE()),0)</f>
        <v>0</v>
      </c>
      <c r="R746" s="83" t="n">
        <f aca="false">IF($N746="PHY",VLOOKUP(H746,PGDBuckets,2,FALSE()),0)</f>
        <v>0</v>
      </c>
      <c r="S746" s="83" t="n">
        <f aca="false">IF($N746="G",VLOOKUP(H746,PGDBuckets,2,FALSE()),0)</f>
        <v>0</v>
      </c>
      <c r="T746" s="83" t="n">
        <f aca="false">SUM(P746:S746)</f>
        <v>11</v>
      </c>
      <c r="U746" s="83" t="str">
        <f aca="false">IF(O746="not used","-",O746&amp;N746&amp;T746)</f>
        <v>-</v>
      </c>
      <c r="V746" s="83" t="str">
        <f aca="false">IF(O746="Not Used","-",VLOOKUP(D746,FOLIOS,7,FALSE())&amp;H746)</f>
        <v>-</v>
      </c>
      <c r="W746" s="83" t="str">
        <f aca="false">IF(U746="-","-",O746&amp;E746&amp;H746)</f>
        <v>-</v>
      </c>
      <c r="X746" s="84" t="str">
        <f aca="false">D746&amp;G746</f>
        <v>FT-CAND-EGSC-PRCTOLL:AECO/EXP</v>
      </c>
      <c r="AF746" s="0" t="str">
        <f aca="false">D746&amp;V746</f>
        <v>FT-CAND-EGSC-PRC-</v>
      </c>
    </row>
    <row r="747" customFormat="false" ht="12.75" hidden="false" customHeight="false" outlineLevel="0" collapsed="false">
      <c r="A747" s="80" t="n">
        <v>36682</v>
      </c>
      <c r="B747" s="81" t="s">
        <v>55</v>
      </c>
      <c r="C747" s="81" t="s">
        <v>56</v>
      </c>
      <c r="D747" s="81" t="s">
        <v>80</v>
      </c>
      <c r="E747" s="81" t="s">
        <v>24</v>
      </c>
      <c r="F747" s="81"/>
      <c r="G747" s="81" t="s">
        <v>61</v>
      </c>
      <c r="H747" s="80" t="n">
        <v>37742</v>
      </c>
      <c r="I747" s="81" t="n">
        <v>-25</v>
      </c>
      <c r="J747" s="81" t="n">
        <v>0</v>
      </c>
      <c r="K747" s="82" t="n">
        <f aca="false">IF(J747=0,0,J747/I747)</f>
        <v>0</v>
      </c>
      <c r="L747" s="82" t="n">
        <f aca="false">I747/UOM</f>
        <v>-0.0025</v>
      </c>
      <c r="M747" s="82" t="n">
        <f aca="false">J747/UOM</f>
        <v>0</v>
      </c>
      <c r="N747" s="83" t="str">
        <f aca="false">IF(F747="P","PHY",IF(F747="G","G",E747))</f>
        <v>P</v>
      </c>
      <c r="O747" s="83" t="str">
        <f aca="false">IF(ISNA(VLOOKUP(G747,BadCanCurves,1,FALSE())),VLOOKUP(D747,FOLIOS,6,FALSE()),"not used")</f>
        <v>not used</v>
      </c>
      <c r="P747" s="83" t="n">
        <f aca="false">IF($N747="P",VLOOKUP(H747,PrcBuckets,2,FALSE()),0)</f>
        <v>11</v>
      </c>
      <c r="Q747" s="83" t="n">
        <f aca="false">IF($N747="D",VLOOKUP(H747,BasisBuckets,2,FALSE()),0)</f>
        <v>0</v>
      </c>
      <c r="R747" s="83" t="n">
        <f aca="false">IF($N747="PHY",VLOOKUP(H747,PGDBuckets,2,FALSE()),0)</f>
        <v>0</v>
      </c>
      <c r="S747" s="83" t="n">
        <f aca="false">IF($N747="G",VLOOKUP(H747,PGDBuckets,2,FALSE()),0)</f>
        <v>0</v>
      </c>
      <c r="T747" s="83" t="n">
        <f aca="false">SUM(P747:S747)</f>
        <v>11</v>
      </c>
      <c r="U747" s="83" t="str">
        <f aca="false">IF(O747="not used","-",O747&amp;N747&amp;T747)</f>
        <v>-</v>
      </c>
      <c r="V747" s="83" t="str">
        <f aca="false">IF(O747="Not Used","-",VLOOKUP(D747,FOLIOS,7,FALSE())&amp;H747)</f>
        <v>-</v>
      </c>
      <c r="W747" s="83" t="str">
        <f aca="false">IF(U747="-","-",O747&amp;E747&amp;H747)</f>
        <v>-</v>
      </c>
      <c r="X747" s="84" t="str">
        <f aca="false">D747&amp;G747</f>
        <v>FT-CAND-EGSC-PRCTOLL:AECO/EXP</v>
      </c>
      <c r="AF747" s="0" t="str">
        <f aca="false">D747&amp;V747</f>
        <v>FT-CAND-EGSC-PRC-</v>
      </c>
    </row>
    <row r="748" customFormat="false" ht="12.75" hidden="false" customHeight="false" outlineLevel="0" collapsed="false">
      <c r="A748" s="80" t="n">
        <v>36682</v>
      </c>
      <c r="B748" s="81" t="s">
        <v>55</v>
      </c>
      <c r="C748" s="81" t="s">
        <v>56</v>
      </c>
      <c r="D748" s="81" t="s">
        <v>80</v>
      </c>
      <c r="E748" s="81" t="s">
        <v>24</v>
      </c>
      <c r="F748" s="81"/>
      <c r="G748" s="81" t="s">
        <v>61</v>
      </c>
      <c r="H748" s="80" t="n">
        <v>37773</v>
      </c>
      <c r="I748" s="81" t="n">
        <v>-24</v>
      </c>
      <c r="J748" s="81" t="n">
        <v>0</v>
      </c>
      <c r="K748" s="82" t="n">
        <f aca="false">IF(J748=0,0,J748/I748)</f>
        <v>0</v>
      </c>
      <c r="L748" s="82" t="n">
        <f aca="false">I748/UOM</f>
        <v>-0.0024</v>
      </c>
      <c r="M748" s="82" t="n">
        <f aca="false">J748/UOM</f>
        <v>0</v>
      </c>
      <c r="N748" s="83" t="str">
        <f aca="false">IF(F748="P","PHY",IF(F748="G","G",E748))</f>
        <v>P</v>
      </c>
      <c r="O748" s="83" t="str">
        <f aca="false">IF(ISNA(VLOOKUP(G748,BadCanCurves,1,FALSE())),VLOOKUP(D748,FOLIOS,6,FALSE()),"not used")</f>
        <v>not used</v>
      </c>
      <c r="P748" s="83" t="n">
        <f aca="false">IF($N748="P",VLOOKUP(H748,PrcBuckets,2,FALSE()),0)</f>
        <v>11</v>
      </c>
      <c r="Q748" s="83" t="n">
        <f aca="false">IF($N748="D",VLOOKUP(H748,BasisBuckets,2,FALSE()),0)</f>
        <v>0</v>
      </c>
      <c r="R748" s="83" t="n">
        <f aca="false">IF($N748="PHY",VLOOKUP(H748,PGDBuckets,2,FALSE()),0)</f>
        <v>0</v>
      </c>
      <c r="S748" s="83" t="n">
        <f aca="false">IF($N748="G",VLOOKUP(H748,PGDBuckets,2,FALSE()),0)</f>
        <v>0</v>
      </c>
      <c r="T748" s="83" t="n">
        <f aca="false">SUM(P748:S748)</f>
        <v>11</v>
      </c>
      <c r="U748" s="83" t="str">
        <f aca="false">IF(O748="not used","-",O748&amp;N748&amp;T748)</f>
        <v>-</v>
      </c>
      <c r="V748" s="83" t="str">
        <f aca="false">IF(O748="Not Used","-",VLOOKUP(D748,FOLIOS,7,FALSE())&amp;H748)</f>
        <v>-</v>
      </c>
      <c r="W748" s="83" t="str">
        <f aca="false">IF(U748="-","-",O748&amp;E748&amp;H748)</f>
        <v>-</v>
      </c>
      <c r="X748" s="84" t="str">
        <f aca="false">D748&amp;G748</f>
        <v>FT-CAND-EGSC-PRCTOLL:AECO/EXP</v>
      </c>
      <c r="AF748" s="0" t="str">
        <f aca="false">D748&amp;V748</f>
        <v>FT-CAND-EGSC-PRC-</v>
      </c>
    </row>
    <row r="749" customFormat="false" ht="12.75" hidden="false" customHeight="false" outlineLevel="0" collapsed="false">
      <c r="A749" s="80" t="n">
        <v>36682</v>
      </c>
      <c r="B749" s="81" t="s">
        <v>55</v>
      </c>
      <c r="C749" s="81" t="s">
        <v>56</v>
      </c>
      <c r="D749" s="81" t="s">
        <v>80</v>
      </c>
      <c r="E749" s="81" t="s">
        <v>24</v>
      </c>
      <c r="F749" s="81"/>
      <c r="G749" s="81" t="s">
        <v>61</v>
      </c>
      <c r="H749" s="80" t="n">
        <v>37803</v>
      </c>
      <c r="I749" s="81" t="n">
        <v>-25</v>
      </c>
      <c r="J749" s="81" t="n">
        <v>0</v>
      </c>
      <c r="K749" s="82" t="n">
        <f aca="false">IF(J749=0,0,J749/I749)</f>
        <v>0</v>
      </c>
      <c r="L749" s="82" t="n">
        <f aca="false">I749/UOM</f>
        <v>-0.0025</v>
      </c>
      <c r="M749" s="82" t="n">
        <f aca="false">J749/UOM</f>
        <v>0</v>
      </c>
      <c r="N749" s="83" t="str">
        <f aca="false">IF(F749="P","PHY",IF(F749="G","G",E749))</f>
        <v>P</v>
      </c>
      <c r="O749" s="83" t="str">
        <f aca="false">IF(ISNA(VLOOKUP(G749,BadCanCurves,1,FALSE())),VLOOKUP(D749,FOLIOS,6,FALSE()),"not used")</f>
        <v>not used</v>
      </c>
      <c r="P749" s="83" t="n">
        <f aca="false">IF($N749="P",VLOOKUP(H749,PrcBuckets,2,FALSE()),0)</f>
        <v>11</v>
      </c>
      <c r="Q749" s="83" t="n">
        <f aca="false">IF($N749="D",VLOOKUP(H749,BasisBuckets,2,FALSE()),0)</f>
        <v>0</v>
      </c>
      <c r="R749" s="83" t="n">
        <f aca="false">IF($N749="PHY",VLOOKUP(H749,PGDBuckets,2,FALSE()),0)</f>
        <v>0</v>
      </c>
      <c r="S749" s="83" t="n">
        <f aca="false">IF($N749="G",VLOOKUP(H749,PGDBuckets,2,FALSE()),0)</f>
        <v>0</v>
      </c>
      <c r="T749" s="83" t="n">
        <f aca="false">SUM(P749:S749)</f>
        <v>11</v>
      </c>
      <c r="U749" s="83" t="str">
        <f aca="false">IF(O749="not used","-",O749&amp;N749&amp;T749)</f>
        <v>-</v>
      </c>
      <c r="V749" s="83" t="str">
        <f aca="false">IF(O749="Not Used","-",VLOOKUP(D749,FOLIOS,7,FALSE())&amp;H749)</f>
        <v>-</v>
      </c>
      <c r="W749" s="83" t="str">
        <f aca="false">IF(U749="-","-",O749&amp;E749&amp;H749)</f>
        <v>-</v>
      </c>
      <c r="X749" s="84" t="str">
        <f aca="false">D749&amp;G749</f>
        <v>FT-CAND-EGSC-PRCTOLL:AECO/EXP</v>
      </c>
      <c r="AF749" s="0" t="str">
        <f aca="false">D749&amp;V749</f>
        <v>FT-CAND-EGSC-PRC-</v>
      </c>
    </row>
    <row r="750" customFormat="false" ht="12.75" hidden="false" customHeight="false" outlineLevel="0" collapsed="false">
      <c r="A750" s="80" t="n">
        <v>36682</v>
      </c>
      <c r="B750" s="81" t="s">
        <v>55</v>
      </c>
      <c r="C750" s="81" t="s">
        <v>56</v>
      </c>
      <c r="D750" s="81" t="s">
        <v>80</v>
      </c>
      <c r="E750" s="81" t="s">
        <v>24</v>
      </c>
      <c r="F750" s="81"/>
      <c r="G750" s="81" t="s">
        <v>61</v>
      </c>
      <c r="H750" s="80" t="n">
        <v>37834</v>
      </c>
      <c r="I750" s="81" t="n">
        <v>-25</v>
      </c>
      <c r="J750" s="81" t="n">
        <v>0</v>
      </c>
      <c r="K750" s="82" t="n">
        <f aca="false">IF(J750=0,0,J750/I750)</f>
        <v>0</v>
      </c>
      <c r="L750" s="82" t="n">
        <f aca="false">I750/UOM</f>
        <v>-0.0025</v>
      </c>
      <c r="M750" s="82" t="n">
        <f aca="false">J750/UOM</f>
        <v>0</v>
      </c>
      <c r="N750" s="83" t="str">
        <f aca="false">IF(F750="P","PHY",IF(F750="G","G",E750))</f>
        <v>P</v>
      </c>
      <c r="O750" s="83" t="str">
        <f aca="false">IF(ISNA(VLOOKUP(G750,BadCanCurves,1,FALSE())),VLOOKUP(D750,FOLIOS,6,FALSE()),"not used")</f>
        <v>not used</v>
      </c>
      <c r="P750" s="83" t="n">
        <f aca="false">IF($N750="P",VLOOKUP(H750,PrcBuckets,2,FALSE()),0)</f>
        <v>11</v>
      </c>
      <c r="Q750" s="83" t="n">
        <f aca="false">IF($N750="D",VLOOKUP(H750,BasisBuckets,2,FALSE()),0)</f>
        <v>0</v>
      </c>
      <c r="R750" s="83" t="n">
        <f aca="false">IF($N750="PHY",VLOOKUP(H750,PGDBuckets,2,FALSE()),0)</f>
        <v>0</v>
      </c>
      <c r="S750" s="83" t="n">
        <f aca="false">IF($N750="G",VLOOKUP(H750,PGDBuckets,2,FALSE()),0)</f>
        <v>0</v>
      </c>
      <c r="T750" s="83" t="n">
        <f aca="false">SUM(P750:S750)</f>
        <v>11</v>
      </c>
      <c r="U750" s="83" t="str">
        <f aca="false">IF(O750="not used","-",O750&amp;N750&amp;T750)</f>
        <v>-</v>
      </c>
      <c r="V750" s="83" t="str">
        <f aca="false">IF(O750="Not Used","-",VLOOKUP(D750,FOLIOS,7,FALSE())&amp;H750)</f>
        <v>-</v>
      </c>
      <c r="W750" s="83" t="str">
        <f aca="false">IF(U750="-","-",O750&amp;E750&amp;H750)</f>
        <v>-</v>
      </c>
      <c r="X750" s="84" t="str">
        <f aca="false">D750&amp;G750</f>
        <v>FT-CAND-EGSC-PRCTOLL:AECO/EXP</v>
      </c>
      <c r="AF750" s="0" t="str">
        <f aca="false">D750&amp;V750</f>
        <v>FT-CAND-EGSC-PRC-</v>
      </c>
    </row>
    <row r="751" customFormat="false" ht="12.75" hidden="false" customHeight="false" outlineLevel="0" collapsed="false">
      <c r="A751" s="80" t="n">
        <v>36682</v>
      </c>
      <c r="B751" s="81" t="s">
        <v>55</v>
      </c>
      <c r="C751" s="81" t="s">
        <v>56</v>
      </c>
      <c r="D751" s="81" t="s">
        <v>80</v>
      </c>
      <c r="E751" s="81" t="s">
        <v>24</v>
      </c>
      <c r="F751" s="81"/>
      <c r="G751" s="81" t="s">
        <v>61</v>
      </c>
      <c r="H751" s="80" t="n">
        <v>37865</v>
      </c>
      <c r="I751" s="81" t="n">
        <v>-24</v>
      </c>
      <c r="J751" s="81" t="n">
        <v>0</v>
      </c>
      <c r="K751" s="82" t="n">
        <f aca="false">IF(J751=0,0,J751/I751)</f>
        <v>0</v>
      </c>
      <c r="L751" s="82" t="n">
        <f aca="false">I751/UOM</f>
        <v>-0.0024</v>
      </c>
      <c r="M751" s="82" t="n">
        <f aca="false">J751/UOM</f>
        <v>0</v>
      </c>
      <c r="N751" s="83" t="str">
        <f aca="false">IF(F751="P","PHY",IF(F751="G","G",E751))</f>
        <v>P</v>
      </c>
      <c r="O751" s="83" t="str">
        <f aca="false">IF(ISNA(VLOOKUP(G751,BadCanCurves,1,FALSE())),VLOOKUP(D751,FOLIOS,6,FALSE()),"not used")</f>
        <v>not used</v>
      </c>
      <c r="P751" s="83" t="n">
        <f aca="false">IF($N751="P",VLOOKUP(H751,PrcBuckets,2,FALSE()),0)</f>
        <v>11</v>
      </c>
      <c r="Q751" s="83" t="n">
        <f aca="false">IF($N751="D",VLOOKUP(H751,BasisBuckets,2,FALSE()),0)</f>
        <v>0</v>
      </c>
      <c r="R751" s="83" t="n">
        <f aca="false">IF($N751="PHY",VLOOKUP(H751,PGDBuckets,2,FALSE()),0)</f>
        <v>0</v>
      </c>
      <c r="S751" s="83" t="n">
        <f aca="false">IF($N751="G",VLOOKUP(H751,PGDBuckets,2,FALSE()),0)</f>
        <v>0</v>
      </c>
      <c r="T751" s="83" t="n">
        <f aca="false">SUM(P751:S751)</f>
        <v>11</v>
      </c>
      <c r="U751" s="83" t="str">
        <f aca="false">IF(O751="not used","-",O751&amp;N751&amp;T751)</f>
        <v>-</v>
      </c>
      <c r="V751" s="83" t="str">
        <f aca="false">IF(O751="Not Used","-",VLOOKUP(D751,FOLIOS,7,FALSE())&amp;H751)</f>
        <v>-</v>
      </c>
      <c r="W751" s="83" t="str">
        <f aca="false">IF(U751="-","-",O751&amp;E751&amp;H751)</f>
        <v>-</v>
      </c>
      <c r="X751" s="84" t="str">
        <f aca="false">D751&amp;G751</f>
        <v>FT-CAND-EGSC-PRCTOLL:AECO/EXP</v>
      </c>
      <c r="AF751" s="0" t="str">
        <f aca="false">D751&amp;V751</f>
        <v>FT-CAND-EGSC-PRC-</v>
      </c>
    </row>
    <row r="752" customFormat="false" ht="12.75" hidden="false" customHeight="false" outlineLevel="0" collapsed="false">
      <c r="A752" s="80" t="n">
        <v>36682</v>
      </c>
      <c r="B752" s="81" t="s">
        <v>55</v>
      </c>
      <c r="C752" s="81" t="s">
        <v>56</v>
      </c>
      <c r="D752" s="81" t="s">
        <v>80</v>
      </c>
      <c r="E752" s="81" t="s">
        <v>24</v>
      </c>
      <c r="F752" s="81"/>
      <c r="G752" s="81" t="s">
        <v>61</v>
      </c>
      <c r="H752" s="80" t="n">
        <v>37895</v>
      </c>
      <c r="I752" s="81" t="n">
        <v>-24</v>
      </c>
      <c r="J752" s="81" t="n">
        <v>0</v>
      </c>
      <c r="K752" s="82" t="n">
        <f aca="false">IF(J752=0,0,J752/I752)</f>
        <v>0</v>
      </c>
      <c r="L752" s="82" t="n">
        <f aca="false">I752/UOM</f>
        <v>-0.0024</v>
      </c>
      <c r="M752" s="82" t="n">
        <f aca="false">J752/UOM</f>
        <v>0</v>
      </c>
      <c r="N752" s="83" t="str">
        <f aca="false">IF(F752="P","PHY",IF(F752="G","G",E752))</f>
        <v>P</v>
      </c>
      <c r="O752" s="83" t="str">
        <f aca="false">IF(ISNA(VLOOKUP(G752,BadCanCurves,1,FALSE())),VLOOKUP(D752,FOLIOS,6,FALSE()),"not used")</f>
        <v>not used</v>
      </c>
      <c r="P752" s="83" t="n">
        <f aca="false">IF($N752="P",VLOOKUP(H752,PrcBuckets,2,FALSE()),0)</f>
        <v>11</v>
      </c>
      <c r="Q752" s="83" t="n">
        <f aca="false">IF($N752="D",VLOOKUP(H752,BasisBuckets,2,FALSE()),0)</f>
        <v>0</v>
      </c>
      <c r="R752" s="83" t="n">
        <f aca="false">IF($N752="PHY",VLOOKUP(H752,PGDBuckets,2,FALSE()),0)</f>
        <v>0</v>
      </c>
      <c r="S752" s="83" t="n">
        <f aca="false">IF($N752="G",VLOOKUP(H752,PGDBuckets,2,FALSE()),0)</f>
        <v>0</v>
      </c>
      <c r="T752" s="83" t="n">
        <f aca="false">SUM(P752:S752)</f>
        <v>11</v>
      </c>
      <c r="U752" s="83" t="str">
        <f aca="false">IF(O752="not used","-",O752&amp;N752&amp;T752)</f>
        <v>-</v>
      </c>
      <c r="V752" s="83" t="str">
        <f aca="false">IF(O752="Not Used","-",VLOOKUP(D752,FOLIOS,7,FALSE())&amp;H752)</f>
        <v>-</v>
      </c>
      <c r="W752" s="83" t="str">
        <f aca="false">IF(U752="-","-",O752&amp;E752&amp;H752)</f>
        <v>-</v>
      </c>
      <c r="X752" s="84" t="str">
        <f aca="false">D752&amp;G752</f>
        <v>FT-CAND-EGSC-PRCTOLL:AECO/EXP</v>
      </c>
      <c r="AF752" s="0" t="str">
        <f aca="false">D752&amp;V752</f>
        <v>FT-CAND-EGSC-PRC-</v>
      </c>
    </row>
    <row r="753" customFormat="false" ht="12.75" hidden="false" customHeight="false" outlineLevel="0" collapsed="false">
      <c r="A753" s="80" t="n">
        <v>36682</v>
      </c>
      <c r="B753" s="81" t="s">
        <v>55</v>
      </c>
      <c r="C753" s="81" t="s">
        <v>56</v>
      </c>
      <c r="D753" s="81" t="s">
        <v>80</v>
      </c>
      <c r="E753" s="81" t="s">
        <v>24</v>
      </c>
      <c r="F753" s="81"/>
      <c r="G753" s="81" t="s">
        <v>61</v>
      </c>
      <c r="H753" s="80" t="n">
        <v>37926</v>
      </c>
      <c r="I753" s="81" t="n">
        <v>-24</v>
      </c>
      <c r="J753" s="81" t="n">
        <v>0</v>
      </c>
      <c r="K753" s="82" t="n">
        <f aca="false">IF(J753=0,0,J753/I753)</f>
        <v>0</v>
      </c>
      <c r="L753" s="82" t="n">
        <f aca="false">I753/UOM</f>
        <v>-0.0024</v>
      </c>
      <c r="M753" s="82" t="n">
        <f aca="false">J753/UOM</f>
        <v>0</v>
      </c>
      <c r="N753" s="83" t="str">
        <f aca="false">IF(F753="P","PHY",IF(F753="G","G",E753))</f>
        <v>P</v>
      </c>
      <c r="O753" s="83" t="str">
        <f aca="false">IF(ISNA(VLOOKUP(G753,BadCanCurves,1,FALSE())),VLOOKUP(D753,FOLIOS,6,FALSE()),"not used")</f>
        <v>not used</v>
      </c>
      <c r="P753" s="83" t="n">
        <f aca="false">IF($N753="P",VLOOKUP(H753,PrcBuckets,2,FALSE()),0)</f>
        <v>11</v>
      </c>
      <c r="Q753" s="83" t="n">
        <f aca="false">IF($N753="D",VLOOKUP(H753,BasisBuckets,2,FALSE()),0)</f>
        <v>0</v>
      </c>
      <c r="R753" s="83" t="n">
        <f aca="false">IF($N753="PHY",VLOOKUP(H753,PGDBuckets,2,FALSE()),0)</f>
        <v>0</v>
      </c>
      <c r="S753" s="83" t="n">
        <f aca="false">IF($N753="G",VLOOKUP(H753,PGDBuckets,2,FALSE()),0)</f>
        <v>0</v>
      </c>
      <c r="T753" s="83" t="n">
        <f aca="false">SUM(P753:S753)</f>
        <v>11</v>
      </c>
      <c r="U753" s="83" t="str">
        <f aca="false">IF(O753="not used","-",O753&amp;N753&amp;T753)</f>
        <v>-</v>
      </c>
      <c r="V753" s="83" t="str">
        <f aca="false">IF(O753="Not Used","-",VLOOKUP(D753,FOLIOS,7,FALSE())&amp;H753)</f>
        <v>-</v>
      </c>
      <c r="W753" s="83" t="str">
        <f aca="false">IF(U753="-","-",O753&amp;E753&amp;H753)</f>
        <v>-</v>
      </c>
      <c r="X753" s="84" t="str">
        <f aca="false">D753&amp;G753</f>
        <v>FT-CAND-EGSC-PRCTOLL:AECO/EXP</v>
      </c>
      <c r="AF753" s="0" t="str">
        <f aca="false">D753&amp;V753</f>
        <v>FT-CAND-EGSC-PRC-</v>
      </c>
    </row>
    <row r="754" customFormat="false" ht="12.75" hidden="false" customHeight="false" outlineLevel="0" collapsed="false">
      <c r="A754" s="80" t="n">
        <v>36682</v>
      </c>
      <c r="B754" s="81" t="s">
        <v>55</v>
      </c>
      <c r="C754" s="81" t="s">
        <v>56</v>
      </c>
      <c r="D754" s="81" t="s">
        <v>80</v>
      </c>
      <c r="E754" s="81" t="s">
        <v>24</v>
      </c>
      <c r="F754" s="81"/>
      <c r="G754" s="81" t="s">
        <v>61</v>
      </c>
      <c r="H754" s="80" t="n">
        <v>37956</v>
      </c>
      <c r="I754" s="81" t="n">
        <v>-24</v>
      </c>
      <c r="J754" s="81" t="n">
        <v>0</v>
      </c>
      <c r="K754" s="82" t="n">
        <f aca="false">IF(J754=0,0,J754/I754)</f>
        <v>0</v>
      </c>
      <c r="L754" s="82" t="n">
        <f aca="false">I754/UOM</f>
        <v>-0.0024</v>
      </c>
      <c r="M754" s="82" t="n">
        <f aca="false">J754/UOM</f>
        <v>0</v>
      </c>
      <c r="N754" s="83" t="str">
        <f aca="false">IF(F754="P","PHY",IF(F754="G","G",E754))</f>
        <v>P</v>
      </c>
      <c r="O754" s="83" t="str">
        <f aca="false">IF(ISNA(VLOOKUP(G754,BadCanCurves,1,FALSE())),VLOOKUP(D754,FOLIOS,6,FALSE()),"not used")</f>
        <v>not used</v>
      </c>
      <c r="P754" s="83" t="n">
        <f aca="false">IF($N754="P",VLOOKUP(H754,PrcBuckets,2,FALSE()),0)</f>
        <v>11</v>
      </c>
      <c r="Q754" s="83" t="n">
        <f aca="false">IF($N754="D",VLOOKUP(H754,BasisBuckets,2,FALSE()),0)</f>
        <v>0</v>
      </c>
      <c r="R754" s="83" t="n">
        <f aca="false">IF($N754="PHY",VLOOKUP(H754,PGDBuckets,2,FALSE()),0)</f>
        <v>0</v>
      </c>
      <c r="S754" s="83" t="n">
        <f aca="false">IF($N754="G",VLOOKUP(H754,PGDBuckets,2,FALSE()),0)</f>
        <v>0</v>
      </c>
      <c r="T754" s="83" t="n">
        <f aca="false">SUM(P754:S754)</f>
        <v>11</v>
      </c>
      <c r="U754" s="83" t="str">
        <f aca="false">IF(O754="not used","-",O754&amp;N754&amp;T754)</f>
        <v>-</v>
      </c>
      <c r="V754" s="83" t="str">
        <f aca="false">IF(O754="Not Used","-",VLOOKUP(D754,FOLIOS,7,FALSE())&amp;H754)</f>
        <v>-</v>
      </c>
      <c r="W754" s="83" t="str">
        <f aca="false">IF(U754="-","-",O754&amp;E754&amp;H754)</f>
        <v>-</v>
      </c>
      <c r="X754" s="84" t="str">
        <f aca="false">D754&amp;G754</f>
        <v>FT-CAND-EGSC-PRCTOLL:AECO/EXP</v>
      </c>
      <c r="AF754" s="0" t="str">
        <f aca="false">D754&amp;V754</f>
        <v>FT-CAND-EGSC-PRC-</v>
      </c>
    </row>
    <row r="755" customFormat="false" ht="12.75" hidden="false" customHeight="false" outlineLevel="0" collapsed="false">
      <c r="A755" s="80" t="n">
        <v>36682</v>
      </c>
      <c r="B755" s="81" t="s">
        <v>55</v>
      </c>
      <c r="C755" s="81" t="s">
        <v>56</v>
      </c>
      <c r="D755" s="81" t="s">
        <v>80</v>
      </c>
      <c r="E755" s="81" t="s">
        <v>24</v>
      </c>
      <c r="F755" s="81"/>
      <c r="G755" s="81" t="s">
        <v>61</v>
      </c>
      <c r="H755" s="80" t="n">
        <v>37987</v>
      </c>
      <c r="I755" s="81" t="n">
        <v>-24</v>
      </c>
      <c r="J755" s="81" t="n">
        <v>0</v>
      </c>
      <c r="K755" s="82" t="n">
        <f aca="false">IF(J755=0,0,J755/I755)</f>
        <v>0</v>
      </c>
      <c r="L755" s="82" t="n">
        <f aca="false">I755/UOM</f>
        <v>-0.0024</v>
      </c>
      <c r="M755" s="82" t="n">
        <f aca="false">J755/UOM</f>
        <v>0</v>
      </c>
      <c r="N755" s="83" t="str">
        <f aca="false">IF(F755="P","PHY",IF(F755="G","G",E755))</f>
        <v>P</v>
      </c>
      <c r="O755" s="83" t="str">
        <f aca="false">IF(ISNA(VLOOKUP(G755,BadCanCurves,1,FALSE())),VLOOKUP(D755,FOLIOS,6,FALSE()),"not used")</f>
        <v>not used</v>
      </c>
      <c r="P755" s="83" t="n">
        <f aca="false">IF($N755="P",VLOOKUP(H755,PrcBuckets,2,FALSE()),0)</f>
        <v>12</v>
      </c>
      <c r="Q755" s="83" t="n">
        <f aca="false">IF($N755="D",VLOOKUP(H755,BasisBuckets,2,FALSE()),0)</f>
        <v>0</v>
      </c>
      <c r="R755" s="83" t="n">
        <f aca="false">IF($N755="PHY",VLOOKUP(H755,PGDBuckets,2,FALSE()),0)</f>
        <v>0</v>
      </c>
      <c r="S755" s="83" t="n">
        <f aca="false">IF($N755="G",VLOOKUP(H755,PGDBuckets,2,FALSE()),0)</f>
        <v>0</v>
      </c>
      <c r="T755" s="83" t="n">
        <f aca="false">SUM(P755:S755)</f>
        <v>12</v>
      </c>
      <c r="U755" s="83" t="str">
        <f aca="false">IF(O755="not used","-",O755&amp;N755&amp;T755)</f>
        <v>-</v>
      </c>
      <c r="V755" s="83" t="str">
        <f aca="false">IF(O755="Not Used","-",VLOOKUP(D755,FOLIOS,7,FALSE())&amp;H755)</f>
        <v>-</v>
      </c>
      <c r="W755" s="83" t="str">
        <f aca="false">IF(U755="-","-",O755&amp;E755&amp;H755)</f>
        <v>-</v>
      </c>
      <c r="X755" s="84" t="str">
        <f aca="false">D755&amp;G755</f>
        <v>FT-CAND-EGSC-PRCTOLL:AECO/EXP</v>
      </c>
      <c r="AF755" s="0" t="str">
        <f aca="false">D755&amp;V755</f>
        <v>FT-CAND-EGSC-PRC-</v>
      </c>
    </row>
    <row r="756" customFormat="false" ht="12.75" hidden="false" customHeight="false" outlineLevel="0" collapsed="false">
      <c r="A756" s="80" t="n">
        <v>36682</v>
      </c>
      <c r="B756" s="81" t="s">
        <v>55</v>
      </c>
      <c r="C756" s="81" t="s">
        <v>56</v>
      </c>
      <c r="D756" s="81" t="s">
        <v>80</v>
      </c>
      <c r="E756" s="81" t="s">
        <v>24</v>
      </c>
      <c r="F756" s="81"/>
      <c r="G756" s="81" t="s">
        <v>61</v>
      </c>
      <c r="H756" s="80" t="n">
        <v>38018</v>
      </c>
      <c r="I756" s="81" t="n">
        <v>-22</v>
      </c>
      <c r="J756" s="81" t="n">
        <v>0</v>
      </c>
      <c r="K756" s="82" t="n">
        <f aca="false">IF(J756=0,0,J756/I756)</f>
        <v>0</v>
      </c>
      <c r="L756" s="82" t="n">
        <f aca="false">I756/UOM</f>
        <v>-0.0022</v>
      </c>
      <c r="M756" s="82" t="n">
        <f aca="false">J756/UOM</f>
        <v>0</v>
      </c>
      <c r="N756" s="83" t="str">
        <f aca="false">IF(F756="P","PHY",IF(F756="G","G",E756))</f>
        <v>P</v>
      </c>
      <c r="O756" s="83" t="str">
        <f aca="false">IF(ISNA(VLOOKUP(G756,BadCanCurves,1,FALSE())),VLOOKUP(D756,FOLIOS,6,FALSE()),"not used")</f>
        <v>not used</v>
      </c>
      <c r="P756" s="83" t="n">
        <f aca="false">IF($N756="P",VLOOKUP(H756,PrcBuckets,2,FALSE()),0)</f>
        <v>12</v>
      </c>
      <c r="Q756" s="83" t="n">
        <f aca="false">IF($N756="D",VLOOKUP(H756,BasisBuckets,2,FALSE()),0)</f>
        <v>0</v>
      </c>
      <c r="R756" s="83" t="n">
        <f aca="false">IF($N756="PHY",VLOOKUP(H756,PGDBuckets,2,FALSE()),0)</f>
        <v>0</v>
      </c>
      <c r="S756" s="83" t="n">
        <f aca="false">IF($N756="G",VLOOKUP(H756,PGDBuckets,2,FALSE()),0)</f>
        <v>0</v>
      </c>
      <c r="T756" s="83" t="n">
        <f aca="false">SUM(P756:S756)</f>
        <v>12</v>
      </c>
      <c r="U756" s="83" t="str">
        <f aca="false">IF(O756="not used","-",O756&amp;N756&amp;T756)</f>
        <v>-</v>
      </c>
      <c r="V756" s="83" t="str">
        <f aca="false">IF(O756="Not Used","-",VLOOKUP(D756,FOLIOS,7,FALSE())&amp;H756)</f>
        <v>-</v>
      </c>
      <c r="W756" s="83" t="str">
        <f aca="false">IF(U756="-","-",O756&amp;E756&amp;H756)</f>
        <v>-</v>
      </c>
      <c r="X756" s="84" t="str">
        <f aca="false">D756&amp;G756</f>
        <v>FT-CAND-EGSC-PRCTOLL:AECO/EXP</v>
      </c>
      <c r="AF756" s="0" t="str">
        <f aca="false">D756&amp;V756</f>
        <v>FT-CAND-EGSC-PRC-</v>
      </c>
    </row>
    <row r="757" customFormat="false" ht="12.75" hidden="false" customHeight="false" outlineLevel="0" collapsed="false">
      <c r="A757" s="80" t="n">
        <v>36682</v>
      </c>
      <c r="B757" s="81" t="s">
        <v>55</v>
      </c>
      <c r="C757" s="81" t="s">
        <v>56</v>
      </c>
      <c r="D757" s="81" t="s">
        <v>80</v>
      </c>
      <c r="E757" s="81" t="s">
        <v>24</v>
      </c>
      <c r="F757" s="81"/>
      <c r="G757" s="81" t="s">
        <v>61</v>
      </c>
      <c r="H757" s="80" t="n">
        <v>38047</v>
      </c>
      <c r="I757" s="81" t="n">
        <v>-24</v>
      </c>
      <c r="J757" s="81" t="n">
        <v>0</v>
      </c>
      <c r="K757" s="82" t="n">
        <f aca="false">IF(J757=0,0,J757/I757)</f>
        <v>0</v>
      </c>
      <c r="L757" s="82" t="n">
        <f aca="false">I757/UOM</f>
        <v>-0.0024</v>
      </c>
      <c r="M757" s="82" t="n">
        <f aca="false">J757/UOM</f>
        <v>0</v>
      </c>
      <c r="N757" s="83" t="str">
        <f aca="false">IF(F757="P","PHY",IF(F757="G","G",E757))</f>
        <v>P</v>
      </c>
      <c r="O757" s="83" t="str">
        <f aca="false">IF(ISNA(VLOOKUP(G757,BadCanCurves,1,FALSE())),VLOOKUP(D757,FOLIOS,6,FALSE()),"not used")</f>
        <v>not used</v>
      </c>
      <c r="P757" s="83" t="n">
        <f aca="false">IF($N757="P",VLOOKUP(H757,PrcBuckets,2,FALSE()),0)</f>
        <v>12</v>
      </c>
      <c r="Q757" s="83" t="n">
        <f aca="false">IF($N757="D",VLOOKUP(H757,BasisBuckets,2,FALSE()),0)</f>
        <v>0</v>
      </c>
      <c r="R757" s="83" t="n">
        <f aca="false">IF($N757="PHY",VLOOKUP(H757,PGDBuckets,2,FALSE()),0)</f>
        <v>0</v>
      </c>
      <c r="S757" s="83" t="n">
        <f aca="false">IF($N757="G",VLOOKUP(H757,PGDBuckets,2,FALSE()),0)</f>
        <v>0</v>
      </c>
      <c r="T757" s="83" t="n">
        <f aca="false">SUM(P757:S757)</f>
        <v>12</v>
      </c>
      <c r="U757" s="83" t="str">
        <f aca="false">IF(O757="not used","-",O757&amp;N757&amp;T757)</f>
        <v>-</v>
      </c>
      <c r="V757" s="83" t="str">
        <f aca="false">IF(O757="Not Used","-",VLOOKUP(D757,FOLIOS,7,FALSE())&amp;H757)</f>
        <v>-</v>
      </c>
      <c r="W757" s="83" t="str">
        <f aca="false">IF(U757="-","-",O757&amp;E757&amp;H757)</f>
        <v>-</v>
      </c>
      <c r="X757" s="84" t="str">
        <f aca="false">D757&amp;G757</f>
        <v>FT-CAND-EGSC-PRCTOLL:AECO/EXP</v>
      </c>
      <c r="AF757" s="0" t="str">
        <f aca="false">D757&amp;V757</f>
        <v>FT-CAND-EGSC-PRC-</v>
      </c>
    </row>
    <row r="758" customFormat="false" ht="12.75" hidden="false" customHeight="false" outlineLevel="0" collapsed="false">
      <c r="A758" s="80" t="n">
        <v>36682</v>
      </c>
      <c r="B758" s="81" t="s">
        <v>55</v>
      </c>
      <c r="C758" s="81" t="s">
        <v>56</v>
      </c>
      <c r="D758" s="81" t="s">
        <v>80</v>
      </c>
      <c r="E758" s="81" t="s">
        <v>24</v>
      </c>
      <c r="F758" s="81"/>
      <c r="G758" s="81" t="s">
        <v>61</v>
      </c>
      <c r="H758" s="80" t="n">
        <v>38078</v>
      </c>
      <c r="I758" s="81" t="n">
        <v>-23</v>
      </c>
      <c r="J758" s="81" t="n">
        <v>0</v>
      </c>
      <c r="K758" s="82" t="n">
        <f aca="false">IF(J758=0,0,J758/I758)</f>
        <v>0</v>
      </c>
      <c r="L758" s="82" t="n">
        <f aca="false">I758/UOM</f>
        <v>-0.0023</v>
      </c>
      <c r="M758" s="82" t="n">
        <f aca="false">J758/UOM</f>
        <v>0</v>
      </c>
      <c r="N758" s="83" t="str">
        <f aca="false">IF(F758="P","PHY",IF(F758="G","G",E758))</f>
        <v>P</v>
      </c>
      <c r="O758" s="83" t="str">
        <f aca="false">IF(ISNA(VLOOKUP(G758,BadCanCurves,1,FALSE())),VLOOKUP(D758,FOLIOS,6,FALSE()),"not used")</f>
        <v>not used</v>
      </c>
      <c r="P758" s="83" t="n">
        <f aca="false">IF($N758="P",VLOOKUP(H758,PrcBuckets,2,FALSE()),0)</f>
        <v>12</v>
      </c>
      <c r="Q758" s="83" t="n">
        <f aca="false">IF($N758="D",VLOOKUP(H758,BasisBuckets,2,FALSE()),0)</f>
        <v>0</v>
      </c>
      <c r="R758" s="83" t="n">
        <f aca="false">IF($N758="PHY",VLOOKUP(H758,PGDBuckets,2,FALSE()),0)</f>
        <v>0</v>
      </c>
      <c r="S758" s="83" t="n">
        <f aca="false">IF($N758="G",VLOOKUP(H758,PGDBuckets,2,FALSE()),0)</f>
        <v>0</v>
      </c>
      <c r="T758" s="83" t="n">
        <f aca="false">SUM(P758:S758)</f>
        <v>12</v>
      </c>
      <c r="U758" s="83" t="str">
        <f aca="false">IF(O758="not used","-",O758&amp;N758&amp;T758)</f>
        <v>-</v>
      </c>
      <c r="V758" s="83" t="str">
        <f aca="false">IF(O758="Not Used","-",VLOOKUP(D758,FOLIOS,7,FALSE())&amp;H758)</f>
        <v>-</v>
      </c>
      <c r="W758" s="83" t="str">
        <f aca="false">IF(U758="-","-",O758&amp;E758&amp;H758)</f>
        <v>-</v>
      </c>
      <c r="X758" s="84" t="str">
        <f aca="false">D758&amp;G758</f>
        <v>FT-CAND-EGSC-PRCTOLL:AECO/EXP</v>
      </c>
      <c r="AF758" s="0" t="str">
        <f aca="false">D758&amp;V758</f>
        <v>FT-CAND-EGSC-PRC-</v>
      </c>
    </row>
    <row r="759" customFormat="false" ht="12.75" hidden="false" customHeight="false" outlineLevel="0" collapsed="false">
      <c r="A759" s="80" t="n">
        <v>36682</v>
      </c>
      <c r="B759" s="81" t="s">
        <v>55</v>
      </c>
      <c r="C759" s="81" t="s">
        <v>56</v>
      </c>
      <c r="D759" s="81" t="s">
        <v>80</v>
      </c>
      <c r="E759" s="81" t="s">
        <v>24</v>
      </c>
      <c r="F759" s="81"/>
      <c r="G759" s="81" t="s">
        <v>61</v>
      </c>
      <c r="H759" s="80" t="n">
        <v>38108</v>
      </c>
      <c r="I759" s="81" t="n">
        <v>-23</v>
      </c>
      <c r="J759" s="81" t="n">
        <v>0</v>
      </c>
      <c r="K759" s="82" t="n">
        <f aca="false">IF(J759=0,0,J759/I759)</f>
        <v>0</v>
      </c>
      <c r="L759" s="82" t="n">
        <f aca="false">I759/UOM</f>
        <v>-0.0023</v>
      </c>
      <c r="M759" s="82" t="n">
        <f aca="false">J759/UOM</f>
        <v>0</v>
      </c>
      <c r="N759" s="83" t="str">
        <f aca="false">IF(F759="P","PHY",IF(F759="G","G",E759))</f>
        <v>P</v>
      </c>
      <c r="O759" s="83" t="str">
        <f aca="false">IF(ISNA(VLOOKUP(G759,BadCanCurves,1,FALSE())),VLOOKUP(D759,FOLIOS,6,FALSE()),"not used")</f>
        <v>not used</v>
      </c>
      <c r="P759" s="83" t="n">
        <f aca="false">IF($N759="P",VLOOKUP(H759,PrcBuckets,2,FALSE()),0)</f>
        <v>12</v>
      </c>
      <c r="Q759" s="83" t="n">
        <f aca="false">IF($N759="D",VLOOKUP(H759,BasisBuckets,2,FALSE()),0)</f>
        <v>0</v>
      </c>
      <c r="R759" s="83" t="n">
        <f aca="false">IF($N759="PHY",VLOOKUP(H759,PGDBuckets,2,FALSE()),0)</f>
        <v>0</v>
      </c>
      <c r="S759" s="83" t="n">
        <f aca="false">IF($N759="G",VLOOKUP(H759,PGDBuckets,2,FALSE()),0)</f>
        <v>0</v>
      </c>
      <c r="T759" s="83" t="n">
        <f aca="false">SUM(P759:S759)</f>
        <v>12</v>
      </c>
      <c r="U759" s="83" t="str">
        <f aca="false">IF(O759="not used","-",O759&amp;N759&amp;T759)</f>
        <v>-</v>
      </c>
      <c r="V759" s="83" t="str">
        <f aca="false">IF(O759="Not Used","-",VLOOKUP(D759,FOLIOS,7,FALSE())&amp;H759)</f>
        <v>-</v>
      </c>
      <c r="W759" s="83" t="str">
        <f aca="false">IF(U759="-","-",O759&amp;E759&amp;H759)</f>
        <v>-</v>
      </c>
      <c r="X759" s="84" t="str">
        <f aca="false">D759&amp;G759</f>
        <v>FT-CAND-EGSC-PRCTOLL:AECO/EXP</v>
      </c>
      <c r="AF759" s="0" t="str">
        <f aca="false">D759&amp;V759</f>
        <v>FT-CAND-EGSC-PRC-</v>
      </c>
    </row>
    <row r="760" customFormat="false" ht="12.75" hidden="false" customHeight="false" outlineLevel="0" collapsed="false">
      <c r="A760" s="80" t="n">
        <v>36682</v>
      </c>
      <c r="B760" s="81" t="s">
        <v>55</v>
      </c>
      <c r="C760" s="81" t="s">
        <v>56</v>
      </c>
      <c r="D760" s="81" t="s">
        <v>80</v>
      </c>
      <c r="E760" s="81" t="s">
        <v>24</v>
      </c>
      <c r="F760" s="81"/>
      <c r="G760" s="81" t="s">
        <v>61</v>
      </c>
      <c r="H760" s="80" t="n">
        <v>38139</v>
      </c>
      <c r="I760" s="81" t="n">
        <v>-23</v>
      </c>
      <c r="J760" s="81" t="n">
        <v>0</v>
      </c>
      <c r="K760" s="82" t="n">
        <f aca="false">IF(J760=0,0,J760/I760)</f>
        <v>0</v>
      </c>
      <c r="L760" s="82" t="n">
        <f aca="false">I760/UOM</f>
        <v>-0.0023</v>
      </c>
      <c r="M760" s="82" t="n">
        <f aca="false">J760/UOM</f>
        <v>0</v>
      </c>
      <c r="N760" s="83" t="str">
        <f aca="false">IF(F760="P","PHY",IF(F760="G","G",E760))</f>
        <v>P</v>
      </c>
      <c r="O760" s="83" t="str">
        <f aca="false">IF(ISNA(VLOOKUP(G760,BadCanCurves,1,FALSE())),VLOOKUP(D760,FOLIOS,6,FALSE()),"not used")</f>
        <v>not used</v>
      </c>
      <c r="P760" s="83" t="n">
        <f aca="false">IF($N760="P",VLOOKUP(H760,PrcBuckets,2,FALSE()),0)</f>
        <v>12</v>
      </c>
      <c r="Q760" s="83" t="n">
        <f aca="false">IF($N760="D",VLOOKUP(H760,BasisBuckets,2,FALSE()),0)</f>
        <v>0</v>
      </c>
      <c r="R760" s="83" t="n">
        <f aca="false">IF($N760="PHY",VLOOKUP(H760,PGDBuckets,2,FALSE()),0)</f>
        <v>0</v>
      </c>
      <c r="S760" s="83" t="n">
        <f aca="false">IF($N760="G",VLOOKUP(H760,PGDBuckets,2,FALSE()),0)</f>
        <v>0</v>
      </c>
      <c r="T760" s="83" t="n">
        <f aca="false">SUM(P760:S760)</f>
        <v>12</v>
      </c>
      <c r="U760" s="83" t="str">
        <f aca="false">IF(O760="not used","-",O760&amp;N760&amp;T760)</f>
        <v>-</v>
      </c>
      <c r="V760" s="83" t="str">
        <f aca="false">IF(O760="Not Used","-",VLOOKUP(D760,FOLIOS,7,FALSE())&amp;H760)</f>
        <v>-</v>
      </c>
      <c r="W760" s="83" t="str">
        <f aca="false">IF(U760="-","-",O760&amp;E760&amp;H760)</f>
        <v>-</v>
      </c>
      <c r="X760" s="84" t="str">
        <f aca="false">D760&amp;G760</f>
        <v>FT-CAND-EGSC-PRCTOLL:AECO/EXP</v>
      </c>
      <c r="AF760" s="0" t="str">
        <f aca="false">D760&amp;V760</f>
        <v>FT-CAND-EGSC-PRC-</v>
      </c>
    </row>
    <row r="761" customFormat="false" ht="12.75" hidden="false" customHeight="false" outlineLevel="0" collapsed="false">
      <c r="A761" s="80" t="n">
        <v>36682</v>
      </c>
      <c r="B761" s="81" t="s">
        <v>55</v>
      </c>
      <c r="C761" s="81" t="s">
        <v>56</v>
      </c>
      <c r="D761" s="81" t="s">
        <v>80</v>
      </c>
      <c r="E761" s="81" t="s">
        <v>24</v>
      </c>
      <c r="F761" s="81"/>
      <c r="G761" s="81" t="s">
        <v>61</v>
      </c>
      <c r="H761" s="80" t="n">
        <v>38169</v>
      </c>
      <c r="I761" s="81" t="n">
        <v>-23</v>
      </c>
      <c r="J761" s="81" t="n">
        <v>0</v>
      </c>
      <c r="K761" s="82" t="n">
        <f aca="false">IF(J761=0,0,J761/I761)</f>
        <v>0</v>
      </c>
      <c r="L761" s="82" t="n">
        <f aca="false">I761/UOM</f>
        <v>-0.0023</v>
      </c>
      <c r="M761" s="82" t="n">
        <f aca="false">J761/UOM</f>
        <v>0</v>
      </c>
      <c r="N761" s="83" t="str">
        <f aca="false">IF(F761="P","PHY",IF(F761="G","G",E761))</f>
        <v>P</v>
      </c>
      <c r="O761" s="83" t="str">
        <f aca="false">IF(ISNA(VLOOKUP(G761,BadCanCurves,1,FALSE())),VLOOKUP(D761,FOLIOS,6,FALSE()),"not used")</f>
        <v>not used</v>
      </c>
      <c r="P761" s="83" t="n">
        <f aca="false">IF($N761="P",VLOOKUP(H761,PrcBuckets,2,FALSE()),0)</f>
        <v>12</v>
      </c>
      <c r="Q761" s="83" t="n">
        <f aca="false">IF($N761="D",VLOOKUP(H761,BasisBuckets,2,FALSE()),0)</f>
        <v>0</v>
      </c>
      <c r="R761" s="83" t="n">
        <f aca="false">IF($N761="PHY",VLOOKUP(H761,PGDBuckets,2,FALSE()),0)</f>
        <v>0</v>
      </c>
      <c r="S761" s="83" t="n">
        <f aca="false">IF($N761="G",VLOOKUP(H761,PGDBuckets,2,FALSE()),0)</f>
        <v>0</v>
      </c>
      <c r="T761" s="83" t="n">
        <f aca="false">SUM(P761:S761)</f>
        <v>12</v>
      </c>
      <c r="U761" s="83" t="str">
        <f aca="false">IF(O761="not used","-",O761&amp;N761&amp;T761)</f>
        <v>-</v>
      </c>
      <c r="V761" s="83" t="str">
        <f aca="false">IF(O761="Not Used","-",VLOOKUP(D761,FOLIOS,7,FALSE())&amp;H761)</f>
        <v>-</v>
      </c>
      <c r="W761" s="83" t="str">
        <f aca="false">IF(U761="-","-",O761&amp;E761&amp;H761)</f>
        <v>-</v>
      </c>
      <c r="X761" s="84" t="str">
        <f aca="false">D761&amp;G761</f>
        <v>FT-CAND-EGSC-PRCTOLL:AECO/EXP</v>
      </c>
      <c r="AF761" s="0" t="str">
        <f aca="false">D761&amp;V761</f>
        <v>FT-CAND-EGSC-PRC-</v>
      </c>
    </row>
    <row r="762" customFormat="false" ht="12.75" hidden="false" customHeight="false" outlineLevel="0" collapsed="false">
      <c r="A762" s="80" t="n">
        <v>36682</v>
      </c>
      <c r="B762" s="81" t="s">
        <v>55</v>
      </c>
      <c r="C762" s="81" t="s">
        <v>56</v>
      </c>
      <c r="D762" s="81" t="s">
        <v>80</v>
      </c>
      <c r="E762" s="81" t="s">
        <v>24</v>
      </c>
      <c r="F762" s="81"/>
      <c r="G762" s="81" t="s">
        <v>61</v>
      </c>
      <c r="H762" s="80" t="n">
        <v>38200</v>
      </c>
      <c r="I762" s="81" t="n">
        <v>-23</v>
      </c>
      <c r="J762" s="81" t="n">
        <v>0</v>
      </c>
      <c r="K762" s="82" t="n">
        <f aca="false">IF(J762=0,0,J762/I762)</f>
        <v>0</v>
      </c>
      <c r="L762" s="82" t="n">
        <f aca="false">I762/UOM</f>
        <v>-0.0023</v>
      </c>
      <c r="M762" s="82" t="n">
        <f aca="false">J762/UOM</f>
        <v>0</v>
      </c>
      <c r="N762" s="83" t="str">
        <f aca="false">IF(F762="P","PHY",IF(F762="G","G",E762))</f>
        <v>P</v>
      </c>
      <c r="O762" s="83" t="str">
        <f aca="false">IF(ISNA(VLOOKUP(G762,BadCanCurves,1,FALSE())),VLOOKUP(D762,FOLIOS,6,FALSE()),"not used")</f>
        <v>not used</v>
      </c>
      <c r="P762" s="83" t="n">
        <f aca="false">IF($N762="P",VLOOKUP(H762,PrcBuckets,2,FALSE()),0)</f>
        <v>12</v>
      </c>
      <c r="Q762" s="83" t="n">
        <f aca="false">IF($N762="D",VLOOKUP(H762,BasisBuckets,2,FALSE()),0)</f>
        <v>0</v>
      </c>
      <c r="R762" s="83" t="n">
        <f aca="false">IF($N762="PHY",VLOOKUP(H762,PGDBuckets,2,FALSE()),0)</f>
        <v>0</v>
      </c>
      <c r="S762" s="83" t="n">
        <f aca="false">IF($N762="G",VLOOKUP(H762,PGDBuckets,2,FALSE()),0)</f>
        <v>0</v>
      </c>
      <c r="T762" s="83" t="n">
        <f aca="false">SUM(P762:S762)</f>
        <v>12</v>
      </c>
      <c r="U762" s="83" t="str">
        <f aca="false">IF(O762="not used","-",O762&amp;N762&amp;T762)</f>
        <v>-</v>
      </c>
      <c r="V762" s="83" t="str">
        <f aca="false">IF(O762="Not Used","-",VLOOKUP(D762,FOLIOS,7,FALSE())&amp;H762)</f>
        <v>-</v>
      </c>
      <c r="W762" s="83" t="str">
        <f aca="false">IF(U762="-","-",O762&amp;E762&amp;H762)</f>
        <v>-</v>
      </c>
      <c r="X762" s="84" t="str">
        <f aca="false">D762&amp;G762</f>
        <v>FT-CAND-EGSC-PRCTOLL:AECO/EXP</v>
      </c>
      <c r="AF762" s="0" t="str">
        <f aca="false">D762&amp;V762</f>
        <v>FT-CAND-EGSC-PRC-</v>
      </c>
    </row>
    <row r="763" customFormat="false" ht="12.75" hidden="false" customHeight="false" outlineLevel="0" collapsed="false">
      <c r="A763" s="80" t="n">
        <v>36682</v>
      </c>
      <c r="B763" s="81" t="s">
        <v>55</v>
      </c>
      <c r="C763" s="81" t="s">
        <v>56</v>
      </c>
      <c r="D763" s="81" t="s">
        <v>80</v>
      </c>
      <c r="E763" s="81" t="s">
        <v>24</v>
      </c>
      <c r="F763" s="81"/>
      <c r="G763" s="81" t="s">
        <v>61</v>
      </c>
      <c r="H763" s="80" t="n">
        <v>38231</v>
      </c>
      <c r="I763" s="81" t="n">
        <v>-22</v>
      </c>
      <c r="J763" s="81" t="n">
        <v>0</v>
      </c>
      <c r="K763" s="82" t="n">
        <f aca="false">IF(J763=0,0,J763/I763)</f>
        <v>0</v>
      </c>
      <c r="L763" s="82" t="n">
        <f aca="false">I763/UOM</f>
        <v>-0.0022</v>
      </c>
      <c r="M763" s="82" t="n">
        <f aca="false">J763/UOM</f>
        <v>0</v>
      </c>
      <c r="N763" s="83" t="str">
        <f aca="false">IF(F763="P","PHY",IF(F763="G","G",E763))</f>
        <v>P</v>
      </c>
      <c r="O763" s="83" t="str">
        <f aca="false">IF(ISNA(VLOOKUP(G763,BadCanCurves,1,FALSE())),VLOOKUP(D763,FOLIOS,6,FALSE()),"not used")</f>
        <v>not used</v>
      </c>
      <c r="P763" s="83" t="n">
        <f aca="false">IF($N763="P",VLOOKUP(H763,PrcBuckets,2,FALSE()),0)</f>
        <v>12</v>
      </c>
      <c r="Q763" s="83" t="n">
        <f aca="false">IF($N763="D",VLOOKUP(H763,BasisBuckets,2,FALSE()),0)</f>
        <v>0</v>
      </c>
      <c r="R763" s="83" t="n">
        <f aca="false">IF($N763="PHY",VLOOKUP(H763,PGDBuckets,2,FALSE()),0)</f>
        <v>0</v>
      </c>
      <c r="S763" s="83" t="n">
        <f aca="false">IF($N763="G",VLOOKUP(H763,PGDBuckets,2,FALSE()),0)</f>
        <v>0</v>
      </c>
      <c r="T763" s="83" t="n">
        <f aca="false">SUM(P763:S763)</f>
        <v>12</v>
      </c>
      <c r="U763" s="83" t="str">
        <f aca="false">IF(O763="not used","-",O763&amp;N763&amp;T763)</f>
        <v>-</v>
      </c>
      <c r="V763" s="83" t="str">
        <f aca="false">IF(O763="Not Used","-",VLOOKUP(D763,FOLIOS,7,FALSE())&amp;H763)</f>
        <v>-</v>
      </c>
      <c r="W763" s="83" t="str">
        <f aca="false">IF(U763="-","-",O763&amp;E763&amp;H763)</f>
        <v>-</v>
      </c>
      <c r="X763" s="84" t="str">
        <f aca="false">D763&amp;G763</f>
        <v>FT-CAND-EGSC-PRCTOLL:AECO/EXP</v>
      </c>
      <c r="AF763" s="0" t="str">
        <f aca="false">D763&amp;V763</f>
        <v>FT-CAND-EGSC-PRC-</v>
      </c>
    </row>
    <row r="764" customFormat="false" ht="12.75" hidden="false" customHeight="false" outlineLevel="0" collapsed="false">
      <c r="A764" s="80" t="n">
        <v>36682</v>
      </c>
      <c r="B764" s="81" t="s">
        <v>55</v>
      </c>
      <c r="C764" s="81" t="s">
        <v>56</v>
      </c>
      <c r="D764" s="81" t="s">
        <v>80</v>
      </c>
      <c r="E764" s="81" t="s">
        <v>24</v>
      </c>
      <c r="F764" s="81"/>
      <c r="G764" s="81" t="s">
        <v>61</v>
      </c>
      <c r="H764" s="80" t="n">
        <v>38261</v>
      </c>
      <c r="I764" s="81" t="n">
        <v>-23</v>
      </c>
      <c r="J764" s="81" t="n">
        <v>0</v>
      </c>
      <c r="K764" s="82" t="n">
        <f aca="false">IF(J764=0,0,J764/I764)</f>
        <v>0</v>
      </c>
      <c r="L764" s="82" t="n">
        <f aca="false">I764/UOM</f>
        <v>-0.0023</v>
      </c>
      <c r="M764" s="82" t="n">
        <f aca="false">J764/UOM</f>
        <v>0</v>
      </c>
      <c r="N764" s="83" t="str">
        <f aca="false">IF(F764="P","PHY",IF(F764="G","G",E764))</f>
        <v>P</v>
      </c>
      <c r="O764" s="83" t="str">
        <f aca="false">IF(ISNA(VLOOKUP(G764,BadCanCurves,1,FALSE())),VLOOKUP(D764,FOLIOS,6,FALSE()),"not used")</f>
        <v>not used</v>
      </c>
      <c r="P764" s="83" t="n">
        <f aca="false">IF($N764="P",VLOOKUP(H764,PrcBuckets,2,FALSE()),0)</f>
        <v>12</v>
      </c>
      <c r="Q764" s="83" t="n">
        <f aca="false">IF($N764="D",VLOOKUP(H764,BasisBuckets,2,FALSE()),0)</f>
        <v>0</v>
      </c>
      <c r="R764" s="83" t="n">
        <f aca="false">IF($N764="PHY",VLOOKUP(H764,PGDBuckets,2,FALSE()),0)</f>
        <v>0</v>
      </c>
      <c r="S764" s="83" t="n">
        <f aca="false">IF($N764="G",VLOOKUP(H764,PGDBuckets,2,FALSE()),0)</f>
        <v>0</v>
      </c>
      <c r="T764" s="83" t="n">
        <f aca="false">SUM(P764:S764)</f>
        <v>12</v>
      </c>
      <c r="U764" s="83" t="str">
        <f aca="false">IF(O764="not used","-",O764&amp;N764&amp;T764)</f>
        <v>-</v>
      </c>
      <c r="V764" s="83" t="str">
        <f aca="false">IF(O764="Not Used","-",VLOOKUP(D764,FOLIOS,7,FALSE())&amp;H764)</f>
        <v>-</v>
      </c>
      <c r="W764" s="83" t="str">
        <f aca="false">IF(U764="-","-",O764&amp;E764&amp;H764)</f>
        <v>-</v>
      </c>
      <c r="X764" s="84" t="str">
        <f aca="false">D764&amp;G764</f>
        <v>FT-CAND-EGSC-PRCTOLL:AECO/EXP</v>
      </c>
      <c r="AF764" s="0" t="str">
        <f aca="false">D764&amp;V764</f>
        <v>FT-CAND-EGSC-PRC-</v>
      </c>
    </row>
    <row r="765" customFormat="false" ht="12.75" hidden="false" customHeight="false" outlineLevel="0" collapsed="false">
      <c r="A765" s="80" t="n">
        <v>36682</v>
      </c>
      <c r="B765" s="81" t="s">
        <v>55</v>
      </c>
      <c r="C765" s="81" t="s">
        <v>56</v>
      </c>
      <c r="D765" s="81" t="s">
        <v>80</v>
      </c>
      <c r="E765" s="81" t="s">
        <v>24</v>
      </c>
      <c r="F765" s="81"/>
      <c r="G765" s="81" t="s">
        <v>61</v>
      </c>
      <c r="H765" s="80" t="n">
        <v>38292</v>
      </c>
      <c r="I765" s="81" t="n">
        <v>-22</v>
      </c>
      <c r="J765" s="81" t="n">
        <v>0</v>
      </c>
      <c r="K765" s="82" t="n">
        <f aca="false">IF(J765=0,0,J765/I765)</f>
        <v>0</v>
      </c>
      <c r="L765" s="82" t="n">
        <f aca="false">I765/UOM</f>
        <v>-0.0022</v>
      </c>
      <c r="M765" s="82" t="n">
        <f aca="false">J765/UOM</f>
        <v>0</v>
      </c>
      <c r="N765" s="83" t="str">
        <f aca="false">IF(F765="P","PHY",IF(F765="G","G",E765))</f>
        <v>P</v>
      </c>
      <c r="O765" s="83" t="str">
        <f aca="false">IF(ISNA(VLOOKUP(G765,BadCanCurves,1,FALSE())),VLOOKUP(D765,FOLIOS,6,FALSE()),"not used")</f>
        <v>not used</v>
      </c>
      <c r="P765" s="83" t="n">
        <f aca="false">IF($N765="P",VLOOKUP(H765,PrcBuckets,2,FALSE()),0)</f>
        <v>12</v>
      </c>
      <c r="Q765" s="83" t="n">
        <f aca="false">IF($N765="D",VLOOKUP(H765,BasisBuckets,2,FALSE()),0)</f>
        <v>0</v>
      </c>
      <c r="R765" s="83" t="n">
        <f aca="false">IF($N765="PHY",VLOOKUP(H765,PGDBuckets,2,FALSE()),0)</f>
        <v>0</v>
      </c>
      <c r="S765" s="83" t="n">
        <f aca="false">IF($N765="G",VLOOKUP(H765,PGDBuckets,2,FALSE()),0)</f>
        <v>0</v>
      </c>
      <c r="T765" s="83" t="n">
        <f aca="false">SUM(P765:S765)</f>
        <v>12</v>
      </c>
      <c r="U765" s="83" t="str">
        <f aca="false">IF(O765="not used","-",O765&amp;N765&amp;T765)</f>
        <v>-</v>
      </c>
      <c r="V765" s="83" t="str">
        <f aca="false">IF(O765="Not Used","-",VLOOKUP(D765,FOLIOS,7,FALSE())&amp;H765)</f>
        <v>-</v>
      </c>
      <c r="W765" s="83" t="str">
        <f aca="false">IF(U765="-","-",O765&amp;E765&amp;H765)</f>
        <v>-</v>
      </c>
      <c r="X765" s="84" t="str">
        <f aca="false">D765&amp;G765</f>
        <v>FT-CAND-EGSC-PRCTOLL:AECO/EXP</v>
      </c>
      <c r="AF765" s="0" t="str">
        <f aca="false">D765&amp;V765</f>
        <v>FT-CAND-EGSC-PRC-</v>
      </c>
    </row>
    <row r="766" customFormat="false" ht="12.75" hidden="false" customHeight="false" outlineLevel="0" collapsed="false">
      <c r="A766" s="80" t="n">
        <v>36682</v>
      </c>
      <c r="B766" s="81" t="s">
        <v>55</v>
      </c>
      <c r="C766" s="81" t="s">
        <v>56</v>
      </c>
      <c r="D766" s="81" t="s">
        <v>80</v>
      </c>
      <c r="E766" s="81" t="s">
        <v>24</v>
      </c>
      <c r="F766" s="81"/>
      <c r="G766" s="81" t="s">
        <v>61</v>
      </c>
      <c r="H766" s="80" t="n">
        <v>38322</v>
      </c>
      <c r="I766" s="81" t="n">
        <v>-22</v>
      </c>
      <c r="J766" s="81" t="n">
        <v>0</v>
      </c>
      <c r="K766" s="82" t="n">
        <f aca="false">IF(J766=0,0,J766/I766)</f>
        <v>0</v>
      </c>
      <c r="L766" s="82" t="n">
        <f aca="false">I766/UOM</f>
        <v>-0.0022</v>
      </c>
      <c r="M766" s="82" t="n">
        <f aca="false">J766/UOM</f>
        <v>0</v>
      </c>
      <c r="N766" s="83" t="str">
        <f aca="false">IF(F766="P","PHY",IF(F766="G","G",E766))</f>
        <v>P</v>
      </c>
      <c r="O766" s="83" t="str">
        <f aca="false">IF(ISNA(VLOOKUP(G766,BadCanCurves,1,FALSE())),VLOOKUP(D766,FOLIOS,6,FALSE()),"not used")</f>
        <v>not used</v>
      </c>
      <c r="P766" s="83" t="n">
        <f aca="false">IF($N766="P",VLOOKUP(H766,PrcBuckets,2,FALSE()),0)</f>
        <v>12</v>
      </c>
      <c r="Q766" s="83" t="n">
        <f aca="false">IF($N766="D",VLOOKUP(H766,BasisBuckets,2,FALSE()),0)</f>
        <v>0</v>
      </c>
      <c r="R766" s="83" t="n">
        <f aca="false">IF($N766="PHY",VLOOKUP(H766,PGDBuckets,2,FALSE()),0)</f>
        <v>0</v>
      </c>
      <c r="S766" s="83" t="n">
        <f aca="false">IF($N766="G",VLOOKUP(H766,PGDBuckets,2,FALSE()),0)</f>
        <v>0</v>
      </c>
      <c r="T766" s="83" t="n">
        <f aca="false">SUM(P766:S766)</f>
        <v>12</v>
      </c>
      <c r="U766" s="83" t="str">
        <f aca="false">IF(O766="not used","-",O766&amp;N766&amp;T766)</f>
        <v>-</v>
      </c>
      <c r="V766" s="83" t="str">
        <f aca="false">IF(O766="Not Used","-",VLOOKUP(D766,FOLIOS,7,FALSE())&amp;H766)</f>
        <v>-</v>
      </c>
      <c r="W766" s="83" t="str">
        <f aca="false">IF(U766="-","-",O766&amp;E766&amp;H766)</f>
        <v>-</v>
      </c>
      <c r="X766" s="84" t="str">
        <f aca="false">D766&amp;G766</f>
        <v>FT-CAND-EGSC-PRCTOLL:AECO/EXP</v>
      </c>
      <c r="AF766" s="0" t="str">
        <f aca="false">D766&amp;V766</f>
        <v>FT-CAND-EGSC-PRC-</v>
      </c>
    </row>
    <row r="767" customFormat="false" ht="12.75" hidden="false" customHeight="false" outlineLevel="0" collapsed="false">
      <c r="A767" s="80" t="n">
        <v>36682</v>
      </c>
      <c r="B767" s="81" t="s">
        <v>55</v>
      </c>
      <c r="C767" s="81" t="s">
        <v>56</v>
      </c>
      <c r="D767" s="81" t="s">
        <v>80</v>
      </c>
      <c r="E767" s="81" t="s">
        <v>24</v>
      </c>
      <c r="F767" s="81"/>
      <c r="G767" s="81" t="s">
        <v>61</v>
      </c>
      <c r="H767" s="80" t="n">
        <v>38353</v>
      </c>
      <c r="I767" s="81" t="n">
        <v>-22</v>
      </c>
      <c r="J767" s="81" t="n">
        <v>0</v>
      </c>
      <c r="K767" s="82" t="n">
        <f aca="false">IF(J767=0,0,J767/I767)</f>
        <v>0</v>
      </c>
      <c r="L767" s="82" t="n">
        <f aca="false">I767/UOM</f>
        <v>-0.0022</v>
      </c>
      <c r="M767" s="82" t="n">
        <f aca="false">J767/UOM</f>
        <v>0</v>
      </c>
      <c r="N767" s="83" t="str">
        <f aca="false">IF(F767="P","PHY",IF(F767="G","G",E767))</f>
        <v>P</v>
      </c>
      <c r="O767" s="83" t="str">
        <f aca="false">IF(ISNA(VLOOKUP(G767,BadCanCurves,1,FALSE())),VLOOKUP(D767,FOLIOS,6,FALSE()),"not used")</f>
        <v>not used</v>
      </c>
      <c r="P767" s="83" t="n">
        <f aca="false">IF($N767="P",VLOOKUP(H767,PrcBuckets,2,FALSE()),0)</f>
        <v>13</v>
      </c>
      <c r="Q767" s="83" t="n">
        <f aca="false">IF($N767="D",VLOOKUP(H767,BasisBuckets,2,FALSE()),0)</f>
        <v>0</v>
      </c>
      <c r="R767" s="83" t="n">
        <f aca="false">IF($N767="PHY",VLOOKUP(H767,PGDBuckets,2,FALSE()),0)</f>
        <v>0</v>
      </c>
      <c r="S767" s="83" t="n">
        <f aca="false">IF($N767="G",VLOOKUP(H767,PGDBuckets,2,FALSE()),0)</f>
        <v>0</v>
      </c>
      <c r="T767" s="83" t="n">
        <f aca="false">SUM(P767:S767)</f>
        <v>13</v>
      </c>
      <c r="U767" s="83" t="str">
        <f aca="false">IF(O767="not used","-",O767&amp;N767&amp;T767)</f>
        <v>-</v>
      </c>
      <c r="V767" s="83" t="str">
        <f aca="false">IF(O767="Not Used","-",VLOOKUP(D767,FOLIOS,7,FALSE())&amp;H767)</f>
        <v>-</v>
      </c>
      <c r="W767" s="83" t="str">
        <f aca="false">IF(U767="-","-",O767&amp;E767&amp;H767)</f>
        <v>-</v>
      </c>
      <c r="X767" s="84" t="str">
        <f aca="false">D767&amp;G767</f>
        <v>FT-CAND-EGSC-PRCTOLL:AECO/EXP</v>
      </c>
      <c r="AF767" s="0" t="str">
        <f aca="false">D767&amp;V767</f>
        <v>FT-CAND-EGSC-PRC-</v>
      </c>
    </row>
    <row r="768" customFormat="false" ht="12.75" hidden="false" customHeight="false" outlineLevel="0" collapsed="false">
      <c r="A768" s="80" t="n">
        <v>36682</v>
      </c>
      <c r="B768" s="81" t="s">
        <v>55</v>
      </c>
      <c r="C768" s="81" t="s">
        <v>56</v>
      </c>
      <c r="D768" s="81" t="s">
        <v>80</v>
      </c>
      <c r="E768" s="81" t="s">
        <v>24</v>
      </c>
      <c r="F768" s="81"/>
      <c r="G768" s="81" t="s">
        <v>61</v>
      </c>
      <c r="H768" s="80" t="n">
        <v>38384</v>
      </c>
      <c r="I768" s="81" t="n">
        <v>-20</v>
      </c>
      <c r="J768" s="81" t="n">
        <v>0</v>
      </c>
      <c r="K768" s="82" t="n">
        <f aca="false">IF(J768=0,0,J768/I768)</f>
        <v>0</v>
      </c>
      <c r="L768" s="82" t="n">
        <f aca="false">I768/UOM</f>
        <v>-0.002</v>
      </c>
      <c r="M768" s="82" t="n">
        <f aca="false">J768/UOM</f>
        <v>0</v>
      </c>
      <c r="N768" s="83" t="str">
        <f aca="false">IF(F768="P","PHY",IF(F768="G","G",E768))</f>
        <v>P</v>
      </c>
      <c r="O768" s="83" t="str">
        <f aca="false">IF(ISNA(VLOOKUP(G768,BadCanCurves,1,FALSE())),VLOOKUP(D768,FOLIOS,6,FALSE()),"not used")</f>
        <v>not used</v>
      </c>
      <c r="P768" s="83" t="n">
        <f aca="false">IF($N768="P",VLOOKUP(H768,PrcBuckets,2,FALSE()),0)</f>
        <v>13</v>
      </c>
      <c r="Q768" s="83" t="n">
        <f aca="false">IF($N768="D",VLOOKUP(H768,BasisBuckets,2,FALSE()),0)</f>
        <v>0</v>
      </c>
      <c r="R768" s="83" t="n">
        <f aca="false">IF($N768="PHY",VLOOKUP(H768,PGDBuckets,2,FALSE()),0)</f>
        <v>0</v>
      </c>
      <c r="S768" s="83" t="n">
        <f aca="false">IF($N768="G",VLOOKUP(H768,PGDBuckets,2,FALSE()),0)</f>
        <v>0</v>
      </c>
      <c r="T768" s="83" t="n">
        <f aca="false">SUM(P768:S768)</f>
        <v>13</v>
      </c>
      <c r="U768" s="83" t="str">
        <f aca="false">IF(O768="not used","-",O768&amp;N768&amp;T768)</f>
        <v>-</v>
      </c>
      <c r="V768" s="83" t="str">
        <f aca="false">IF(O768="Not Used","-",VLOOKUP(D768,FOLIOS,7,FALSE())&amp;H768)</f>
        <v>-</v>
      </c>
      <c r="W768" s="83" t="str">
        <f aca="false">IF(U768="-","-",O768&amp;E768&amp;H768)</f>
        <v>-</v>
      </c>
      <c r="X768" s="84" t="str">
        <f aca="false">D768&amp;G768</f>
        <v>FT-CAND-EGSC-PRCTOLL:AECO/EXP</v>
      </c>
      <c r="AF768" s="0" t="str">
        <f aca="false">D768&amp;V768</f>
        <v>FT-CAND-EGSC-PRC-</v>
      </c>
    </row>
    <row r="769" customFormat="false" ht="12.75" hidden="false" customHeight="false" outlineLevel="0" collapsed="false">
      <c r="A769" s="80" t="n">
        <v>36682</v>
      </c>
      <c r="B769" s="81" t="s">
        <v>55</v>
      </c>
      <c r="C769" s="81" t="s">
        <v>56</v>
      </c>
      <c r="D769" s="81" t="s">
        <v>80</v>
      </c>
      <c r="E769" s="81" t="s">
        <v>24</v>
      </c>
      <c r="F769" s="81"/>
      <c r="G769" s="81" t="s">
        <v>61</v>
      </c>
      <c r="H769" s="80" t="n">
        <v>38412</v>
      </c>
      <c r="I769" s="81" t="n">
        <v>-22</v>
      </c>
      <c r="J769" s="81" t="n">
        <v>0</v>
      </c>
      <c r="K769" s="82" t="n">
        <f aca="false">IF(J769=0,0,J769/I769)</f>
        <v>0</v>
      </c>
      <c r="L769" s="82" t="n">
        <f aca="false">I769/UOM</f>
        <v>-0.0022</v>
      </c>
      <c r="M769" s="82" t="n">
        <f aca="false">J769/UOM</f>
        <v>0</v>
      </c>
      <c r="N769" s="83" t="str">
        <f aca="false">IF(F769="P","PHY",IF(F769="G","G",E769))</f>
        <v>P</v>
      </c>
      <c r="O769" s="83" t="str">
        <f aca="false">IF(ISNA(VLOOKUP(G769,BadCanCurves,1,FALSE())),VLOOKUP(D769,FOLIOS,6,FALSE()),"not used")</f>
        <v>not used</v>
      </c>
      <c r="P769" s="83" t="n">
        <f aca="false">IF($N769="P",VLOOKUP(H769,PrcBuckets,2,FALSE()),0)</f>
        <v>13</v>
      </c>
      <c r="Q769" s="83" t="n">
        <f aca="false">IF($N769="D",VLOOKUP(H769,BasisBuckets,2,FALSE()),0)</f>
        <v>0</v>
      </c>
      <c r="R769" s="83" t="n">
        <f aca="false">IF($N769="PHY",VLOOKUP(H769,PGDBuckets,2,FALSE()),0)</f>
        <v>0</v>
      </c>
      <c r="S769" s="83" t="n">
        <f aca="false">IF($N769="G",VLOOKUP(H769,PGDBuckets,2,FALSE()),0)</f>
        <v>0</v>
      </c>
      <c r="T769" s="83" t="n">
        <f aca="false">SUM(P769:S769)</f>
        <v>13</v>
      </c>
      <c r="U769" s="83" t="str">
        <f aca="false">IF(O769="not used","-",O769&amp;N769&amp;T769)</f>
        <v>-</v>
      </c>
      <c r="V769" s="83" t="str">
        <f aca="false">IF(O769="Not Used","-",VLOOKUP(D769,FOLIOS,7,FALSE())&amp;H769)</f>
        <v>-</v>
      </c>
      <c r="W769" s="83" t="str">
        <f aca="false">IF(U769="-","-",O769&amp;E769&amp;H769)</f>
        <v>-</v>
      </c>
      <c r="X769" s="84" t="str">
        <f aca="false">D769&amp;G769</f>
        <v>FT-CAND-EGSC-PRCTOLL:AECO/EXP</v>
      </c>
      <c r="AF769" s="0" t="str">
        <f aca="false">D769&amp;V769</f>
        <v>FT-CAND-EGSC-PRC-</v>
      </c>
    </row>
    <row r="770" customFormat="false" ht="12.75" hidden="false" customHeight="false" outlineLevel="0" collapsed="false">
      <c r="A770" s="80" t="n">
        <v>36682</v>
      </c>
      <c r="B770" s="81" t="s">
        <v>55</v>
      </c>
      <c r="C770" s="81" t="s">
        <v>56</v>
      </c>
      <c r="D770" s="81" t="s">
        <v>80</v>
      </c>
      <c r="E770" s="81" t="s">
        <v>24</v>
      </c>
      <c r="F770" s="81"/>
      <c r="G770" s="81" t="s">
        <v>61</v>
      </c>
      <c r="H770" s="80" t="n">
        <v>38443</v>
      </c>
      <c r="I770" s="81" t="n">
        <v>-21</v>
      </c>
      <c r="J770" s="81" t="n">
        <v>0</v>
      </c>
      <c r="K770" s="82" t="n">
        <f aca="false">IF(J770=0,0,J770/I770)</f>
        <v>0</v>
      </c>
      <c r="L770" s="82" t="n">
        <f aca="false">I770/UOM</f>
        <v>-0.0021</v>
      </c>
      <c r="M770" s="82" t="n">
        <f aca="false">J770/UOM</f>
        <v>0</v>
      </c>
      <c r="N770" s="83" t="str">
        <f aca="false">IF(F770="P","PHY",IF(F770="G","G",E770))</f>
        <v>P</v>
      </c>
      <c r="O770" s="83" t="str">
        <f aca="false">IF(ISNA(VLOOKUP(G770,BadCanCurves,1,FALSE())),VLOOKUP(D770,FOLIOS,6,FALSE()),"not used")</f>
        <v>not used</v>
      </c>
      <c r="P770" s="83" t="n">
        <f aca="false">IF($N770="P",VLOOKUP(H770,PrcBuckets,2,FALSE()),0)</f>
        <v>13</v>
      </c>
      <c r="Q770" s="83" t="n">
        <f aca="false">IF($N770="D",VLOOKUP(H770,BasisBuckets,2,FALSE()),0)</f>
        <v>0</v>
      </c>
      <c r="R770" s="83" t="n">
        <f aca="false">IF($N770="PHY",VLOOKUP(H770,PGDBuckets,2,FALSE()),0)</f>
        <v>0</v>
      </c>
      <c r="S770" s="83" t="n">
        <f aca="false">IF($N770="G",VLOOKUP(H770,PGDBuckets,2,FALSE()),0)</f>
        <v>0</v>
      </c>
      <c r="T770" s="83" t="n">
        <f aca="false">SUM(P770:S770)</f>
        <v>13</v>
      </c>
      <c r="U770" s="83" t="str">
        <f aca="false">IF(O770="not used","-",O770&amp;N770&amp;T770)</f>
        <v>-</v>
      </c>
      <c r="V770" s="83" t="str">
        <f aca="false">IF(O770="Not Used","-",VLOOKUP(D770,FOLIOS,7,FALSE())&amp;H770)</f>
        <v>-</v>
      </c>
      <c r="W770" s="83" t="str">
        <f aca="false">IF(U770="-","-",O770&amp;E770&amp;H770)</f>
        <v>-</v>
      </c>
      <c r="X770" s="84" t="str">
        <f aca="false">D770&amp;G770</f>
        <v>FT-CAND-EGSC-PRCTOLL:AECO/EXP</v>
      </c>
      <c r="AF770" s="0" t="str">
        <f aca="false">D770&amp;V770</f>
        <v>FT-CAND-EGSC-PRC-</v>
      </c>
    </row>
    <row r="771" customFormat="false" ht="12.75" hidden="false" customHeight="false" outlineLevel="0" collapsed="false">
      <c r="A771" s="80" t="n">
        <v>36682</v>
      </c>
      <c r="B771" s="81" t="s">
        <v>55</v>
      </c>
      <c r="C771" s="81" t="s">
        <v>56</v>
      </c>
      <c r="D771" s="81" t="s">
        <v>80</v>
      </c>
      <c r="E771" s="81" t="s">
        <v>24</v>
      </c>
      <c r="F771" s="81"/>
      <c r="G771" s="81" t="s">
        <v>61</v>
      </c>
      <c r="H771" s="80" t="n">
        <v>38473</v>
      </c>
      <c r="I771" s="81" t="n">
        <v>-22</v>
      </c>
      <c r="J771" s="81" t="n">
        <v>0</v>
      </c>
      <c r="K771" s="82" t="n">
        <f aca="false">IF(J771=0,0,J771/I771)</f>
        <v>0</v>
      </c>
      <c r="L771" s="82" t="n">
        <f aca="false">I771/UOM</f>
        <v>-0.0022</v>
      </c>
      <c r="M771" s="82" t="n">
        <f aca="false">J771/UOM</f>
        <v>0</v>
      </c>
      <c r="N771" s="83" t="str">
        <f aca="false">IF(F771="P","PHY",IF(F771="G","G",E771))</f>
        <v>P</v>
      </c>
      <c r="O771" s="83" t="str">
        <f aca="false">IF(ISNA(VLOOKUP(G771,BadCanCurves,1,FALSE())),VLOOKUP(D771,FOLIOS,6,FALSE()),"not used")</f>
        <v>not used</v>
      </c>
      <c r="P771" s="83" t="n">
        <f aca="false">IF($N771="P",VLOOKUP(H771,PrcBuckets,2,FALSE()),0)</f>
        <v>13</v>
      </c>
      <c r="Q771" s="83" t="n">
        <f aca="false">IF($N771="D",VLOOKUP(H771,BasisBuckets,2,FALSE()),0)</f>
        <v>0</v>
      </c>
      <c r="R771" s="83" t="n">
        <f aca="false">IF($N771="PHY",VLOOKUP(H771,PGDBuckets,2,FALSE()),0)</f>
        <v>0</v>
      </c>
      <c r="S771" s="83" t="n">
        <f aca="false">IF($N771="G",VLOOKUP(H771,PGDBuckets,2,FALSE()),0)</f>
        <v>0</v>
      </c>
      <c r="T771" s="83" t="n">
        <f aca="false">SUM(P771:S771)</f>
        <v>13</v>
      </c>
      <c r="U771" s="83" t="str">
        <f aca="false">IF(O771="not used","-",O771&amp;N771&amp;T771)</f>
        <v>-</v>
      </c>
      <c r="V771" s="83" t="str">
        <f aca="false">IF(O771="Not Used","-",VLOOKUP(D771,FOLIOS,7,FALSE())&amp;H771)</f>
        <v>-</v>
      </c>
      <c r="W771" s="83" t="str">
        <f aca="false">IF(U771="-","-",O771&amp;E771&amp;H771)</f>
        <v>-</v>
      </c>
      <c r="X771" s="84" t="str">
        <f aca="false">D771&amp;G771</f>
        <v>FT-CAND-EGSC-PRCTOLL:AECO/EXP</v>
      </c>
      <c r="AF771" s="0" t="str">
        <f aca="false">D771&amp;V771</f>
        <v>FT-CAND-EGSC-PRC-</v>
      </c>
    </row>
    <row r="772" customFormat="false" ht="12.75" hidden="false" customHeight="false" outlineLevel="0" collapsed="false">
      <c r="A772" s="80" t="n">
        <v>36682</v>
      </c>
      <c r="B772" s="81" t="s">
        <v>55</v>
      </c>
      <c r="C772" s="81" t="s">
        <v>56</v>
      </c>
      <c r="D772" s="81" t="s">
        <v>80</v>
      </c>
      <c r="E772" s="81" t="s">
        <v>24</v>
      </c>
      <c r="F772" s="81"/>
      <c r="G772" s="81" t="s">
        <v>61</v>
      </c>
      <c r="H772" s="80" t="n">
        <v>38504</v>
      </c>
      <c r="I772" s="81" t="n">
        <v>-21</v>
      </c>
      <c r="J772" s="81" t="n">
        <v>0</v>
      </c>
      <c r="K772" s="82" t="n">
        <f aca="false">IF(J772=0,0,J772/I772)</f>
        <v>0</v>
      </c>
      <c r="L772" s="82" t="n">
        <f aca="false">I772/UOM</f>
        <v>-0.0021</v>
      </c>
      <c r="M772" s="82" t="n">
        <f aca="false">J772/UOM</f>
        <v>0</v>
      </c>
      <c r="N772" s="83" t="str">
        <f aca="false">IF(F772="P","PHY",IF(F772="G","G",E772))</f>
        <v>P</v>
      </c>
      <c r="O772" s="83" t="str">
        <f aca="false">IF(ISNA(VLOOKUP(G772,BadCanCurves,1,FALSE())),VLOOKUP(D772,FOLIOS,6,FALSE()),"not used")</f>
        <v>not used</v>
      </c>
      <c r="P772" s="83" t="n">
        <f aca="false">IF($N772="P",VLOOKUP(H772,PrcBuckets,2,FALSE()),0)</f>
        <v>13</v>
      </c>
      <c r="Q772" s="83" t="n">
        <f aca="false">IF($N772="D",VLOOKUP(H772,BasisBuckets,2,FALSE()),0)</f>
        <v>0</v>
      </c>
      <c r="R772" s="83" t="n">
        <f aca="false">IF($N772="PHY",VLOOKUP(H772,PGDBuckets,2,FALSE()),0)</f>
        <v>0</v>
      </c>
      <c r="S772" s="83" t="n">
        <f aca="false">IF($N772="G",VLOOKUP(H772,PGDBuckets,2,FALSE()),0)</f>
        <v>0</v>
      </c>
      <c r="T772" s="83" t="n">
        <f aca="false">SUM(P772:S772)</f>
        <v>13</v>
      </c>
      <c r="U772" s="83" t="str">
        <f aca="false">IF(O772="not used","-",O772&amp;N772&amp;T772)</f>
        <v>-</v>
      </c>
      <c r="V772" s="83" t="str">
        <f aca="false">IF(O772="Not Used","-",VLOOKUP(D772,FOLIOS,7,FALSE())&amp;H772)</f>
        <v>-</v>
      </c>
      <c r="W772" s="83" t="str">
        <f aca="false">IF(U772="-","-",O772&amp;E772&amp;H772)</f>
        <v>-</v>
      </c>
      <c r="X772" s="84" t="str">
        <f aca="false">D772&amp;G772</f>
        <v>FT-CAND-EGSC-PRCTOLL:AECO/EXP</v>
      </c>
      <c r="AF772" s="0" t="str">
        <f aca="false">D772&amp;V772</f>
        <v>FT-CAND-EGSC-PRC-</v>
      </c>
    </row>
    <row r="773" customFormat="false" ht="12.75" hidden="false" customHeight="false" outlineLevel="0" collapsed="false">
      <c r="A773" s="80" t="n">
        <v>36682</v>
      </c>
      <c r="B773" s="81" t="s">
        <v>55</v>
      </c>
      <c r="C773" s="81" t="s">
        <v>56</v>
      </c>
      <c r="D773" s="81" t="s">
        <v>80</v>
      </c>
      <c r="E773" s="81" t="s">
        <v>24</v>
      </c>
      <c r="F773" s="81"/>
      <c r="G773" s="81" t="s">
        <v>61</v>
      </c>
      <c r="H773" s="80" t="n">
        <v>38534</v>
      </c>
      <c r="I773" s="81" t="n">
        <v>-22</v>
      </c>
      <c r="J773" s="81" t="n">
        <v>0</v>
      </c>
      <c r="K773" s="82" t="n">
        <f aca="false">IF(J773=0,0,J773/I773)</f>
        <v>0</v>
      </c>
      <c r="L773" s="82" t="n">
        <f aca="false">I773/UOM</f>
        <v>-0.0022</v>
      </c>
      <c r="M773" s="82" t="n">
        <f aca="false">J773/UOM</f>
        <v>0</v>
      </c>
      <c r="N773" s="83" t="str">
        <f aca="false">IF(F773="P","PHY",IF(F773="G","G",E773))</f>
        <v>P</v>
      </c>
      <c r="O773" s="83" t="str">
        <f aca="false">IF(ISNA(VLOOKUP(G773,BadCanCurves,1,FALSE())),VLOOKUP(D773,FOLIOS,6,FALSE()),"not used")</f>
        <v>not used</v>
      </c>
      <c r="P773" s="83" t="n">
        <f aca="false">IF($N773="P",VLOOKUP(H773,PrcBuckets,2,FALSE()),0)</f>
        <v>13</v>
      </c>
      <c r="Q773" s="83" t="n">
        <f aca="false">IF($N773="D",VLOOKUP(H773,BasisBuckets,2,FALSE()),0)</f>
        <v>0</v>
      </c>
      <c r="R773" s="83" t="n">
        <f aca="false">IF($N773="PHY",VLOOKUP(H773,PGDBuckets,2,FALSE()),0)</f>
        <v>0</v>
      </c>
      <c r="S773" s="83" t="n">
        <f aca="false">IF($N773="G",VLOOKUP(H773,PGDBuckets,2,FALSE()),0)</f>
        <v>0</v>
      </c>
      <c r="T773" s="83" t="n">
        <f aca="false">SUM(P773:S773)</f>
        <v>13</v>
      </c>
      <c r="U773" s="83" t="str">
        <f aca="false">IF(O773="not used","-",O773&amp;N773&amp;T773)</f>
        <v>-</v>
      </c>
      <c r="V773" s="83" t="str">
        <f aca="false">IF(O773="Not Used","-",VLOOKUP(D773,FOLIOS,7,FALSE())&amp;H773)</f>
        <v>-</v>
      </c>
      <c r="W773" s="83" t="str">
        <f aca="false">IF(U773="-","-",O773&amp;E773&amp;H773)</f>
        <v>-</v>
      </c>
      <c r="X773" s="84" t="str">
        <f aca="false">D773&amp;G773</f>
        <v>FT-CAND-EGSC-PRCTOLL:AECO/EXP</v>
      </c>
      <c r="AF773" s="0" t="str">
        <f aca="false">D773&amp;V773</f>
        <v>FT-CAND-EGSC-PRC-</v>
      </c>
    </row>
    <row r="774" customFormat="false" ht="12.75" hidden="false" customHeight="false" outlineLevel="0" collapsed="false">
      <c r="A774" s="80" t="n">
        <v>36682</v>
      </c>
      <c r="B774" s="81" t="s">
        <v>55</v>
      </c>
      <c r="C774" s="81" t="s">
        <v>56</v>
      </c>
      <c r="D774" s="81" t="s">
        <v>80</v>
      </c>
      <c r="E774" s="81" t="s">
        <v>24</v>
      </c>
      <c r="F774" s="81"/>
      <c r="G774" s="81" t="s">
        <v>61</v>
      </c>
      <c r="H774" s="80" t="n">
        <v>38565</v>
      </c>
      <c r="I774" s="81" t="n">
        <v>-21</v>
      </c>
      <c r="J774" s="81" t="n">
        <v>0</v>
      </c>
      <c r="K774" s="82" t="n">
        <f aca="false">IF(J774=0,0,J774/I774)</f>
        <v>0</v>
      </c>
      <c r="L774" s="82" t="n">
        <f aca="false">I774/UOM</f>
        <v>-0.0021</v>
      </c>
      <c r="M774" s="82" t="n">
        <f aca="false">J774/UOM</f>
        <v>0</v>
      </c>
      <c r="N774" s="83" t="str">
        <f aca="false">IF(F774="P","PHY",IF(F774="G","G",E774))</f>
        <v>P</v>
      </c>
      <c r="O774" s="83" t="str">
        <f aca="false">IF(ISNA(VLOOKUP(G774,BadCanCurves,1,FALSE())),VLOOKUP(D774,FOLIOS,6,FALSE()),"not used")</f>
        <v>not used</v>
      </c>
      <c r="P774" s="83" t="n">
        <f aca="false">IF($N774="P",VLOOKUP(H774,PrcBuckets,2,FALSE()),0)</f>
        <v>13</v>
      </c>
      <c r="Q774" s="83" t="n">
        <f aca="false">IF($N774="D",VLOOKUP(H774,BasisBuckets,2,FALSE()),0)</f>
        <v>0</v>
      </c>
      <c r="R774" s="83" t="n">
        <f aca="false">IF($N774="PHY",VLOOKUP(H774,PGDBuckets,2,FALSE()),0)</f>
        <v>0</v>
      </c>
      <c r="S774" s="83" t="n">
        <f aca="false">IF($N774="G",VLOOKUP(H774,PGDBuckets,2,FALSE()),0)</f>
        <v>0</v>
      </c>
      <c r="T774" s="83" t="n">
        <f aca="false">SUM(P774:S774)</f>
        <v>13</v>
      </c>
      <c r="U774" s="83" t="str">
        <f aca="false">IF(O774="not used","-",O774&amp;N774&amp;T774)</f>
        <v>-</v>
      </c>
      <c r="V774" s="83" t="str">
        <f aca="false">IF(O774="Not Used","-",VLOOKUP(D774,FOLIOS,7,FALSE())&amp;H774)</f>
        <v>-</v>
      </c>
      <c r="W774" s="83" t="str">
        <f aca="false">IF(U774="-","-",O774&amp;E774&amp;H774)</f>
        <v>-</v>
      </c>
      <c r="X774" s="84" t="str">
        <f aca="false">D774&amp;G774</f>
        <v>FT-CAND-EGSC-PRCTOLL:AECO/EXP</v>
      </c>
      <c r="AF774" s="0" t="str">
        <f aca="false">D774&amp;V774</f>
        <v>FT-CAND-EGSC-PRC-</v>
      </c>
    </row>
    <row r="775" customFormat="false" ht="12.75" hidden="false" customHeight="false" outlineLevel="0" collapsed="false">
      <c r="A775" s="80" t="n">
        <v>36682</v>
      </c>
      <c r="B775" s="81" t="s">
        <v>55</v>
      </c>
      <c r="C775" s="81" t="s">
        <v>56</v>
      </c>
      <c r="D775" s="81" t="s">
        <v>80</v>
      </c>
      <c r="E775" s="81" t="s">
        <v>24</v>
      </c>
      <c r="F775" s="81"/>
      <c r="G775" s="81" t="s">
        <v>61</v>
      </c>
      <c r="H775" s="80" t="n">
        <v>38596</v>
      </c>
      <c r="I775" s="81" t="n">
        <v>-21</v>
      </c>
      <c r="J775" s="81" t="n">
        <v>0</v>
      </c>
      <c r="K775" s="82" t="n">
        <f aca="false">IF(J775=0,0,J775/I775)</f>
        <v>0</v>
      </c>
      <c r="L775" s="82" t="n">
        <f aca="false">I775/UOM</f>
        <v>-0.0021</v>
      </c>
      <c r="M775" s="82" t="n">
        <f aca="false">J775/UOM</f>
        <v>0</v>
      </c>
      <c r="N775" s="83" t="str">
        <f aca="false">IF(F775="P","PHY",IF(F775="G","G",E775))</f>
        <v>P</v>
      </c>
      <c r="O775" s="83" t="str">
        <f aca="false">IF(ISNA(VLOOKUP(G775,BadCanCurves,1,FALSE())),VLOOKUP(D775,FOLIOS,6,FALSE()),"not used")</f>
        <v>not used</v>
      </c>
      <c r="P775" s="83" t="n">
        <f aca="false">IF($N775="P",VLOOKUP(H775,PrcBuckets,2,FALSE()),0)</f>
        <v>13</v>
      </c>
      <c r="Q775" s="83" t="n">
        <f aca="false">IF($N775="D",VLOOKUP(H775,BasisBuckets,2,FALSE()),0)</f>
        <v>0</v>
      </c>
      <c r="R775" s="83" t="n">
        <f aca="false">IF($N775="PHY",VLOOKUP(H775,PGDBuckets,2,FALSE()),0)</f>
        <v>0</v>
      </c>
      <c r="S775" s="83" t="n">
        <f aca="false">IF($N775="G",VLOOKUP(H775,PGDBuckets,2,FALSE()),0)</f>
        <v>0</v>
      </c>
      <c r="T775" s="83" t="n">
        <f aca="false">SUM(P775:S775)</f>
        <v>13</v>
      </c>
      <c r="U775" s="83" t="str">
        <f aca="false">IF(O775="not used","-",O775&amp;N775&amp;T775)</f>
        <v>-</v>
      </c>
      <c r="V775" s="83" t="str">
        <f aca="false">IF(O775="Not Used","-",VLOOKUP(D775,FOLIOS,7,FALSE())&amp;H775)</f>
        <v>-</v>
      </c>
      <c r="W775" s="83" t="str">
        <f aca="false">IF(U775="-","-",O775&amp;E775&amp;H775)</f>
        <v>-</v>
      </c>
      <c r="X775" s="84" t="str">
        <f aca="false">D775&amp;G775</f>
        <v>FT-CAND-EGSC-PRCTOLL:AECO/EXP</v>
      </c>
      <c r="AF775" s="0" t="str">
        <f aca="false">D775&amp;V775</f>
        <v>FT-CAND-EGSC-PRC-</v>
      </c>
    </row>
    <row r="776" customFormat="false" ht="12.75" hidden="false" customHeight="false" outlineLevel="0" collapsed="false">
      <c r="A776" s="80" t="n">
        <v>36682</v>
      </c>
      <c r="B776" s="81" t="s">
        <v>55</v>
      </c>
      <c r="C776" s="81" t="s">
        <v>56</v>
      </c>
      <c r="D776" s="81" t="s">
        <v>80</v>
      </c>
      <c r="E776" s="81" t="s">
        <v>24</v>
      </c>
      <c r="F776" s="81"/>
      <c r="G776" s="81" t="s">
        <v>61</v>
      </c>
      <c r="H776" s="80" t="n">
        <v>38626</v>
      </c>
      <c r="I776" s="81" t="n">
        <v>-21</v>
      </c>
      <c r="J776" s="81" t="n">
        <v>0</v>
      </c>
      <c r="K776" s="82" t="n">
        <f aca="false">IF(J776=0,0,J776/I776)</f>
        <v>0</v>
      </c>
      <c r="L776" s="82" t="n">
        <f aca="false">I776/UOM</f>
        <v>-0.0021</v>
      </c>
      <c r="M776" s="82" t="n">
        <f aca="false">J776/UOM</f>
        <v>0</v>
      </c>
      <c r="N776" s="83" t="str">
        <f aca="false">IF(F776="P","PHY",IF(F776="G","G",E776))</f>
        <v>P</v>
      </c>
      <c r="O776" s="83" t="str">
        <f aca="false">IF(ISNA(VLOOKUP(G776,BadCanCurves,1,FALSE())),VLOOKUP(D776,FOLIOS,6,FALSE()),"not used")</f>
        <v>not used</v>
      </c>
      <c r="P776" s="83" t="n">
        <f aca="false">IF($N776="P",VLOOKUP(H776,PrcBuckets,2,FALSE()),0)</f>
        <v>13</v>
      </c>
      <c r="Q776" s="83" t="n">
        <f aca="false">IF($N776="D",VLOOKUP(H776,BasisBuckets,2,FALSE()),0)</f>
        <v>0</v>
      </c>
      <c r="R776" s="83" t="n">
        <f aca="false">IF($N776="PHY",VLOOKUP(H776,PGDBuckets,2,FALSE()),0)</f>
        <v>0</v>
      </c>
      <c r="S776" s="83" t="n">
        <f aca="false">IF($N776="G",VLOOKUP(H776,PGDBuckets,2,FALSE()),0)</f>
        <v>0</v>
      </c>
      <c r="T776" s="83" t="n">
        <f aca="false">SUM(P776:S776)</f>
        <v>13</v>
      </c>
      <c r="U776" s="83" t="str">
        <f aca="false">IF(O776="not used","-",O776&amp;N776&amp;T776)</f>
        <v>-</v>
      </c>
      <c r="V776" s="83" t="str">
        <f aca="false">IF(O776="Not Used","-",VLOOKUP(D776,FOLIOS,7,FALSE())&amp;H776)</f>
        <v>-</v>
      </c>
      <c r="W776" s="83" t="str">
        <f aca="false">IF(U776="-","-",O776&amp;E776&amp;H776)</f>
        <v>-</v>
      </c>
      <c r="X776" s="84" t="str">
        <f aca="false">D776&amp;G776</f>
        <v>FT-CAND-EGSC-PRCTOLL:AECO/EXP</v>
      </c>
      <c r="AF776" s="0" t="str">
        <f aca="false">D776&amp;V776</f>
        <v>FT-CAND-EGSC-PRC-</v>
      </c>
    </row>
    <row r="777" customFormat="false" ht="12.75" hidden="false" customHeight="false" outlineLevel="0" collapsed="false">
      <c r="A777" s="80" t="n">
        <v>36682</v>
      </c>
      <c r="B777" s="81" t="s">
        <v>55</v>
      </c>
      <c r="C777" s="81" t="s">
        <v>56</v>
      </c>
      <c r="D777" s="81" t="s">
        <v>80</v>
      </c>
      <c r="E777" s="81" t="s">
        <v>24</v>
      </c>
      <c r="F777" s="81"/>
      <c r="G777" s="81" t="s">
        <v>61</v>
      </c>
      <c r="H777" s="80" t="n">
        <v>38657</v>
      </c>
      <c r="I777" s="81" t="n">
        <v>-20</v>
      </c>
      <c r="J777" s="81" t="n">
        <v>0</v>
      </c>
      <c r="K777" s="82" t="n">
        <f aca="false">IF(J777=0,0,J777/I777)</f>
        <v>0</v>
      </c>
      <c r="L777" s="82" t="n">
        <f aca="false">I777/UOM</f>
        <v>-0.002</v>
      </c>
      <c r="M777" s="82" t="n">
        <f aca="false">J777/UOM</f>
        <v>0</v>
      </c>
      <c r="N777" s="83" t="str">
        <f aca="false">IF(F777="P","PHY",IF(F777="G","G",E777))</f>
        <v>P</v>
      </c>
      <c r="O777" s="83" t="str">
        <f aca="false">IF(ISNA(VLOOKUP(G777,BadCanCurves,1,FALSE())),VLOOKUP(D777,FOLIOS,6,FALSE()),"not used")</f>
        <v>not used</v>
      </c>
      <c r="P777" s="83" t="n">
        <f aca="false">IF($N777="P",VLOOKUP(H777,PrcBuckets,2,FALSE()),0)</f>
        <v>13</v>
      </c>
      <c r="Q777" s="83" t="n">
        <f aca="false">IF($N777="D",VLOOKUP(H777,BasisBuckets,2,FALSE()),0)</f>
        <v>0</v>
      </c>
      <c r="R777" s="83" t="n">
        <f aca="false">IF($N777="PHY",VLOOKUP(H777,PGDBuckets,2,FALSE()),0)</f>
        <v>0</v>
      </c>
      <c r="S777" s="83" t="n">
        <f aca="false">IF($N777="G",VLOOKUP(H777,PGDBuckets,2,FALSE()),0)</f>
        <v>0</v>
      </c>
      <c r="T777" s="83" t="n">
        <f aca="false">SUM(P777:S777)</f>
        <v>13</v>
      </c>
      <c r="U777" s="83" t="str">
        <f aca="false">IF(O777="not used","-",O777&amp;N777&amp;T777)</f>
        <v>-</v>
      </c>
      <c r="V777" s="83" t="str">
        <f aca="false">IF(O777="Not Used","-",VLOOKUP(D777,FOLIOS,7,FALSE())&amp;H777)</f>
        <v>-</v>
      </c>
      <c r="W777" s="83" t="str">
        <f aca="false">IF(U777="-","-",O777&amp;E777&amp;H777)</f>
        <v>-</v>
      </c>
      <c r="X777" s="84" t="str">
        <f aca="false">D777&amp;G777</f>
        <v>FT-CAND-EGSC-PRCTOLL:AECO/EXP</v>
      </c>
      <c r="AF777" s="0" t="str">
        <f aca="false">D777&amp;V777</f>
        <v>FT-CAND-EGSC-PRC-</v>
      </c>
    </row>
    <row r="778" customFormat="false" ht="12.75" hidden="false" customHeight="false" outlineLevel="0" collapsed="false">
      <c r="A778" s="80" t="n">
        <v>36682</v>
      </c>
      <c r="B778" s="81" t="s">
        <v>55</v>
      </c>
      <c r="C778" s="81" t="s">
        <v>56</v>
      </c>
      <c r="D778" s="81" t="s">
        <v>80</v>
      </c>
      <c r="E778" s="81" t="s">
        <v>24</v>
      </c>
      <c r="F778" s="81"/>
      <c r="G778" s="81" t="s">
        <v>61</v>
      </c>
      <c r="H778" s="80" t="n">
        <v>38687</v>
      </c>
      <c r="I778" s="81" t="n">
        <v>-21</v>
      </c>
      <c r="J778" s="81" t="n">
        <v>0</v>
      </c>
      <c r="K778" s="82" t="n">
        <f aca="false">IF(J778=0,0,J778/I778)</f>
        <v>0</v>
      </c>
      <c r="L778" s="82" t="n">
        <f aca="false">I778/UOM</f>
        <v>-0.0021</v>
      </c>
      <c r="M778" s="82" t="n">
        <f aca="false">J778/UOM</f>
        <v>0</v>
      </c>
      <c r="N778" s="83" t="str">
        <f aca="false">IF(F778="P","PHY",IF(F778="G","G",E778))</f>
        <v>P</v>
      </c>
      <c r="O778" s="83" t="str">
        <f aca="false">IF(ISNA(VLOOKUP(G778,BadCanCurves,1,FALSE())),VLOOKUP(D778,FOLIOS,6,FALSE()),"not used")</f>
        <v>not used</v>
      </c>
      <c r="P778" s="83" t="n">
        <f aca="false">IF($N778="P",VLOOKUP(H778,PrcBuckets,2,FALSE()),0)</f>
        <v>13</v>
      </c>
      <c r="Q778" s="83" t="n">
        <f aca="false">IF($N778="D",VLOOKUP(H778,BasisBuckets,2,FALSE()),0)</f>
        <v>0</v>
      </c>
      <c r="R778" s="83" t="n">
        <f aca="false">IF($N778="PHY",VLOOKUP(H778,PGDBuckets,2,FALSE()),0)</f>
        <v>0</v>
      </c>
      <c r="S778" s="83" t="n">
        <f aca="false">IF($N778="G",VLOOKUP(H778,PGDBuckets,2,FALSE()),0)</f>
        <v>0</v>
      </c>
      <c r="T778" s="83" t="n">
        <f aca="false">SUM(P778:S778)</f>
        <v>13</v>
      </c>
      <c r="U778" s="83" t="str">
        <f aca="false">IF(O778="not used","-",O778&amp;N778&amp;T778)</f>
        <v>-</v>
      </c>
      <c r="V778" s="83" t="str">
        <f aca="false">IF(O778="Not Used","-",VLOOKUP(D778,FOLIOS,7,FALSE())&amp;H778)</f>
        <v>-</v>
      </c>
      <c r="W778" s="83" t="str">
        <f aca="false">IF(U778="-","-",O778&amp;E778&amp;H778)</f>
        <v>-</v>
      </c>
      <c r="X778" s="84" t="str">
        <f aca="false">D778&amp;G778</f>
        <v>FT-CAND-EGSC-PRCTOLL:AECO/EXP</v>
      </c>
      <c r="AF778" s="0" t="str">
        <f aca="false">D778&amp;V778</f>
        <v>FT-CAND-EGSC-PRC-</v>
      </c>
    </row>
    <row r="779" customFormat="false" ht="12.75" hidden="false" customHeight="false" outlineLevel="0" collapsed="false">
      <c r="A779" s="80" t="n">
        <v>36682</v>
      </c>
      <c r="B779" s="81" t="s">
        <v>55</v>
      </c>
      <c r="C779" s="81" t="s">
        <v>56</v>
      </c>
      <c r="D779" s="81" t="s">
        <v>80</v>
      </c>
      <c r="E779" s="81" t="s">
        <v>24</v>
      </c>
      <c r="F779" s="81"/>
      <c r="G779" s="81" t="s">
        <v>61</v>
      </c>
      <c r="H779" s="80" t="n">
        <v>38718</v>
      </c>
      <c r="I779" s="81" t="n">
        <v>-21</v>
      </c>
      <c r="J779" s="81" t="n">
        <v>0</v>
      </c>
      <c r="K779" s="82" t="n">
        <f aca="false">IF(J779=0,0,J779/I779)</f>
        <v>0</v>
      </c>
      <c r="L779" s="82" t="n">
        <f aca="false">I779/UOM</f>
        <v>-0.0021</v>
      </c>
      <c r="M779" s="82" t="n">
        <f aca="false">J779/UOM</f>
        <v>0</v>
      </c>
      <c r="N779" s="83" t="str">
        <f aca="false">IF(F779="P","PHY",IF(F779="G","G",E779))</f>
        <v>P</v>
      </c>
      <c r="O779" s="83" t="str">
        <f aca="false">IF(ISNA(VLOOKUP(G779,BadCanCurves,1,FALSE())),VLOOKUP(D779,FOLIOS,6,FALSE()),"not used")</f>
        <v>not used</v>
      </c>
      <c r="P779" s="83" t="n">
        <f aca="false">IF($N779="P",VLOOKUP(H779,PrcBuckets,2,FALSE()),0)</f>
        <v>13</v>
      </c>
      <c r="Q779" s="83" t="n">
        <f aca="false">IF($N779="D",VLOOKUP(H779,BasisBuckets,2,FALSE()),0)</f>
        <v>0</v>
      </c>
      <c r="R779" s="83" t="n">
        <f aca="false">IF($N779="PHY",VLOOKUP(H779,PGDBuckets,2,FALSE()),0)</f>
        <v>0</v>
      </c>
      <c r="S779" s="83" t="n">
        <f aca="false">IF($N779="G",VLOOKUP(H779,PGDBuckets,2,FALSE()),0)</f>
        <v>0</v>
      </c>
      <c r="T779" s="83" t="n">
        <f aca="false">SUM(P779:S779)</f>
        <v>13</v>
      </c>
      <c r="U779" s="83" t="str">
        <f aca="false">IF(O779="not used","-",O779&amp;N779&amp;T779)</f>
        <v>-</v>
      </c>
      <c r="V779" s="83" t="str">
        <f aca="false">IF(O779="Not Used","-",VLOOKUP(D779,FOLIOS,7,FALSE())&amp;H779)</f>
        <v>-</v>
      </c>
      <c r="W779" s="83" t="str">
        <f aca="false">IF(U779="-","-",O779&amp;E779&amp;H779)</f>
        <v>-</v>
      </c>
      <c r="X779" s="84" t="str">
        <f aca="false">D779&amp;G779</f>
        <v>FT-CAND-EGSC-PRCTOLL:AECO/EXP</v>
      </c>
      <c r="AF779" s="0" t="str">
        <f aca="false">D779&amp;V779</f>
        <v>FT-CAND-EGSC-PRC-</v>
      </c>
    </row>
    <row r="780" customFormat="false" ht="12.75" hidden="false" customHeight="false" outlineLevel="0" collapsed="false">
      <c r="A780" s="80" t="n">
        <v>36682</v>
      </c>
      <c r="B780" s="81" t="s">
        <v>55</v>
      </c>
      <c r="C780" s="81" t="s">
        <v>56</v>
      </c>
      <c r="D780" s="81" t="s">
        <v>80</v>
      </c>
      <c r="E780" s="81" t="s">
        <v>24</v>
      </c>
      <c r="F780" s="81"/>
      <c r="G780" s="81" t="s">
        <v>61</v>
      </c>
      <c r="H780" s="80" t="n">
        <v>38749</v>
      </c>
      <c r="I780" s="81" t="n">
        <v>-19</v>
      </c>
      <c r="J780" s="81" t="n">
        <v>0</v>
      </c>
      <c r="K780" s="82" t="n">
        <f aca="false">IF(J780=0,0,J780/I780)</f>
        <v>0</v>
      </c>
      <c r="L780" s="82" t="n">
        <f aca="false">I780/UOM</f>
        <v>-0.0019</v>
      </c>
      <c r="M780" s="82" t="n">
        <f aca="false">J780/UOM</f>
        <v>0</v>
      </c>
      <c r="N780" s="83" t="str">
        <f aca="false">IF(F780="P","PHY",IF(F780="G","G",E780))</f>
        <v>P</v>
      </c>
      <c r="O780" s="83" t="str">
        <f aca="false">IF(ISNA(VLOOKUP(G780,BadCanCurves,1,FALSE())),VLOOKUP(D780,FOLIOS,6,FALSE()),"not used")</f>
        <v>not used</v>
      </c>
      <c r="P780" s="83" t="n">
        <f aca="false">IF($N780="P",VLOOKUP(H780,PrcBuckets,2,FALSE()),0)</f>
        <v>13</v>
      </c>
      <c r="Q780" s="83" t="n">
        <f aca="false">IF($N780="D",VLOOKUP(H780,BasisBuckets,2,FALSE()),0)</f>
        <v>0</v>
      </c>
      <c r="R780" s="83" t="n">
        <f aca="false">IF($N780="PHY",VLOOKUP(H780,PGDBuckets,2,FALSE()),0)</f>
        <v>0</v>
      </c>
      <c r="S780" s="83" t="n">
        <f aca="false">IF($N780="G",VLOOKUP(H780,PGDBuckets,2,FALSE()),0)</f>
        <v>0</v>
      </c>
      <c r="T780" s="83" t="n">
        <f aca="false">SUM(P780:S780)</f>
        <v>13</v>
      </c>
      <c r="U780" s="83" t="str">
        <f aca="false">IF(O780="not used","-",O780&amp;N780&amp;T780)</f>
        <v>-</v>
      </c>
      <c r="V780" s="83" t="str">
        <f aca="false">IF(O780="Not Used","-",VLOOKUP(D780,FOLIOS,7,FALSE())&amp;H780)</f>
        <v>-</v>
      </c>
      <c r="W780" s="83" t="str">
        <f aca="false">IF(U780="-","-",O780&amp;E780&amp;H780)</f>
        <v>-</v>
      </c>
      <c r="X780" s="84" t="str">
        <f aca="false">D780&amp;G780</f>
        <v>FT-CAND-EGSC-PRCTOLL:AECO/EXP</v>
      </c>
      <c r="AF780" s="0" t="str">
        <f aca="false">D780&amp;V780</f>
        <v>FT-CAND-EGSC-PRC-</v>
      </c>
    </row>
    <row r="781" customFormat="false" ht="12.75" hidden="false" customHeight="false" outlineLevel="0" collapsed="false">
      <c r="A781" s="80" t="n">
        <v>36682</v>
      </c>
      <c r="B781" s="81" t="s">
        <v>55</v>
      </c>
      <c r="C781" s="81" t="s">
        <v>56</v>
      </c>
      <c r="D781" s="81" t="s">
        <v>80</v>
      </c>
      <c r="E781" s="81" t="s">
        <v>24</v>
      </c>
      <c r="F781" s="81"/>
      <c r="G781" s="81" t="s">
        <v>61</v>
      </c>
      <c r="H781" s="80" t="n">
        <v>38777</v>
      </c>
      <c r="I781" s="81" t="n">
        <v>-21</v>
      </c>
      <c r="J781" s="81" t="n">
        <v>0</v>
      </c>
      <c r="K781" s="82" t="n">
        <f aca="false">IF(J781=0,0,J781/I781)</f>
        <v>0</v>
      </c>
      <c r="L781" s="82" t="n">
        <f aca="false">I781/UOM</f>
        <v>-0.0021</v>
      </c>
      <c r="M781" s="82" t="n">
        <f aca="false">J781/UOM</f>
        <v>0</v>
      </c>
      <c r="N781" s="83" t="str">
        <f aca="false">IF(F781="P","PHY",IF(F781="G","G",E781))</f>
        <v>P</v>
      </c>
      <c r="O781" s="83" t="str">
        <f aca="false">IF(ISNA(VLOOKUP(G781,BadCanCurves,1,FALSE())),VLOOKUP(D781,FOLIOS,6,FALSE()),"not used")</f>
        <v>not used</v>
      </c>
      <c r="P781" s="83" t="n">
        <f aca="false">IF($N781="P",VLOOKUP(H781,PrcBuckets,2,FALSE()),0)</f>
        <v>13</v>
      </c>
      <c r="Q781" s="83" t="n">
        <f aca="false">IF($N781="D",VLOOKUP(H781,BasisBuckets,2,FALSE()),0)</f>
        <v>0</v>
      </c>
      <c r="R781" s="83" t="n">
        <f aca="false">IF($N781="PHY",VLOOKUP(H781,PGDBuckets,2,FALSE()),0)</f>
        <v>0</v>
      </c>
      <c r="S781" s="83" t="n">
        <f aca="false">IF($N781="G",VLOOKUP(H781,PGDBuckets,2,FALSE()),0)</f>
        <v>0</v>
      </c>
      <c r="T781" s="83" t="n">
        <f aca="false">SUM(P781:S781)</f>
        <v>13</v>
      </c>
      <c r="U781" s="83" t="str">
        <f aca="false">IF(O781="not used","-",O781&amp;N781&amp;T781)</f>
        <v>-</v>
      </c>
      <c r="V781" s="83" t="str">
        <f aca="false">IF(O781="Not Used","-",VLOOKUP(D781,FOLIOS,7,FALSE())&amp;H781)</f>
        <v>-</v>
      </c>
      <c r="W781" s="83" t="str">
        <f aca="false">IF(U781="-","-",O781&amp;E781&amp;H781)</f>
        <v>-</v>
      </c>
      <c r="X781" s="84" t="str">
        <f aca="false">D781&amp;G781</f>
        <v>FT-CAND-EGSC-PRCTOLL:AECO/EXP</v>
      </c>
      <c r="AF781" s="0" t="str">
        <f aca="false">D781&amp;V781</f>
        <v>FT-CAND-EGSC-PRC-</v>
      </c>
    </row>
    <row r="782" customFormat="false" ht="12.75" hidden="false" customHeight="false" outlineLevel="0" collapsed="false">
      <c r="A782" s="80" t="n">
        <v>36682</v>
      </c>
      <c r="B782" s="81" t="s">
        <v>55</v>
      </c>
      <c r="C782" s="81" t="s">
        <v>56</v>
      </c>
      <c r="D782" s="81" t="s">
        <v>80</v>
      </c>
      <c r="E782" s="81" t="s">
        <v>24</v>
      </c>
      <c r="F782" s="81"/>
      <c r="G782" s="81" t="s">
        <v>61</v>
      </c>
      <c r="H782" s="80" t="n">
        <v>38808</v>
      </c>
      <c r="I782" s="81" t="n">
        <v>-20</v>
      </c>
      <c r="J782" s="81" t="n">
        <v>0</v>
      </c>
      <c r="K782" s="82" t="n">
        <f aca="false">IF(J782=0,0,J782/I782)</f>
        <v>0</v>
      </c>
      <c r="L782" s="82" t="n">
        <f aca="false">I782/UOM</f>
        <v>-0.002</v>
      </c>
      <c r="M782" s="82" t="n">
        <f aca="false">J782/UOM</f>
        <v>0</v>
      </c>
      <c r="N782" s="83" t="str">
        <f aca="false">IF(F782="P","PHY",IF(F782="G","G",E782))</f>
        <v>P</v>
      </c>
      <c r="O782" s="83" t="str">
        <f aca="false">IF(ISNA(VLOOKUP(G782,BadCanCurves,1,FALSE())),VLOOKUP(D782,FOLIOS,6,FALSE()),"not used")</f>
        <v>not used</v>
      </c>
      <c r="P782" s="83" t="n">
        <f aca="false">IF($N782="P",VLOOKUP(H782,PrcBuckets,2,FALSE()),0)</f>
        <v>13</v>
      </c>
      <c r="Q782" s="83" t="n">
        <f aca="false">IF($N782="D",VLOOKUP(H782,BasisBuckets,2,FALSE()),0)</f>
        <v>0</v>
      </c>
      <c r="R782" s="83" t="n">
        <f aca="false">IF($N782="PHY",VLOOKUP(H782,PGDBuckets,2,FALSE()),0)</f>
        <v>0</v>
      </c>
      <c r="S782" s="83" t="n">
        <f aca="false">IF($N782="G",VLOOKUP(H782,PGDBuckets,2,FALSE()),0)</f>
        <v>0</v>
      </c>
      <c r="T782" s="83" t="n">
        <f aca="false">SUM(P782:S782)</f>
        <v>13</v>
      </c>
      <c r="U782" s="83" t="str">
        <f aca="false">IF(O782="not used","-",O782&amp;N782&amp;T782)</f>
        <v>-</v>
      </c>
      <c r="V782" s="83" t="str">
        <f aca="false">IF(O782="Not Used","-",VLOOKUP(D782,FOLIOS,7,FALSE())&amp;H782)</f>
        <v>-</v>
      </c>
      <c r="W782" s="83" t="str">
        <f aca="false">IF(U782="-","-",O782&amp;E782&amp;H782)</f>
        <v>-</v>
      </c>
      <c r="X782" s="84" t="str">
        <f aca="false">D782&amp;G782</f>
        <v>FT-CAND-EGSC-PRCTOLL:AECO/EXP</v>
      </c>
      <c r="AF782" s="0" t="str">
        <f aca="false">D782&amp;V782</f>
        <v>FT-CAND-EGSC-PRC-</v>
      </c>
    </row>
    <row r="783" customFormat="false" ht="12.75" hidden="false" customHeight="false" outlineLevel="0" collapsed="false">
      <c r="A783" s="80" t="n">
        <v>36682</v>
      </c>
      <c r="B783" s="81" t="s">
        <v>55</v>
      </c>
      <c r="C783" s="81" t="s">
        <v>56</v>
      </c>
      <c r="D783" s="81" t="s">
        <v>80</v>
      </c>
      <c r="E783" s="81" t="s">
        <v>24</v>
      </c>
      <c r="F783" s="81"/>
      <c r="G783" s="81" t="s">
        <v>61</v>
      </c>
      <c r="H783" s="80" t="n">
        <v>38838</v>
      </c>
      <c r="I783" s="81" t="n">
        <v>-20</v>
      </c>
      <c r="J783" s="81" t="n">
        <v>0</v>
      </c>
      <c r="K783" s="82" t="n">
        <f aca="false">IF(J783=0,0,J783/I783)</f>
        <v>0</v>
      </c>
      <c r="L783" s="82" t="n">
        <f aca="false">I783/UOM</f>
        <v>-0.002</v>
      </c>
      <c r="M783" s="82" t="n">
        <f aca="false">J783/UOM</f>
        <v>0</v>
      </c>
      <c r="N783" s="83" t="str">
        <f aca="false">IF(F783="P","PHY",IF(F783="G","G",E783))</f>
        <v>P</v>
      </c>
      <c r="O783" s="83" t="str">
        <f aca="false">IF(ISNA(VLOOKUP(G783,BadCanCurves,1,FALSE())),VLOOKUP(D783,FOLIOS,6,FALSE()),"not used")</f>
        <v>not used</v>
      </c>
      <c r="P783" s="83" t="n">
        <f aca="false">IF($N783="P",VLOOKUP(H783,PrcBuckets,2,FALSE()),0)</f>
        <v>13</v>
      </c>
      <c r="Q783" s="83" t="n">
        <f aca="false">IF($N783="D",VLOOKUP(H783,BasisBuckets,2,FALSE()),0)</f>
        <v>0</v>
      </c>
      <c r="R783" s="83" t="n">
        <f aca="false">IF($N783="PHY",VLOOKUP(H783,PGDBuckets,2,FALSE()),0)</f>
        <v>0</v>
      </c>
      <c r="S783" s="83" t="n">
        <f aca="false">IF($N783="G",VLOOKUP(H783,PGDBuckets,2,FALSE()),0)</f>
        <v>0</v>
      </c>
      <c r="T783" s="83" t="n">
        <f aca="false">SUM(P783:S783)</f>
        <v>13</v>
      </c>
      <c r="U783" s="83" t="str">
        <f aca="false">IF(O783="not used","-",O783&amp;N783&amp;T783)</f>
        <v>-</v>
      </c>
      <c r="V783" s="83" t="str">
        <f aca="false">IF(O783="Not Used","-",VLOOKUP(D783,FOLIOS,7,FALSE())&amp;H783)</f>
        <v>-</v>
      </c>
      <c r="W783" s="83" t="str">
        <f aca="false">IF(U783="-","-",O783&amp;E783&amp;H783)</f>
        <v>-</v>
      </c>
      <c r="X783" s="84" t="str">
        <f aca="false">D783&amp;G783</f>
        <v>FT-CAND-EGSC-PRCTOLL:AECO/EXP</v>
      </c>
      <c r="AF783" s="0" t="str">
        <f aca="false">D783&amp;V783</f>
        <v>FT-CAND-EGSC-PRC-</v>
      </c>
    </row>
    <row r="784" customFormat="false" ht="12.75" hidden="false" customHeight="false" outlineLevel="0" collapsed="false">
      <c r="A784" s="80" t="n">
        <v>36682</v>
      </c>
      <c r="B784" s="81" t="s">
        <v>55</v>
      </c>
      <c r="C784" s="81" t="s">
        <v>56</v>
      </c>
      <c r="D784" s="81" t="s">
        <v>80</v>
      </c>
      <c r="E784" s="81" t="s">
        <v>24</v>
      </c>
      <c r="F784" s="81"/>
      <c r="G784" s="81" t="s">
        <v>61</v>
      </c>
      <c r="H784" s="80" t="n">
        <v>38869</v>
      </c>
      <c r="I784" s="81" t="n">
        <v>-20</v>
      </c>
      <c r="J784" s="81" t="n">
        <v>0</v>
      </c>
      <c r="K784" s="82" t="n">
        <f aca="false">IF(J784=0,0,J784/I784)</f>
        <v>0</v>
      </c>
      <c r="L784" s="82" t="n">
        <f aca="false">I784/UOM</f>
        <v>-0.002</v>
      </c>
      <c r="M784" s="82" t="n">
        <f aca="false">J784/UOM</f>
        <v>0</v>
      </c>
      <c r="N784" s="83" t="str">
        <f aca="false">IF(F784="P","PHY",IF(F784="G","G",E784))</f>
        <v>P</v>
      </c>
      <c r="O784" s="83" t="str">
        <f aca="false">IF(ISNA(VLOOKUP(G784,BadCanCurves,1,FALSE())),VLOOKUP(D784,FOLIOS,6,FALSE()),"not used")</f>
        <v>not used</v>
      </c>
      <c r="P784" s="83" t="n">
        <f aca="false">IF($N784="P",VLOOKUP(H784,PrcBuckets,2,FALSE()),0)</f>
        <v>13</v>
      </c>
      <c r="Q784" s="83" t="n">
        <f aca="false">IF($N784="D",VLOOKUP(H784,BasisBuckets,2,FALSE()),0)</f>
        <v>0</v>
      </c>
      <c r="R784" s="83" t="n">
        <f aca="false">IF($N784="PHY",VLOOKUP(H784,PGDBuckets,2,FALSE()),0)</f>
        <v>0</v>
      </c>
      <c r="S784" s="83" t="n">
        <f aca="false">IF($N784="G",VLOOKUP(H784,PGDBuckets,2,FALSE()),0)</f>
        <v>0</v>
      </c>
      <c r="T784" s="83" t="n">
        <f aca="false">SUM(P784:S784)</f>
        <v>13</v>
      </c>
      <c r="U784" s="83" t="str">
        <f aca="false">IF(O784="not used","-",O784&amp;N784&amp;T784)</f>
        <v>-</v>
      </c>
      <c r="V784" s="83" t="str">
        <f aca="false">IF(O784="Not Used","-",VLOOKUP(D784,FOLIOS,7,FALSE())&amp;H784)</f>
        <v>-</v>
      </c>
      <c r="W784" s="83" t="str">
        <f aca="false">IF(U784="-","-",O784&amp;E784&amp;H784)</f>
        <v>-</v>
      </c>
      <c r="X784" s="84" t="str">
        <f aca="false">D784&amp;G784</f>
        <v>FT-CAND-EGSC-PRCTOLL:AECO/EXP</v>
      </c>
      <c r="AF784" s="0" t="str">
        <f aca="false">D784&amp;V784</f>
        <v>FT-CAND-EGSC-PRC-</v>
      </c>
    </row>
    <row r="785" customFormat="false" ht="12.75" hidden="false" customHeight="false" outlineLevel="0" collapsed="false">
      <c r="A785" s="80" t="n">
        <v>36682</v>
      </c>
      <c r="B785" s="81" t="s">
        <v>55</v>
      </c>
      <c r="C785" s="81" t="s">
        <v>56</v>
      </c>
      <c r="D785" s="81" t="s">
        <v>80</v>
      </c>
      <c r="E785" s="81" t="s">
        <v>24</v>
      </c>
      <c r="F785" s="81"/>
      <c r="G785" s="81" t="s">
        <v>61</v>
      </c>
      <c r="H785" s="80" t="n">
        <v>38899</v>
      </c>
      <c r="I785" s="81" t="n">
        <v>-20</v>
      </c>
      <c r="J785" s="81" t="n">
        <v>0</v>
      </c>
      <c r="K785" s="82" t="n">
        <f aca="false">IF(J785=0,0,J785/I785)</f>
        <v>0</v>
      </c>
      <c r="L785" s="82" t="n">
        <f aca="false">I785/UOM</f>
        <v>-0.002</v>
      </c>
      <c r="M785" s="82" t="n">
        <f aca="false">J785/UOM</f>
        <v>0</v>
      </c>
      <c r="N785" s="83" t="str">
        <f aca="false">IF(F785="P","PHY",IF(F785="G","G",E785))</f>
        <v>P</v>
      </c>
      <c r="O785" s="83" t="str">
        <f aca="false">IF(ISNA(VLOOKUP(G785,BadCanCurves,1,FALSE())),VLOOKUP(D785,FOLIOS,6,FALSE()),"not used")</f>
        <v>not used</v>
      </c>
      <c r="P785" s="83" t="n">
        <f aca="false">IF($N785="P",VLOOKUP(H785,PrcBuckets,2,FALSE()),0)</f>
        <v>13</v>
      </c>
      <c r="Q785" s="83" t="n">
        <f aca="false">IF($N785="D",VLOOKUP(H785,BasisBuckets,2,FALSE()),0)</f>
        <v>0</v>
      </c>
      <c r="R785" s="83" t="n">
        <f aca="false">IF($N785="PHY",VLOOKUP(H785,PGDBuckets,2,FALSE()),0)</f>
        <v>0</v>
      </c>
      <c r="S785" s="83" t="n">
        <f aca="false">IF($N785="G",VLOOKUP(H785,PGDBuckets,2,FALSE()),0)</f>
        <v>0</v>
      </c>
      <c r="T785" s="83" t="n">
        <f aca="false">SUM(P785:S785)</f>
        <v>13</v>
      </c>
      <c r="U785" s="83" t="str">
        <f aca="false">IF(O785="not used","-",O785&amp;N785&amp;T785)</f>
        <v>-</v>
      </c>
      <c r="V785" s="83" t="str">
        <f aca="false">IF(O785="Not Used","-",VLOOKUP(D785,FOLIOS,7,FALSE())&amp;H785)</f>
        <v>-</v>
      </c>
      <c r="W785" s="83" t="str">
        <f aca="false">IF(U785="-","-",O785&amp;E785&amp;H785)</f>
        <v>-</v>
      </c>
      <c r="X785" s="84" t="str">
        <f aca="false">D785&amp;G785</f>
        <v>FT-CAND-EGSC-PRCTOLL:AECO/EXP</v>
      </c>
      <c r="AF785" s="0" t="str">
        <f aca="false">D785&amp;V785</f>
        <v>FT-CAND-EGSC-PRC-</v>
      </c>
    </row>
    <row r="786" customFormat="false" ht="12.75" hidden="false" customHeight="false" outlineLevel="0" collapsed="false">
      <c r="A786" s="80" t="n">
        <v>36682</v>
      </c>
      <c r="B786" s="81" t="s">
        <v>55</v>
      </c>
      <c r="C786" s="81" t="s">
        <v>56</v>
      </c>
      <c r="D786" s="81" t="s">
        <v>80</v>
      </c>
      <c r="E786" s="81" t="s">
        <v>24</v>
      </c>
      <c r="F786" s="81"/>
      <c r="G786" s="81" t="s">
        <v>61</v>
      </c>
      <c r="H786" s="80" t="n">
        <v>38930</v>
      </c>
      <c r="I786" s="81" t="n">
        <v>-20</v>
      </c>
      <c r="J786" s="81" t="n">
        <v>0</v>
      </c>
      <c r="K786" s="82" t="n">
        <f aca="false">IF(J786=0,0,J786/I786)</f>
        <v>0</v>
      </c>
      <c r="L786" s="82" t="n">
        <f aca="false">I786/UOM</f>
        <v>-0.002</v>
      </c>
      <c r="M786" s="82" t="n">
        <f aca="false">J786/UOM</f>
        <v>0</v>
      </c>
      <c r="N786" s="83" t="str">
        <f aca="false">IF(F786="P","PHY",IF(F786="G","G",E786))</f>
        <v>P</v>
      </c>
      <c r="O786" s="83" t="str">
        <f aca="false">IF(ISNA(VLOOKUP(G786,BadCanCurves,1,FALSE())),VLOOKUP(D786,FOLIOS,6,FALSE()),"not used")</f>
        <v>not used</v>
      </c>
      <c r="P786" s="83" t="n">
        <f aca="false">IF($N786="P",VLOOKUP(H786,PrcBuckets,2,FALSE()),0)</f>
        <v>13</v>
      </c>
      <c r="Q786" s="83" t="n">
        <f aca="false">IF($N786="D",VLOOKUP(H786,BasisBuckets,2,FALSE()),0)</f>
        <v>0</v>
      </c>
      <c r="R786" s="83" t="n">
        <f aca="false">IF($N786="PHY",VLOOKUP(H786,PGDBuckets,2,FALSE()),0)</f>
        <v>0</v>
      </c>
      <c r="S786" s="83" t="n">
        <f aca="false">IF($N786="G",VLOOKUP(H786,PGDBuckets,2,FALSE()),0)</f>
        <v>0</v>
      </c>
      <c r="T786" s="83" t="n">
        <f aca="false">SUM(P786:S786)</f>
        <v>13</v>
      </c>
      <c r="U786" s="83" t="str">
        <f aca="false">IF(O786="not used","-",O786&amp;N786&amp;T786)</f>
        <v>-</v>
      </c>
      <c r="V786" s="83" t="str">
        <f aca="false">IF(O786="Not Used","-",VLOOKUP(D786,FOLIOS,7,FALSE())&amp;H786)</f>
        <v>-</v>
      </c>
      <c r="W786" s="83" t="str">
        <f aca="false">IF(U786="-","-",O786&amp;E786&amp;H786)</f>
        <v>-</v>
      </c>
      <c r="X786" s="84" t="str">
        <f aca="false">D786&amp;G786</f>
        <v>FT-CAND-EGSC-PRCTOLL:AECO/EXP</v>
      </c>
      <c r="AF786" s="0" t="str">
        <f aca="false">D786&amp;V786</f>
        <v>FT-CAND-EGSC-PRC-</v>
      </c>
    </row>
    <row r="787" customFormat="false" ht="12.75" hidden="false" customHeight="false" outlineLevel="0" collapsed="false">
      <c r="A787" s="80" t="n">
        <v>36682</v>
      </c>
      <c r="B787" s="81" t="s">
        <v>55</v>
      </c>
      <c r="C787" s="81" t="s">
        <v>56</v>
      </c>
      <c r="D787" s="81" t="s">
        <v>80</v>
      </c>
      <c r="E787" s="81" t="s">
        <v>24</v>
      </c>
      <c r="F787" s="81"/>
      <c r="G787" s="81" t="s">
        <v>61</v>
      </c>
      <c r="H787" s="80" t="n">
        <v>38961</v>
      </c>
      <c r="I787" s="81" t="n">
        <v>-19</v>
      </c>
      <c r="J787" s="81" t="n">
        <v>0</v>
      </c>
      <c r="K787" s="82" t="n">
        <f aca="false">IF(J787=0,0,J787/I787)</f>
        <v>0</v>
      </c>
      <c r="L787" s="82" t="n">
        <f aca="false">I787/UOM</f>
        <v>-0.0019</v>
      </c>
      <c r="M787" s="82" t="n">
        <f aca="false">J787/UOM</f>
        <v>0</v>
      </c>
      <c r="N787" s="83" t="str">
        <f aca="false">IF(F787="P","PHY",IF(F787="G","G",E787))</f>
        <v>P</v>
      </c>
      <c r="O787" s="83" t="str">
        <f aca="false">IF(ISNA(VLOOKUP(G787,BadCanCurves,1,FALSE())),VLOOKUP(D787,FOLIOS,6,FALSE()),"not used")</f>
        <v>not used</v>
      </c>
      <c r="P787" s="83" t="n">
        <f aca="false">IF($N787="P",VLOOKUP(H787,PrcBuckets,2,FALSE()),0)</f>
        <v>13</v>
      </c>
      <c r="Q787" s="83" t="n">
        <f aca="false">IF($N787="D",VLOOKUP(H787,BasisBuckets,2,FALSE()),0)</f>
        <v>0</v>
      </c>
      <c r="R787" s="83" t="n">
        <f aca="false">IF($N787="PHY",VLOOKUP(H787,PGDBuckets,2,FALSE()),0)</f>
        <v>0</v>
      </c>
      <c r="S787" s="83" t="n">
        <f aca="false">IF($N787="G",VLOOKUP(H787,PGDBuckets,2,FALSE()),0)</f>
        <v>0</v>
      </c>
      <c r="T787" s="83" t="n">
        <f aca="false">SUM(P787:S787)</f>
        <v>13</v>
      </c>
      <c r="U787" s="83" t="str">
        <f aca="false">IF(O787="not used","-",O787&amp;N787&amp;T787)</f>
        <v>-</v>
      </c>
      <c r="V787" s="83" t="str">
        <f aca="false">IF(O787="Not Used","-",VLOOKUP(D787,FOLIOS,7,FALSE())&amp;H787)</f>
        <v>-</v>
      </c>
      <c r="W787" s="83" t="str">
        <f aca="false">IF(U787="-","-",O787&amp;E787&amp;H787)</f>
        <v>-</v>
      </c>
      <c r="X787" s="84" t="str">
        <f aca="false">D787&amp;G787</f>
        <v>FT-CAND-EGSC-PRCTOLL:AECO/EXP</v>
      </c>
      <c r="AF787" s="0" t="str">
        <f aca="false">D787&amp;V787</f>
        <v>FT-CAND-EGSC-PRC-</v>
      </c>
    </row>
    <row r="788" customFormat="false" ht="12.75" hidden="false" customHeight="false" outlineLevel="0" collapsed="false">
      <c r="A788" s="80" t="n">
        <v>36682</v>
      </c>
      <c r="B788" s="81" t="s">
        <v>55</v>
      </c>
      <c r="C788" s="81" t="s">
        <v>56</v>
      </c>
      <c r="D788" s="81" t="s">
        <v>80</v>
      </c>
      <c r="E788" s="81" t="s">
        <v>24</v>
      </c>
      <c r="F788" s="81"/>
      <c r="G788" s="81" t="s">
        <v>61</v>
      </c>
      <c r="H788" s="80" t="n">
        <v>38991</v>
      </c>
      <c r="I788" s="81" t="n">
        <v>-20</v>
      </c>
      <c r="J788" s="81" t="n">
        <v>0</v>
      </c>
      <c r="K788" s="82" t="n">
        <f aca="false">IF(J788=0,0,J788/I788)</f>
        <v>0</v>
      </c>
      <c r="L788" s="82" t="n">
        <f aca="false">I788/UOM</f>
        <v>-0.002</v>
      </c>
      <c r="M788" s="82" t="n">
        <f aca="false">J788/UOM</f>
        <v>0</v>
      </c>
      <c r="N788" s="83" t="str">
        <f aca="false">IF(F788="P","PHY",IF(F788="G","G",E788))</f>
        <v>P</v>
      </c>
      <c r="O788" s="83" t="str">
        <f aca="false">IF(ISNA(VLOOKUP(G788,BadCanCurves,1,FALSE())),VLOOKUP(D788,FOLIOS,6,FALSE()),"not used")</f>
        <v>not used</v>
      </c>
      <c r="P788" s="83" t="n">
        <f aca="false">IF($N788="P",VLOOKUP(H788,PrcBuckets,2,FALSE()),0)</f>
        <v>13</v>
      </c>
      <c r="Q788" s="83" t="n">
        <f aca="false">IF($N788="D",VLOOKUP(H788,BasisBuckets,2,FALSE()),0)</f>
        <v>0</v>
      </c>
      <c r="R788" s="83" t="n">
        <f aca="false">IF($N788="PHY",VLOOKUP(H788,PGDBuckets,2,FALSE()),0)</f>
        <v>0</v>
      </c>
      <c r="S788" s="83" t="n">
        <f aca="false">IF($N788="G",VLOOKUP(H788,PGDBuckets,2,FALSE()),0)</f>
        <v>0</v>
      </c>
      <c r="T788" s="83" t="n">
        <f aca="false">SUM(P788:S788)</f>
        <v>13</v>
      </c>
      <c r="U788" s="83" t="str">
        <f aca="false">IF(O788="not used","-",O788&amp;N788&amp;T788)</f>
        <v>-</v>
      </c>
      <c r="V788" s="83" t="str">
        <f aca="false">IF(O788="Not Used","-",VLOOKUP(D788,FOLIOS,7,FALSE())&amp;H788)</f>
        <v>-</v>
      </c>
      <c r="W788" s="83" t="str">
        <f aca="false">IF(U788="-","-",O788&amp;E788&amp;H788)</f>
        <v>-</v>
      </c>
      <c r="X788" s="84" t="str">
        <f aca="false">D788&amp;G788</f>
        <v>FT-CAND-EGSC-PRCTOLL:AECO/EXP</v>
      </c>
      <c r="AF788" s="0" t="str">
        <f aca="false">D788&amp;V788</f>
        <v>FT-CAND-EGSC-PRC-</v>
      </c>
    </row>
    <row r="789" customFormat="false" ht="12.75" hidden="false" customHeight="false" outlineLevel="0" collapsed="false">
      <c r="A789" s="80" t="n">
        <v>36682</v>
      </c>
      <c r="B789" s="81" t="s">
        <v>55</v>
      </c>
      <c r="C789" s="81" t="s">
        <v>56</v>
      </c>
      <c r="D789" s="81" t="s">
        <v>80</v>
      </c>
      <c r="E789" s="81" t="s">
        <v>24</v>
      </c>
      <c r="F789" s="81"/>
      <c r="G789" s="81" t="s">
        <v>61</v>
      </c>
      <c r="H789" s="80" t="n">
        <v>39022</v>
      </c>
      <c r="I789" s="81" t="n">
        <v>-19</v>
      </c>
      <c r="J789" s="81" t="n">
        <v>0</v>
      </c>
      <c r="K789" s="82" t="n">
        <f aca="false">IF(J789=0,0,J789/I789)</f>
        <v>0</v>
      </c>
      <c r="L789" s="82" t="n">
        <f aca="false">I789/UOM</f>
        <v>-0.0019</v>
      </c>
      <c r="M789" s="82" t="n">
        <f aca="false">J789/UOM</f>
        <v>0</v>
      </c>
      <c r="N789" s="83" t="str">
        <f aca="false">IF(F789="P","PHY",IF(F789="G","G",E789))</f>
        <v>P</v>
      </c>
      <c r="O789" s="83" t="str">
        <f aca="false">IF(ISNA(VLOOKUP(G789,BadCanCurves,1,FALSE())),VLOOKUP(D789,FOLIOS,6,FALSE()),"not used")</f>
        <v>not used</v>
      </c>
      <c r="P789" s="83" t="n">
        <f aca="false">IF($N789="P",VLOOKUP(H789,PrcBuckets,2,FALSE()),0)</f>
        <v>13</v>
      </c>
      <c r="Q789" s="83" t="n">
        <f aca="false">IF($N789="D",VLOOKUP(H789,BasisBuckets,2,FALSE()),0)</f>
        <v>0</v>
      </c>
      <c r="R789" s="83" t="n">
        <f aca="false">IF($N789="PHY",VLOOKUP(H789,PGDBuckets,2,FALSE()),0)</f>
        <v>0</v>
      </c>
      <c r="S789" s="83" t="n">
        <f aca="false">IF($N789="G",VLOOKUP(H789,PGDBuckets,2,FALSE()),0)</f>
        <v>0</v>
      </c>
      <c r="T789" s="83" t="n">
        <f aca="false">SUM(P789:S789)</f>
        <v>13</v>
      </c>
      <c r="U789" s="83" t="str">
        <f aca="false">IF(O789="not used","-",O789&amp;N789&amp;T789)</f>
        <v>-</v>
      </c>
      <c r="V789" s="83" t="str">
        <f aca="false">IF(O789="Not Used","-",VLOOKUP(D789,FOLIOS,7,FALSE())&amp;H789)</f>
        <v>-</v>
      </c>
      <c r="W789" s="83" t="str">
        <f aca="false">IF(U789="-","-",O789&amp;E789&amp;H789)</f>
        <v>-</v>
      </c>
      <c r="X789" s="84" t="str">
        <f aca="false">D789&amp;G789</f>
        <v>FT-CAND-EGSC-PRCTOLL:AECO/EXP</v>
      </c>
      <c r="AF789" s="0" t="str">
        <f aca="false">D789&amp;V789</f>
        <v>FT-CAND-EGSC-PRC-</v>
      </c>
    </row>
    <row r="790" customFormat="false" ht="12.75" hidden="false" customHeight="false" outlineLevel="0" collapsed="false">
      <c r="A790" s="80" t="n">
        <v>36682</v>
      </c>
      <c r="B790" s="81" t="s">
        <v>55</v>
      </c>
      <c r="C790" s="81" t="s">
        <v>56</v>
      </c>
      <c r="D790" s="81" t="s">
        <v>80</v>
      </c>
      <c r="E790" s="81" t="s">
        <v>24</v>
      </c>
      <c r="F790" s="81"/>
      <c r="G790" s="81" t="s">
        <v>61</v>
      </c>
      <c r="H790" s="80" t="n">
        <v>39052</v>
      </c>
      <c r="I790" s="81" t="n">
        <v>-19</v>
      </c>
      <c r="J790" s="81" t="n">
        <v>0</v>
      </c>
      <c r="K790" s="82" t="n">
        <f aca="false">IF(J790=0,0,J790/I790)</f>
        <v>0</v>
      </c>
      <c r="L790" s="82" t="n">
        <f aca="false">I790/UOM</f>
        <v>-0.0019</v>
      </c>
      <c r="M790" s="82" t="n">
        <f aca="false">J790/UOM</f>
        <v>0</v>
      </c>
      <c r="N790" s="83" t="str">
        <f aca="false">IF(F790="P","PHY",IF(F790="G","G",E790))</f>
        <v>P</v>
      </c>
      <c r="O790" s="83" t="str">
        <f aca="false">IF(ISNA(VLOOKUP(G790,BadCanCurves,1,FALSE())),VLOOKUP(D790,FOLIOS,6,FALSE()),"not used")</f>
        <v>not used</v>
      </c>
      <c r="P790" s="83" t="n">
        <f aca="false">IF($N790="P",VLOOKUP(H790,PrcBuckets,2,FALSE()),0)</f>
        <v>13</v>
      </c>
      <c r="Q790" s="83" t="n">
        <f aca="false">IF($N790="D",VLOOKUP(H790,BasisBuckets,2,FALSE()),0)</f>
        <v>0</v>
      </c>
      <c r="R790" s="83" t="n">
        <f aca="false">IF($N790="PHY",VLOOKUP(H790,PGDBuckets,2,FALSE()),0)</f>
        <v>0</v>
      </c>
      <c r="S790" s="83" t="n">
        <f aca="false">IF($N790="G",VLOOKUP(H790,PGDBuckets,2,FALSE()),0)</f>
        <v>0</v>
      </c>
      <c r="T790" s="83" t="n">
        <f aca="false">SUM(P790:S790)</f>
        <v>13</v>
      </c>
      <c r="U790" s="83" t="str">
        <f aca="false">IF(O790="not used","-",O790&amp;N790&amp;T790)</f>
        <v>-</v>
      </c>
      <c r="V790" s="83" t="str">
        <f aca="false">IF(O790="Not Used","-",VLOOKUP(D790,FOLIOS,7,FALSE())&amp;H790)</f>
        <v>-</v>
      </c>
      <c r="W790" s="83" t="str">
        <f aca="false">IF(U790="-","-",O790&amp;E790&amp;H790)</f>
        <v>-</v>
      </c>
      <c r="X790" s="84" t="str">
        <f aca="false">D790&amp;G790</f>
        <v>FT-CAND-EGSC-PRCTOLL:AECO/EXP</v>
      </c>
      <c r="AF790" s="0" t="str">
        <f aca="false">D790&amp;V790</f>
        <v>FT-CAND-EGSC-PRC-</v>
      </c>
    </row>
    <row r="791" customFormat="false" ht="12.75" hidden="false" customHeight="false" outlineLevel="0" collapsed="false">
      <c r="A791" s="80" t="n">
        <v>36682</v>
      </c>
      <c r="B791" s="81" t="s">
        <v>55</v>
      </c>
      <c r="C791" s="81" t="s">
        <v>56</v>
      </c>
      <c r="D791" s="81" t="s">
        <v>80</v>
      </c>
      <c r="E791" s="81" t="s">
        <v>24</v>
      </c>
      <c r="F791" s="81"/>
      <c r="G791" s="81" t="s">
        <v>61</v>
      </c>
      <c r="H791" s="80" t="n">
        <v>39083</v>
      </c>
      <c r="I791" s="81" t="n">
        <v>-19</v>
      </c>
      <c r="J791" s="81" t="n">
        <v>0</v>
      </c>
      <c r="K791" s="82" t="n">
        <f aca="false">IF(J791=0,0,J791/I791)</f>
        <v>0</v>
      </c>
      <c r="L791" s="82" t="n">
        <f aca="false">I791/UOM</f>
        <v>-0.0019</v>
      </c>
      <c r="M791" s="82" t="n">
        <f aca="false">J791/UOM</f>
        <v>0</v>
      </c>
      <c r="N791" s="83" t="str">
        <f aca="false">IF(F791="P","PHY",IF(F791="G","G",E791))</f>
        <v>P</v>
      </c>
      <c r="O791" s="83" t="str">
        <f aca="false">IF(ISNA(VLOOKUP(G791,BadCanCurves,1,FALSE())),VLOOKUP(D791,FOLIOS,6,FALSE()),"not used")</f>
        <v>not used</v>
      </c>
      <c r="P791" s="83" t="n">
        <f aca="false">IF($N791="P",VLOOKUP(H791,PrcBuckets,2,FALSE()),0)</f>
        <v>13</v>
      </c>
      <c r="Q791" s="83" t="n">
        <f aca="false">IF($N791="D",VLOOKUP(H791,BasisBuckets,2,FALSE()),0)</f>
        <v>0</v>
      </c>
      <c r="R791" s="83" t="n">
        <f aca="false">IF($N791="PHY",VLOOKUP(H791,PGDBuckets,2,FALSE()),0)</f>
        <v>0</v>
      </c>
      <c r="S791" s="83" t="n">
        <f aca="false">IF($N791="G",VLOOKUP(H791,PGDBuckets,2,FALSE()),0)</f>
        <v>0</v>
      </c>
      <c r="T791" s="83" t="n">
        <f aca="false">SUM(P791:S791)</f>
        <v>13</v>
      </c>
      <c r="U791" s="83" t="str">
        <f aca="false">IF(O791="not used","-",O791&amp;N791&amp;T791)</f>
        <v>-</v>
      </c>
      <c r="V791" s="83" t="str">
        <f aca="false">IF(O791="Not Used","-",VLOOKUP(D791,FOLIOS,7,FALSE())&amp;H791)</f>
        <v>-</v>
      </c>
      <c r="W791" s="83" t="str">
        <f aca="false">IF(U791="-","-",O791&amp;E791&amp;H791)</f>
        <v>-</v>
      </c>
      <c r="X791" s="84" t="str">
        <f aca="false">D791&amp;G791</f>
        <v>FT-CAND-EGSC-PRCTOLL:AECO/EXP</v>
      </c>
      <c r="AF791" s="0" t="str">
        <f aca="false">D791&amp;V791</f>
        <v>FT-CAND-EGSC-PRC-</v>
      </c>
    </row>
    <row r="792" customFormat="false" ht="12.75" hidden="false" customHeight="false" outlineLevel="0" collapsed="false">
      <c r="A792" s="80" t="n">
        <v>36682</v>
      </c>
      <c r="B792" s="81" t="s">
        <v>55</v>
      </c>
      <c r="C792" s="81" t="s">
        <v>56</v>
      </c>
      <c r="D792" s="81" t="s">
        <v>80</v>
      </c>
      <c r="E792" s="81" t="s">
        <v>24</v>
      </c>
      <c r="F792" s="81"/>
      <c r="G792" s="81" t="s">
        <v>61</v>
      </c>
      <c r="H792" s="80" t="n">
        <v>39114</v>
      </c>
      <c r="I792" s="81" t="n">
        <v>-17</v>
      </c>
      <c r="J792" s="81" t="n">
        <v>0</v>
      </c>
      <c r="K792" s="82" t="n">
        <f aca="false">IF(J792=0,0,J792/I792)</f>
        <v>0</v>
      </c>
      <c r="L792" s="82" t="n">
        <f aca="false">I792/UOM</f>
        <v>-0.0017</v>
      </c>
      <c r="M792" s="82" t="n">
        <f aca="false">J792/UOM</f>
        <v>0</v>
      </c>
      <c r="N792" s="83" t="str">
        <f aca="false">IF(F792="P","PHY",IF(F792="G","G",E792))</f>
        <v>P</v>
      </c>
      <c r="O792" s="83" t="str">
        <f aca="false">IF(ISNA(VLOOKUP(G792,BadCanCurves,1,FALSE())),VLOOKUP(D792,FOLIOS,6,FALSE()),"not used")</f>
        <v>not used</v>
      </c>
      <c r="P792" s="83" t="n">
        <f aca="false">IF($N792="P",VLOOKUP(H792,PrcBuckets,2,FALSE()),0)</f>
        <v>13</v>
      </c>
      <c r="Q792" s="83" t="n">
        <f aca="false">IF($N792="D",VLOOKUP(H792,BasisBuckets,2,FALSE()),0)</f>
        <v>0</v>
      </c>
      <c r="R792" s="83" t="n">
        <f aca="false">IF($N792="PHY",VLOOKUP(H792,PGDBuckets,2,FALSE()),0)</f>
        <v>0</v>
      </c>
      <c r="S792" s="83" t="n">
        <f aca="false">IF($N792="G",VLOOKUP(H792,PGDBuckets,2,FALSE()),0)</f>
        <v>0</v>
      </c>
      <c r="T792" s="83" t="n">
        <f aca="false">SUM(P792:S792)</f>
        <v>13</v>
      </c>
      <c r="U792" s="83" t="str">
        <f aca="false">IF(O792="not used","-",O792&amp;N792&amp;T792)</f>
        <v>-</v>
      </c>
      <c r="V792" s="83" t="str">
        <f aca="false">IF(O792="Not Used","-",VLOOKUP(D792,FOLIOS,7,FALSE())&amp;H792)</f>
        <v>-</v>
      </c>
      <c r="W792" s="83" t="str">
        <f aca="false">IF(U792="-","-",O792&amp;E792&amp;H792)</f>
        <v>-</v>
      </c>
      <c r="X792" s="84" t="str">
        <f aca="false">D792&amp;G792</f>
        <v>FT-CAND-EGSC-PRCTOLL:AECO/EXP</v>
      </c>
      <c r="AF792" s="0" t="str">
        <f aca="false">D792&amp;V792</f>
        <v>FT-CAND-EGSC-PRC-</v>
      </c>
    </row>
    <row r="793" customFormat="false" ht="12.75" hidden="false" customHeight="false" outlineLevel="0" collapsed="false">
      <c r="A793" s="80" t="n">
        <v>36682</v>
      </c>
      <c r="B793" s="81" t="s">
        <v>55</v>
      </c>
      <c r="C793" s="81" t="s">
        <v>56</v>
      </c>
      <c r="D793" s="81" t="s">
        <v>80</v>
      </c>
      <c r="E793" s="81" t="s">
        <v>24</v>
      </c>
      <c r="F793" s="81"/>
      <c r="G793" s="81" t="s">
        <v>61</v>
      </c>
      <c r="H793" s="80" t="n">
        <v>39142</v>
      </c>
      <c r="I793" s="81" t="n">
        <v>-19</v>
      </c>
      <c r="J793" s="81" t="n">
        <v>0</v>
      </c>
      <c r="K793" s="82" t="n">
        <f aca="false">IF(J793=0,0,J793/I793)</f>
        <v>0</v>
      </c>
      <c r="L793" s="82" t="n">
        <f aca="false">I793/UOM</f>
        <v>-0.0019</v>
      </c>
      <c r="M793" s="82" t="n">
        <f aca="false">J793/UOM</f>
        <v>0</v>
      </c>
      <c r="N793" s="83" t="str">
        <f aca="false">IF(F793="P","PHY",IF(F793="G","G",E793))</f>
        <v>P</v>
      </c>
      <c r="O793" s="83" t="str">
        <f aca="false">IF(ISNA(VLOOKUP(G793,BadCanCurves,1,FALSE())),VLOOKUP(D793,FOLIOS,6,FALSE()),"not used")</f>
        <v>not used</v>
      </c>
      <c r="P793" s="83" t="n">
        <f aca="false">IF($N793="P",VLOOKUP(H793,PrcBuckets,2,FALSE()),0)</f>
        <v>13</v>
      </c>
      <c r="Q793" s="83" t="n">
        <f aca="false">IF($N793="D",VLOOKUP(H793,BasisBuckets,2,FALSE()),0)</f>
        <v>0</v>
      </c>
      <c r="R793" s="83" t="n">
        <f aca="false">IF($N793="PHY",VLOOKUP(H793,PGDBuckets,2,FALSE()),0)</f>
        <v>0</v>
      </c>
      <c r="S793" s="83" t="n">
        <f aca="false">IF($N793="G",VLOOKUP(H793,PGDBuckets,2,FALSE()),0)</f>
        <v>0</v>
      </c>
      <c r="T793" s="83" t="n">
        <f aca="false">SUM(P793:S793)</f>
        <v>13</v>
      </c>
      <c r="U793" s="83" t="str">
        <f aca="false">IF(O793="not used","-",O793&amp;N793&amp;T793)</f>
        <v>-</v>
      </c>
      <c r="V793" s="83" t="str">
        <f aca="false">IF(O793="Not Used","-",VLOOKUP(D793,FOLIOS,7,FALSE())&amp;H793)</f>
        <v>-</v>
      </c>
      <c r="W793" s="83" t="str">
        <f aca="false">IF(U793="-","-",O793&amp;E793&amp;H793)</f>
        <v>-</v>
      </c>
      <c r="X793" s="84" t="str">
        <f aca="false">D793&amp;G793</f>
        <v>FT-CAND-EGSC-PRCTOLL:AECO/EXP</v>
      </c>
      <c r="AF793" s="0" t="str">
        <f aca="false">D793&amp;V793</f>
        <v>FT-CAND-EGSC-PRC-</v>
      </c>
    </row>
    <row r="794" customFormat="false" ht="12.75" hidden="false" customHeight="false" outlineLevel="0" collapsed="false">
      <c r="A794" s="80" t="n">
        <v>36682</v>
      </c>
      <c r="B794" s="81" t="s">
        <v>55</v>
      </c>
      <c r="C794" s="81" t="s">
        <v>56</v>
      </c>
      <c r="D794" s="81" t="s">
        <v>80</v>
      </c>
      <c r="E794" s="81" t="s">
        <v>24</v>
      </c>
      <c r="F794" s="81"/>
      <c r="G794" s="81" t="s">
        <v>61</v>
      </c>
      <c r="H794" s="80" t="n">
        <v>39173</v>
      </c>
      <c r="I794" s="81" t="n">
        <v>-18</v>
      </c>
      <c r="J794" s="81" t="n">
        <v>0</v>
      </c>
      <c r="K794" s="82" t="n">
        <f aca="false">IF(J794=0,0,J794/I794)</f>
        <v>0</v>
      </c>
      <c r="L794" s="82" t="n">
        <f aca="false">I794/UOM</f>
        <v>-0.0018</v>
      </c>
      <c r="M794" s="82" t="n">
        <f aca="false">J794/UOM</f>
        <v>0</v>
      </c>
      <c r="N794" s="83" t="str">
        <f aca="false">IF(F794="P","PHY",IF(F794="G","G",E794))</f>
        <v>P</v>
      </c>
      <c r="O794" s="83" t="str">
        <f aca="false">IF(ISNA(VLOOKUP(G794,BadCanCurves,1,FALSE())),VLOOKUP(D794,FOLIOS,6,FALSE()),"not used")</f>
        <v>not used</v>
      </c>
      <c r="P794" s="83" t="n">
        <f aca="false">IF($N794="P",VLOOKUP(H794,PrcBuckets,2,FALSE()),0)</f>
        <v>13</v>
      </c>
      <c r="Q794" s="83" t="n">
        <f aca="false">IF($N794="D",VLOOKUP(H794,BasisBuckets,2,FALSE()),0)</f>
        <v>0</v>
      </c>
      <c r="R794" s="83" t="n">
        <f aca="false">IF($N794="PHY",VLOOKUP(H794,PGDBuckets,2,FALSE()),0)</f>
        <v>0</v>
      </c>
      <c r="S794" s="83" t="n">
        <f aca="false">IF($N794="G",VLOOKUP(H794,PGDBuckets,2,FALSE()),0)</f>
        <v>0</v>
      </c>
      <c r="T794" s="83" t="n">
        <f aca="false">SUM(P794:S794)</f>
        <v>13</v>
      </c>
      <c r="U794" s="83" t="str">
        <f aca="false">IF(O794="not used","-",O794&amp;N794&amp;T794)</f>
        <v>-</v>
      </c>
      <c r="V794" s="83" t="str">
        <f aca="false">IF(O794="Not Used","-",VLOOKUP(D794,FOLIOS,7,FALSE())&amp;H794)</f>
        <v>-</v>
      </c>
      <c r="W794" s="83" t="str">
        <f aca="false">IF(U794="-","-",O794&amp;E794&amp;H794)</f>
        <v>-</v>
      </c>
      <c r="X794" s="84" t="str">
        <f aca="false">D794&amp;G794</f>
        <v>FT-CAND-EGSC-PRCTOLL:AECO/EXP</v>
      </c>
      <c r="AF794" s="0" t="str">
        <f aca="false">D794&amp;V794</f>
        <v>FT-CAND-EGSC-PRC-</v>
      </c>
    </row>
    <row r="795" customFormat="false" ht="12.75" hidden="false" customHeight="false" outlineLevel="0" collapsed="false">
      <c r="A795" s="80" t="n">
        <v>36682</v>
      </c>
      <c r="B795" s="81" t="s">
        <v>55</v>
      </c>
      <c r="C795" s="81" t="s">
        <v>56</v>
      </c>
      <c r="D795" s="81" t="s">
        <v>80</v>
      </c>
      <c r="E795" s="81" t="s">
        <v>24</v>
      </c>
      <c r="F795" s="81"/>
      <c r="G795" s="81" t="s">
        <v>61</v>
      </c>
      <c r="H795" s="80" t="n">
        <v>39203</v>
      </c>
      <c r="I795" s="81" t="n">
        <v>-19</v>
      </c>
      <c r="J795" s="81" t="n">
        <v>0</v>
      </c>
      <c r="K795" s="82" t="n">
        <f aca="false">IF(J795=0,0,J795/I795)</f>
        <v>0</v>
      </c>
      <c r="L795" s="82" t="n">
        <f aca="false">I795/UOM</f>
        <v>-0.0019</v>
      </c>
      <c r="M795" s="82" t="n">
        <f aca="false">J795/UOM</f>
        <v>0</v>
      </c>
      <c r="N795" s="83" t="str">
        <f aca="false">IF(F795="P","PHY",IF(F795="G","G",E795))</f>
        <v>P</v>
      </c>
      <c r="O795" s="83" t="str">
        <f aca="false">IF(ISNA(VLOOKUP(G795,BadCanCurves,1,FALSE())),VLOOKUP(D795,FOLIOS,6,FALSE()),"not used")</f>
        <v>not used</v>
      </c>
      <c r="P795" s="83" t="n">
        <f aca="false">IF($N795="P",VLOOKUP(H795,PrcBuckets,2,FALSE()),0)</f>
        <v>13</v>
      </c>
      <c r="Q795" s="83" t="n">
        <f aca="false">IF($N795="D",VLOOKUP(H795,BasisBuckets,2,FALSE()),0)</f>
        <v>0</v>
      </c>
      <c r="R795" s="83" t="n">
        <f aca="false">IF($N795="PHY",VLOOKUP(H795,PGDBuckets,2,FALSE()),0)</f>
        <v>0</v>
      </c>
      <c r="S795" s="83" t="n">
        <f aca="false">IF($N795="G",VLOOKUP(H795,PGDBuckets,2,FALSE()),0)</f>
        <v>0</v>
      </c>
      <c r="T795" s="83" t="n">
        <f aca="false">SUM(P795:S795)</f>
        <v>13</v>
      </c>
      <c r="U795" s="83" t="str">
        <f aca="false">IF(O795="not used","-",O795&amp;N795&amp;T795)</f>
        <v>-</v>
      </c>
      <c r="V795" s="83" t="str">
        <f aca="false">IF(O795="Not Used","-",VLOOKUP(D795,FOLIOS,7,FALSE())&amp;H795)</f>
        <v>-</v>
      </c>
      <c r="W795" s="83" t="str">
        <f aca="false">IF(U795="-","-",O795&amp;E795&amp;H795)</f>
        <v>-</v>
      </c>
      <c r="X795" s="84" t="str">
        <f aca="false">D795&amp;G795</f>
        <v>FT-CAND-EGSC-PRCTOLL:AECO/EXP</v>
      </c>
      <c r="AF795" s="0" t="str">
        <f aca="false">D795&amp;V795</f>
        <v>FT-CAND-EGSC-PRC-</v>
      </c>
    </row>
    <row r="796" customFormat="false" ht="12.75" hidden="false" customHeight="false" outlineLevel="0" collapsed="false">
      <c r="A796" s="80" t="n">
        <v>36682</v>
      </c>
      <c r="B796" s="81" t="s">
        <v>55</v>
      </c>
      <c r="C796" s="81" t="s">
        <v>56</v>
      </c>
      <c r="D796" s="81" t="s">
        <v>80</v>
      </c>
      <c r="E796" s="81" t="s">
        <v>24</v>
      </c>
      <c r="F796" s="81"/>
      <c r="G796" s="81" t="s">
        <v>61</v>
      </c>
      <c r="H796" s="80" t="n">
        <v>39234</v>
      </c>
      <c r="I796" s="81" t="n">
        <v>-18</v>
      </c>
      <c r="J796" s="81" t="n">
        <v>0</v>
      </c>
      <c r="K796" s="82" t="n">
        <f aca="false">IF(J796=0,0,J796/I796)</f>
        <v>0</v>
      </c>
      <c r="L796" s="82" t="n">
        <f aca="false">I796/UOM</f>
        <v>-0.0018</v>
      </c>
      <c r="M796" s="82" t="n">
        <f aca="false">J796/UOM</f>
        <v>0</v>
      </c>
      <c r="N796" s="83" t="str">
        <f aca="false">IF(F796="P","PHY",IF(F796="G","G",E796))</f>
        <v>P</v>
      </c>
      <c r="O796" s="83" t="str">
        <f aca="false">IF(ISNA(VLOOKUP(G796,BadCanCurves,1,FALSE())),VLOOKUP(D796,FOLIOS,6,FALSE()),"not used")</f>
        <v>not used</v>
      </c>
      <c r="P796" s="83" t="n">
        <f aca="false">IF($N796="P",VLOOKUP(H796,PrcBuckets,2,FALSE()),0)</f>
        <v>13</v>
      </c>
      <c r="Q796" s="83" t="n">
        <f aca="false">IF($N796="D",VLOOKUP(H796,BasisBuckets,2,FALSE()),0)</f>
        <v>0</v>
      </c>
      <c r="R796" s="83" t="n">
        <f aca="false">IF($N796="PHY",VLOOKUP(H796,PGDBuckets,2,FALSE()),0)</f>
        <v>0</v>
      </c>
      <c r="S796" s="83" t="n">
        <f aca="false">IF($N796="G",VLOOKUP(H796,PGDBuckets,2,FALSE()),0)</f>
        <v>0</v>
      </c>
      <c r="T796" s="83" t="n">
        <f aca="false">SUM(P796:S796)</f>
        <v>13</v>
      </c>
      <c r="U796" s="83" t="str">
        <f aca="false">IF(O796="not used","-",O796&amp;N796&amp;T796)</f>
        <v>-</v>
      </c>
      <c r="V796" s="83" t="str">
        <f aca="false">IF(O796="Not Used","-",VLOOKUP(D796,FOLIOS,7,FALSE())&amp;H796)</f>
        <v>-</v>
      </c>
      <c r="W796" s="83" t="str">
        <f aca="false">IF(U796="-","-",O796&amp;E796&amp;H796)</f>
        <v>-</v>
      </c>
      <c r="X796" s="84" t="str">
        <f aca="false">D796&amp;G796</f>
        <v>FT-CAND-EGSC-PRCTOLL:AECO/EXP</v>
      </c>
      <c r="AF796" s="0" t="str">
        <f aca="false">D796&amp;V796</f>
        <v>FT-CAND-EGSC-PRC-</v>
      </c>
    </row>
    <row r="797" customFormat="false" ht="12.75" hidden="false" customHeight="false" outlineLevel="0" collapsed="false">
      <c r="A797" s="80" t="n">
        <v>36682</v>
      </c>
      <c r="B797" s="81" t="s">
        <v>55</v>
      </c>
      <c r="C797" s="81" t="s">
        <v>56</v>
      </c>
      <c r="D797" s="81" t="s">
        <v>80</v>
      </c>
      <c r="E797" s="81" t="s">
        <v>24</v>
      </c>
      <c r="F797" s="81"/>
      <c r="G797" s="81" t="s">
        <v>61</v>
      </c>
      <c r="H797" s="80" t="n">
        <v>39264</v>
      </c>
      <c r="I797" s="81" t="n">
        <v>-19</v>
      </c>
      <c r="J797" s="81" t="n">
        <v>0</v>
      </c>
      <c r="K797" s="82" t="n">
        <f aca="false">IF(J797=0,0,J797/I797)</f>
        <v>0</v>
      </c>
      <c r="L797" s="82" t="n">
        <f aca="false">I797/UOM</f>
        <v>-0.0019</v>
      </c>
      <c r="M797" s="82" t="n">
        <f aca="false">J797/UOM</f>
        <v>0</v>
      </c>
      <c r="N797" s="83" t="str">
        <f aca="false">IF(F797="P","PHY",IF(F797="G","G",E797))</f>
        <v>P</v>
      </c>
      <c r="O797" s="83" t="str">
        <f aca="false">IF(ISNA(VLOOKUP(G797,BadCanCurves,1,FALSE())),VLOOKUP(D797,FOLIOS,6,FALSE()),"not used")</f>
        <v>not used</v>
      </c>
      <c r="P797" s="83" t="n">
        <f aca="false">IF($N797="P",VLOOKUP(H797,PrcBuckets,2,FALSE()),0)</f>
        <v>13</v>
      </c>
      <c r="Q797" s="83" t="n">
        <f aca="false">IF($N797="D",VLOOKUP(H797,BasisBuckets,2,FALSE()),0)</f>
        <v>0</v>
      </c>
      <c r="R797" s="83" t="n">
        <f aca="false">IF($N797="PHY",VLOOKUP(H797,PGDBuckets,2,FALSE()),0)</f>
        <v>0</v>
      </c>
      <c r="S797" s="83" t="n">
        <f aca="false">IF($N797="G",VLOOKUP(H797,PGDBuckets,2,FALSE()),0)</f>
        <v>0</v>
      </c>
      <c r="T797" s="83" t="n">
        <f aca="false">SUM(P797:S797)</f>
        <v>13</v>
      </c>
      <c r="U797" s="83" t="str">
        <f aca="false">IF(O797="not used","-",O797&amp;N797&amp;T797)</f>
        <v>-</v>
      </c>
      <c r="V797" s="83" t="str">
        <f aca="false">IF(O797="Not Used","-",VLOOKUP(D797,FOLIOS,7,FALSE())&amp;H797)</f>
        <v>-</v>
      </c>
      <c r="W797" s="83" t="str">
        <f aca="false">IF(U797="-","-",O797&amp;E797&amp;H797)</f>
        <v>-</v>
      </c>
      <c r="X797" s="84" t="str">
        <f aca="false">D797&amp;G797</f>
        <v>FT-CAND-EGSC-PRCTOLL:AECO/EXP</v>
      </c>
      <c r="AF797" s="0" t="str">
        <f aca="false">D797&amp;V797</f>
        <v>FT-CAND-EGSC-PRC-</v>
      </c>
    </row>
    <row r="798" customFormat="false" ht="12.75" hidden="false" customHeight="false" outlineLevel="0" collapsed="false">
      <c r="A798" s="80" t="n">
        <v>36682</v>
      </c>
      <c r="B798" s="81" t="s">
        <v>55</v>
      </c>
      <c r="C798" s="81" t="s">
        <v>56</v>
      </c>
      <c r="D798" s="81" t="s">
        <v>80</v>
      </c>
      <c r="E798" s="81" t="s">
        <v>24</v>
      </c>
      <c r="F798" s="81"/>
      <c r="G798" s="81" t="s">
        <v>61</v>
      </c>
      <c r="H798" s="80" t="n">
        <v>39295</v>
      </c>
      <c r="I798" s="81" t="n">
        <v>-19</v>
      </c>
      <c r="J798" s="81" t="n">
        <v>0</v>
      </c>
      <c r="K798" s="82" t="n">
        <f aca="false">IF(J798=0,0,J798/I798)</f>
        <v>0</v>
      </c>
      <c r="L798" s="82" t="n">
        <f aca="false">I798/UOM</f>
        <v>-0.0019</v>
      </c>
      <c r="M798" s="82" t="n">
        <f aca="false">J798/UOM</f>
        <v>0</v>
      </c>
      <c r="N798" s="83" t="str">
        <f aca="false">IF(F798="P","PHY",IF(F798="G","G",E798))</f>
        <v>P</v>
      </c>
      <c r="O798" s="83" t="str">
        <f aca="false">IF(ISNA(VLOOKUP(G798,BadCanCurves,1,FALSE())),VLOOKUP(D798,FOLIOS,6,FALSE()),"not used")</f>
        <v>not used</v>
      </c>
      <c r="P798" s="83" t="n">
        <f aca="false">IF($N798="P",VLOOKUP(H798,PrcBuckets,2,FALSE()),0)</f>
        <v>13</v>
      </c>
      <c r="Q798" s="83" t="n">
        <f aca="false">IF($N798="D",VLOOKUP(H798,BasisBuckets,2,FALSE()),0)</f>
        <v>0</v>
      </c>
      <c r="R798" s="83" t="n">
        <f aca="false">IF($N798="PHY",VLOOKUP(H798,PGDBuckets,2,FALSE()),0)</f>
        <v>0</v>
      </c>
      <c r="S798" s="83" t="n">
        <f aca="false">IF($N798="G",VLOOKUP(H798,PGDBuckets,2,FALSE()),0)</f>
        <v>0</v>
      </c>
      <c r="T798" s="83" t="n">
        <f aca="false">SUM(P798:S798)</f>
        <v>13</v>
      </c>
      <c r="U798" s="83" t="str">
        <f aca="false">IF(O798="not used","-",O798&amp;N798&amp;T798)</f>
        <v>-</v>
      </c>
      <c r="V798" s="83" t="str">
        <f aca="false">IF(O798="Not Used","-",VLOOKUP(D798,FOLIOS,7,FALSE())&amp;H798)</f>
        <v>-</v>
      </c>
      <c r="W798" s="83" t="str">
        <f aca="false">IF(U798="-","-",O798&amp;E798&amp;H798)</f>
        <v>-</v>
      </c>
      <c r="X798" s="84" t="str">
        <f aca="false">D798&amp;G798</f>
        <v>FT-CAND-EGSC-PRCTOLL:AECO/EXP</v>
      </c>
      <c r="AF798" s="0" t="str">
        <f aca="false">D798&amp;V798</f>
        <v>FT-CAND-EGSC-PRC-</v>
      </c>
    </row>
    <row r="799" customFormat="false" ht="12.75" hidden="false" customHeight="false" outlineLevel="0" collapsed="false">
      <c r="A799" s="80" t="n">
        <v>36682</v>
      </c>
      <c r="B799" s="81" t="s">
        <v>55</v>
      </c>
      <c r="C799" s="81" t="s">
        <v>56</v>
      </c>
      <c r="D799" s="81" t="s">
        <v>80</v>
      </c>
      <c r="E799" s="81" t="s">
        <v>24</v>
      </c>
      <c r="F799" s="81"/>
      <c r="G799" s="81" t="s">
        <v>61</v>
      </c>
      <c r="H799" s="80" t="n">
        <v>39326</v>
      </c>
      <c r="I799" s="81" t="n">
        <v>-18</v>
      </c>
      <c r="J799" s="81" t="n">
        <v>0</v>
      </c>
      <c r="K799" s="82" t="n">
        <f aca="false">IF(J799=0,0,J799/I799)</f>
        <v>0</v>
      </c>
      <c r="L799" s="82" t="n">
        <f aca="false">I799/UOM</f>
        <v>-0.0018</v>
      </c>
      <c r="M799" s="82" t="n">
        <f aca="false">J799/UOM</f>
        <v>0</v>
      </c>
      <c r="N799" s="83" t="str">
        <f aca="false">IF(F799="P","PHY",IF(F799="G","G",E799))</f>
        <v>P</v>
      </c>
      <c r="O799" s="83" t="str">
        <f aca="false">IF(ISNA(VLOOKUP(G799,BadCanCurves,1,FALSE())),VLOOKUP(D799,FOLIOS,6,FALSE()),"not used")</f>
        <v>not used</v>
      </c>
      <c r="P799" s="83" t="n">
        <f aca="false">IF($N799="P",VLOOKUP(H799,PrcBuckets,2,FALSE()),0)</f>
        <v>13</v>
      </c>
      <c r="Q799" s="83" t="n">
        <f aca="false">IF($N799="D",VLOOKUP(H799,BasisBuckets,2,FALSE()),0)</f>
        <v>0</v>
      </c>
      <c r="R799" s="83" t="n">
        <f aca="false">IF($N799="PHY",VLOOKUP(H799,PGDBuckets,2,FALSE()),0)</f>
        <v>0</v>
      </c>
      <c r="S799" s="83" t="n">
        <f aca="false">IF($N799="G",VLOOKUP(H799,PGDBuckets,2,FALSE()),0)</f>
        <v>0</v>
      </c>
      <c r="T799" s="83" t="n">
        <f aca="false">SUM(P799:S799)</f>
        <v>13</v>
      </c>
      <c r="U799" s="83" t="str">
        <f aca="false">IF(O799="not used","-",O799&amp;N799&amp;T799)</f>
        <v>-</v>
      </c>
      <c r="V799" s="83" t="str">
        <f aca="false">IF(O799="Not Used","-",VLOOKUP(D799,FOLIOS,7,FALSE())&amp;H799)</f>
        <v>-</v>
      </c>
      <c r="W799" s="83" t="str">
        <f aca="false">IF(U799="-","-",O799&amp;E799&amp;H799)</f>
        <v>-</v>
      </c>
      <c r="X799" s="84" t="str">
        <f aca="false">D799&amp;G799</f>
        <v>FT-CAND-EGSC-PRCTOLL:AECO/EXP</v>
      </c>
      <c r="AF799" s="0" t="str">
        <f aca="false">D799&amp;V799</f>
        <v>FT-CAND-EGSC-PRC-</v>
      </c>
    </row>
    <row r="800" customFormat="false" ht="12.75" hidden="false" customHeight="false" outlineLevel="0" collapsed="false">
      <c r="A800" s="80" t="n">
        <v>36682</v>
      </c>
      <c r="B800" s="81" t="s">
        <v>55</v>
      </c>
      <c r="C800" s="81" t="s">
        <v>56</v>
      </c>
      <c r="D800" s="81" t="s">
        <v>80</v>
      </c>
      <c r="E800" s="81" t="s">
        <v>24</v>
      </c>
      <c r="F800" s="81"/>
      <c r="G800" s="81" t="s">
        <v>61</v>
      </c>
      <c r="H800" s="80" t="n">
        <v>39356</v>
      </c>
      <c r="I800" s="81" t="n">
        <v>-18</v>
      </c>
      <c r="J800" s="81" t="n">
        <v>0</v>
      </c>
      <c r="K800" s="82" t="n">
        <f aca="false">IF(J800=0,0,J800/I800)</f>
        <v>0</v>
      </c>
      <c r="L800" s="82" t="n">
        <f aca="false">I800/UOM</f>
        <v>-0.0018</v>
      </c>
      <c r="M800" s="82" t="n">
        <f aca="false">J800/UOM</f>
        <v>0</v>
      </c>
      <c r="N800" s="83" t="str">
        <f aca="false">IF(F800="P","PHY",IF(F800="G","G",E800))</f>
        <v>P</v>
      </c>
      <c r="O800" s="83" t="str">
        <f aca="false">IF(ISNA(VLOOKUP(G800,BadCanCurves,1,FALSE())),VLOOKUP(D800,FOLIOS,6,FALSE()),"not used")</f>
        <v>not used</v>
      </c>
      <c r="P800" s="83" t="n">
        <f aca="false">IF($N800="P",VLOOKUP(H800,PrcBuckets,2,FALSE()),0)</f>
        <v>13</v>
      </c>
      <c r="Q800" s="83" t="n">
        <f aca="false">IF($N800="D",VLOOKUP(H800,BasisBuckets,2,FALSE()),0)</f>
        <v>0</v>
      </c>
      <c r="R800" s="83" t="n">
        <f aca="false">IF($N800="PHY",VLOOKUP(H800,PGDBuckets,2,FALSE()),0)</f>
        <v>0</v>
      </c>
      <c r="S800" s="83" t="n">
        <f aca="false">IF($N800="G",VLOOKUP(H800,PGDBuckets,2,FALSE()),0)</f>
        <v>0</v>
      </c>
      <c r="T800" s="83" t="n">
        <f aca="false">SUM(P800:S800)</f>
        <v>13</v>
      </c>
      <c r="U800" s="83" t="str">
        <f aca="false">IF(O800="not used","-",O800&amp;N800&amp;T800)</f>
        <v>-</v>
      </c>
      <c r="V800" s="83" t="str">
        <f aca="false">IF(O800="Not Used","-",VLOOKUP(D800,FOLIOS,7,FALSE())&amp;H800)</f>
        <v>-</v>
      </c>
      <c r="W800" s="83" t="str">
        <f aca="false">IF(U800="-","-",O800&amp;E800&amp;H800)</f>
        <v>-</v>
      </c>
      <c r="X800" s="84" t="str">
        <f aca="false">D800&amp;G800</f>
        <v>FT-CAND-EGSC-PRCTOLL:AECO/EXP</v>
      </c>
      <c r="AF800" s="0" t="str">
        <f aca="false">D800&amp;V800</f>
        <v>FT-CAND-EGSC-PRC-</v>
      </c>
    </row>
    <row r="801" customFormat="false" ht="12.75" hidden="false" customHeight="false" outlineLevel="0" collapsed="false">
      <c r="A801" s="80" t="n">
        <v>36682</v>
      </c>
      <c r="B801" s="81" t="s">
        <v>55</v>
      </c>
      <c r="C801" s="81" t="s">
        <v>56</v>
      </c>
      <c r="D801" s="81" t="s">
        <v>80</v>
      </c>
      <c r="E801" s="81" t="s">
        <v>24</v>
      </c>
      <c r="F801" s="81"/>
      <c r="G801" s="81" t="s">
        <v>61</v>
      </c>
      <c r="H801" s="80" t="n">
        <v>39387</v>
      </c>
      <c r="I801" s="81" t="n">
        <v>-18</v>
      </c>
      <c r="J801" s="81" t="n">
        <v>0</v>
      </c>
      <c r="K801" s="82" t="n">
        <f aca="false">IF(J801=0,0,J801/I801)</f>
        <v>0</v>
      </c>
      <c r="L801" s="82" t="n">
        <f aca="false">I801/UOM</f>
        <v>-0.0018</v>
      </c>
      <c r="M801" s="82" t="n">
        <f aca="false">J801/UOM</f>
        <v>0</v>
      </c>
      <c r="N801" s="83" t="str">
        <f aca="false">IF(F801="P","PHY",IF(F801="G","G",E801))</f>
        <v>P</v>
      </c>
      <c r="O801" s="83" t="str">
        <f aca="false">IF(ISNA(VLOOKUP(G801,BadCanCurves,1,FALSE())),VLOOKUP(D801,FOLIOS,6,FALSE()),"not used")</f>
        <v>not used</v>
      </c>
      <c r="P801" s="83" t="n">
        <f aca="false">IF($N801="P",VLOOKUP(H801,PrcBuckets,2,FALSE()),0)</f>
        <v>13</v>
      </c>
      <c r="Q801" s="83" t="n">
        <f aca="false">IF($N801="D",VLOOKUP(H801,BasisBuckets,2,FALSE()),0)</f>
        <v>0</v>
      </c>
      <c r="R801" s="83" t="n">
        <f aca="false">IF($N801="PHY",VLOOKUP(H801,PGDBuckets,2,FALSE()),0)</f>
        <v>0</v>
      </c>
      <c r="S801" s="83" t="n">
        <f aca="false">IF($N801="G",VLOOKUP(H801,PGDBuckets,2,FALSE()),0)</f>
        <v>0</v>
      </c>
      <c r="T801" s="83" t="n">
        <f aca="false">SUM(P801:S801)</f>
        <v>13</v>
      </c>
      <c r="U801" s="83" t="str">
        <f aca="false">IF(O801="not used","-",O801&amp;N801&amp;T801)</f>
        <v>-</v>
      </c>
      <c r="V801" s="83" t="str">
        <f aca="false">IF(O801="Not Used","-",VLOOKUP(D801,FOLIOS,7,FALSE())&amp;H801)</f>
        <v>-</v>
      </c>
      <c r="W801" s="83" t="str">
        <f aca="false">IF(U801="-","-",O801&amp;E801&amp;H801)</f>
        <v>-</v>
      </c>
      <c r="X801" s="84" t="str">
        <f aca="false">D801&amp;G801</f>
        <v>FT-CAND-EGSC-PRCTOLL:AECO/EXP</v>
      </c>
      <c r="AF801" s="0" t="str">
        <f aca="false">D801&amp;V801</f>
        <v>FT-CAND-EGSC-PRC-</v>
      </c>
    </row>
    <row r="802" customFormat="false" ht="12.75" hidden="false" customHeight="false" outlineLevel="0" collapsed="false">
      <c r="A802" s="80" t="n">
        <v>36682</v>
      </c>
      <c r="B802" s="81" t="s">
        <v>55</v>
      </c>
      <c r="C802" s="81" t="s">
        <v>56</v>
      </c>
      <c r="D802" s="81" t="s">
        <v>80</v>
      </c>
      <c r="E802" s="81" t="s">
        <v>24</v>
      </c>
      <c r="F802" s="81"/>
      <c r="G802" s="81" t="s">
        <v>61</v>
      </c>
      <c r="H802" s="80" t="n">
        <v>39417</v>
      </c>
      <c r="I802" s="81" t="n">
        <v>-18</v>
      </c>
      <c r="J802" s="81" t="n">
        <v>0</v>
      </c>
      <c r="K802" s="82" t="n">
        <f aca="false">IF(J802=0,0,J802/I802)</f>
        <v>0</v>
      </c>
      <c r="L802" s="82" t="n">
        <f aca="false">I802/UOM</f>
        <v>-0.0018</v>
      </c>
      <c r="M802" s="82" t="n">
        <f aca="false">J802/UOM</f>
        <v>0</v>
      </c>
      <c r="N802" s="83" t="str">
        <f aca="false">IF(F802="P","PHY",IF(F802="G","G",E802))</f>
        <v>P</v>
      </c>
      <c r="O802" s="83" t="str">
        <f aca="false">IF(ISNA(VLOOKUP(G802,BadCanCurves,1,FALSE())),VLOOKUP(D802,FOLIOS,6,FALSE()),"not used")</f>
        <v>not used</v>
      </c>
      <c r="P802" s="83" t="n">
        <f aca="false">IF($N802="P",VLOOKUP(H802,PrcBuckets,2,FALSE()),0)</f>
        <v>13</v>
      </c>
      <c r="Q802" s="83" t="n">
        <f aca="false">IF($N802="D",VLOOKUP(H802,BasisBuckets,2,FALSE()),0)</f>
        <v>0</v>
      </c>
      <c r="R802" s="83" t="n">
        <f aca="false">IF($N802="PHY",VLOOKUP(H802,PGDBuckets,2,FALSE()),0)</f>
        <v>0</v>
      </c>
      <c r="S802" s="83" t="n">
        <f aca="false">IF($N802="G",VLOOKUP(H802,PGDBuckets,2,FALSE()),0)</f>
        <v>0</v>
      </c>
      <c r="T802" s="83" t="n">
        <f aca="false">SUM(P802:S802)</f>
        <v>13</v>
      </c>
      <c r="U802" s="83" t="str">
        <f aca="false">IF(O802="not used","-",O802&amp;N802&amp;T802)</f>
        <v>-</v>
      </c>
      <c r="V802" s="83" t="str">
        <f aca="false">IF(O802="Not Used","-",VLOOKUP(D802,FOLIOS,7,FALSE())&amp;H802)</f>
        <v>-</v>
      </c>
      <c r="W802" s="83" t="str">
        <f aca="false">IF(U802="-","-",O802&amp;E802&amp;H802)</f>
        <v>-</v>
      </c>
      <c r="X802" s="84" t="str">
        <f aca="false">D802&amp;G802</f>
        <v>FT-CAND-EGSC-PRCTOLL:AECO/EXP</v>
      </c>
      <c r="AF802" s="0" t="str">
        <f aca="false">D802&amp;V802</f>
        <v>FT-CAND-EGSC-PRC-</v>
      </c>
    </row>
    <row r="803" customFormat="false" ht="12.75" hidden="false" customHeight="false" outlineLevel="0" collapsed="false">
      <c r="A803" s="80" t="n">
        <v>36682</v>
      </c>
      <c r="B803" s="81" t="s">
        <v>55</v>
      </c>
      <c r="C803" s="81" t="s">
        <v>56</v>
      </c>
      <c r="D803" s="81" t="s">
        <v>80</v>
      </c>
      <c r="E803" s="81" t="s">
        <v>24</v>
      </c>
      <c r="F803" s="81"/>
      <c r="G803" s="81" t="s">
        <v>61</v>
      </c>
      <c r="H803" s="80" t="n">
        <v>39448</v>
      </c>
      <c r="I803" s="81" t="n">
        <v>-18</v>
      </c>
      <c r="J803" s="81" t="n">
        <v>0</v>
      </c>
      <c r="K803" s="82" t="n">
        <f aca="false">IF(J803=0,0,J803/I803)</f>
        <v>0</v>
      </c>
      <c r="L803" s="82" t="n">
        <f aca="false">I803/UOM</f>
        <v>-0.0018</v>
      </c>
      <c r="M803" s="82" t="n">
        <f aca="false">J803/UOM</f>
        <v>0</v>
      </c>
      <c r="N803" s="83" t="str">
        <f aca="false">IF(F803="P","PHY",IF(F803="G","G",E803))</f>
        <v>P</v>
      </c>
      <c r="O803" s="83" t="str">
        <f aca="false">IF(ISNA(VLOOKUP(G803,BadCanCurves,1,FALSE())),VLOOKUP(D803,FOLIOS,6,FALSE()),"not used")</f>
        <v>not used</v>
      </c>
      <c r="P803" s="83" t="n">
        <f aca="false">IF($N803="P",VLOOKUP(H803,PrcBuckets,2,FALSE()),0)</f>
        <v>13</v>
      </c>
      <c r="Q803" s="83" t="n">
        <f aca="false">IF($N803="D",VLOOKUP(H803,BasisBuckets,2,FALSE()),0)</f>
        <v>0</v>
      </c>
      <c r="R803" s="83" t="n">
        <f aca="false">IF($N803="PHY",VLOOKUP(H803,PGDBuckets,2,FALSE()),0)</f>
        <v>0</v>
      </c>
      <c r="S803" s="83" t="n">
        <f aca="false">IF($N803="G",VLOOKUP(H803,PGDBuckets,2,FALSE()),0)</f>
        <v>0</v>
      </c>
      <c r="T803" s="83" t="n">
        <f aca="false">SUM(P803:S803)</f>
        <v>13</v>
      </c>
      <c r="U803" s="83" t="str">
        <f aca="false">IF(O803="not used","-",O803&amp;N803&amp;T803)</f>
        <v>-</v>
      </c>
      <c r="V803" s="83" t="str">
        <f aca="false">IF(O803="Not Used","-",VLOOKUP(D803,FOLIOS,7,FALSE())&amp;H803)</f>
        <v>-</v>
      </c>
      <c r="W803" s="83" t="str">
        <f aca="false">IF(U803="-","-",O803&amp;E803&amp;H803)</f>
        <v>-</v>
      </c>
      <c r="X803" s="84" t="str">
        <f aca="false">D803&amp;G803</f>
        <v>FT-CAND-EGSC-PRCTOLL:AECO/EXP</v>
      </c>
      <c r="AF803" s="0" t="str">
        <f aca="false">D803&amp;V803</f>
        <v>FT-CAND-EGSC-PRC-</v>
      </c>
    </row>
    <row r="804" customFormat="false" ht="12.75" hidden="false" customHeight="false" outlineLevel="0" collapsed="false">
      <c r="A804" s="80" t="n">
        <v>36682</v>
      </c>
      <c r="B804" s="81" t="s">
        <v>55</v>
      </c>
      <c r="C804" s="81" t="s">
        <v>56</v>
      </c>
      <c r="D804" s="81" t="s">
        <v>80</v>
      </c>
      <c r="E804" s="81" t="s">
        <v>24</v>
      </c>
      <c r="F804" s="81"/>
      <c r="G804" s="81" t="s">
        <v>61</v>
      </c>
      <c r="H804" s="80" t="n">
        <v>39479</v>
      </c>
      <c r="I804" s="81" t="n">
        <v>-17</v>
      </c>
      <c r="J804" s="81" t="n">
        <v>0</v>
      </c>
      <c r="K804" s="82" t="n">
        <f aca="false">IF(J804=0,0,J804/I804)</f>
        <v>0</v>
      </c>
      <c r="L804" s="82" t="n">
        <f aca="false">I804/UOM</f>
        <v>-0.0017</v>
      </c>
      <c r="M804" s="82" t="n">
        <f aca="false">J804/UOM</f>
        <v>0</v>
      </c>
      <c r="N804" s="83" t="str">
        <f aca="false">IF(F804="P","PHY",IF(F804="G","G",E804))</f>
        <v>P</v>
      </c>
      <c r="O804" s="83" t="str">
        <f aca="false">IF(ISNA(VLOOKUP(G804,BadCanCurves,1,FALSE())),VLOOKUP(D804,FOLIOS,6,FALSE()),"not used")</f>
        <v>not used</v>
      </c>
      <c r="P804" s="83" t="n">
        <f aca="false">IF($N804="P",VLOOKUP(H804,PrcBuckets,2,FALSE()),0)</f>
        <v>13</v>
      </c>
      <c r="Q804" s="83" t="n">
        <f aca="false">IF($N804="D",VLOOKUP(H804,BasisBuckets,2,FALSE()),0)</f>
        <v>0</v>
      </c>
      <c r="R804" s="83" t="n">
        <f aca="false">IF($N804="PHY",VLOOKUP(H804,PGDBuckets,2,FALSE()),0)</f>
        <v>0</v>
      </c>
      <c r="S804" s="83" t="n">
        <f aca="false">IF($N804="G",VLOOKUP(H804,PGDBuckets,2,FALSE()),0)</f>
        <v>0</v>
      </c>
      <c r="T804" s="83" t="n">
        <f aca="false">SUM(P804:S804)</f>
        <v>13</v>
      </c>
      <c r="U804" s="83" t="str">
        <f aca="false">IF(O804="not used","-",O804&amp;N804&amp;T804)</f>
        <v>-</v>
      </c>
      <c r="V804" s="83" t="str">
        <f aca="false">IF(O804="Not Used","-",VLOOKUP(D804,FOLIOS,7,FALSE())&amp;H804)</f>
        <v>-</v>
      </c>
      <c r="W804" s="83" t="str">
        <f aca="false">IF(U804="-","-",O804&amp;E804&amp;H804)</f>
        <v>-</v>
      </c>
      <c r="X804" s="84" t="str">
        <f aca="false">D804&amp;G804</f>
        <v>FT-CAND-EGSC-PRCTOLL:AECO/EXP</v>
      </c>
      <c r="AF804" s="0" t="str">
        <f aca="false">D804&amp;V804</f>
        <v>FT-CAND-EGSC-PRC-</v>
      </c>
    </row>
    <row r="805" customFormat="false" ht="12.75" hidden="false" customHeight="false" outlineLevel="0" collapsed="false">
      <c r="A805" s="80" t="n">
        <v>36682</v>
      </c>
      <c r="B805" s="81" t="s">
        <v>55</v>
      </c>
      <c r="C805" s="81" t="s">
        <v>56</v>
      </c>
      <c r="D805" s="81" t="s">
        <v>80</v>
      </c>
      <c r="E805" s="81" t="s">
        <v>24</v>
      </c>
      <c r="F805" s="81"/>
      <c r="G805" s="81" t="s">
        <v>61</v>
      </c>
      <c r="H805" s="80" t="n">
        <v>39508</v>
      </c>
      <c r="I805" s="81" t="n">
        <v>-18</v>
      </c>
      <c r="J805" s="81" t="n">
        <v>0</v>
      </c>
      <c r="K805" s="82" t="n">
        <f aca="false">IF(J805=0,0,J805/I805)</f>
        <v>0</v>
      </c>
      <c r="L805" s="82" t="n">
        <f aca="false">I805/UOM</f>
        <v>-0.0018</v>
      </c>
      <c r="M805" s="82" t="n">
        <f aca="false">J805/UOM</f>
        <v>0</v>
      </c>
      <c r="N805" s="83" t="str">
        <f aca="false">IF(F805="P","PHY",IF(F805="G","G",E805))</f>
        <v>P</v>
      </c>
      <c r="O805" s="83" t="str">
        <f aca="false">IF(ISNA(VLOOKUP(G805,BadCanCurves,1,FALSE())),VLOOKUP(D805,FOLIOS,6,FALSE()),"not used")</f>
        <v>not used</v>
      </c>
      <c r="P805" s="83" t="n">
        <f aca="false">IF($N805="P",VLOOKUP(H805,PrcBuckets,2,FALSE()),0)</f>
        <v>13</v>
      </c>
      <c r="Q805" s="83" t="n">
        <f aca="false">IF($N805="D",VLOOKUP(H805,BasisBuckets,2,FALSE()),0)</f>
        <v>0</v>
      </c>
      <c r="R805" s="83" t="n">
        <f aca="false">IF($N805="PHY",VLOOKUP(H805,PGDBuckets,2,FALSE()),0)</f>
        <v>0</v>
      </c>
      <c r="S805" s="83" t="n">
        <f aca="false">IF($N805="G",VLOOKUP(H805,PGDBuckets,2,FALSE()),0)</f>
        <v>0</v>
      </c>
      <c r="T805" s="83" t="n">
        <f aca="false">SUM(P805:S805)</f>
        <v>13</v>
      </c>
      <c r="U805" s="83" t="str">
        <f aca="false">IF(O805="not used","-",O805&amp;N805&amp;T805)</f>
        <v>-</v>
      </c>
      <c r="V805" s="83" t="str">
        <f aca="false">IF(O805="Not Used","-",VLOOKUP(D805,FOLIOS,7,FALSE())&amp;H805)</f>
        <v>-</v>
      </c>
      <c r="W805" s="83" t="str">
        <f aca="false">IF(U805="-","-",O805&amp;E805&amp;H805)</f>
        <v>-</v>
      </c>
      <c r="X805" s="84" t="str">
        <f aca="false">D805&amp;G805</f>
        <v>FT-CAND-EGSC-PRCTOLL:AECO/EXP</v>
      </c>
      <c r="AF805" s="0" t="str">
        <f aca="false">D805&amp;V805</f>
        <v>FT-CAND-EGSC-PRC-</v>
      </c>
    </row>
    <row r="806" customFormat="false" ht="12.75" hidden="false" customHeight="false" outlineLevel="0" collapsed="false">
      <c r="A806" s="80" t="n">
        <v>36682</v>
      </c>
      <c r="B806" s="81" t="s">
        <v>55</v>
      </c>
      <c r="C806" s="81" t="s">
        <v>56</v>
      </c>
      <c r="D806" s="81" t="s">
        <v>80</v>
      </c>
      <c r="E806" s="81" t="s">
        <v>24</v>
      </c>
      <c r="F806" s="81"/>
      <c r="G806" s="81" t="s">
        <v>61</v>
      </c>
      <c r="H806" s="80" t="n">
        <v>39539</v>
      </c>
      <c r="I806" s="81" t="n">
        <v>-17</v>
      </c>
      <c r="J806" s="81" t="n">
        <v>0</v>
      </c>
      <c r="K806" s="82" t="n">
        <f aca="false">IF(J806=0,0,J806/I806)</f>
        <v>0</v>
      </c>
      <c r="L806" s="82" t="n">
        <f aca="false">I806/UOM</f>
        <v>-0.0017</v>
      </c>
      <c r="M806" s="82" t="n">
        <f aca="false">J806/UOM</f>
        <v>0</v>
      </c>
      <c r="N806" s="83" t="str">
        <f aca="false">IF(F806="P","PHY",IF(F806="G","G",E806))</f>
        <v>P</v>
      </c>
      <c r="O806" s="83" t="str">
        <f aca="false">IF(ISNA(VLOOKUP(G806,BadCanCurves,1,FALSE())),VLOOKUP(D806,FOLIOS,6,FALSE()),"not used")</f>
        <v>not used</v>
      </c>
      <c r="P806" s="83" t="n">
        <f aca="false">IF($N806="P",VLOOKUP(H806,PrcBuckets,2,FALSE()),0)</f>
        <v>13</v>
      </c>
      <c r="Q806" s="83" t="n">
        <f aca="false">IF($N806="D",VLOOKUP(H806,BasisBuckets,2,FALSE()),0)</f>
        <v>0</v>
      </c>
      <c r="R806" s="83" t="n">
        <f aca="false">IF($N806="PHY",VLOOKUP(H806,PGDBuckets,2,FALSE()),0)</f>
        <v>0</v>
      </c>
      <c r="S806" s="83" t="n">
        <f aca="false">IF($N806="G",VLOOKUP(H806,PGDBuckets,2,FALSE()),0)</f>
        <v>0</v>
      </c>
      <c r="T806" s="83" t="n">
        <f aca="false">SUM(P806:S806)</f>
        <v>13</v>
      </c>
      <c r="U806" s="83" t="str">
        <f aca="false">IF(O806="not used","-",O806&amp;N806&amp;T806)</f>
        <v>-</v>
      </c>
      <c r="V806" s="83" t="str">
        <f aca="false">IF(O806="Not Used","-",VLOOKUP(D806,FOLIOS,7,FALSE())&amp;H806)</f>
        <v>-</v>
      </c>
      <c r="W806" s="83" t="str">
        <f aca="false">IF(U806="-","-",O806&amp;E806&amp;H806)</f>
        <v>-</v>
      </c>
      <c r="X806" s="84" t="str">
        <f aca="false">D806&amp;G806</f>
        <v>FT-CAND-EGSC-PRCTOLL:AECO/EXP</v>
      </c>
      <c r="AF806" s="0" t="str">
        <f aca="false">D806&amp;V806</f>
        <v>FT-CAND-EGSC-PRC-</v>
      </c>
    </row>
    <row r="807" customFormat="false" ht="12.75" hidden="false" customHeight="false" outlineLevel="0" collapsed="false">
      <c r="A807" s="80" t="n">
        <v>36682</v>
      </c>
      <c r="B807" s="81" t="s">
        <v>55</v>
      </c>
      <c r="C807" s="81" t="s">
        <v>56</v>
      </c>
      <c r="D807" s="81" t="s">
        <v>80</v>
      </c>
      <c r="E807" s="81" t="s">
        <v>24</v>
      </c>
      <c r="F807" s="81"/>
      <c r="G807" s="81" t="s">
        <v>61</v>
      </c>
      <c r="H807" s="80" t="n">
        <v>39569</v>
      </c>
      <c r="I807" s="81" t="n">
        <v>-18</v>
      </c>
      <c r="J807" s="81" t="n">
        <v>0</v>
      </c>
      <c r="K807" s="82" t="n">
        <f aca="false">IF(J807=0,0,J807/I807)</f>
        <v>0</v>
      </c>
      <c r="L807" s="82" t="n">
        <f aca="false">I807/UOM</f>
        <v>-0.0018</v>
      </c>
      <c r="M807" s="82" t="n">
        <f aca="false">J807/UOM</f>
        <v>0</v>
      </c>
      <c r="N807" s="83" t="str">
        <f aca="false">IF(F807="P","PHY",IF(F807="G","G",E807))</f>
        <v>P</v>
      </c>
      <c r="O807" s="83" t="str">
        <f aca="false">IF(ISNA(VLOOKUP(G807,BadCanCurves,1,FALSE())),VLOOKUP(D807,FOLIOS,6,FALSE()),"not used")</f>
        <v>not used</v>
      </c>
      <c r="P807" s="83" t="n">
        <f aca="false">IF($N807="P",VLOOKUP(H807,PrcBuckets,2,FALSE()),0)</f>
        <v>13</v>
      </c>
      <c r="Q807" s="83" t="n">
        <f aca="false">IF($N807="D",VLOOKUP(H807,BasisBuckets,2,FALSE()),0)</f>
        <v>0</v>
      </c>
      <c r="R807" s="83" t="n">
        <f aca="false">IF($N807="PHY",VLOOKUP(H807,PGDBuckets,2,FALSE()),0)</f>
        <v>0</v>
      </c>
      <c r="S807" s="83" t="n">
        <f aca="false">IF($N807="G",VLOOKUP(H807,PGDBuckets,2,FALSE()),0)</f>
        <v>0</v>
      </c>
      <c r="T807" s="83" t="n">
        <f aca="false">SUM(P807:S807)</f>
        <v>13</v>
      </c>
      <c r="U807" s="83" t="str">
        <f aca="false">IF(O807="not used","-",O807&amp;N807&amp;T807)</f>
        <v>-</v>
      </c>
      <c r="V807" s="83" t="str">
        <f aca="false">IF(O807="Not Used","-",VLOOKUP(D807,FOLIOS,7,FALSE())&amp;H807)</f>
        <v>-</v>
      </c>
      <c r="W807" s="83" t="str">
        <f aca="false">IF(U807="-","-",O807&amp;E807&amp;H807)</f>
        <v>-</v>
      </c>
      <c r="X807" s="84" t="str">
        <f aca="false">D807&amp;G807</f>
        <v>FT-CAND-EGSC-PRCTOLL:AECO/EXP</v>
      </c>
      <c r="AF807" s="0" t="str">
        <f aca="false">D807&amp;V807</f>
        <v>FT-CAND-EGSC-PRC-</v>
      </c>
    </row>
    <row r="808" customFormat="false" ht="12.75" hidden="false" customHeight="false" outlineLevel="0" collapsed="false">
      <c r="A808" s="80" t="n">
        <v>36682</v>
      </c>
      <c r="B808" s="81" t="s">
        <v>55</v>
      </c>
      <c r="C808" s="81" t="s">
        <v>56</v>
      </c>
      <c r="D808" s="81" t="s">
        <v>80</v>
      </c>
      <c r="E808" s="81" t="s">
        <v>24</v>
      </c>
      <c r="F808" s="81"/>
      <c r="G808" s="81" t="s">
        <v>61</v>
      </c>
      <c r="H808" s="80" t="n">
        <v>39600</v>
      </c>
      <c r="I808" s="81" t="n">
        <v>-17</v>
      </c>
      <c r="J808" s="81" t="n">
        <v>0</v>
      </c>
      <c r="K808" s="82" t="n">
        <f aca="false">IF(J808=0,0,J808/I808)</f>
        <v>0</v>
      </c>
      <c r="L808" s="82" t="n">
        <f aca="false">I808/UOM</f>
        <v>-0.0017</v>
      </c>
      <c r="M808" s="82" t="n">
        <f aca="false">J808/UOM</f>
        <v>0</v>
      </c>
      <c r="N808" s="83" t="str">
        <f aca="false">IF(F808="P","PHY",IF(F808="G","G",E808))</f>
        <v>P</v>
      </c>
      <c r="O808" s="83" t="str">
        <f aca="false">IF(ISNA(VLOOKUP(G808,BadCanCurves,1,FALSE())),VLOOKUP(D808,FOLIOS,6,FALSE()),"not used")</f>
        <v>not used</v>
      </c>
      <c r="P808" s="83" t="n">
        <f aca="false">IF($N808="P",VLOOKUP(H808,PrcBuckets,2,FALSE()),0)</f>
        <v>13</v>
      </c>
      <c r="Q808" s="83" t="n">
        <f aca="false">IF($N808="D",VLOOKUP(H808,BasisBuckets,2,FALSE()),0)</f>
        <v>0</v>
      </c>
      <c r="R808" s="83" t="n">
        <f aca="false">IF($N808="PHY",VLOOKUP(H808,PGDBuckets,2,FALSE()),0)</f>
        <v>0</v>
      </c>
      <c r="S808" s="83" t="n">
        <f aca="false">IF($N808="G",VLOOKUP(H808,PGDBuckets,2,FALSE()),0)</f>
        <v>0</v>
      </c>
      <c r="T808" s="83" t="n">
        <f aca="false">SUM(P808:S808)</f>
        <v>13</v>
      </c>
      <c r="U808" s="83" t="str">
        <f aca="false">IF(O808="not used","-",O808&amp;N808&amp;T808)</f>
        <v>-</v>
      </c>
      <c r="V808" s="83" t="str">
        <f aca="false">IF(O808="Not Used","-",VLOOKUP(D808,FOLIOS,7,FALSE())&amp;H808)</f>
        <v>-</v>
      </c>
      <c r="W808" s="83" t="str">
        <f aca="false">IF(U808="-","-",O808&amp;E808&amp;H808)</f>
        <v>-</v>
      </c>
      <c r="X808" s="84" t="str">
        <f aca="false">D808&amp;G808</f>
        <v>FT-CAND-EGSC-PRCTOLL:AECO/EXP</v>
      </c>
      <c r="AF808" s="0" t="str">
        <f aca="false">D808&amp;V808</f>
        <v>FT-CAND-EGSC-PRC-</v>
      </c>
    </row>
    <row r="809" customFormat="false" ht="12.75" hidden="false" customHeight="false" outlineLevel="0" collapsed="false">
      <c r="A809" s="80" t="n">
        <v>36682</v>
      </c>
      <c r="B809" s="81" t="s">
        <v>55</v>
      </c>
      <c r="C809" s="81" t="s">
        <v>56</v>
      </c>
      <c r="D809" s="81" t="s">
        <v>80</v>
      </c>
      <c r="E809" s="81" t="s">
        <v>24</v>
      </c>
      <c r="F809" s="81"/>
      <c r="G809" s="81" t="s">
        <v>61</v>
      </c>
      <c r="H809" s="80" t="n">
        <v>39630</v>
      </c>
      <c r="I809" s="81" t="n">
        <v>-17</v>
      </c>
      <c r="J809" s="81" t="n">
        <v>0</v>
      </c>
      <c r="K809" s="82" t="n">
        <f aca="false">IF(J809=0,0,J809/I809)</f>
        <v>0</v>
      </c>
      <c r="L809" s="82" t="n">
        <f aca="false">I809/UOM</f>
        <v>-0.0017</v>
      </c>
      <c r="M809" s="82" t="n">
        <f aca="false">J809/UOM</f>
        <v>0</v>
      </c>
      <c r="N809" s="83" t="str">
        <f aca="false">IF(F809="P","PHY",IF(F809="G","G",E809))</f>
        <v>P</v>
      </c>
      <c r="O809" s="83" t="str">
        <f aca="false">IF(ISNA(VLOOKUP(G809,BadCanCurves,1,FALSE())),VLOOKUP(D809,FOLIOS,6,FALSE()),"not used")</f>
        <v>not used</v>
      </c>
      <c r="P809" s="83" t="n">
        <f aca="false">IF($N809="P",VLOOKUP(H809,PrcBuckets,2,FALSE()),0)</f>
        <v>13</v>
      </c>
      <c r="Q809" s="83" t="n">
        <f aca="false">IF($N809="D",VLOOKUP(H809,BasisBuckets,2,FALSE()),0)</f>
        <v>0</v>
      </c>
      <c r="R809" s="83" t="n">
        <f aca="false">IF($N809="PHY",VLOOKUP(H809,PGDBuckets,2,FALSE()),0)</f>
        <v>0</v>
      </c>
      <c r="S809" s="83" t="n">
        <f aca="false">IF($N809="G",VLOOKUP(H809,PGDBuckets,2,FALSE()),0)</f>
        <v>0</v>
      </c>
      <c r="T809" s="83" t="n">
        <f aca="false">SUM(P809:S809)</f>
        <v>13</v>
      </c>
      <c r="U809" s="83" t="str">
        <f aca="false">IF(O809="not used","-",O809&amp;N809&amp;T809)</f>
        <v>-</v>
      </c>
      <c r="V809" s="83" t="str">
        <f aca="false">IF(O809="Not Used","-",VLOOKUP(D809,FOLIOS,7,FALSE())&amp;H809)</f>
        <v>-</v>
      </c>
      <c r="W809" s="83" t="str">
        <f aca="false">IF(U809="-","-",O809&amp;E809&amp;H809)</f>
        <v>-</v>
      </c>
      <c r="X809" s="84" t="str">
        <f aca="false">D809&amp;G809</f>
        <v>FT-CAND-EGSC-PRCTOLL:AECO/EXP</v>
      </c>
      <c r="AF809" s="0" t="str">
        <f aca="false">D809&amp;V809</f>
        <v>FT-CAND-EGSC-PRC-</v>
      </c>
    </row>
    <row r="810" customFormat="false" ht="12.75" hidden="false" customHeight="false" outlineLevel="0" collapsed="false">
      <c r="A810" s="80" t="n">
        <v>36682</v>
      </c>
      <c r="B810" s="81" t="s">
        <v>55</v>
      </c>
      <c r="C810" s="81" t="s">
        <v>56</v>
      </c>
      <c r="D810" s="81" t="s">
        <v>80</v>
      </c>
      <c r="E810" s="81" t="s">
        <v>24</v>
      </c>
      <c r="F810" s="81"/>
      <c r="G810" s="81" t="s">
        <v>61</v>
      </c>
      <c r="H810" s="80" t="n">
        <v>39661</v>
      </c>
      <c r="I810" s="81" t="n">
        <v>-17</v>
      </c>
      <c r="J810" s="81" t="n">
        <v>0</v>
      </c>
      <c r="K810" s="82" t="n">
        <f aca="false">IF(J810=0,0,J810/I810)</f>
        <v>0</v>
      </c>
      <c r="L810" s="82" t="n">
        <f aca="false">I810/UOM</f>
        <v>-0.0017</v>
      </c>
      <c r="M810" s="82" t="n">
        <f aca="false">J810/UOM</f>
        <v>0</v>
      </c>
      <c r="N810" s="83" t="str">
        <f aca="false">IF(F810="P","PHY",IF(F810="G","G",E810))</f>
        <v>P</v>
      </c>
      <c r="O810" s="83" t="str">
        <f aca="false">IF(ISNA(VLOOKUP(G810,BadCanCurves,1,FALSE())),VLOOKUP(D810,FOLIOS,6,FALSE()),"not used")</f>
        <v>not used</v>
      </c>
      <c r="P810" s="83" t="n">
        <f aca="false">IF($N810="P",VLOOKUP(H810,PrcBuckets,2,FALSE()),0)</f>
        <v>13</v>
      </c>
      <c r="Q810" s="83" t="n">
        <f aca="false">IF($N810="D",VLOOKUP(H810,BasisBuckets,2,FALSE()),0)</f>
        <v>0</v>
      </c>
      <c r="R810" s="83" t="n">
        <f aca="false">IF($N810="PHY",VLOOKUP(H810,PGDBuckets,2,FALSE()),0)</f>
        <v>0</v>
      </c>
      <c r="S810" s="83" t="n">
        <f aca="false">IF($N810="G",VLOOKUP(H810,PGDBuckets,2,FALSE()),0)</f>
        <v>0</v>
      </c>
      <c r="T810" s="83" t="n">
        <f aca="false">SUM(P810:S810)</f>
        <v>13</v>
      </c>
      <c r="U810" s="83" t="str">
        <f aca="false">IF(O810="not used","-",O810&amp;N810&amp;T810)</f>
        <v>-</v>
      </c>
      <c r="V810" s="83" t="str">
        <f aca="false">IF(O810="Not Used","-",VLOOKUP(D810,FOLIOS,7,FALSE())&amp;H810)</f>
        <v>-</v>
      </c>
      <c r="W810" s="83" t="str">
        <f aca="false">IF(U810="-","-",O810&amp;E810&amp;H810)</f>
        <v>-</v>
      </c>
      <c r="X810" s="84" t="str">
        <f aca="false">D810&amp;G810</f>
        <v>FT-CAND-EGSC-PRCTOLL:AECO/EXP</v>
      </c>
      <c r="AF810" s="0" t="str">
        <f aca="false">D810&amp;V810</f>
        <v>FT-CAND-EGSC-PRC-</v>
      </c>
    </row>
    <row r="811" customFormat="false" ht="12.75" hidden="false" customHeight="false" outlineLevel="0" collapsed="false">
      <c r="A811" s="80" t="n">
        <v>36682</v>
      </c>
      <c r="B811" s="81" t="s">
        <v>55</v>
      </c>
      <c r="C811" s="81" t="s">
        <v>56</v>
      </c>
      <c r="D811" s="81" t="s">
        <v>80</v>
      </c>
      <c r="E811" s="81" t="s">
        <v>24</v>
      </c>
      <c r="F811" s="81"/>
      <c r="G811" s="81" t="s">
        <v>61</v>
      </c>
      <c r="H811" s="80" t="n">
        <v>39692</v>
      </c>
      <c r="I811" s="81" t="n">
        <v>-17</v>
      </c>
      <c r="J811" s="81" t="n">
        <v>0</v>
      </c>
      <c r="K811" s="82" t="n">
        <f aca="false">IF(J811=0,0,J811/I811)</f>
        <v>0</v>
      </c>
      <c r="L811" s="82" t="n">
        <f aca="false">I811/UOM</f>
        <v>-0.0017</v>
      </c>
      <c r="M811" s="82" t="n">
        <f aca="false">J811/UOM</f>
        <v>0</v>
      </c>
      <c r="N811" s="83" t="str">
        <f aca="false">IF(F811="P","PHY",IF(F811="G","G",E811))</f>
        <v>P</v>
      </c>
      <c r="O811" s="83" t="str">
        <f aca="false">IF(ISNA(VLOOKUP(G811,BadCanCurves,1,FALSE())),VLOOKUP(D811,FOLIOS,6,FALSE()),"not used")</f>
        <v>not used</v>
      </c>
      <c r="P811" s="83" t="n">
        <f aca="false">IF($N811="P",VLOOKUP(H811,PrcBuckets,2,FALSE()),0)</f>
        <v>13</v>
      </c>
      <c r="Q811" s="83" t="n">
        <f aca="false">IF($N811="D",VLOOKUP(H811,BasisBuckets,2,FALSE()),0)</f>
        <v>0</v>
      </c>
      <c r="R811" s="83" t="n">
        <f aca="false">IF($N811="PHY",VLOOKUP(H811,PGDBuckets,2,FALSE()),0)</f>
        <v>0</v>
      </c>
      <c r="S811" s="83" t="n">
        <f aca="false">IF($N811="G",VLOOKUP(H811,PGDBuckets,2,FALSE()),0)</f>
        <v>0</v>
      </c>
      <c r="T811" s="83" t="n">
        <f aca="false">SUM(P811:S811)</f>
        <v>13</v>
      </c>
      <c r="U811" s="83" t="str">
        <f aca="false">IF(O811="not used","-",O811&amp;N811&amp;T811)</f>
        <v>-</v>
      </c>
      <c r="V811" s="83" t="str">
        <f aca="false">IF(O811="Not Used","-",VLOOKUP(D811,FOLIOS,7,FALSE())&amp;H811)</f>
        <v>-</v>
      </c>
      <c r="W811" s="83" t="str">
        <f aca="false">IF(U811="-","-",O811&amp;E811&amp;H811)</f>
        <v>-</v>
      </c>
      <c r="X811" s="84" t="str">
        <f aca="false">D811&amp;G811</f>
        <v>FT-CAND-EGSC-PRCTOLL:AECO/EXP</v>
      </c>
      <c r="AF811" s="0" t="str">
        <f aca="false">D811&amp;V811</f>
        <v>FT-CAND-EGSC-PRC-</v>
      </c>
    </row>
    <row r="812" customFormat="false" ht="12.75" hidden="false" customHeight="false" outlineLevel="0" collapsed="false">
      <c r="A812" s="80" t="n">
        <v>36682</v>
      </c>
      <c r="B812" s="81" t="s">
        <v>55</v>
      </c>
      <c r="C812" s="81" t="s">
        <v>56</v>
      </c>
      <c r="D812" s="81" t="s">
        <v>80</v>
      </c>
      <c r="E812" s="81" t="s">
        <v>24</v>
      </c>
      <c r="F812" s="81"/>
      <c r="G812" s="81" t="s">
        <v>61</v>
      </c>
      <c r="H812" s="80" t="n">
        <v>39722</v>
      </c>
      <c r="I812" s="81" t="n">
        <v>-17</v>
      </c>
      <c r="J812" s="81" t="n">
        <v>0</v>
      </c>
      <c r="K812" s="82" t="n">
        <f aca="false">IF(J812=0,0,J812/I812)</f>
        <v>0</v>
      </c>
      <c r="L812" s="82" t="n">
        <f aca="false">I812/UOM</f>
        <v>-0.0017</v>
      </c>
      <c r="M812" s="82" t="n">
        <f aca="false">J812/UOM</f>
        <v>0</v>
      </c>
      <c r="N812" s="83" t="str">
        <f aca="false">IF(F812="P","PHY",IF(F812="G","G",E812))</f>
        <v>P</v>
      </c>
      <c r="O812" s="83" t="str">
        <f aca="false">IF(ISNA(VLOOKUP(G812,BadCanCurves,1,FALSE())),VLOOKUP(D812,FOLIOS,6,FALSE()),"not used")</f>
        <v>not used</v>
      </c>
      <c r="P812" s="83" t="n">
        <f aca="false">IF($N812="P",VLOOKUP(H812,PrcBuckets,2,FALSE()),0)</f>
        <v>13</v>
      </c>
      <c r="Q812" s="83" t="n">
        <f aca="false">IF($N812="D",VLOOKUP(H812,BasisBuckets,2,FALSE()),0)</f>
        <v>0</v>
      </c>
      <c r="R812" s="83" t="n">
        <f aca="false">IF($N812="PHY",VLOOKUP(H812,PGDBuckets,2,FALSE()),0)</f>
        <v>0</v>
      </c>
      <c r="S812" s="83" t="n">
        <f aca="false">IF($N812="G",VLOOKUP(H812,PGDBuckets,2,FALSE()),0)</f>
        <v>0</v>
      </c>
      <c r="T812" s="83" t="n">
        <f aca="false">SUM(P812:S812)</f>
        <v>13</v>
      </c>
      <c r="U812" s="83" t="str">
        <f aca="false">IF(O812="not used","-",O812&amp;N812&amp;T812)</f>
        <v>-</v>
      </c>
      <c r="V812" s="83" t="str">
        <f aca="false">IF(O812="Not Used","-",VLOOKUP(D812,FOLIOS,7,FALSE())&amp;H812)</f>
        <v>-</v>
      </c>
      <c r="W812" s="83" t="str">
        <f aca="false">IF(U812="-","-",O812&amp;E812&amp;H812)</f>
        <v>-</v>
      </c>
      <c r="X812" s="84" t="str">
        <f aca="false">D812&amp;G812</f>
        <v>FT-CAND-EGSC-PRCTOLL:AECO/EXP</v>
      </c>
      <c r="AF812" s="0" t="str">
        <f aca="false">D812&amp;V812</f>
        <v>FT-CAND-EGSC-PRC-</v>
      </c>
    </row>
    <row r="813" customFormat="false" ht="12.75" hidden="false" customHeight="false" outlineLevel="0" collapsed="false">
      <c r="A813" s="80" t="n">
        <v>36682</v>
      </c>
      <c r="B813" s="81" t="s">
        <v>55</v>
      </c>
      <c r="C813" s="81" t="s">
        <v>56</v>
      </c>
      <c r="D813" s="81" t="s">
        <v>80</v>
      </c>
      <c r="E813" s="81" t="s">
        <v>24</v>
      </c>
      <c r="F813" s="81"/>
      <c r="G813" s="81" t="s">
        <v>61</v>
      </c>
      <c r="H813" s="80" t="n">
        <v>39753</v>
      </c>
      <c r="I813" s="81" t="n">
        <v>-16</v>
      </c>
      <c r="J813" s="81" t="n">
        <v>0</v>
      </c>
      <c r="K813" s="82" t="n">
        <f aca="false">IF(J813=0,0,J813/I813)</f>
        <v>0</v>
      </c>
      <c r="L813" s="82" t="n">
        <f aca="false">I813/UOM</f>
        <v>-0.0016</v>
      </c>
      <c r="M813" s="82" t="n">
        <f aca="false">J813/UOM</f>
        <v>0</v>
      </c>
      <c r="N813" s="83" t="str">
        <f aca="false">IF(F813="P","PHY",IF(F813="G","G",E813))</f>
        <v>P</v>
      </c>
      <c r="O813" s="83" t="str">
        <f aca="false">IF(ISNA(VLOOKUP(G813,BadCanCurves,1,FALSE())),VLOOKUP(D813,FOLIOS,6,FALSE()),"not used")</f>
        <v>not used</v>
      </c>
      <c r="P813" s="83" t="n">
        <f aca="false">IF($N813="P",VLOOKUP(H813,PrcBuckets,2,FALSE()),0)</f>
        <v>13</v>
      </c>
      <c r="Q813" s="83" t="n">
        <f aca="false">IF($N813="D",VLOOKUP(H813,BasisBuckets,2,FALSE()),0)</f>
        <v>0</v>
      </c>
      <c r="R813" s="83" t="n">
        <f aca="false">IF($N813="PHY",VLOOKUP(H813,PGDBuckets,2,FALSE()),0)</f>
        <v>0</v>
      </c>
      <c r="S813" s="83" t="n">
        <f aca="false">IF($N813="G",VLOOKUP(H813,PGDBuckets,2,FALSE()),0)</f>
        <v>0</v>
      </c>
      <c r="T813" s="83" t="n">
        <f aca="false">SUM(P813:S813)</f>
        <v>13</v>
      </c>
      <c r="U813" s="83" t="str">
        <f aca="false">IF(O813="not used","-",O813&amp;N813&amp;T813)</f>
        <v>-</v>
      </c>
      <c r="V813" s="83" t="str">
        <f aca="false">IF(O813="Not Used","-",VLOOKUP(D813,FOLIOS,7,FALSE())&amp;H813)</f>
        <v>-</v>
      </c>
      <c r="W813" s="83" t="str">
        <f aca="false">IF(U813="-","-",O813&amp;E813&amp;H813)</f>
        <v>-</v>
      </c>
      <c r="X813" s="84" t="str">
        <f aca="false">D813&amp;G813</f>
        <v>FT-CAND-EGSC-PRCTOLL:AECO/EXP</v>
      </c>
      <c r="AF813" s="0" t="str">
        <f aca="false">D813&amp;V813</f>
        <v>FT-CAND-EGSC-PRC-</v>
      </c>
    </row>
    <row r="814" customFormat="false" ht="12.75" hidden="false" customHeight="false" outlineLevel="0" collapsed="false">
      <c r="A814" s="80" t="n">
        <v>36682</v>
      </c>
      <c r="B814" s="81" t="s">
        <v>55</v>
      </c>
      <c r="C814" s="81" t="s">
        <v>56</v>
      </c>
      <c r="D814" s="81" t="s">
        <v>80</v>
      </c>
      <c r="E814" s="81" t="s">
        <v>24</v>
      </c>
      <c r="F814" s="81"/>
      <c r="G814" s="81" t="s">
        <v>61</v>
      </c>
      <c r="H814" s="80" t="n">
        <v>39783</v>
      </c>
      <c r="I814" s="81" t="n">
        <v>-17</v>
      </c>
      <c r="J814" s="81" t="n">
        <v>0</v>
      </c>
      <c r="K814" s="82" t="n">
        <f aca="false">IF(J814=0,0,J814/I814)</f>
        <v>0</v>
      </c>
      <c r="L814" s="82" t="n">
        <f aca="false">I814/UOM</f>
        <v>-0.0017</v>
      </c>
      <c r="M814" s="82" t="n">
        <f aca="false">J814/UOM</f>
        <v>0</v>
      </c>
      <c r="N814" s="83" t="str">
        <f aca="false">IF(F814="P","PHY",IF(F814="G","G",E814))</f>
        <v>P</v>
      </c>
      <c r="O814" s="83" t="str">
        <f aca="false">IF(ISNA(VLOOKUP(G814,BadCanCurves,1,FALSE())),VLOOKUP(D814,FOLIOS,6,FALSE()),"not used")</f>
        <v>not used</v>
      </c>
      <c r="P814" s="83" t="n">
        <f aca="false">IF($N814="P",VLOOKUP(H814,PrcBuckets,2,FALSE()),0)</f>
        <v>13</v>
      </c>
      <c r="Q814" s="83" t="n">
        <f aca="false">IF($N814="D",VLOOKUP(H814,BasisBuckets,2,FALSE()),0)</f>
        <v>0</v>
      </c>
      <c r="R814" s="83" t="n">
        <f aca="false">IF($N814="PHY",VLOOKUP(H814,PGDBuckets,2,FALSE()),0)</f>
        <v>0</v>
      </c>
      <c r="S814" s="83" t="n">
        <f aca="false">IF($N814="G",VLOOKUP(H814,PGDBuckets,2,FALSE()),0)</f>
        <v>0</v>
      </c>
      <c r="T814" s="83" t="n">
        <f aca="false">SUM(P814:S814)</f>
        <v>13</v>
      </c>
      <c r="U814" s="83" t="str">
        <f aca="false">IF(O814="not used","-",O814&amp;N814&amp;T814)</f>
        <v>-</v>
      </c>
      <c r="V814" s="83" t="str">
        <f aca="false">IF(O814="Not Used","-",VLOOKUP(D814,FOLIOS,7,FALSE())&amp;H814)</f>
        <v>-</v>
      </c>
      <c r="W814" s="83" t="str">
        <f aca="false">IF(U814="-","-",O814&amp;E814&amp;H814)</f>
        <v>-</v>
      </c>
      <c r="X814" s="84" t="str">
        <f aca="false">D814&amp;G814</f>
        <v>FT-CAND-EGSC-PRCTOLL:AECO/EXP</v>
      </c>
      <c r="AF814" s="0" t="str">
        <f aca="false">D814&amp;V814</f>
        <v>FT-CAND-EGSC-PRC-</v>
      </c>
    </row>
    <row r="815" customFormat="false" ht="12.75" hidden="false" customHeight="false" outlineLevel="0" collapsed="false">
      <c r="A815" s="80" t="n">
        <v>36682</v>
      </c>
      <c r="B815" s="81" t="s">
        <v>55</v>
      </c>
      <c r="C815" s="81" t="s">
        <v>56</v>
      </c>
      <c r="D815" s="81" t="s">
        <v>80</v>
      </c>
      <c r="E815" s="81" t="s">
        <v>24</v>
      </c>
      <c r="F815" s="81"/>
      <c r="G815" s="81" t="s">
        <v>70</v>
      </c>
      <c r="H815" s="80" t="n">
        <v>36708</v>
      </c>
      <c r="I815" s="81" t="n">
        <v>-485843</v>
      </c>
      <c r="J815" s="81" t="n">
        <v>0</v>
      </c>
      <c r="K815" s="82" t="n">
        <f aca="false">IF(J815=0,0,J815/I815)</f>
        <v>0</v>
      </c>
      <c r="L815" s="82" t="n">
        <f aca="false">I815/UOM</f>
        <v>-48.5843</v>
      </c>
      <c r="M815" s="82" t="n">
        <f aca="false">J815/UOM</f>
        <v>0</v>
      </c>
      <c r="N815" s="83" t="str">
        <f aca="false">IF(F815="P","PHY",IF(F815="G","G",E815))</f>
        <v>P</v>
      </c>
      <c r="O815" s="83" t="str">
        <f aca="false">IF(ISNA(VLOOKUP(G815,BadCanCurves,1,FALSE())),VLOOKUP(D815,FOLIOS,6,FALSE()),"not used")</f>
        <v>not used</v>
      </c>
      <c r="P815" s="83" t="n">
        <f aca="false">IF($N815="P",VLOOKUP(H815,PrcBuckets,2,FALSE()),0)</f>
        <v>4</v>
      </c>
      <c r="Q815" s="83" t="n">
        <f aca="false">IF($N815="D",VLOOKUP(H815,BasisBuckets,2,FALSE()),0)</f>
        <v>0</v>
      </c>
      <c r="R815" s="83" t="n">
        <f aca="false">IF($N815="PHY",VLOOKUP(H815,PGDBuckets,2,FALSE()),0)</f>
        <v>0</v>
      </c>
      <c r="S815" s="83" t="n">
        <f aca="false">IF($N815="G",VLOOKUP(H815,PGDBuckets,2,FALSE()),0)</f>
        <v>0</v>
      </c>
      <c r="T815" s="83" t="n">
        <f aca="false">SUM(P815:S815)</f>
        <v>4</v>
      </c>
      <c r="U815" s="83" t="str">
        <f aca="false">IF(O815="not used","-",O815&amp;N815&amp;T815)</f>
        <v>-</v>
      </c>
      <c r="V815" s="83" t="str">
        <f aca="false">IF(O815="Not Used","-",VLOOKUP(D815,FOLIOS,7,FALSE())&amp;H815)</f>
        <v>-</v>
      </c>
      <c r="W815" s="83" t="str">
        <f aca="false">IF(U815="-","-",O815&amp;E815&amp;H815)</f>
        <v>-</v>
      </c>
      <c r="X815" s="84" t="str">
        <f aca="false">D815&amp;G815</f>
        <v>FT-CAND-EGSC-PRCTOLL:AECO/MCNL</v>
      </c>
      <c r="AF815" s="0" t="str">
        <f aca="false">D815&amp;V815</f>
        <v>FT-CAND-EGSC-PRC-</v>
      </c>
    </row>
    <row r="816" customFormat="false" ht="12.75" hidden="false" customHeight="false" outlineLevel="0" collapsed="false">
      <c r="A816" s="80" t="n">
        <v>36682</v>
      </c>
      <c r="B816" s="81" t="s">
        <v>55</v>
      </c>
      <c r="C816" s="81" t="s">
        <v>56</v>
      </c>
      <c r="D816" s="81" t="s">
        <v>80</v>
      </c>
      <c r="E816" s="81" t="s">
        <v>24</v>
      </c>
      <c r="F816" s="81"/>
      <c r="G816" s="81" t="s">
        <v>70</v>
      </c>
      <c r="H816" s="80" t="n">
        <v>36739</v>
      </c>
      <c r="I816" s="81" t="n">
        <v>-483040</v>
      </c>
      <c r="J816" s="81" t="n">
        <v>0</v>
      </c>
      <c r="K816" s="82" t="n">
        <f aca="false">IF(J816=0,0,J816/I816)</f>
        <v>0</v>
      </c>
      <c r="L816" s="82" t="n">
        <f aca="false">I816/UOM</f>
        <v>-48.304</v>
      </c>
      <c r="M816" s="82" t="n">
        <f aca="false">J816/UOM</f>
        <v>0</v>
      </c>
      <c r="N816" s="83" t="str">
        <f aca="false">IF(F816="P","PHY",IF(F816="G","G",E816))</f>
        <v>P</v>
      </c>
      <c r="O816" s="83" t="str">
        <f aca="false">IF(ISNA(VLOOKUP(G816,BadCanCurves,1,FALSE())),VLOOKUP(D816,FOLIOS,6,FALSE()),"not used")</f>
        <v>not used</v>
      </c>
      <c r="P816" s="83" t="n">
        <f aca="false">IF($N816="P",VLOOKUP(H816,PrcBuckets,2,FALSE()),0)</f>
        <v>5</v>
      </c>
      <c r="Q816" s="83" t="n">
        <f aca="false">IF($N816="D",VLOOKUP(H816,BasisBuckets,2,FALSE()),0)</f>
        <v>0</v>
      </c>
      <c r="R816" s="83" t="n">
        <f aca="false">IF($N816="PHY",VLOOKUP(H816,PGDBuckets,2,FALSE()),0)</f>
        <v>0</v>
      </c>
      <c r="S816" s="83" t="n">
        <f aca="false">IF($N816="G",VLOOKUP(H816,PGDBuckets,2,FALSE()),0)</f>
        <v>0</v>
      </c>
      <c r="T816" s="83" t="n">
        <f aca="false">SUM(P816:S816)</f>
        <v>5</v>
      </c>
      <c r="U816" s="83" t="str">
        <f aca="false">IF(O816="not used","-",O816&amp;N816&amp;T816)</f>
        <v>-</v>
      </c>
      <c r="V816" s="83" t="str">
        <f aca="false">IF(O816="Not Used","-",VLOOKUP(D816,FOLIOS,7,FALSE())&amp;H816)</f>
        <v>-</v>
      </c>
      <c r="W816" s="83" t="str">
        <f aca="false">IF(U816="-","-",O816&amp;E816&amp;H816)</f>
        <v>-</v>
      </c>
      <c r="X816" s="84" t="str">
        <f aca="false">D816&amp;G816</f>
        <v>FT-CAND-EGSC-PRCTOLL:AECO/MCNL</v>
      </c>
      <c r="AF816" s="0" t="str">
        <f aca="false">D816&amp;V816</f>
        <v>FT-CAND-EGSC-PRC-</v>
      </c>
    </row>
    <row r="817" customFormat="false" ht="12.75" hidden="false" customHeight="false" outlineLevel="0" collapsed="false">
      <c r="A817" s="80" t="n">
        <v>36682</v>
      </c>
      <c r="B817" s="81" t="s">
        <v>55</v>
      </c>
      <c r="C817" s="81" t="s">
        <v>56</v>
      </c>
      <c r="D817" s="81" t="s">
        <v>80</v>
      </c>
      <c r="E817" s="81" t="s">
        <v>24</v>
      </c>
      <c r="F817" s="81"/>
      <c r="G817" s="81" t="s">
        <v>70</v>
      </c>
      <c r="H817" s="80" t="n">
        <v>36770</v>
      </c>
      <c r="I817" s="81" t="n">
        <v>-464716</v>
      </c>
      <c r="J817" s="81" t="n">
        <v>0</v>
      </c>
      <c r="K817" s="82" t="n">
        <f aca="false">IF(J817=0,0,J817/I817)</f>
        <v>0</v>
      </c>
      <c r="L817" s="82" t="n">
        <f aca="false">I817/UOM</f>
        <v>-46.4716</v>
      </c>
      <c r="M817" s="82" t="n">
        <f aca="false">J817/UOM</f>
        <v>0</v>
      </c>
      <c r="N817" s="83" t="str">
        <f aca="false">IF(F817="P","PHY",IF(F817="G","G",E817))</f>
        <v>P</v>
      </c>
      <c r="O817" s="83" t="str">
        <f aca="false">IF(ISNA(VLOOKUP(G817,BadCanCurves,1,FALSE())),VLOOKUP(D817,FOLIOS,6,FALSE()),"not used")</f>
        <v>not used</v>
      </c>
      <c r="P817" s="83" t="n">
        <f aca="false">IF($N817="P",VLOOKUP(H817,PrcBuckets,2,FALSE()),0)</f>
        <v>6</v>
      </c>
      <c r="Q817" s="83" t="n">
        <f aca="false">IF($N817="D",VLOOKUP(H817,BasisBuckets,2,FALSE()),0)</f>
        <v>0</v>
      </c>
      <c r="R817" s="83" t="n">
        <f aca="false">IF($N817="PHY",VLOOKUP(H817,PGDBuckets,2,FALSE()),0)</f>
        <v>0</v>
      </c>
      <c r="S817" s="83" t="n">
        <f aca="false">IF($N817="G",VLOOKUP(H817,PGDBuckets,2,FALSE()),0)</f>
        <v>0</v>
      </c>
      <c r="T817" s="83" t="n">
        <f aca="false">SUM(P817:S817)</f>
        <v>6</v>
      </c>
      <c r="U817" s="83" t="str">
        <f aca="false">IF(O817="not used","-",O817&amp;N817&amp;T817)</f>
        <v>-</v>
      </c>
      <c r="V817" s="83" t="str">
        <f aca="false">IF(O817="Not Used","-",VLOOKUP(D817,FOLIOS,7,FALSE())&amp;H817)</f>
        <v>-</v>
      </c>
      <c r="W817" s="83" t="str">
        <f aca="false">IF(U817="-","-",O817&amp;E817&amp;H817)</f>
        <v>-</v>
      </c>
      <c r="X817" s="84" t="str">
        <f aca="false">D817&amp;G817</f>
        <v>FT-CAND-EGSC-PRCTOLL:AECO/MCNL</v>
      </c>
      <c r="AF817" s="0" t="str">
        <f aca="false">D817&amp;V817</f>
        <v>FT-CAND-EGSC-PRC-</v>
      </c>
    </row>
    <row r="818" customFormat="false" ht="12.75" hidden="false" customHeight="false" outlineLevel="0" collapsed="false">
      <c r="A818" s="80" t="n">
        <v>36682</v>
      </c>
      <c r="B818" s="81" t="s">
        <v>55</v>
      </c>
      <c r="C818" s="81" t="s">
        <v>56</v>
      </c>
      <c r="D818" s="81" t="s">
        <v>80</v>
      </c>
      <c r="E818" s="81" t="s">
        <v>24</v>
      </c>
      <c r="F818" s="81"/>
      <c r="G818" s="81" t="s">
        <v>70</v>
      </c>
      <c r="H818" s="80" t="n">
        <v>36800</v>
      </c>
      <c r="I818" s="81" t="n">
        <v>-477503</v>
      </c>
      <c r="J818" s="81" t="n">
        <v>0</v>
      </c>
      <c r="K818" s="82" t="n">
        <f aca="false">IF(J818=0,0,J818/I818)</f>
        <v>0</v>
      </c>
      <c r="L818" s="82" t="n">
        <f aca="false">I818/UOM</f>
        <v>-47.7503</v>
      </c>
      <c r="M818" s="82" t="n">
        <f aca="false">J818/UOM</f>
        <v>0</v>
      </c>
      <c r="N818" s="83" t="str">
        <f aca="false">IF(F818="P","PHY",IF(F818="G","G",E818))</f>
        <v>P</v>
      </c>
      <c r="O818" s="83" t="str">
        <f aca="false">IF(ISNA(VLOOKUP(G818,BadCanCurves,1,FALSE())),VLOOKUP(D818,FOLIOS,6,FALSE()),"not used")</f>
        <v>not used</v>
      </c>
      <c r="P818" s="83" t="n">
        <f aca="false">IF($N818="P",VLOOKUP(H818,PrcBuckets,2,FALSE()),0)</f>
        <v>7</v>
      </c>
      <c r="Q818" s="83" t="n">
        <f aca="false">IF($N818="D",VLOOKUP(H818,BasisBuckets,2,FALSE()),0)</f>
        <v>0</v>
      </c>
      <c r="R818" s="83" t="n">
        <f aca="false">IF($N818="PHY",VLOOKUP(H818,PGDBuckets,2,FALSE()),0)</f>
        <v>0</v>
      </c>
      <c r="S818" s="83" t="n">
        <f aca="false">IF($N818="G",VLOOKUP(H818,PGDBuckets,2,FALSE()),0)</f>
        <v>0</v>
      </c>
      <c r="T818" s="83" t="n">
        <f aca="false">SUM(P818:S818)</f>
        <v>7</v>
      </c>
      <c r="U818" s="83" t="str">
        <f aca="false">IF(O818="not used","-",O818&amp;N818&amp;T818)</f>
        <v>-</v>
      </c>
      <c r="V818" s="83" t="str">
        <f aca="false">IF(O818="Not Used","-",VLOOKUP(D818,FOLIOS,7,FALSE())&amp;H818)</f>
        <v>-</v>
      </c>
      <c r="W818" s="83" t="str">
        <f aca="false">IF(U818="-","-",O818&amp;E818&amp;H818)</f>
        <v>-</v>
      </c>
      <c r="X818" s="84" t="str">
        <f aca="false">D818&amp;G818</f>
        <v>FT-CAND-EGSC-PRCTOLL:AECO/MCNL</v>
      </c>
      <c r="AF818" s="0" t="str">
        <f aca="false">D818&amp;V818</f>
        <v>FT-CAND-EGSC-PRC-</v>
      </c>
    </row>
    <row r="819" customFormat="false" ht="12.75" hidden="false" customHeight="false" outlineLevel="0" collapsed="false">
      <c r="A819" s="80" t="n">
        <v>36682</v>
      </c>
      <c r="B819" s="81" t="s">
        <v>55</v>
      </c>
      <c r="C819" s="81" t="s">
        <v>56</v>
      </c>
      <c r="D819" s="81" t="s">
        <v>80</v>
      </c>
      <c r="E819" s="81" t="s">
        <v>24</v>
      </c>
      <c r="F819" s="81"/>
      <c r="G819" s="81" t="s">
        <v>70</v>
      </c>
      <c r="H819" s="80" t="n">
        <v>36831</v>
      </c>
      <c r="I819" s="81" t="n">
        <v>-459358</v>
      </c>
      <c r="J819" s="81" t="n">
        <v>0</v>
      </c>
      <c r="K819" s="82" t="n">
        <f aca="false">IF(J819=0,0,J819/I819)</f>
        <v>0</v>
      </c>
      <c r="L819" s="82" t="n">
        <f aca="false">I819/UOM</f>
        <v>-45.9358</v>
      </c>
      <c r="M819" s="82" t="n">
        <f aca="false">J819/UOM</f>
        <v>0</v>
      </c>
      <c r="N819" s="83" t="str">
        <f aca="false">IF(F819="P","PHY",IF(F819="G","G",E819))</f>
        <v>P</v>
      </c>
      <c r="O819" s="83" t="str">
        <f aca="false">IF(ISNA(VLOOKUP(G819,BadCanCurves,1,FALSE())),VLOOKUP(D819,FOLIOS,6,FALSE()),"not used")</f>
        <v>not used</v>
      </c>
      <c r="P819" s="83" t="n">
        <f aca="false">IF($N819="P",VLOOKUP(H819,PrcBuckets,2,FALSE()),0)</f>
        <v>8</v>
      </c>
      <c r="Q819" s="83" t="n">
        <f aca="false">IF($N819="D",VLOOKUP(H819,BasisBuckets,2,FALSE()),0)</f>
        <v>0</v>
      </c>
      <c r="R819" s="83" t="n">
        <f aca="false">IF($N819="PHY",VLOOKUP(H819,PGDBuckets,2,FALSE()),0)</f>
        <v>0</v>
      </c>
      <c r="S819" s="83" t="n">
        <f aca="false">IF($N819="G",VLOOKUP(H819,PGDBuckets,2,FALSE()),0)</f>
        <v>0</v>
      </c>
      <c r="T819" s="83" t="n">
        <f aca="false">SUM(P819:S819)</f>
        <v>8</v>
      </c>
      <c r="U819" s="83" t="str">
        <f aca="false">IF(O819="not used","-",O819&amp;N819&amp;T819)</f>
        <v>-</v>
      </c>
      <c r="V819" s="83" t="str">
        <f aca="false">IF(O819="Not Used","-",VLOOKUP(D819,FOLIOS,7,FALSE())&amp;H819)</f>
        <v>-</v>
      </c>
      <c r="W819" s="83" t="str">
        <f aca="false">IF(U819="-","-",O819&amp;E819&amp;H819)</f>
        <v>-</v>
      </c>
      <c r="X819" s="84" t="str">
        <f aca="false">D819&amp;G819</f>
        <v>FT-CAND-EGSC-PRCTOLL:AECO/MCNL</v>
      </c>
      <c r="AF819" s="0" t="str">
        <f aca="false">D819&amp;V819</f>
        <v>FT-CAND-EGSC-PRC-</v>
      </c>
    </row>
    <row r="820" customFormat="false" ht="12.75" hidden="false" customHeight="false" outlineLevel="0" collapsed="false">
      <c r="A820" s="80" t="n">
        <v>36682</v>
      </c>
      <c r="B820" s="81" t="s">
        <v>55</v>
      </c>
      <c r="C820" s="81" t="s">
        <v>56</v>
      </c>
      <c r="D820" s="81" t="s">
        <v>80</v>
      </c>
      <c r="E820" s="81" t="s">
        <v>24</v>
      </c>
      <c r="F820" s="81"/>
      <c r="G820" s="81" t="s">
        <v>70</v>
      </c>
      <c r="H820" s="80" t="n">
        <v>36861</v>
      </c>
      <c r="I820" s="81" t="n">
        <v>-471917</v>
      </c>
      <c r="J820" s="81" t="n">
        <v>0</v>
      </c>
      <c r="K820" s="82" t="n">
        <f aca="false">IF(J820=0,0,J820/I820)</f>
        <v>0</v>
      </c>
      <c r="L820" s="82" t="n">
        <f aca="false">I820/UOM</f>
        <v>-47.1917</v>
      </c>
      <c r="M820" s="82" t="n">
        <f aca="false">J820/UOM</f>
        <v>0</v>
      </c>
      <c r="N820" s="83" t="str">
        <f aca="false">IF(F820="P","PHY",IF(F820="G","G",E820))</f>
        <v>P</v>
      </c>
      <c r="O820" s="83" t="str">
        <f aca="false">IF(ISNA(VLOOKUP(G820,BadCanCurves,1,FALSE())),VLOOKUP(D820,FOLIOS,6,FALSE()),"not used")</f>
        <v>not used</v>
      </c>
      <c r="P820" s="83" t="n">
        <f aca="false">IF($N820="P",VLOOKUP(H820,PrcBuckets,2,FALSE()),0)</f>
        <v>8</v>
      </c>
      <c r="Q820" s="83" t="n">
        <f aca="false">IF($N820="D",VLOOKUP(H820,BasisBuckets,2,FALSE()),0)</f>
        <v>0</v>
      </c>
      <c r="R820" s="83" t="n">
        <f aca="false">IF($N820="PHY",VLOOKUP(H820,PGDBuckets,2,FALSE()),0)</f>
        <v>0</v>
      </c>
      <c r="S820" s="83" t="n">
        <f aca="false">IF($N820="G",VLOOKUP(H820,PGDBuckets,2,FALSE()),0)</f>
        <v>0</v>
      </c>
      <c r="T820" s="83" t="n">
        <f aca="false">SUM(P820:S820)</f>
        <v>8</v>
      </c>
      <c r="U820" s="83" t="str">
        <f aca="false">IF(O820="not used","-",O820&amp;N820&amp;T820)</f>
        <v>-</v>
      </c>
      <c r="V820" s="83" t="str">
        <f aca="false">IF(O820="Not Used","-",VLOOKUP(D820,FOLIOS,7,FALSE())&amp;H820)</f>
        <v>-</v>
      </c>
      <c r="W820" s="83" t="str">
        <f aca="false">IF(U820="-","-",O820&amp;E820&amp;H820)</f>
        <v>-</v>
      </c>
      <c r="X820" s="84" t="str">
        <f aca="false">D820&amp;G820</f>
        <v>FT-CAND-EGSC-PRCTOLL:AECO/MCNL</v>
      </c>
      <c r="AF820" s="0" t="str">
        <f aca="false">D820&amp;V820</f>
        <v>FT-CAND-EGSC-PRC-</v>
      </c>
    </row>
    <row r="821" customFormat="false" ht="12.75" hidden="false" customHeight="false" outlineLevel="0" collapsed="false">
      <c r="A821" s="80" t="n">
        <v>36682</v>
      </c>
      <c r="B821" s="81" t="s">
        <v>55</v>
      </c>
      <c r="C821" s="81" t="s">
        <v>56</v>
      </c>
      <c r="D821" s="81" t="s">
        <v>80</v>
      </c>
      <c r="E821" s="81" t="s">
        <v>24</v>
      </c>
      <c r="F821" s="81"/>
      <c r="G821" s="81" t="s">
        <v>70</v>
      </c>
      <c r="H821" s="80" t="n">
        <v>36892</v>
      </c>
      <c r="I821" s="81" t="n">
        <v>-469066</v>
      </c>
      <c r="J821" s="81" t="n">
        <v>0</v>
      </c>
      <c r="K821" s="82" t="n">
        <f aca="false">IF(J821=0,0,J821/I821)</f>
        <v>0</v>
      </c>
      <c r="L821" s="82" t="n">
        <f aca="false">I821/UOM</f>
        <v>-46.9066</v>
      </c>
      <c r="M821" s="82" t="n">
        <f aca="false">J821/UOM</f>
        <v>0</v>
      </c>
      <c r="N821" s="83" t="str">
        <f aca="false">IF(F821="P","PHY",IF(F821="G","G",E821))</f>
        <v>P</v>
      </c>
      <c r="O821" s="83" t="str">
        <f aca="false">IF(ISNA(VLOOKUP(G821,BadCanCurves,1,FALSE())),VLOOKUP(D821,FOLIOS,6,FALSE()),"not used")</f>
        <v>not used</v>
      </c>
      <c r="P821" s="83" t="n">
        <f aca="false">IF($N821="P",VLOOKUP(H821,PrcBuckets,2,FALSE()),0)</f>
        <v>9</v>
      </c>
      <c r="Q821" s="83" t="n">
        <f aca="false">IF($N821="D",VLOOKUP(H821,BasisBuckets,2,FALSE()),0)</f>
        <v>0</v>
      </c>
      <c r="R821" s="83" t="n">
        <f aca="false">IF($N821="PHY",VLOOKUP(H821,PGDBuckets,2,FALSE()),0)</f>
        <v>0</v>
      </c>
      <c r="S821" s="83" t="n">
        <f aca="false">IF($N821="G",VLOOKUP(H821,PGDBuckets,2,FALSE()),0)</f>
        <v>0</v>
      </c>
      <c r="T821" s="83" t="n">
        <f aca="false">SUM(P821:S821)</f>
        <v>9</v>
      </c>
      <c r="U821" s="83" t="str">
        <f aca="false">IF(O821="not used","-",O821&amp;N821&amp;T821)</f>
        <v>-</v>
      </c>
      <c r="V821" s="83" t="str">
        <f aca="false">IF(O821="Not Used","-",VLOOKUP(D821,FOLIOS,7,FALSE())&amp;H821)</f>
        <v>-</v>
      </c>
      <c r="W821" s="83" t="str">
        <f aca="false">IF(U821="-","-",O821&amp;E821&amp;H821)</f>
        <v>-</v>
      </c>
      <c r="X821" s="84" t="str">
        <f aca="false">D821&amp;G821</f>
        <v>FT-CAND-EGSC-PRCTOLL:AECO/MCNL</v>
      </c>
      <c r="AF821" s="0" t="str">
        <f aca="false">D821&amp;V821</f>
        <v>FT-CAND-EGSC-PRC-</v>
      </c>
    </row>
    <row r="822" customFormat="false" ht="12.75" hidden="false" customHeight="false" outlineLevel="0" collapsed="false">
      <c r="A822" s="80" t="n">
        <v>36682</v>
      </c>
      <c r="B822" s="81" t="s">
        <v>55</v>
      </c>
      <c r="C822" s="81" t="s">
        <v>56</v>
      </c>
      <c r="D822" s="81" t="s">
        <v>80</v>
      </c>
      <c r="E822" s="81" t="s">
        <v>24</v>
      </c>
      <c r="F822" s="81"/>
      <c r="G822" s="81" t="s">
        <v>70</v>
      </c>
      <c r="H822" s="80" t="n">
        <v>36923</v>
      </c>
      <c r="I822" s="81" t="n">
        <v>-421100</v>
      </c>
      <c r="J822" s="81" t="n">
        <v>0</v>
      </c>
      <c r="K822" s="82" t="n">
        <f aca="false">IF(J822=0,0,J822/I822)</f>
        <v>0</v>
      </c>
      <c r="L822" s="82" t="n">
        <f aca="false">I822/UOM</f>
        <v>-42.11</v>
      </c>
      <c r="M822" s="82" t="n">
        <f aca="false">J822/UOM</f>
        <v>0</v>
      </c>
      <c r="N822" s="83" t="str">
        <f aca="false">IF(F822="P","PHY",IF(F822="G","G",E822))</f>
        <v>P</v>
      </c>
      <c r="O822" s="83" t="str">
        <f aca="false">IF(ISNA(VLOOKUP(G822,BadCanCurves,1,FALSE())),VLOOKUP(D822,FOLIOS,6,FALSE()),"not used")</f>
        <v>not used</v>
      </c>
      <c r="P822" s="83" t="n">
        <f aca="false">IF($N822="P",VLOOKUP(H822,PrcBuckets,2,FALSE()),0)</f>
        <v>9</v>
      </c>
      <c r="Q822" s="83" t="n">
        <f aca="false">IF($N822="D",VLOOKUP(H822,BasisBuckets,2,FALSE()),0)</f>
        <v>0</v>
      </c>
      <c r="R822" s="83" t="n">
        <f aca="false">IF($N822="PHY",VLOOKUP(H822,PGDBuckets,2,FALSE()),0)</f>
        <v>0</v>
      </c>
      <c r="S822" s="83" t="n">
        <f aca="false">IF($N822="G",VLOOKUP(H822,PGDBuckets,2,FALSE()),0)</f>
        <v>0</v>
      </c>
      <c r="T822" s="83" t="n">
        <f aca="false">SUM(P822:S822)</f>
        <v>9</v>
      </c>
      <c r="U822" s="83" t="str">
        <f aca="false">IF(O822="not used","-",O822&amp;N822&amp;T822)</f>
        <v>-</v>
      </c>
      <c r="V822" s="83" t="str">
        <f aca="false">IF(O822="Not Used","-",VLOOKUP(D822,FOLIOS,7,FALSE())&amp;H822)</f>
        <v>-</v>
      </c>
      <c r="W822" s="83" t="str">
        <f aca="false">IF(U822="-","-",O822&amp;E822&amp;H822)</f>
        <v>-</v>
      </c>
      <c r="X822" s="84" t="str">
        <f aca="false">D822&amp;G822</f>
        <v>FT-CAND-EGSC-PRCTOLL:AECO/MCNL</v>
      </c>
      <c r="AF822" s="0" t="str">
        <f aca="false">D822&amp;V822</f>
        <v>FT-CAND-EGSC-PRC-</v>
      </c>
    </row>
    <row r="823" customFormat="false" ht="12.75" hidden="false" customHeight="false" outlineLevel="0" collapsed="false">
      <c r="A823" s="80" t="n">
        <v>36682</v>
      </c>
      <c r="B823" s="81" t="s">
        <v>55</v>
      </c>
      <c r="C823" s="81" t="s">
        <v>56</v>
      </c>
      <c r="D823" s="81" t="s">
        <v>80</v>
      </c>
      <c r="E823" s="81" t="s">
        <v>24</v>
      </c>
      <c r="F823" s="81"/>
      <c r="G823" s="81" t="s">
        <v>70</v>
      </c>
      <c r="H823" s="80" t="n">
        <v>36951</v>
      </c>
      <c r="I823" s="81" t="n">
        <v>-463639</v>
      </c>
      <c r="J823" s="81" t="n">
        <v>0</v>
      </c>
      <c r="K823" s="82" t="n">
        <f aca="false">IF(J823=0,0,J823/I823)</f>
        <v>0</v>
      </c>
      <c r="L823" s="82" t="n">
        <f aca="false">I823/UOM</f>
        <v>-46.3639</v>
      </c>
      <c r="M823" s="82" t="n">
        <f aca="false">J823/UOM</f>
        <v>0</v>
      </c>
      <c r="N823" s="83" t="str">
        <f aca="false">IF(F823="P","PHY",IF(F823="G","G",E823))</f>
        <v>P</v>
      </c>
      <c r="O823" s="83" t="str">
        <f aca="false">IF(ISNA(VLOOKUP(G823,BadCanCurves,1,FALSE())),VLOOKUP(D823,FOLIOS,6,FALSE()),"not used")</f>
        <v>not used</v>
      </c>
      <c r="P823" s="83" t="n">
        <f aca="false">IF($N823="P",VLOOKUP(H823,PrcBuckets,2,FALSE()),0)</f>
        <v>9</v>
      </c>
      <c r="Q823" s="83" t="n">
        <f aca="false">IF($N823="D",VLOOKUP(H823,BasisBuckets,2,FALSE()),0)</f>
        <v>0</v>
      </c>
      <c r="R823" s="83" t="n">
        <f aca="false">IF($N823="PHY",VLOOKUP(H823,PGDBuckets,2,FALSE()),0)</f>
        <v>0</v>
      </c>
      <c r="S823" s="83" t="n">
        <f aca="false">IF($N823="G",VLOOKUP(H823,PGDBuckets,2,FALSE()),0)</f>
        <v>0</v>
      </c>
      <c r="T823" s="83" t="n">
        <f aca="false">SUM(P823:S823)</f>
        <v>9</v>
      </c>
      <c r="U823" s="83" t="str">
        <f aca="false">IF(O823="not used","-",O823&amp;N823&amp;T823)</f>
        <v>-</v>
      </c>
      <c r="V823" s="83" t="str">
        <f aca="false">IF(O823="Not Used","-",VLOOKUP(D823,FOLIOS,7,FALSE())&amp;H823)</f>
        <v>-</v>
      </c>
      <c r="W823" s="83" t="str">
        <f aca="false">IF(U823="-","-",O823&amp;E823&amp;H823)</f>
        <v>-</v>
      </c>
      <c r="X823" s="84" t="str">
        <f aca="false">D823&amp;G823</f>
        <v>FT-CAND-EGSC-PRCTOLL:AECO/MCNL</v>
      </c>
      <c r="AF823" s="0" t="str">
        <f aca="false">D823&amp;V823</f>
        <v>FT-CAND-EGSC-PRC-</v>
      </c>
    </row>
    <row r="824" customFormat="false" ht="12.75" hidden="false" customHeight="false" outlineLevel="0" collapsed="false">
      <c r="A824" s="80" t="n">
        <v>36682</v>
      </c>
      <c r="B824" s="81" t="s">
        <v>55</v>
      </c>
      <c r="C824" s="81" t="s">
        <v>56</v>
      </c>
      <c r="D824" s="81" t="s">
        <v>80</v>
      </c>
      <c r="E824" s="81" t="s">
        <v>24</v>
      </c>
      <c r="F824" s="81"/>
      <c r="G824" s="81" t="s">
        <v>70</v>
      </c>
      <c r="H824" s="80" t="n">
        <v>36982</v>
      </c>
      <c r="I824" s="81" t="n">
        <v>-445933</v>
      </c>
      <c r="J824" s="81" t="n">
        <v>0</v>
      </c>
      <c r="K824" s="82" t="n">
        <f aca="false">IF(J824=0,0,J824/I824)</f>
        <v>0</v>
      </c>
      <c r="L824" s="82" t="n">
        <f aca="false">I824/UOM</f>
        <v>-44.5933</v>
      </c>
      <c r="M824" s="82" t="n">
        <f aca="false">J824/UOM</f>
        <v>0</v>
      </c>
      <c r="N824" s="83" t="str">
        <f aca="false">IF(F824="P","PHY",IF(F824="G","G",E824))</f>
        <v>P</v>
      </c>
      <c r="O824" s="83" t="str">
        <f aca="false">IF(ISNA(VLOOKUP(G824,BadCanCurves,1,FALSE())),VLOOKUP(D824,FOLIOS,6,FALSE()),"not used")</f>
        <v>not used</v>
      </c>
      <c r="P824" s="83" t="n">
        <f aca="false">IF($N824="P",VLOOKUP(H824,PrcBuckets,2,FALSE()),0)</f>
        <v>9</v>
      </c>
      <c r="Q824" s="83" t="n">
        <f aca="false">IF($N824="D",VLOOKUP(H824,BasisBuckets,2,FALSE()),0)</f>
        <v>0</v>
      </c>
      <c r="R824" s="83" t="n">
        <f aca="false">IF($N824="PHY",VLOOKUP(H824,PGDBuckets,2,FALSE()),0)</f>
        <v>0</v>
      </c>
      <c r="S824" s="83" t="n">
        <f aca="false">IF($N824="G",VLOOKUP(H824,PGDBuckets,2,FALSE()),0)</f>
        <v>0</v>
      </c>
      <c r="T824" s="83" t="n">
        <f aca="false">SUM(P824:S824)</f>
        <v>9</v>
      </c>
      <c r="U824" s="83" t="str">
        <f aca="false">IF(O824="not used","-",O824&amp;N824&amp;T824)</f>
        <v>-</v>
      </c>
      <c r="V824" s="83" t="str">
        <f aca="false">IF(O824="Not Used","-",VLOOKUP(D824,FOLIOS,7,FALSE())&amp;H824)</f>
        <v>-</v>
      </c>
      <c r="W824" s="83" t="str">
        <f aca="false">IF(U824="-","-",O824&amp;E824&amp;H824)</f>
        <v>-</v>
      </c>
      <c r="X824" s="84" t="str">
        <f aca="false">D824&amp;G824</f>
        <v>FT-CAND-EGSC-PRCTOLL:AECO/MCNL</v>
      </c>
      <c r="AF824" s="0" t="str">
        <f aca="false">D824&amp;V824</f>
        <v>FT-CAND-EGSC-PRC-</v>
      </c>
    </row>
    <row r="825" customFormat="false" ht="12.75" hidden="false" customHeight="false" outlineLevel="0" collapsed="false">
      <c r="A825" s="80" t="n">
        <v>36682</v>
      </c>
      <c r="B825" s="81" t="s">
        <v>55</v>
      </c>
      <c r="C825" s="81" t="s">
        <v>56</v>
      </c>
      <c r="D825" s="81" t="s">
        <v>80</v>
      </c>
      <c r="E825" s="81" t="s">
        <v>24</v>
      </c>
      <c r="F825" s="81"/>
      <c r="G825" s="81" t="s">
        <v>70</v>
      </c>
      <c r="H825" s="80" t="n">
        <v>37012</v>
      </c>
      <c r="I825" s="81" t="n">
        <v>-458081</v>
      </c>
      <c r="J825" s="81" t="n">
        <v>0</v>
      </c>
      <c r="K825" s="82" t="n">
        <f aca="false">IF(J825=0,0,J825/I825)</f>
        <v>0</v>
      </c>
      <c r="L825" s="82" t="n">
        <f aca="false">I825/UOM</f>
        <v>-45.8081</v>
      </c>
      <c r="M825" s="82" t="n">
        <f aca="false">J825/UOM</f>
        <v>0</v>
      </c>
      <c r="N825" s="83" t="str">
        <f aca="false">IF(F825="P","PHY",IF(F825="G","G",E825))</f>
        <v>P</v>
      </c>
      <c r="O825" s="83" t="str">
        <f aca="false">IF(ISNA(VLOOKUP(G825,BadCanCurves,1,FALSE())),VLOOKUP(D825,FOLIOS,6,FALSE()),"not used")</f>
        <v>not used</v>
      </c>
      <c r="P825" s="83" t="n">
        <f aca="false">IF($N825="P",VLOOKUP(H825,PrcBuckets,2,FALSE()),0)</f>
        <v>9</v>
      </c>
      <c r="Q825" s="83" t="n">
        <f aca="false">IF($N825="D",VLOOKUP(H825,BasisBuckets,2,FALSE()),0)</f>
        <v>0</v>
      </c>
      <c r="R825" s="83" t="n">
        <f aca="false">IF($N825="PHY",VLOOKUP(H825,PGDBuckets,2,FALSE()),0)</f>
        <v>0</v>
      </c>
      <c r="S825" s="83" t="n">
        <f aca="false">IF($N825="G",VLOOKUP(H825,PGDBuckets,2,FALSE()),0)</f>
        <v>0</v>
      </c>
      <c r="T825" s="83" t="n">
        <f aca="false">SUM(P825:S825)</f>
        <v>9</v>
      </c>
      <c r="U825" s="83" t="str">
        <f aca="false">IF(O825="not used","-",O825&amp;N825&amp;T825)</f>
        <v>-</v>
      </c>
      <c r="V825" s="83" t="str">
        <f aca="false">IF(O825="Not Used","-",VLOOKUP(D825,FOLIOS,7,FALSE())&amp;H825)</f>
        <v>-</v>
      </c>
      <c r="W825" s="83" t="str">
        <f aca="false">IF(U825="-","-",O825&amp;E825&amp;H825)</f>
        <v>-</v>
      </c>
      <c r="X825" s="84" t="str">
        <f aca="false">D825&amp;G825</f>
        <v>FT-CAND-EGSC-PRCTOLL:AECO/MCNL</v>
      </c>
      <c r="AF825" s="0" t="str">
        <f aca="false">D825&amp;V825</f>
        <v>FT-CAND-EGSC-PRC-</v>
      </c>
    </row>
    <row r="826" customFormat="false" ht="12.75" hidden="false" customHeight="false" outlineLevel="0" collapsed="false">
      <c r="A826" s="80" t="n">
        <v>36682</v>
      </c>
      <c r="B826" s="81" t="s">
        <v>55</v>
      </c>
      <c r="C826" s="81" t="s">
        <v>56</v>
      </c>
      <c r="D826" s="81" t="s">
        <v>80</v>
      </c>
      <c r="E826" s="81" t="s">
        <v>24</v>
      </c>
      <c r="F826" s="81"/>
      <c r="G826" s="81" t="s">
        <v>70</v>
      </c>
      <c r="H826" s="80" t="n">
        <v>37043</v>
      </c>
      <c r="I826" s="81" t="n">
        <v>-440591</v>
      </c>
      <c r="J826" s="81" t="n">
        <v>0</v>
      </c>
      <c r="K826" s="82" t="n">
        <f aca="false">IF(J826=0,0,J826/I826)</f>
        <v>0</v>
      </c>
      <c r="L826" s="82" t="n">
        <f aca="false">I826/UOM</f>
        <v>-44.0591</v>
      </c>
      <c r="M826" s="82" t="n">
        <f aca="false">J826/UOM</f>
        <v>0</v>
      </c>
      <c r="N826" s="83" t="str">
        <f aca="false">IF(F826="P","PHY",IF(F826="G","G",E826))</f>
        <v>P</v>
      </c>
      <c r="O826" s="83" t="str">
        <f aca="false">IF(ISNA(VLOOKUP(G826,BadCanCurves,1,FALSE())),VLOOKUP(D826,FOLIOS,6,FALSE()),"not used")</f>
        <v>not used</v>
      </c>
      <c r="P826" s="83" t="n">
        <f aca="false">IF($N826="P",VLOOKUP(H826,PrcBuckets,2,FALSE()),0)</f>
        <v>9</v>
      </c>
      <c r="Q826" s="83" t="n">
        <f aca="false">IF($N826="D",VLOOKUP(H826,BasisBuckets,2,FALSE()),0)</f>
        <v>0</v>
      </c>
      <c r="R826" s="83" t="n">
        <f aca="false">IF($N826="PHY",VLOOKUP(H826,PGDBuckets,2,FALSE()),0)</f>
        <v>0</v>
      </c>
      <c r="S826" s="83" t="n">
        <f aca="false">IF($N826="G",VLOOKUP(H826,PGDBuckets,2,FALSE()),0)</f>
        <v>0</v>
      </c>
      <c r="T826" s="83" t="n">
        <f aca="false">SUM(P826:S826)</f>
        <v>9</v>
      </c>
      <c r="U826" s="83" t="str">
        <f aca="false">IF(O826="not used","-",O826&amp;N826&amp;T826)</f>
        <v>-</v>
      </c>
      <c r="V826" s="83" t="str">
        <f aca="false">IF(O826="Not Used","-",VLOOKUP(D826,FOLIOS,7,FALSE())&amp;H826)</f>
        <v>-</v>
      </c>
      <c r="W826" s="83" t="str">
        <f aca="false">IF(U826="-","-",O826&amp;E826&amp;H826)</f>
        <v>-</v>
      </c>
      <c r="X826" s="84" t="str">
        <f aca="false">D826&amp;G826</f>
        <v>FT-CAND-EGSC-PRCTOLL:AECO/MCNL</v>
      </c>
      <c r="AF826" s="0" t="str">
        <f aca="false">D826&amp;V826</f>
        <v>FT-CAND-EGSC-PRC-</v>
      </c>
    </row>
    <row r="827" customFormat="false" ht="12.75" hidden="false" customHeight="false" outlineLevel="0" collapsed="false">
      <c r="A827" s="80" t="n">
        <v>36682</v>
      </c>
      <c r="B827" s="81" t="s">
        <v>55</v>
      </c>
      <c r="C827" s="81" t="s">
        <v>56</v>
      </c>
      <c r="D827" s="81" t="s">
        <v>80</v>
      </c>
      <c r="E827" s="81" t="s">
        <v>24</v>
      </c>
      <c r="F827" s="81"/>
      <c r="G827" s="81" t="s">
        <v>70</v>
      </c>
      <c r="H827" s="80" t="n">
        <v>37073</v>
      </c>
      <c r="I827" s="81" t="n">
        <v>-452579</v>
      </c>
      <c r="J827" s="81" t="n">
        <v>0</v>
      </c>
      <c r="K827" s="82" t="n">
        <f aca="false">IF(J827=0,0,J827/I827)</f>
        <v>0</v>
      </c>
      <c r="L827" s="82" t="n">
        <f aca="false">I827/UOM</f>
        <v>-45.2579</v>
      </c>
      <c r="M827" s="82" t="n">
        <f aca="false">J827/UOM</f>
        <v>0</v>
      </c>
      <c r="N827" s="83" t="str">
        <f aca="false">IF(F827="P","PHY",IF(F827="G","G",E827))</f>
        <v>P</v>
      </c>
      <c r="O827" s="83" t="str">
        <f aca="false">IF(ISNA(VLOOKUP(G827,BadCanCurves,1,FALSE())),VLOOKUP(D827,FOLIOS,6,FALSE()),"not used")</f>
        <v>not used</v>
      </c>
      <c r="P827" s="83" t="n">
        <f aca="false">IF($N827="P",VLOOKUP(H827,PrcBuckets,2,FALSE()),0)</f>
        <v>9</v>
      </c>
      <c r="Q827" s="83" t="n">
        <f aca="false">IF($N827="D",VLOOKUP(H827,BasisBuckets,2,FALSE()),0)</f>
        <v>0</v>
      </c>
      <c r="R827" s="83" t="n">
        <f aca="false">IF($N827="PHY",VLOOKUP(H827,PGDBuckets,2,FALSE()),0)</f>
        <v>0</v>
      </c>
      <c r="S827" s="83" t="n">
        <f aca="false">IF($N827="G",VLOOKUP(H827,PGDBuckets,2,FALSE()),0)</f>
        <v>0</v>
      </c>
      <c r="T827" s="83" t="n">
        <f aca="false">SUM(P827:S827)</f>
        <v>9</v>
      </c>
      <c r="U827" s="83" t="str">
        <f aca="false">IF(O827="not used","-",O827&amp;N827&amp;T827)</f>
        <v>-</v>
      </c>
      <c r="V827" s="83" t="str">
        <f aca="false">IF(O827="Not Used","-",VLOOKUP(D827,FOLIOS,7,FALSE())&amp;H827)</f>
        <v>-</v>
      </c>
      <c r="W827" s="83" t="str">
        <f aca="false">IF(U827="-","-",O827&amp;E827&amp;H827)</f>
        <v>-</v>
      </c>
      <c r="X827" s="84" t="str">
        <f aca="false">D827&amp;G827</f>
        <v>FT-CAND-EGSC-PRCTOLL:AECO/MCNL</v>
      </c>
      <c r="AF827" s="0" t="str">
        <f aca="false">D827&amp;V827</f>
        <v>FT-CAND-EGSC-PRC-</v>
      </c>
    </row>
    <row r="828" customFormat="false" ht="12.75" hidden="false" customHeight="false" outlineLevel="0" collapsed="false">
      <c r="A828" s="80" t="n">
        <v>36682</v>
      </c>
      <c r="B828" s="81" t="s">
        <v>55</v>
      </c>
      <c r="C828" s="81" t="s">
        <v>56</v>
      </c>
      <c r="D828" s="81" t="s">
        <v>80</v>
      </c>
      <c r="E828" s="81" t="s">
        <v>24</v>
      </c>
      <c r="F828" s="81"/>
      <c r="G828" s="81" t="s">
        <v>70</v>
      </c>
      <c r="H828" s="80" t="n">
        <v>37104</v>
      </c>
      <c r="I828" s="81" t="n">
        <v>-449814</v>
      </c>
      <c r="J828" s="81" t="n">
        <v>0</v>
      </c>
      <c r="K828" s="82" t="n">
        <f aca="false">IF(J828=0,0,J828/I828)</f>
        <v>0</v>
      </c>
      <c r="L828" s="82" t="n">
        <f aca="false">I828/UOM</f>
        <v>-44.9814</v>
      </c>
      <c r="M828" s="82" t="n">
        <f aca="false">J828/UOM</f>
        <v>0</v>
      </c>
      <c r="N828" s="83" t="str">
        <f aca="false">IF(F828="P","PHY",IF(F828="G","G",E828))</f>
        <v>P</v>
      </c>
      <c r="O828" s="83" t="str">
        <f aca="false">IF(ISNA(VLOOKUP(G828,BadCanCurves,1,FALSE())),VLOOKUP(D828,FOLIOS,6,FALSE()),"not used")</f>
        <v>not used</v>
      </c>
      <c r="P828" s="83" t="n">
        <f aca="false">IF($N828="P",VLOOKUP(H828,PrcBuckets,2,FALSE()),0)</f>
        <v>9</v>
      </c>
      <c r="Q828" s="83" t="n">
        <f aca="false">IF($N828="D",VLOOKUP(H828,BasisBuckets,2,FALSE()),0)</f>
        <v>0</v>
      </c>
      <c r="R828" s="83" t="n">
        <f aca="false">IF($N828="PHY",VLOOKUP(H828,PGDBuckets,2,FALSE()),0)</f>
        <v>0</v>
      </c>
      <c r="S828" s="83" t="n">
        <f aca="false">IF($N828="G",VLOOKUP(H828,PGDBuckets,2,FALSE()),0)</f>
        <v>0</v>
      </c>
      <c r="T828" s="83" t="n">
        <f aca="false">SUM(P828:S828)</f>
        <v>9</v>
      </c>
      <c r="U828" s="83" t="str">
        <f aca="false">IF(O828="not used","-",O828&amp;N828&amp;T828)</f>
        <v>-</v>
      </c>
      <c r="V828" s="83" t="str">
        <f aca="false">IF(O828="Not Used","-",VLOOKUP(D828,FOLIOS,7,FALSE())&amp;H828)</f>
        <v>-</v>
      </c>
      <c r="W828" s="83" t="str">
        <f aca="false">IF(U828="-","-",O828&amp;E828&amp;H828)</f>
        <v>-</v>
      </c>
      <c r="X828" s="84" t="str">
        <f aca="false">D828&amp;G828</f>
        <v>FT-CAND-EGSC-PRCTOLL:AECO/MCNL</v>
      </c>
      <c r="AF828" s="0" t="str">
        <f aca="false">D828&amp;V828</f>
        <v>FT-CAND-EGSC-PRC-</v>
      </c>
    </row>
    <row r="829" customFormat="false" ht="12.75" hidden="false" customHeight="false" outlineLevel="0" collapsed="false">
      <c r="A829" s="80" t="n">
        <v>36682</v>
      </c>
      <c r="B829" s="81" t="s">
        <v>55</v>
      </c>
      <c r="C829" s="81" t="s">
        <v>56</v>
      </c>
      <c r="D829" s="81" t="s">
        <v>80</v>
      </c>
      <c r="E829" s="81" t="s">
        <v>24</v>
      </c>
      <c r="F829" s="81"/>
      <c r="G829" s="81" t="s">
        <v>70</v>
      </c>
      <c r="H829" s="80" t="n">
        <v>37135</v>
      </c>
      <c r="I829" s="81" t="n">
        <v>-432636</v>
      </c>
      <c r="J829" s="81" t="n">
        <v>0</v>
      </c>
      <c r="K829" s="82" t="n">
        <f aca="false">IF(J829=0,0,J829/I829)</f>
        <v>0</v>
      </c>
      <c r="L829" s="82" t="n">
        <f aca="false">I829/UOM</f>
        <v>-43.2636</v>
      </c>
      <c r="M829" s="82" t="n">
        <f aca="false">J829/UOM</f>
        <v>0</v>
      </c>
      <c r="N829" s="83" t="str">
        <f aca="false">IF(F829="P","PHY",IF(F829="G","G",E829))</f>
        <v>P</v>
      </c>
      <c r="O829" s="83" t="str">
        <f aca="false">IF(ISNA(VLOOKUP(G829,BadCanCurves,1,FALSE())),VLOOKUP(D829,FOLIOS,6,FALSE()),"not used")</f>
        <v>not used</v>
      </c>
      <c r="P829" s="83" t="n">
        <f aca="false">IF($N829="P",VLOOKUP(H829,PrcBuckets,2,FALSE()),0)</f>
        <v>9</v>
      </c>
      <c r="Q829" s="83" t="n">
        <f aca="false">IF($N829="D",VLOOKUP(H829,BasisBuckets,2,FALSE()),0)</f>
        <v>0</v>
      </c>
      <c r="R829" s="83" t="n">
        <f aca="false">IF($N829="PHY",VLOOKUP(H829,PGDBuckets,2,FALSE()),0)</f>
        <v>0</v>
      </c>
      <c r="S829" s="83" t="n">
        <f aca="false">IF($N829="G",VLOOKUP(H829,PGDBuckets,2,FALSE()),0)</f>
        <v>0</v>
      </c>
      <c r="T829" s="83" t="n">
        <f aca="false">SUM(P829:S829)</f>
        <v>9</v>
      </c>
      <c r="U829" s="83" t="str">
        <f aca="false">IF(O829="not used","-",O829&amp;N829&amp;T829)</f>
        <v>-</v>
      </c>
      <c r="V829" s="83" t="str">
        <f aca="false">IF(O829="Not Used","-",VLOOKUP(D829,FOLIOS,7,FALSE())&amp;H829)</f>
        <v>-</v>
      </c>
      <c r="W829" s="83" t="str">
        <f aca="false">IF(U829="-","-",O829&amp;E829&amp;H829)</f>
        <v>-</v>
      </c>
      <c r="X829" s="84" t="str">
        <f aca="false">D829&amp;G829</f>
        <v>FT-CAND-EGSC-PRCTOLL:AECO/MCNL</v>
      </c>
      <c r="AF829" s="0" t="str">
        <f aca="false">D829&amp;V829</f>
        <v>FT-CAND-EGSC-PRC-</v>
      </c>
    </row>
    <row r="830" customFormat="false" ht="12.75" hidden="false" customHeight="false" outlineLevel="0" collapsed="false">
      <c r="A830" s="80" t="n">
        <v>36682</v>
      </c>
      <c r="B830" s="81" t="s">
        <v>55</v>
      </c>
      <c r="C830" s="81" t="s">
        <v>56</v>
      </c>
      <c r="D830" s="81" t="s">
        <v>80</v>
      </c>
      <c r="E830" s="81" t="s">
        <v>24</v>
      </c>
      <c r="F830" s="81"/>
      <c r="G830" s="81" t="s">
        <v>70</v>
      </c>
      <c r="H830" s="80" t="n">
        <v>37165</v>
      </c>
      <c r="I830" s="81" t="n">
        <v>-444408</v>
      </c>
      <c r="J830" s="81" t="n">
        <v>0</v>
      </c>
      <c r="K830" s="82" t="n">
        <f aca="false">IF(J830=0,0,J830/I830)</f>
        <v>0</v>
      </c>
      <c r="L830" s="82" t="n">
        <f aca="false">I830/UOM</f>
        <v>-44.4408</v>
      </c>
      <c r="M830" s="82" t="n">
        <f aca="false">J830/UOM</f>
        <v>0</v>
      </c>
      <c r="N830" s="83" t="str">
        <f aca="false">IF(F830="P","PHY",IF(F830="G","G",E830))</f>
        <v>P</v>
      </c>
      <c r="O830" s="83" t="str">
        <f aca="false">IF(ISNA(VLOOKUP(G830,BadCanCurves,1,FALSE())),VLOOKUP(D830,FOLIOS,6,FALSE()),"not used")</f>
        <v>not used</v>
      </c>
      <c r="P830" s="83" t="n">
        <f aca="false">IF($N830="P",VLOOKUP(H830,PrcBuckets,2,FALSE()),0)</f>
        <v>9</v>
      </c>
      <c r="Q830" s="83" t="n">
        <f aca="false">IF($N830="D",VLOOKUP(H830,BasisBuckets,2,FALSE()),0)</f>
        <v>0</v>
      </c>
      <c r="R830" s="83" t="n">
        <f aca="false">IF($N830="PHY",VLOOKUP(H830,PGDBuckets,2,FALSE()),0)</f>
        <v>0</v>
      </c>
      <c r="S830" s="83" t="n">
        <f aca="false">IF($N830="G",VLOOKUP(H830,PGDBuckets,2,FALSE()),0)</f>
        <v>0</v>
      </c>
      <c r="T830" s="83" t="n">
        <f aca="false">SUM(P830:S830)</f>
        <v>9</v>
      </c>
      <c r="U830" s="83" t="str">
        <f aca="false">IF(O830="not used","-",O830&amp;N830&amp;T830)</f>
        <v>-</v>
      </c>
      <c r="V830" s="83" t="str">
        <f aca="false">IF(O830="Not Used","-",VLOOKUP(D830,FOLIOS,7,FALSE())&amp;H830)</f>
        <v>-</v>
      </c>
      <c r="W830" s="83" t="str">
        <f aca="false">IF(U830="-","-",O830&amp;E830&amp;H830)</f>
        <v>-</v>
      </c>
      <c r="X830" s="84" t="str">
        <f aca="false">D830&amp;G830</f>
        <v>FT-CAND-EGSC-PRCTOLL:AECO/MCNL</v>
      </c>
      <c r="AF830" s="0" t="str">
        <f aca="false">D830&amp;V830</f>
        <v>FT-CAND-EGSC-PRC-</v>
      </c>
    </row>
    <row r="831" customFormat="false" ht="12.75" hidden="false" customHeight="false" outlineLevel="0" collapsed="false">
      <c r="A831" s="80" t="n">
        <v>36682</v>
      </c>
      <c r="B831" s="81" t="s">
        <v>55</v>
      </c>
      <c r="C831" s="81" t="s">
        <v>56</v>
      </c>
      <c r="D831" s="81" t="s">
        <v>80</v>
      </c>
      <c r="E831" s="81" t="s">
        <v>24</v>
      </c>
      <c r="F831" s="81"/>
      <c r="G831" s="81" t="s">
        <v>70</v>
      </c>
      <c r="H831" s="80" t="n">
        <v>37196</v>
      </c>
      <c r="I831" s="81" t="n">
        <v>-427447</v>
      </c>
      <c r="J831" s="81" t="n">
        <v>0</v>
      </c>
      <c r="K831" s="82" t="n">
        <f aca="false">IF(J831=0,0,J831/I831)</f>
        <v>0</v>
      </c>
      <c r="L831" s="82" t="n">
        <f aca="false">I831/UOM</f>
        <v>-42.7447</v>
      </c>
      <c r="M831" s="82" t="n">
        <f aca="false">J831/UOM</f>
        <v>0</v>
      </c>
      <c r="N831" s="83" t="str">
        <f aca="false">IF(F831="P","PHY",IF(F831="G","G",E831))</f>
        <v>P</v>
      </c>
      <c r="O831" s="83" t="str">
        <f aca="false">IF(ISNA(VLOOKUP(G831,BadCanCurves,1,FALSE())),VLOOKUP(D831,FOLIOS,6,FALSE()),"not used")</f>
        <v>not used</v>
      </c>
      <c r="P831" s="83" t="n">
        <f aca="false">IF($N831="P",VLOOKUP(H831,PrcBuckets,2,FALSE()),0)</f>
        <v>9</v>
      </c>
      <c r="Q831" s="83" t="n">
        <f aca="false">IF($N831="D",VLOOKUP(H831,BasisBuckets,2,FALSE()),0)</f>
        <v>0</v>
      </c>
      <c r="R831" s="83" t="n">
        <f aca="false">IF($N831="PHY",VLOOKUP(H831,PGDBuckets,2,FALSE()),0)</f>
        <v>0</v>
      </c>
      <c r="S831" s="83" t="n">
        <f aca="false">IF($N831="G",VLOOKUP(H831,PGDBuckets,2,FALSE()),0)</f>
        <v>0</v>
      </c>
      <c r="T831" s="83" t="n">
        <f aca="false">SUM(P831:S831)</f>
        <v>9</v>
      </c>
      <c r="U831" s="83" t="str">
        <f aca="false">IF(O831="not used","-",O831&amp;N831&amp;T831)</f>
        <v>-</v>
      </c>
      <c r="V831" s="83" t="str">
        <f aca="false">IF(O831="Not Used","-",VLOOKUP(D831,FOLIOS,7,FALSE())&amp;H831)</f>
        <v>-</v>
      </c>
      <c r="W831" s="83" t="str">
        <f aca="false">IF(U831="-","-",O831&amp;E831&amp;H831)</f>
        <v>-</v>
      </c>
      <c r="X831" s="84" t="str">
        <f aca="false">D831&amp;G831</f>
        <v>FT-CAND-EGSC-PRCTOLL:AECO/MCNL</v>
      </c>
      <c r="AF831" s="0" t="str">
        <f aca="false">D831&amp;V831</f>
        <v>FT-CAND-EGSC-PRC-</v>
      </c>
    </row>
    <row r="832" customFormat="false" ht="12.75" hidden="false" customHeight="false" outlineLevel="0" collapsed="false">
      <c r="A832" s="80" t="n">
        <v>36682</v>
      </c>
      <c r="B832" s="81" t="s">
        <v>55</v>
      </c>
      <c r="C832" s="81" t="s">
        <v>56</v>
      </c>
      <c r="D832" s="81" t="s">
        <v>80</v>
      </c>
      <c r="E832" s="81" t="s">
        <v>24</v>
      </c>
      <c r="F832" s="81"/>
      <c r="G832" s="81" t="s">
        <v>70</v>
      </c>
      <c r="H832" s="80" t="n">
        <v>37226</v>
      </c>
      <c r="I832" s="81" t="n">
        <v>-453273</v>
      </c>
      <c r="J832" s="81" t="n">
        <v>0</v>
      </c>
      <c r="K832" s="82" t="n">
        <f aca="false">IF(J832=0,0,J832/I832)</f>
        <v>0</v>
      </c>
      <c r="L832" s="82" t="n">
        <f aca="false">I832/UOM</f>
        <v>-45.3273</v>
      </c>
      <c r="M832" s="82" t="n">
        <f aca="false">J832/UOM</f>
        <v>0</v>
      </c>
      <c r="N832" s="83" t="str">
        <f aca="false">IF(F832="P","PHY",IF(F832="G","G",E832))</f>
        <v>P</v>
      </c>
      <c r="O832" s="83" t="str">
        <f aca="false">IF(ISNA(VLOOKUP(G832,BadCanCurves,1,FALSE())),VLOOKUP(D832,FOLIOS,6,FALSE()),"not used")</f>
        <v>not used</v>
      </c>
      <c r="P832" s="83" t="n">
        <f aca="false">IF($N832="P",VLOOKUP(H832,PrcBuckets,2,FALSE()),0)</f>
        <v>9</v>
      </c>
      <c r="Q832" s="83" t="n">
        <f aca="false">IF($N832="D",VLOOKUP(H832,BasisBuckets,2,FALSE()),0)</f>
        <v>0</v>
      </c>
      <c r="R832" s="83" t="n">
        <f aca="false">IF($N832="PHY",VLOOKUP(H832,PGDBuckets,2,FALSE()),0)</f>
        <v>0</v>
      </c>
      <c r="S832" s="83" t="n">
        <f aca="false">IF($N832="G",VLOOKUP(H832,PGDBuckets,2,FALSE()),0)</f>
        <v>0</v>
      </c>
      <c r="T832" s="83" t="n">
        <f aca="false">SUM(P832:S832)</f>
        <v>9</v>
      </c>
      <c r="U832" s="83" t="str">
        <f aca="false">IF(O832="not used","-",O832&amp;N832&amp;T832)</f>
        <v>-</v>
      </c>
      <c r="V832" s="83" t="str">
        <f aca="false">IF(O832="Not Used","-",VLOOKUP(D832,FOLIOS,7,FALSE())&amp;H832)</f>
        <v>-</v>
      </c>
      <c r="W832" s="83" t="str">
        <f aca="false">IF(U832="-","-",O832&amp;E832&amp;H832)</f>
        <v>-</v>
      </c>
      <c r="X832" s="84" t="str">
        <f aca="false">D832&amp;G832</f>
        <v>FT-CAND-EGSC-PRCTOLL:AECO/MCNL</v>
      </c>
      <c r="AF832" s="0" t="str">
        <f aca="false">D832&amp;V832</f>
        <v>FT-CAND-EGSC-PRC-</v>
      </c>
    </row>
    <row r="833" customFormat="false" ht="12.75" hidden="false" customHeight="false" outlineLevel="0" collapsed="false">
      <c r="A833" s="80" t="n">
        <v>36682</v>
      </c>
      <c r="B833" s="81" t="s">
        <v>55</v>
      </c>
      <c r="C833" s="81" t="s">
        <v>56</v>
      </c>
      <c r="D833" s="81" t="s">
        <v>80</v>
      </c>
      <c r="E833" s="81" t="s">
        <v>24</v>
      </c>
      <c r="F833" s="81"/>
      <c r="G833" s="81" t="s">
        <v>70</v>
      </c>
      <c r="H833" s="80" t="n">
        <v>37257</v>
      </c>
      <c r="I833" s="81" t="n">
        <v>-436252</v>
      </c>
      <c r="J833" s="81" t="n">
        <v>0</v>
      </c>
      <c r="K833" s="82" t="n">
        <f aca="false">IF(J833=0,0,J833/I833)</f>
        <v>0</v>
      </c>
      <c r="L833" s="82" t="n">
        <f aca="false">I833/UOM</f>
        <v>-43.6252</v>
      </c>
      <c r="M833" s="82" t="n">
        <f aca="false">J833/UOM</f>
        <v>0</v>
      </c>
      <c r="N833" s="83" t="str">
        <f aca="false">IF(F833="P","PHY",IF(F833="G","G",E833))</f>
        <v>P</v>
      </c>
      <c r="O833" s="83" t="str">
        <f aca="false">IF(ISNA(VLOOKUP(G833,BadCanCurves,1,FALSE())),VLOOKUP(D833,FOLIOS,6,FALSE()),"not used")</f>
        <v>not used</v>
      </c>
      <c r="P833" s="83" t="n">
        <f aca="false">IF($N833="P",VLOOKUP(H833,PrcBuckets,2,FALSE()),0)</f>
        <v>10</v>
      </c>
      <c r="Q833" s="83" t="n">
        <f aca="false">IF($N833="D",VLOOKUP(H833,BasisBuckets,2,FALSE()),0)</f>
        <v>0</v>
      </c>
      <c r="R833" s="83" t="n">
        <f aca="false">IF($N833="PHY",VLOOKUP(H833,PGDBuckets,2,FALSE()),0)</f>
        <v>0</v>
      </c>
      <c r="S833" s="83" t="n">
        <f aca="false">IF($N833="G",VLOOKUP(H833,PGDBuckets,2,FALSE()),0)</f>
        <v>0</v>
      </c>
      <c r="T833" s="83" t="n">
        <f aca="false">SUM(P833:S833)</f>
        <v>10</v>
      </c>
      <c r="U833" s="83" t="str">
        <f aca="false">IF(O833="not used","-",O833&amp;N833&amp;T833)</f>
        <v>-</v>
      </c>
      <c r="V833" s="83" t="str">
        <f aca="false">IF(O833="Not Used","-",VLOOKUP(D833,FOLIOS,7,FALSE())&amp;H833)</f>
        <v>-</v>
      </c>
      <c r="W833" s="83" t="str">
        <f aca="false">IF(U833="-","-",O833&amp;E833&amp;H833)</f>
        <v>-</v>
      </c>
      <c r="X833" s="84" t="str">
        <f aca="false">D833&amp;G833</f>
        <v>FT-CAND-EGSC-PRCTOLL:AECO/MCNL</v>
      </c>
      <c r="AF833" s="0" t="str">
        <f aca="false">D833&amp;V833</f>
        <v>FT-CAND-EGSC-PRC-</v>
      </c>
    </row>
    <row r="834" customFormat="false" ht="12.75" hidden="false" customHeight="false" outlineLevel="0" collapsed="false">
      <c r="A834" s="80" t="n">
        <v>36682</v>
      </c>
      <c r="B834" s="81" t="s">
        <v>55</v>
      </c>
      <c r="C834" s="81" t="s">
        <v>56</v>
      </c>
      <c r="D834" s="81" t="s">
        <v>80</v>
      </c>
      <c r="E834" s="81" t="s">
        <v>24</v>
      </c>
      <c r="F834" s="81"/>
      <c r="G834" s="81" t="s">
        <v>70</v>
      </c>
      <c r="H834" s="80" t="n">
        <v>37288</v>
      </c>
      <c r="I834" s="81" t="n">
        <v>-391616</v>
      </c>
      <c r="J834" s="81" t="n">
        <v>0</v>
      </c>
      <c r="K834" s="82" t="n">
        <f aca="false">IF(J834=0,0,J834/I834)</f>
        <v>0</v>
      </c>
      <c r="L834" s="82" t="n">
        <f aca="false">I834/UOM</f>
        <v>-39.1616</v>
      </c>
      <c r="M834" s="82" t="n">
        <f aca="false">J834/UOM</f>
        <v>0</v>
      </c>
      <c r="N834" s="83" t="str">
        <f aca="false">IF(F834="P","PHY",IF(F834="G","G",E834))</f>
        <v>P</v>
      </c>
      <c r="O834" s="83" t="str">
        <f aca="false">IF(ISNA(VLOOKUP(G834,BadCanCurves,1,FALSE())),VLOOKUP(D834,FOLIOS,6,FALSE()),"not used")</f>
        <v>not used</v>
      </c>
      <c r="P834" s="83" t="n">
        <f aca="false">IF($N834="P",VLOOKUP(H834,PrcBuckets,2,FALSE()),0)</f>
        <v>10</v>
      </c>
      <c r="Q834" s="83" t="n">
        <f aca="false">IF($N834="D",VLOOKUP(H834,BasisBuckets,2,FALSE()),0)</f>
        <v>0</v>
      </c>
      <c r="R834" s="83" t="n">
        <f aca="false">IF($N834="PHY",VLOOKUP(H834,PGDBuckets,2,FALSE()),0)</f>
        <v>0</v>
      </c>
      <c r="S834" s="83" t="n">
        <f aca="false">IF($N834="G",VLOOKUP(H834,PGDBuckets,2,FALSE()),0)</f>
        <v>0</v>
      </c>
      <c r="T834" s="83" t="n">
        <f aca="false">SUM(P834:S834)</f>
        <v>10</v>
      </c>
      <c r="U834" s="83" t="str">
        <f aca="false">IF(O834="not used","-",O834&amp;N834&amp;T834)</f>
        <v>-</v>
      </c>
      <c r="V834" s="83" t="str">
        <f aca="false">IF(O834="Not Used","-",VLOOKUP(D834,FOLIOS,7,FALSE())&amp;H834)</f>
        <v>-</v>
      </c>
      <c r="W834" s="83" t="str">
        <f aca="false">IF(U834="-","-",O834&amp;E834&amp;H834)</f>
        <v>-</v>
      </c>
      <c r="X834" s="84" t="str">
        <f aca="false">D834&amp;G834</f>
        <v>FT-CAND-EGSC-PRCTOLL:AECO/MCNL</v>
      </c>
      <c r="AF834" s="0" t="str">
        <f aca="false">D834&amp;V834</f>
        <v>FT-CAND-EGSC-PRC-</v>
      </c>
    </row>
    <row r="835" customFormat="false" ht="12.75" hidden="false" customHeight="false" outlineLevel="0" collapsed="false">
      <c r="A835" s="80" t="n">
        <v>36682</v>
      </c>
      <c r="B835" s="81" t="s">
        <v>55</v>
      </c>
      <c r="C835" s="81" t="s">
        <v>56</v>
      </c>
      <c r="D835" s="81" t="s">
        <v>80</v>
      </c>
      <c r="E835" s="81" t="s">
        <v>24</v>
      </c>
      <c r="F835" s="81"/>
      <c r="G835" s="81" t="s">
        <v>70</v>
      </c>
      <c r="H835" s="80" t="n">
        <v>37316</v>
      </c>
      <c r="I835" s="81" t="n">
        <v>-431167</v>
      </c>
      <c r="J835" s="81" t="n">
        <v>0</v>
      </c>
      <c r="K835" s="82" t="n">
        <f aca="false">IF(J835=0,0,J835/I835)</f>
        <v>0</v>
      </c>
      <c r="L835" s="82" t="n">
        <f aca="false">I835/UOM</f>
        <v>-43.1167</v>
      </c>
      <c r="M835" s="82" t="n">
        <f aca="false">J835/UOM</f>
        <v>0</v>
      </c>
      <c r="N835" s="83" t="str">
        <f aca="false">IF(F835="P","PHY",IF(F835="G","G",E835))</f>
        <v>P</v>
      </c>
      <c r="O835" s="83" t="str">
        <f aca="false">IF(ISNA(VLOOKUP(G835,BadCanCurves,1,FALSE())),VLOOKUP(D835,FOLIOS,6,FALSE()),"not used")</f>
        <v>not used</v>
      </c>
      <c r="P835" s="83" t="n">
        <f aca="false">IF($N835="P",VLOOKUP(H835,PrcBuckets,2,FALSE()),0)</f>
        <v>10</v>
      </c>
      <c r="Q835" s="83" t="n">
        <f aca="false">IF($N835="D",VLOOKUP(H835,BasisBuckets,2,FALSE()),0)</f>
        <v>0</v>
      </c>
      <c r="R835" s="83" t="n">
        <f aca="false">IF($N835="PHY",VLOOKUP(H835,PGDBuckets,2,FALSE()),0)</f>
        <v>0</v>
      </c>
      <c r="S835" s="83" t="n">
        <f aca="false">IF($N835="G",VLOOKUP(H835,PGDBuckets,2,FALSE()),0)</f>
        <v>0</v>
      </c>
      <c r="T835" s="83" t="n">
        <f aca="false">SUM(P835:S835)</f>
        <v>10</v>
      </c>
      <c r="U835" s="83" t="str">
        <f aca="false">IF(O835="not used","-",O835&amp;N835&amp;T835)</f>
        <v>-</v>
      </c>
      <c r="V835" s="83" t="str">
        <f aca="false">IF(O835="Not Used","-",VLOOKUP(D835,FOLIOS,7,FALSE())&amp;H835)</f>
        <v>-</v>
      </c>
      <c r="W835" s="83" t="str">
        <f aca="false">IF(U835="-","-",O835&amp;E835&amp;H835)</f>
        <v>-</v>
      </c>
      <c r="X835" s="84" t="str">
        <f aca="false">D835&amp;G835</f>
        <v>FT-CAND-EGSC-PRCTOLL:AECO/MCNL</v>
      </c>
      <c r="AF835" s="0" t="str">
        <f aca="false">D835&amp;V835</f>
        <v>FT-CAND-EGSC-PRC-</v>
      </c>
    </row>
    <row r="836" customFormat="false" ht="12.75" hidden="false" customHeight="false" outlineLevel="0" collapsed="false">
      <c r="A836" s="80" t="n">
        <v>36682</v>
      </c>
      <c r="B836" s="81" t="s">
        <v>55</v>
      </c>
      <c r="C836" s="81" t="s">
        <v>56</v>
      </c>
      <c r="D836" s="81" t="s">
        <v>80</v>
      </c>
      <c r="E836" s="81" t="s">
        <v>24</v>
      </c>
      <c r="F836" s="81"/>
      <c r="G836" s="81" t="s">
        <v>70</v>
      </c>
      <c r="H836" s="80" t="n">
        <v>37347</v>
      </c>
      <c r="I836" s="81" t="n">
        <v>-414703</v>
      </c>
      <c r="J836" s="81" t="n">
        <v>0</v>
      </c>
      <c r="K836" s="82" t="n">
        <f aca="false">IF(J836=0,0,J836/I836)</f>
        <v>0</v>
      </c>
      <c r="L836" s="82" t="n">
        <f aca="false">I836/UOM</f>
        <v>-41.4703</v>
      </c>
      <c r="M836" s="82" t="n">
        <f aca="false">J836/UOM</f>
        <v>0</v>
      </c>
      <c r="N836" s="83" t="str">
        <f aca="false">IF(F836="P","PHY",IF(F836="G","G",E836))</f>
        <v>P</v>
      </c>
      <c r="O836" s="83" t="str">
        <f aca="false">IF(ISNA(VLOOKUP(G836,BadCanCurves,1,FALSE())),VLOOKUP(D836,FOLIOS,6,FALSE()),"not used")</f>
        <v>not used</v>
      </c>
      <c r="P836" s="83" t="n">
        <f aca="false">IF($N836="P",VLOOKUP(H836,PrcBuckets,2,FALSE()),0)</f>
        <v>10</v>
      </c>
      <c r="Q836" s="83" t="n">
        <f aca="false">IF($N836="D",VLOOKUP(H836,BasisBuckets,2,FALSE()),0)</f>
        <v>0</v>
      </c>
      <c r="R836" s="83" t="n">
        <f aca="false">IF($N836="PHY",VLOOKUP(H836,PGDBuckets,2,FALSE()),0)</f>
        <v>0</v>
      </c>
      <c r="S836" s="83" t="n">
        <f aca="false">IF($N836="G",VLOOKUP(H836,PGDBuckets,2,FALSE()),0)</f>
        <v>0</v>
      </c>
      <c r="T836" s="83" t="n">
        <f aca="false">SUM(P836:S836)</f>
        <v>10</v>
      </c>
      <c r="U836" s="83" t="str">
        <f aca="false">IF(O836="not used","-",O836&amp;N836&amp;T836)</f>
        <v>-</v>
      </c>
      <c r="V836" s="83" t="str">
        <f aca="false">IF(O836="Not Used","-",VLOOKUP(D836,FOLIOS,7,FALSE())&amp;H836)</f>
        <v>-</v>
      </c>
      <c r="W836" s="83" t="str">
        <f aca="false">IF(U836="-","-",O836&amp;E836&amp;H836)</f>
        <v>-</v>
      </c>
      <c r="X836" s="84" t="str">
        <f aca="false">D836&amp;G836</f>
        <v>FT-CAND-EGSC-PRCTOLL:AECO/MCNL</v>
      </c>
      <c r="AF836" s="0" t="str">
        <f aca="false">D836&amp;V836</f>
        <v>FT-CAND-EGSC-PRC-</v>
      </c>
    </row>
    <row r="837" customFormat="false" ht="12.75" hidden="false" customHeight="false" outlineLevel="0" collapsed="false">
      <c r="A837" s="80" t="n">
        <v>36682</v>
      </c>
      <c r="B837" s="81" t="s">
        <v>55</v>
      </c>
      <c r="C837" s="81" t="s">
        <v>56</v>
      </c>
      <c r="D837" s="81" t="s">
        <v>80</v>
      </c>
      <c r="E837" s="81" t="s">
        <v>24</v>
      </c>
      <c r="F837" s="81"/>
      <c r="G837" s="81" t="s">
        <v>70</v>
      </c>
      <c r="H837" s="80" t="n">
        <v>37377</v>
      </c>
      <c r="I837" s="81" t="n">
        <v>-426005</v>
      </c>
      <c r="J837" s="81" t="n">
        <v>0</v>
      </c>
      <c r="K837" s="82" t="n">
        <f aca="false">IF(J837=0,0,J837/I837)</f>
        <v>0</v>
      </c>
      <c r="L837" s="82" t="n">
        <f aca="false">I837/UOM</f>
        <v>-42.6005</v>
      </c>
      <c r="M837" s="82" t="n">
        <f aca="false">J837/UOM</f>
        <v>0</v>
      </c>
      <c r="N837" s="83" t="str">
        <f aca="false">IF(F837="P","PHY",IF(F837="G","G",E837))</f>
        <v>P</v>
      </c>
      <c r="O837" s="83" t="str">
        <f aca="false">IF(ISNA(VLOOKUP(G837,BadCanCurves,1,FALSE())),VLOOKUP(D837,FOLIOS,6,FALSE()),"not used")</f>
        <v>not used</v>
      </c>
      <c r="P837" s="83" t="n">
        <f aca="false">IF($N837="P",VLOOKUP(H837,PrcBuckets,2,FALSE()),0)</f>
        <v>10</v>
      </c>
      <c r="Q837" s="83" t="n">
        <f aca="false">IF($N837="D",VLOOKUP(H837,BasisBuckets,2,FALSE()),0)</f>
        <v>0</v>
      </c>
      <c r="R837" s="83" t="n">
        <f aca="false">IF($N837="PHY",VLOOKUP(H837,PGDBuckets,2,FALSE()),0)</f>
        <v>0</v>
      </c>
      <c r="S837" s="83" t="n">
        <f aca="false">IF($N837="G",VLOOKUP(H837,PGDBuckets,2,FALSE()),0)</f>
        <v>0</v>
      </c>
      <c r="T837" s="83" t="n">
        <f aca="false">SUM(P837:S837)</f>
        <v>10</v>
      </c>
      <c r="U837" s="83" t="str">
        <f aca="false">IF(O837="not used","-",O837&amp;N837&amp;T837)</f>
        <v>-</v>
      </c>
      <c r="V837" s="83" t="str">
        <f aca="false">IF(O837="Not Used","-",VLOOKUP(D837,FOLIOS,7,FALSE())&amp;H837)</f>
        <v>-</v>
      </c>
      <c r="W837" s="83" t="str">
        <f aca="false">IF(U837="-","-",O837&amp;E837&amp;H837)</f>
        <v>-</v>
      </c>
      <c r="X837" s="84" t="str">
        <f aca="false">D837&amp;G837</f>
        <v>FT-CAND-EGSC-PRCTOLL:AECO/MCNL</v>
      </c>
      <c r="AF837" s="0" t="str">
        <f aca="false">D837&amp;V837</f>
        <v>FT-CAND-EGSC-PRC-</v>
      </c>
    </row>
    <row r="838" customFormat="false" ht="12.75" hidden="false" customHeight="false" outlineLevel="0" collapsed="false">
      <c r="A838" s="80" t="n">
        <v>36682</v>
      </c>
      <c r="B838" s="81" t="s">
        <v>55</v>
      </c>
      <c r="C838" s="81" t="s">
        <v>56</v>
      </c>
      <c r="D838" s="81" t="s">
        <v>80</v>
      </c>
      <c r="E838" s="81" t="s">
        <v>24</v>
      </c>
      <c r="F838" s="81"/>
      <c r="G838" s="81" t="s">
        <v>70</v>
      </c>
      <c r="H838" s="80" t="n">
        <v>37408</v>
      </c>
      <c r="I838" s="81" t="n">
        <v>-409756</v>
      </c>
      <c r="J838" s="81" t="n">
        <v>0</v>
      </c>
      <c r="K838" s="82" t="n">
        <f aca="false">IF(J838=0,0,J838/I838)</f>
        <v>0</v>
      </c>
      <c r="L838" s="82" t="n">
        <f aca="false">I838/UOM</f>
        <v>-40.9756</v>
      </c>
      <c r="M838" s="82" t="n">
        <f aca="false">J838/UOM</f>
        <v>0</v>
      </c>
      <c r="N838" s="83" t="str">
        <f aca="false">IF(F838="P","PHY",IF(F838="G","G",E838))</f>
        <v>P</v>
      </c>
      <c r="O838" s="83" t="str">
        <f aca="false">IF(ISNA(VLOOKUP(G838,BadCanCurves,1,FALSE())),VLOOKUP(D838,FOLIOS,6,FALSE()),"not used")</f>
        <v>not used</v>
      </c>
      <c r="P838" s="83" t="n">
        <f aca="false">IF($N838="P",VLOOKUP(H838,PrcBuckets,2,FALSE()),0)</f>
        <v>10</v>
      </c>
      <c r="Q838" s="83" t="n">
        <f aca="false">IF($N838="D",VLOOKUP(H838,BasisBuckets,2,FALSE()),0)</f>
        <v>0</v>
      </c>
      <c r="R838" s="83" t="n">
        <f aca="false">IF($N838="PHY",VLOOKUP(H838,PGDBuckets,2,FALSE()),0)</f>
        <v>0</v>
      </c>
      <c r="S838" s="83" t="n">
        <f aca="false">IF($N838="G",VLOOKUP(H838,PGDBuckets,2,FALSE()),0)</f>
        <v>0</v>
      </c>
      <c r="T838" s="83" t="n">
        <f aca="false">SUM(P838:S838)</f>
        <v>10</v>
      </c>
      <c r="U838" s="83" t="str">
        <f aca="false">IF(O838="not used","-",O838&amp;N838&amp;T838)</f>
        <v>-</v>
      </c>
      <c r="V838" s="83" t="str">
        <f aca="false">IF(O838="Not Used","-",VLOOKUP(D838,FOLIOS,7,FALSE())&amp;H838)</f>
        <v>-</v>
      </c>
      <c r="W838" s="83" t="str">
        <f aca="false">IF(U838="-","-",O838&amp;E838&amp;H838)</f>
        <v>-</v>
      </c>
      <c r="X838" s="84" t="str">
        <f aca="false">D838&amp;G838</f>
        <v>FT-CAND-EGSC-PRCTOLL:AECO/MCNL</v>
      </c>
      <c r="AF838" s="0" t="str">
        <f aca="false">D838&amp;V838</f>
        <v>FT-CAND-EGSC-PRC-</v>
      </c>
    </row>
    <row r="839" customFormat="false" ht="12.75" hidden="false" customHeight="false" outlineLevel="0" collapsed="false">
      <c r="A839" s="80" t="n">
        <v>36682</v>
      </c>
      <c r="B839" s="81" t="s">
        <v>55</v>
      </c>
      <c r="C839" s="81" t="s">
        <v>56</v>
      </c>
      <c r="D839" s="81" t="s">
        <v>80</v>
      </c>
      <c r="E839" s="81" t="s">
        <v>24</v>
      </c>
      <c r="F839" s="81"/>
      <c r="G839" s="81" t="s">
        <v>70</v>
      </c>
      <c r="H839" s="80" t="n">
        <v>37438</v>
      </c>
      <c r="I839" s="81" t="n">
        <v>-420925</v>
      </c>
      <c r="J839" s="81" t="n">
        <v>0</v>
      </c>
      <c r="K839" s="82" t="n">
        <f aca="false">IF(J839=0,0,J839/I839)</f>
        <v>0</v>
      </c>
      <c r="L839" s="82" t="n">
        <f aca="false">I839/UOM</f>
        <v>-42.0925</v>
      </c>
      <c r="M839" s="82" t="n">
        <f aca="false">J839/UOM</f>
        <v>0</v>
      </c>
      <c r="N839" s="83" t="str">
        <f aca="false">IF(F839="P","PHY",IF(F839="G","G",E839))</f>
        <v>P</v>
      </c>
      <c r="O839" s="83" t="str">
        <f aca="false">IF(ISNA(VLOOKUP(G839,BadCanCurves,1,FALSE())),VLOOKUP(D839,FOLIOS,6,FALSE()),"not used")</f>
        <v>not used</v>
      </c>
      <c r="P839" s="83" t="n">
        <f aca="false">IF($N839="P",VLOOKUP(H839,PrcBuckets,2,FALSE()),0)</f>
        <v>10</v>
      </c>
      <c r="Q839" s="83" t="n">
        <f aca="false">IF($N839="D",VLOOKUP(H839,BasisBuckets,2,FALSE()),0)</f>
        <v>0</v>
      </c>
      <c r="R839" s="83" t="n">
        <f aca="false">IF($N839="PHY",VLOOKUP(H839,PGDBuckets,2,FALSE()),0)</f>
        <v>0</v>
      </c>
      <c r="S839" s="83" t="n">
        <f aca="false">IF($N839="G",VLOOKUP(H839,PGDBuckets,2,FALSE()),0)</f>
        <v>0</v>
      </c>
      <c r="T839" s="83" t="n">
        <f aca="false">SUM(P839:S839)</f>
        <v>10</v>
      </c>
      <c r="U839" s="83" t="str">
        <f aca="false">IF(O839="not used","-",O839&amp;N839&amp;T839)</f>
        <v>-</v>
      </c>
      <c r="V839" s="83" t="str">
        <f aca="false">IF(O839="Not Used","-",VLOOKUP(D839,FOLIOS,7,FALSE())&amp;H839)</f>
        <v>-</v>
      </c>
      <c r="W839" s="83" t="str">
        <f aca="false">IF(U839="-","-",O839&amp;E839&amp;H839)</f>
        <v>-</v>
      </c>
      <c r="X839" s="84" t="str">
        <f aca="false">D839&amp;G839</f>
        <v>FT-CAND-EGSC-PRCTOLL:AECO/MCNL</v>
      </c>
      <c r="AF839" s="0" t="str">
        <f aca="false">D839&amp;V839</f>
        <v>FT-CAND-EGSC-PRC-</v>
      </c>
    </row>
    <row r="840" customFormat="false" ht="12.75" hidden="false" customHeight="false" outlineLevel="0" collapsed="false">
      <c r="A840" s="80" t="n">
        <v>36682</v>
      </c>
      <c r="B840" s="81" t="s">
        <v>55</v>
      </c>
      <c r="C840" s="81" t="s">
        <v>56</v>
      </c>
      <c r="D840" s="81" t="s">
        <v>80</v>
      </c>
      <c r="E840" s="81" t="s">
        <v>24</v>
      </c>
      <c r="F840" s="81"/>
      <c r="G840" s="81" t="s">
        <v>70</v>
      </c>
      <c r="H840" s="80" t="n">
        <v>37469</v>
      </c>
      <c r="I840" s="81" t="n">
        <v>-418371</v>
      </c>
      <c r="J840" s="81" t="n">
        <v>0</v>
      </c>
      <c r="K840" s="82" t="n">
        <f aca="false">IF(J840=0,0,J840/I840)</f>
        <v>0</v>
      </c>
      <c r="L840" s="82" t="n">
        <f aca="false">I840/UOM</f>
        <v>-41.8371</v>
      </c>
      <c r="M840" s="82" t="n">
        <f aca="false">J840/UOM</f>
        <v>0</v>
      </c>
      <c r="N840" s="83" t="str">
        <f aca="false">IF(F840="P","PHY",IF(F840="G","G",E840))</f>
        <v>P</v>
      </c>
      <c r="O840" s="83" t="str">
        <f aca="false">IF(ISNA(VLOOKUP(G840,BadCanCurves,1,FALSE())),VLOOKUP(D840,FOLIOS,6,FALSE()),"not used")</f>
        <v>not used</v>
      </c>
      <c r="P840" s="83" t="n">
        <f aca="false">IF($N840="P",VLOOKUP(H840,PrcBuckets,2,FALSE()),0)</f>
        <v>10</v>
      </c>
      <c r="Q840" s="83" t="n">
        <f aca="false">IF($N840="D",VLOOKUP(H840,BasisBuckets,2,FALSE()),0)</f>
        <v>0</v>
      </c>
      <c r="R840" s="83" t="n">
        <f aca="false">IF($N840="PHY",VLOOKUP(H840,PGDBuckets,2,FALSE()),0)</f>
        <v>0</v>
      </c>
      <c r="S840" s="83" t="n">
        <f aca="false">IF($N840="G",VLOOKUP(H840,PGDBuckets,2,FALSE()),0)</f>
        <v>0</v>
      </c>
      <c r="T840" s="83" t="n">
        <f aca="false">SUM(P840:S840)</f>
        <v>10</v>
      </c>
      <c r="U840" s="83" t="str">
        <f aca="false">IF(O840="not used","-",O840&amp;N840&amp;T840)</f>
        <v>-</v>
      </c>
      <c r="V840" s="83" t="str">
        <f aca="false">IF(O840="Not Used","-",VLOOKUP(D840,FOLIOS,7,FALSE())&amp;H840)</f>
        <v>-</v>
      </c>
      <c r="W840" s="83" t="str">
        <f aca="false">IF(U840="-","-",O840&amp;E840&amp;H840)</f>
        <v>-</v>
      </c>
      <c r="X840" s="84" t="str">
        <f aca="false">D840&amp;G840</f>
        <v>FT-CAND-EGSC-PRCTOLL:AECO/MCNL</v>
      </c>
      <c r="AF840" s="0" t="str">
        <f aca="false">D840&amp;V840</f>
        <v>FT-CAND-EGSC-PRC-</v>
      </c>
    </row>
    <row r="841" customFormat="false" ht="12.75" hidden="false" customHeight="false" outlineLevel="0" collapsed="false">
      <c r="A841" s="80" t="n">
        <v>36682</v>
      </c>
      <c r="B841" s="81" t="s">
        <v>55</v>
      </c>
      <c r="C841" s="81" t="s">
        <v>56</v>
      </c>
      <c r="D841" s="81" t="s">
        <v>80</v>
      </c>
      <c r="E841" s="81" t="s">
        <v>24</v>
      </c>
      <c r="F841" s="81"/>
      <c r="G841" s="81" t="s">
        <v>70</v>
      </c>
      <c r="H841" s="80" t="n">
        <v>37500</v>
      </c>
      <c r="I841" s="81" t="n">
        <v>-402418</v>
      </c>
      <c r="J841" s="81" t="n">
        <v>0</v>
      </c>
      <c r="K841" s="82" t="n">
        <f aca="false">IF(J841=0,0,J841/I841)</f>
        <v>0</v>
      </c>
      <c r="L841" s="82" t="n">
        <f aca="false">I841/UOM</f>
        <v>-40.2418</v>
      </c>
      <c r="M841" s="82" t="n">
        <f aca="false">J841/UOM</f>
        <v>0</v>
      </c>
      <c r="N841" s="83" t="str">
        <f aca="false">IF(F841="P","PHY",IF(F841="G","G",E841))</f>
        <v>P</v>
      </c>
      <c r="O841" s="83" t="str">
        <f aca="false">IF(ISNA(VLOOKUP(G841,BadCanCurves,1,FALSE())),VLOOKUP(D841,FOLIOS,6,FALSE()),"not used")</f>
        <v>not used</v>
      </c>
      <c r="P841" s="83" t="n">
        <f aca="false">IF($N841="P",VLOOKUP(H841,PrcBuckets,2,FALSE()),0)</f>
        <v>10</v>
      </c>
      <c r="Q841" s="83" t="n">
        <f aca="false">IF($N841="D",VLOOKUP(H841,BasisBuckets,2,FALSE()),0)</f>
        <v>0</v>
      </c>
      <c r="R841" s="83" t="n">
        <f aca="false">IF($N841="PHY",VLOOKUP(H841,PGDBuckets,2,FALSE()),0)</f>
        <v>0</v>
      </c>
      <c r="S841" s="83" t="n">
        <f aca="false">IF($N841="G",VLOOKUP(H841,PGDBuckets,2,FALSE()),0)</f>
        <v>0</v>
      </c>
      <c r="T841" s="83" t="n">
        <f aca="false">SUM(P841:S841)</f>
        <v>10</v>
      </c>
      <c r="U841" s="83" t="str">
        <f aca="false">IF(O841="not used","-",O841&amp;N841&amp;T841)</f>
        <v>-</v>
      </c>
      <c r="V841" s="83" t="str">
        <f aca="false">IF(O841="Not Used","-",VLOOKUP(D841,FOLIOS,7,FALSE())&amp;H841)</f>
        <v>-</v>
      </c>
      <c r="W841" s="83" t="str">
        <f aca="false">IF(U841="-","-",O841&amp;E841&amp;H841)</f>
        <v>-</v>
      </c>
      <c r="X841" s="84" t="str">
        <f aca="false">D841&amp;G841</f>
        <v>FT-CAND-EGSC-PRCTOLL:AECO/MCNL</v>
      </c>
      <c r="AF841" s="0" t="str">
        <f aca="false">D841&amp;V841</f>
        <v>FT-CAND-EGSC-PRC-</v>
      </c>
    </row>
    <row r="842" customFormat="false" ht="12.75" hidden="false" customHeight="false" outlineLevel="0" collapsed="false">
      <c r="A842" s="80" t="n">
        <v>36682</v>
      </c>
      <c r="B842" s="81" t="s">
        <v>55</v>
      </c>
      <c r="C842" s="81" t="s">
        <v>56</v>
      </c>
      <c r="D842" s="81" t="s">
        <v>80</v>
      </c>
      <c r="E842" s="81" t="s">
        <v>24</v>
      </c>
      <c r="F842" s="81"/>
      <c r="G842" s="81" t="s">
        <v>70</v>
      </c>
      <c r="H842" s="80" t="n">
        <v>37530</v>
      </c>
      <c r="I842" s="81" t="n">
        <v>-413392</v>
      </c>
      <c r="J842" s="81" t="n">
        <v>0</v>
      </c>
      <c r="K842" s="82" t="n">
        <f aca="false">IF(J842=0,0,J842/I842)</f>
        <v>0</v>
      </c>
      <c r="L842" s="82" t="n">
        <f aca="false">I842/UOM</f>
        <v>-41.3392</v>
      </c>
      <c r="M842" s="82" t="n">
        <f aca="false">J842/UOM</f>
        <v>0</v>
      </c>
      <c r="N842" s="83" t="str">
        <f aca="false">IF(F842="P","PHY",IF(F842="G","G",E842))</f>
        <v>P</v>
      </c>
      <c r="O842" s="83" t="str">
        <f aca="false">IF(ISNA(VLOOKUP(G842,BadCanCurves,1,FALSE())),VLOOKUP(D842,FOLIOS,6,FALSE()),"not used")</f>
        <v>not used</v>
      </c>
      <c r="P842" s="83" t="n">
        <f aca="false">IF($N842="P",VLOOKUP(H842,PrcBuckets,2,FALSE()),0)</f>
        <v>10</v>
      </c>
      <c r="Q842" s="83" t="n">
        <f aca="false">IF($N842="D",VLOOKUP(H842,BasisBuckets,2,FALSE()),0)</f>
        <v>0</v>
      </c>
      <c r="R842" s="83" t="n">
        <f aca="false">IF($N842="PHY",VLOOKUP(H842,PGDBuckets,2,FALSE()),0)</f>
        <v>0</v>
      </c>
      <c r="S842" s="83" t="n">
        <f aca="false">IF($N842="G",VLOOKUP(H842,PGDBuckets,2,FALSE()),0)</f>
        <v>0</v>
      </c>
      <c r="T842" s="83" t="n">
        <f aca="false">SUM(P842:S842)</f>
        <v>10</v>
      </c>
      <c r="U842" s="83" t="str">
        <f aca="false">IF(O842="not used","-",O842&amp;N842&amp;T842)</f>
        <v>-</v>
      </c>
      <c r="V842" s="83" t="str">
        <f aca="false">IF(O842="Not Used","-",VLOOKUP(D842,FOLIOS,7,FALSE())&amp;H842)</f>
        <v>-</v>
      </c>
      <c r="W842" s="83" t="str">
        <f aca="false">IF(U842="-","-",O842&amp;E842&amp;H842)</f>
        <v>-</v>
      </c>
      <c r="X842" s="84" t="str">
        <f aca="false">D842&amp;G842</f>
        <v>FT-CAND-EGSC-PRCTOLL:AECO/MCNL</v>
      </c>
      <c r="AF842" s="0" t="str">
        <f aca="false">D842&amp;V842</f>
        <v>FT-CAND-EGSC-PRC-</v>
      </c>
    </row>
    <row r="843" customFormat="false" ht="12.75" hidden="false" customHeight="false" outlineLevel="0" collapsed="false">
      <c r="A843" s="80" t="n">
        <v>36682</v>
      </c>
      <c r="B843" s="81" t="s">
        <v>55</v>
      </c>
      <c r="C843" s="81" t="s">
        <v>56</v>
      </c>
      <c r="D843" s="81" t="s">
        <v>80</v>
      </c>
      <c r="E843" s="81" t="s">
        <v>24</v>
      </c>
      <c r="F843" s="81"/>
      <c r="G843" s="81" t="s">
        <v>70</v>
      </c>
      <c r="H843" s="80" t="n">
        <v>37561</v>
      </c>
      <c r="I843" s="81" t="n">
        <v>-397634</v>
      </c>
      <c r="J843" s="81" t="n">
        <v>0</v>
      </c>
      <c r="K843" s="82" t="n">
        <f aca="false">IF(J843=0,0,J843/I843)</f>
        <v>0</v>
      </c>
      <c r="L843" s="82" t="n">
        <f aca="false">I843/UOM</f>
        <v>-39.7634</v>
      </c>
      <c r="M843" s="82" t="n">
        <f aca="false">J843/UOM</f>
        <v>0</v>
      </c>
      <c r="N843" s="83" t="str">
        <f aca="false">IF(F843="P","PHY",IF(F843="G","G",E843))</f>
        <v>P</v>
      </c>
      <c r="O843" s="83" t="str">
        <f aca="false">IF(ISNA(VLOOKUP(G843,BadCanCurves,1,FALSE())),VLOOKUP(D843,FOLIOS,6,FALSE()),"not used")</f>
        <v>not used</v>
      </c>
      <c r="P843" s="83" t="n">
        <f aca="false">IF($N843="P",VLOOKUP(H843,PrcBuckets,2,FALSE()),0)</f>
        <v>10</v>
      </c>
      <c r="Q843" s="83" t="n">
        <f aca="false">IF($N843="D",VLOOKUP(H843,BasisBuckets,2,FALSE()),0)</f>
        <v>0</v>
      </c>
      <c r="R843" s="83" t="n">
        <f aca="false">IF($N843="PHY",VLOOKUP(H843,PGDBuckets,2,FALSE()),0)</f>
        <v>0</v>
      </c>
      <c r="S843" s="83" t="n">
        <f aca="false">IF($N843="G",VLOOKUP(H843,PGDBuckets,2,FALSE()),0)</f>
        <v>0</v>
      </c>
      <c r="T843" s="83" t="n">
        <f aca="false">SUM(P843:S843)</f>
        <v>10</v>
      </c>
      <c r="U843" s="83" t="str">
        <f aca="false">IF(O843="not used","-",O843&amp;N843&amp;T843)</f>
        <v>-</v>
      </c>
      <c r="V843" s="83" t="str">
        <f aca="false">IF(O843="Not Used","-",VLOOKUP(D843,FOLIOS,7,FALSE())&amp;H843)</f>
        <v>-</v>
      </c>
      <c r="W843" s="83" t="str">
        <f aca="false">IF(U843="-","-",O843&amp;E843&amp;H843)</f>
        <v>-</v>
      </c>
      <c r="X843" s="84" t="str">
        <f aca="false">D843&amp;G843</f>
        <v>FT-CAND-EGSC-PRCTOLL:AECO/MCNL</v>
      </c>
      <c r="AF843" s="0" t="str">
        <f aca="false">D843&amp;V843</f>
        <v>FT-CAND-EGSC-PRC-</v>
      </c>
    </row>
    <row r="844" customFormat="false" ht="12.75" hidden="false" customHeight="false" outlineLevel="0" collapsed="false">
      <c r="A844" s="80" t="n">
        <v>36682</v>
      </c>
      <c r="B844" s="81" t="s">
        <v>55</v>
      </c>
      <c r="C844" s="81" t="s">
        <v>56</v>
      </c>
      <c r="D844" s="81" t="s">
        <v>80</v>
      </c>
      <c r="E844" s="81" t="s">
        <v>24</v>
      </c>
      <c r="F844" s="81"/>
      <c r="G844" s="81" t="s">
        <v>70</v>
      </c>
      <c r="H844" s="80" t="n">
        <v>37591</v>
      </c>
      <c r="I844" s="81" t="n">
        <v>-408481</v>
      </c>
      <c r="J844" s="81" t="n">
        <v>0</v>
      </c>
      <c r="K844" s="82" t="n">
        <f aca="false">IF(J844=0,0,J844/I844)</f>
        <v>0</v>
      </c>
      <c r="L844" s="82" t="n">
        <f aca="false">I844/UOM</f>
        <v>-40.8481</v>
      </c>
      <c r="M844" s="82" t="n">
        <f aca="false">J844/UOM</f>
        <v>0</v>
      </c>
      <c r="N844" s="83" t="str">
        <f aca="false">IF(F844="P","PHY",IF(F844="G","G",E844))</f>
        <v>P</v>
      </c>
      <c r="O844" s="83" t="str">
        <f aca="false">IF(ISNA(VLOOKUP(G844,BadCanCurves,1,FALSE())),VLOOKUP(D844,FOLIOS,6,FALSE()),"not used")</f>
        <v>not used</v>
      </c>
      <c r="P844" s="83" t="n">
        <f aca="false">IF($N844="P",VLOOKUP(H844,PrcBuckets,2,FALSE()),0)</f>
        <v>10</v>
      </c>
      <c r="Q844" s="83" t="n">
        <f aca="false">IF($N844="D",VLOOKUP(H844,BasisBuckets,2,FALSE()),0)</f>
        <v>0</v>
      </c>
      <c r="R844" s="83" t="n">
        <f aca="false">IF($N844="PHY",VLOOKUP(H844,PGDBuckets,2,FALSE()),0)</f>
        <v>0</v>
      </c>
      <c r="S844" s="83" t="n">
        <f aca="false">IF($N844="G",VLOOKUP(H844,PGDBuckets,2,FALSE()),0)</f>
        <v>0</v>
      </c>
      <c r="T844" s="83" t="n">
        <f aca="false">SUM(P844:S844)</f>
        <v>10</v>
      </c>
      <c r="U844" s="83" t="str">
        <f aca="false">IF(O844="not used","-",O844&amp;N844&amp;T844)</f>
        <v>-</v>
      </c>
      <c r="V844" s="83" t="str">
        <f aca="false">IF(O844="Not Used","-",VLOOKUP(D844,FOLIOS,7,FALSE())&amp;H844)</f>
        <v>-</v>
      </c>
      <c r="W844" s="83" t="str">
        <f aca="false">IF(U844="-","-",O844&amp;E844&amp;H844)</f>
        <v>-</v>
      </c>
      <c r="X844" s="84" t="str">
        <f aca="false">D844&amp;G844</f>
        <v>FT-CAND-EGSC-PRCTOLL:AECO/MCNL</v>
      </c>
      <c r="AF844" s="0" t="str">
        <f aca="false">D844&amp;V844</f>
        <v>FT-CAND-EGSC-PRC-</v>
      </c>
    </row>
    <row r="845" customFormat="false" ht="12.75" hidden="false" customHeight="false" outlineLevel="0" collapsed="false">
      <c r="A845" s="80" t="n">
        <v>36682</v>
      </c>
      <c r="B845" s="81" t="s">
        <v>55</v>
      </c>
      <c r="C845" s="81" t="s">
        <v>56</v>
      </c>
      <c r="D845" s="81" t="s">
        <v>80</v>
      </c>
      <c r="E845" s="81" t="s">
        <v>24</v>
      </c>
      <c r="F845" s="81"/>
      <c r="G845" s="81" t="s">
        <v>70</v>
      </c>
      <c r="H845" s="80" t="n">
        <v>37622</v>
      </c>
      <c r="I845" s="81" t="n">
        <v>-406004</v>
      </c>
      <c r="J845" s="81" t="n">
        <v>0</v>
      </c>
      <c r="K845" s="82" t="n">
        <f aca="false">IF(J845=0,0,J845/I845)</f>
        <v>0</v>
      </c>
      <c r="L845" s="82" t="n">
        <f aca="false">I845/UOM</f>
        <v>-40.6004</v>
      </c>
      <c r="M845" s="82" t="n">
        <f aca="false">J845/UOM</f>
        <v>0</v>
      </c>
      <c r="N845" s="83" t="str">
        <f aca="false">IF(F845="P","PHY",IF(F845="G","G",E845))</f>
        <v>P</v>
      </c>
      <c r="O845" s="83" t="str">
        <f aca="false">IF(ISNA(VLOOKUP(G845,BadCanCurves,1,FALSE())),VLOOKUP(D845,FOLIOS,6,FALSE()),"not used")</f>
        <v>not used</v>
      </c>
      <c r="P845" s="83" t="n">
        <f aca="false">IF($N845="P",VLOOKUP(H845,PrcBuckets,2,FALSE()),0)</f>
        <v>11</v>
      </c>
      <c r="Q845" s="83" t="n">
        <f aca="false">IF($N845="D",VLOOKUP(H845,BasisBuckets,2,FALSE()),0)</f>
        <v>0</v>
      </c>
      <c r="R845" s="83" t="n">
        <f aca="false">IF($N845="PHY",VLOOKUP(H845,PGDBuckets,2,FALSE()),0)</f>
        <v>0</v>
      </c>
      <c r="S845" s="83" t="n">
        <f aca="false">IF($N845="G",VLOOKUP(H845,PGDBuckets,2,FALSE()),0)</f>
        <v>0</v>
      </c>
      <c r="T845" s="83" t="n">
        <f aca="false">SUM(P845:S845)</f>
        <v>11</v>
      </c>
      <c r="U845" s="83" t="str">
        <f aca="false">IF(O845="not used","-",O845&amp;N845&amp;T845)</f>
        <v>-</v>
      </c>
      <c r="V845" s="83" t="str">
        <f aca="false">IF(O845="Not Used","-",VLOOKUP(D845,FOLIOS,7,FALSE())&amp;H845)</f>
        <v>-</v>
      </c>
      <c r="W845" s="83" t="str">
        <f aca="false">IF(U845="-","-",O845&amp;E845&amp;H845)</f>
        <v>-</v>
      </c>
      <c r="X845" s="84" t="str">
        <f aca="false">D845&amp;G845</f>
        <v>FT-CAND-EGSC-PRCTOLL:AECO/MCNL</v>
      </c>
      <c r="AF845" s="0" t="str">
        <f aca="false">D845&amp;V845</f>
        <v>FT-CAND-EGSC-PRC-</v>
      </c>
    </row>
    <row r="846" customFormat="false" ht="12.75" hidden="false" customHeight="false" outlineLevel="0" collapsed="false">
      <c r="A846" s="80" t="n">
        <v>36682</v>
      </c>
      <c r="B846" s="81" t="s">
        <v>55</v>
      </c>
      <c r="C846" s="81" t="s">
        <v>56</v>
      </c>
      <c r="D846" s="81" t="s">
        <v>80</v>
      </c>
      <c r="E846" s="81" t="s">
        <v>24</v>
      </c>
      <c r="F846" s="81"/>
      <c r="G846" s="81" t="s">
        <v>70</v>
      </c>
      <c r="H846" s="80" t="n">
        <v>37653</v>
      </c>
      <c r="I846" s="81" t="n">
        <v>-364487</v>
      </c>
      <c r="J846" s="81" t="n">
        <v>0</v>
      </c>
      <c r="K846" s="82" t="n">
        <f aca="false">IF(J846=0,0,J846/I846)</f>
        <v>0</v>
      </c>
      <c r="L846" s="82" t="n">
        <f aca="false">I846/UOM</f>
        <v>-36.4487</v>
      </c>
      <c r="M846" s="82" t="n">
        <f aca="false">J846/UOM</f>
        <v>0</v>
      </c>
      <c r="N846" s="83" t="str">
        <f aca="false">IF(F846="P","PHY",IF(F846="G","G",E846))</f>
        <v>P</v>
      </c>
      <c r="O846" s="83" t="str">
        <f aca="false">IF(ISNA(VLOOKUP(G846,BadCanCurves,1,FALSE())),VLOOKUP(D846,FOLIOS,6,FALSE()),"not used")</f>
        <v>not used</v>
      </c>
      <c r="P846" s="83" t="n">
        <f aca="false">IF($N846="P",VLOOKUP(H846,PrcBuckets,2,FALSE()),0)</f>
        <v>11</v>
      </c>
      <c r="Q846" s="83" t="n">
        <f aca="false">IF($N846="D",VLOOKUP(H846,BasisBuckets,2,FALSE()),0)</f>
        <v>0</v>
      </c>
      <c r="R846" s="83" t="n">
        <f aca="false">IF($N846="PHY",VLOOKUP(H846,PGDBuckets,2,FALSE()),0)</f>
        <v>0</v>
      </c>
      <c r="S846" s="83" t="n">
        <f aca="false">IF($N846="G",VLOOKUP(H846,PGDBuckets,2,FALSE()),0)</f>
        <v>0</v>
      </c>
      <c r="T846" s="83" t="n">
        <f aca="false">SUM(P846:S846)</f>
        <v>11</v>
      </c>
      <c r="U846" s="83" t="str">
        <f aca="false">IF(O846="not used","-",O846&amp;N846&amp;T846)</f>
        <v>-</v>
      </c>
      <c r="V846" s="83" t="str">
        <f aca="false">IF(O846="Not Used","-",VLOOKUP(D846,FOLIOS,7,FALSE())&amp;H846)</f>
        <v>-</v>
      </c>
      <c r="W846" s="83" t="str">
        <f aca="false">IF(U846="-","-",O846&amp;E846&amp;H846)</f>
        <v>-</v>
      </c>
      <c r="X846" s="84" t="str">
        <f aca="false">D846&amp;G846</f>
        <v>FT-CAND-EGSC-PRCTOLL:AECO/MCNL</v>
      </c>
      <c r="AF846" s="0" t="str">
        <f aca="false">D846&amp;V846</f>
        <v>FT-CAND-EGSC-PRC-</v>
      </c>
    </row>
    <row r="847" customFormat="false" ht="12.75" hidden="false" customHeight="false" outlineLevel="0" collapsed="false">
      <c r="A847" s="80" t="n">
        <v>36682</v>
      </c>
      <c r="B847" s="81" t="s">
        <v>55</v>
      </c>
      <c r="C847" s="81" t="s">
        <v>56</v>
      </c>
      <c r="D847" s="81" t="s">
        <v>80</v>
      </c>
      <c r="E847" s="81" t="s">
        <v>24</v>
      </c>
      <c r="F847" s="81"/>
      <c r="G847" s="81" t="s">
        <v>70</v>
      </c>
      <c r="H847" s="80" t="n">
        <v>37681</v>
      </c>
      <c r="I847" s="81" t="n">
        <v>-401325</v>
      </c>
      <c r="J847" s="81" t="n">
        <v>0</v>
      </c>
      <c r="K847" s="82" t="n">
        <f aca="false">IF(J847=0,0,J847/I847)</f>
        <v>0</v>
      </c>
      <c r="L847" s="82" t="n">
        <f aca="false">I847/UOM</f>
        <v>-40.1325</v>
      </c>
      <c r="M847" s="82" t="n">
        <f aca="false">J847/UOM</f>
        <v>0</v>
      </c>
      <c r="N847" s="83" t="str">
        <f aca="false">IF(F847="P","PHY",IF(F847="G","G",E847))</f>
        <v>P</v>
      </c>
      <c r="O847" s="83" t="str">
        <f aca="false">IF(ISNA(VLOOKUP(G847,BadCanCurves,1,FALSE())),VLOOKUP(D847,FOLIOS,6,FALSE()),"not used")</f>
        <v>not used</v>
      </c>
      <c r="P847" s="83" t="n">
        <f aca="false">IF($N847="P",VLOOKUP(H847,PrcBuckets,2,FALSE()),0)</f>
        <v>11</v>
      </c>
      <c r="Q847" s="83" t="n">
        <f aca="false">IF($N847="D",VLOOKUP(H847,BasisBuckets,2,FALSE()),0)</f>
        <v>0</v>
      </c>
      <c r="R847" s="83" t="n">
        <f aca="false">IF($N847="PHY",VLOOKUP(H847,PGDBuckets,2,FALSE()),0)</f>
        <v>0</v>
      </c>
      <c r="S847" s="83" t="n">
        <f aca="false">IF($N847="G",VLOOKUP(H847,PGDBuckets,2,FALSE()),0)</f>
        <v>0</v>
      </c>
      <c r="T847" s="83" t="n">
        <f aca="false">SUM(P847:S847)</f>
        <v>11</v>
      </c>
      <c r="U847" s="83" t="str">
        <f aca="false">IF(O847="not used","-",O847&amp;N847&amp;T847)</f>
        <v>-</v>
      </c>
      <c r="V847" s="83" t="str">
        <f aca="false">IF(O847="Not Used","-",VLOOKUP(D847,FOLIOS,7,FALSE())&amp;H847)</f>
        <v>-</v>
      </c>
      <c r="W847" s="83" t="str">
        <f aca="false">IF(U847="-","-",O847&amp;E847&amp;H847)</f>
        <v>-</v>
      </c>
      <c r="X847" s="84" t="str">
        <f aca="false">D847&amp;G847</f>
        <v>FT-CAND-EGSC-PRCTOLL:AECO/MCNL</v>
      </c>
      <c r="AF847" s="0" t="str">
        <f aca="false">D847&amp;V847</f>
        <v>FT-CAND-EGSC-PRC-</v>
      </c>
    </row>
    <row r="848" customFormat="false" ht="12.75" hidden="false" customHeight="false" outlineLevel="0" collapsed="false">
      <c r="A848" s="80" t="n">
        <v>36682</v>
      </c>
      <c r="B848" s="81" t="s">
        <v>55</v>
      </c>
      <c r="C848" s="81" t="s">
        <v>56</v>
      </c>
      <c r="D848" s="81" t="s">
        <v>80</v>
      </c>
      <c r="E848" s="81" t="s">
        <v>24</v>
      </c>
      <c r="F848" s="81"/>
      <c r="G848" s="81" t="s">
        <v>70</v>
      </c>
      <c r="H848" s="80" t="n">
        <v>37712</v>
      </c>
      <c r="I848" s="81" t="n">
        <v>-386029</v>
      </c>
      <c r="J848" s="81" t="n">
        <v>0</v>
      </c>
      <c r="K848" s="82" t="n">
        <f aca="false">IF(J848=0,0,J848/I848)</f>
        <v>0</v>
      </c>
      <c r="L848" s="82" t="n">
        <f aca="false">I848/UOM</f>
        <v>-38.6029</v>
      </c>
      <c r="M848" s="82" t="n">
        <f aca="false">J848/UOM</f>
        <v>0</v>
      </c>
      <c r="N848" s="83" t="str">
        <f aca="false">IF(F848="P","PHY",IF(F848="G","G",E848))</f>
        <v>P</v>
      </c>
      <c r="O848" s="83" t="str">
        <f aca="false">IF(ISNA(VLOOKUP(G848,BadCanCurves,1,FALSE())),VLOOKUP(D848,FOLIOS,6,FALSE()),"not used")</f>
        <v>not used</v>
      </c>
      <c r="P848" s="83" t="n">
        <f aca="false">IF($N848="P",VLOOKUP(H848,PrcBuckets,2,FALSE()),0)</f>
        <v>11</v>
      </c>
      <c r="Q848" s="83" t="n">
        <f aca="false">IF($N848="D",VLOOKUP(H848,BasisBuckets,2,FALSE()),0)</f>
        <v>0</v>
      </c>
      <c r="R848" s="83" t="n">
        <f aca="false">IF($N848="PHY",VLOOKUP(H848,PGDBuckets,2,FALSE()),0)</f>
        <v>0</v>
      </c>
      <c r="S848" s="83" t="n">
        <f aca="false">IF($N848="G",VLOOKUP(H848,PGDBuckets,2,FALSE()),0)</f>
        <v>0</v>
      </c>
      <c r="T848" s="83" t="n">
        <f aca="false">SUM(P848:S848)</f>
        <v>11</v>
      </c>
      <c r="U848" s="83" t="str">
        <f aca="false">IF(O848="not used","-",O848&amp;N848&amp;T848)</f>
        <v>-</v>
      </c>
      <c r="V848" s="83" t="str">
        <f aca="false">IF(O848="Not Used","-",VLOOKUP(D848,FOLIOS,7,FALSE())&amp;H848)</f>
        <v>-</v>
      </c>
      <c r="W848" s="83" t="str">
        <f aca="false">IF(U848="-","-",O848&amp;E848&amp;H848)</f>
        <v>-</v>
      </c>
      <c r="X848" s="84" t="str">
        <f aca="false">D848&amp;G848</f>
        <v>FT-CAND-EGSC-PRCTOLL:AECO/MCNL</v>
      </c>
      <c r="AF848" s="0" t="str">
        <f aca="false">D848&amp;V848</f>
        <v>FT-CAND-EGSC-PRC-</v>
      </c>
    </row>
    <row r="849" customFormat="false" ht="12.75" hidden="false" customHeight="false" outlineLevel="0" collapsed="false">
      <c r="A849" s="80" t="n">
        <v>36682</v>
      </c>
      <c r="B849" s="81" t="s">
        <v>55</v>
      </c>
      <c r="C849" s="81" t="s">
        <v>56</v>
      </c>
      <c r="D849" s="81" t="s">
        <v>80</v>
      </c>
      <c r="E849" s="81" t="s">
        <v>24</v>
      </c>
      <c r="F849" s="81"/>
      <c r="G849" s="81" t="s">
        <v>70</v>
      </c>
      <c r="H849" s="80" t="n">
        <v>37742</v>
      </c>
      <c r="I849" s="81" t="n">
        <v>-396574</v>
      </c>
      <c r="J849" s="81" t="n">
        <v>0</v>
      </c>
      <c r="K849" s="82" t="n">
        <f aca="false">IF(J849=0,0,J849/I849)</f>
        <v>0</v>
      </c>
      <c r="L849" s="82" t="n">
        <f aca="false">I849/UOM</f>
        <v>-39.6574</v>
      </c>
      <c r="M849" s="82" t="n">
        <f aca="false">J849/UOM</f>
        <v>0</v>
      </c>
      <c r="N849" s="83" t="str">
        <f aca="false">IF(F849="P","PHY",IF(F849="G","G",E849))</f>
        <v>P</v>
      </c>
      <c r="O849" s="83" t="str">
        <f aca="false">IF(ISNA(VLOOKUP(G849,BadCanCurves,1,FALSE())),VLOOKUP(D849,FOLIOS,6,FALSE()),"not used")</f>
        <v>not used</v>
      </c>
      <c r="P849" s="83" t="n">
        <f aca="false">IF($N849="P",VLOOKUP(H849,PrcBuckets,2,FALSE()),0)</f>
        <v>11</v>
      </c>
      <c r="Q849" s="83" t="n">
        <f aca="false">IF($N849="D",VLOOKUP(H849,BasisBuckets,2,FALSE()),0)</f>
        <v>0</v>
      </c>
      <c r="R849" s="83" t="n">
        <f aca="false">IF($N849="PHY",VLOOKUP(H849,PGDBuckets,2,FALSE()),0)</f>
        <v>0</v>
      </c>
      <c r="S849" s="83" t="n">
        <f aca="false">IF($N849="G",VLOOKUP(H849,PGDBuckets,2,FALSE()),0)</f>
        <v>0</v>
      </c>
      <c r="T849" s="83" t="n">
        <f aca="false">SUM(P849:S849)</f>
        <v>11</v>
      </c>
      <c r="U849" s="83" t="str">
        <f aca="false">IF(O849="not used","-",O849&amp;N849&amp;T849)</f>
        <v>-</v>
      </c>
      <c r="V849" s="83" t="str">
        <f aca="false">IF(O849="Not Used","-",VLOOKUP(D849,FOLIOS,7,FALSE())&amp;H849)</f>
        <v>-</v>
      </c>
      <c r="W849" s="83" t="str">
        <f aca="false">IF(U849="-","-",O849&amp;E849&amp;H849)</f>
        <v>-</v>
      </c>
      <c r="X849" s="84" t="str">
        <f aca="false">D849&amp;G849</f>
        <v>FT-CAND-EGSC-PRCTOLL:AECO/MCNL</v>
      </c>
      <c r="AF849" s="0" t="str">
        <f aca="false">D849&amp;V849</f>
        <v>FT-CAND-EGSC-PRC-</v>
      </c>
    </row>
    <row r="850" customFormat="false" ht="12.75" hidden="false" customHeight="false" outlineLevel="0" collapsed="false">
      <c r="A850" s="80" t="n">
        <v>36682</v>
      </c>
      <c r="B850" s="81" t="s">
        <v>55</v>
      </c>
      <c r="C850" s="81" t="s">
        <v>56</v>
      </c>
      <c r="D850" s="81" t="s">
        <v>80</v>
      </c>
      <c r="E850" s="81" t="s">
        <v>24</v>
      </c>
      <c r="F850" s="81"/>
      <c r="G850" s="81" t="s">
        <v>70</v>
      </c>
      <c r="H850" s="80" t="n">
        <v>37773</v>
      </c>
      <c r="I850" s="81" t="n">
        <v>-381472</v>
      </c>
      <c r="J850" s="81" t="n">
        <v>0</v>
      </c>
      <c r="K850" s="82" t="n">
        <f aca="false">IF(J850=0,0,J850/I850)</f>
        <v>0</v>
      </c>
      <c r="L850" s="82" t="n">
        <f aca="false">I850/UOM</f>
        <v>-38.1472</v>
      </c>
      <c r="M850" s="82" t="n">
        <f aca="false">J850/UOM</f>
        <v>0</v>
      </c>
      <c r="N850" s="83" t="str">
        <f aca="false">IF(F850="P","PHY",IF(F850="G","G",E850))</f>
        <v>P</v>
      </c>
      <c r="O850" s="83" t="str">
        <f aca="false">IF(ISNA(VLOOKUP(G850,BadCanCurves,1,FALSE())),VLOOKUP(D850,FOLIOS,6,FALSE()),"not used")</f>
        <v>not used</v>
      </c>
      <c r="P850" s="83" t="n">
        <f aca="false">IF($N850="P",VLOOKUP(H850,PrcBuckets,2,FALSE()),0)</f>
        <v>11</v>
      </c>
      <c r="Q850" s="83" t="n">
        <f aca="false">IF($N850="D",VLOOKUP(H850,BasisBuckets,2,FALSE()),0)</f>
        <v>0</v>
      </c>
      <c r="R850" s="83" t="n">
        <f aca="false">IF($N850="PHY",VLOOKUP(H850,PGDBuckets,2,FALSE()),0)</f>
        <v>0</v>
      </c>
      <c r="S850" s="83" t="n">
        <f aca="false">IF($N850="G",VLOOKUP(H850,PGDBuckets,2,FALSE()),0)</f>
        <v>0</v>
      </c>
      <c r="T850" s="83" t="n">
        <f aca="false">SUM(P850:S850)</f>
        <v>11</v>
      </c>
      <c r="U850" s="83" t="str">
        <f aca="false">IF(O850="not used","-",O850&amp;N850&amp;T850)</f>
        <v>-</v>
      </c>
      <c r="V850" s="83" t="str">
        <f aca="false">IF(O850="Not Used","-",VLOOKUP(D850,FOLIOS,7,FALSE())&amp;H850)</f>
        <v>-</v>
      </c>
      <c r="W850" s="83" t="str">
        <f aca="false">IF(U850="-","-",O850&amp;E850&amp;H850)</f>
        <v>-</v>
      </c>
      <c r="X850" s="84" t="str">
        <f aca="false">D850&amp;G850</f>
        <v>FT-CAND-EGSC-PRCTOLL:AECO/MCNL</v>
      </c>
      <c r="AF850" s="0" t="str">
        <f aca="false">D850&amp;V850</f>
        <v>FT-CAND-EGSC-PRC-</v>
      </c>
    </row>
    <row r="851" customFormat="false" ht="12.75" hidden="false" customHeight="false" outlineLevel="0" collapsed="false">
      <c r="A851" s="80" t="n">
        <v>36682</v>
      </c>
      <c r="B851" s="81" t="s">
        <v>55</v>
      </c>
      <c r="C851" s="81" t="s">
        <v>56</v>
      </c>
      <c r="D851" s="81" t="s">
        <v>80</v>
      </c>
      <c r="E851" s="81" t="s">
        <v>24</v>
      </c>
      <c r="F851" s="81"/>
      <c r="G851" s="81" t="s">
        <v>70</v>
      </c>
      <c r="H851" s="80" t="n">
        <v>37803</v>
      </c>
      <c r="I851" s="81" t="n">
        <v>-391892</v>
      </c>
      <c r="J851" s="81" t="n">
        <v>0</v>
      </c>
      <c r="K851" s="82" t="n">
        <f aca="false">IF(J851=0,0,J851/I851)</f>
        <v>0</v>
      </c>
      <c r="L851" s="82" t="n">
        <f aca="false">I851/UOM</f>
        <v>-39.1892</v>
      </c>
      <c r="M851" s="82" t="n">
        <f aca="false">J851/UOM</f>
        <v>0</v>
      </c>
      <c r="N851" s="83" t="str">
        <f aca="false">IF(F851="P","PHY",IF(F851="G","G",E851))</f>
        <v>P</v>
      </c>
      <c r="O851" s="83" t="str">
        <f aca="false">IF(ISNA(VLOOKUP(G851,BadCanCurves,1,FALSE())),VLOOKUP(D851,FOLIOS,6,FALSE()),"not used")</f>
        <v>not used</v>
      </c>
      <c r="P851" s="83" t="n">
        <f aca="false">IF($N851="P",VLOOKUP(H851,PrcBuckets,2,FALSE()),0)</f>
        <v>11</v>
      </c>
      <c r="Q851" s="83" t="n">
        <f aca="false">IF($N851="D",VLOOKUP(H851,BasisBuckets,2,FALSE()),0)</f>
        <v>0</v>
      </c>
      <c r="R851" s="83" t="n">
        <f aca="false">IF($N851="PHY",VLOOKUP(H851,PGDBuckets,2,FALSE()),0)</f>
        <v>0</v>
      </c>
      <c r="S851" s="83" t="n">
        <f aca="false">IF($N851="G",VLOOKUP(H851,PGDBuckets,2,FALSE()),0)</f>
        <v>0</v>
      </c>
      <c r="T851" s="83" t="n">
        <f aca="false">SUM(P851:S851)</f>
        <v>11</v>
      </c>
      <c r="U851" s="83" t="str">
        <f aca="false">IF(O851="not used","-",O851&amp;N851&amp;T851)</f>
        <v>-</v>
      </c>
      <c r="V851" s="83" t="str">
        <f aca="false">IF(O851="Not Used","-",VLOOKUP(D851,FOLIOS,7,FALSE())&amp;H851)</f>
        <v>-</v>
      </c>
      <c r="W851" s="83" t="str">
        <f aca="false">IF(U851="-","-",O851&amp;E851&amp;H851)</f>
        <v>-</v>
      </c>
      <c r="X851" s="84" t="str">
        <f aca="false">D851&amp;G851</f>
        <v>FT-CAND-EGSC-PRCTOLL:AECO/MCNL</v>
      </c>
      <c r="AF851" s="0" t="str">
        <f aca="false">D851&amp;V851</f>
        <v>FT-CAND-EGSC-PRC-</v>
      </c>
    </row>
    <row r="852" customFormat="false" ht="12.75" hidden="false" customHeight="false" outlineLevel="0" collapsed="false">
      <c r="A852" s="80" t="n">
        <v>36682</v>
      </c>
      <c r="B852" s="81" t="s">
        <v>55</v>
      </c>
      <c r="C852" s="81" t="s">
        <v>56</v>
      </c>
      <c r="D852" s="81" t="s">
        <v>80</v>
      </c>
      <c r="E852" s="81" t="s">
        <v>24</v>
      </c>
      <c r="F852" s="81"/>
      <c r="G852" s="81" t="s">
        <v>70</v>
      </c>
      <c r="H852" s="80" t="n">
        <v>37834</v>
      </c>
      <c r="I852" s="81" t="n">
        <v>-389532</v>
      </c>
      <c r="J852" s="81" t="n">
        <v>0</v>
      </c>
      <c r="K852" s="82" t="n">
        <f aca="false">IF(J852=0,0,J852/I852)</f>
        <v>0</v>
      </c>
      <c r="L852" s="82" t="n">
        <f aca="false">I852/UOM</f>
        <v>-38.9532</v>
      </c>
      <c r="M852" s="82" t="n">
        <f aca="false">J852/UOM</f>
        <v>0</v>
      </c>
      <c r="N852" s="83" t="str">
        <f aca="false">IF(F852="P","PHY",IF(F852="G","G",E852))</f>
        <v>P</v>
      </c>
      <c r="O852" s="83" t="str">
        <f aca="false">IF(ISNA(VLOOKUP(G852,BadCanCurves,1,FALSE())),VLOOKUP(D852,FOLIOS,6,FALSE()),"not used")</f>
        <v>not used</v>
      </c>
      <c r="P852" s="83" t="n">
        <f aca="false">IF($N852="P",VLOOKUP(H852,PrcBuckets,2,FALSE()),0)</f>
        <v>11</v>
      </c>
      <c r="Q852" s="83" t="n">
        <f aca="false">IF($N852="D",VLOOKUP(H852,BasisBuckets,2,FALSE()),0)</f>
        <v>0</v>
      </c>
      <c r="R852" s="83" t="n">
        <f aca="false">IF($N852="PHY",VLOOKUP(H852,PGDBuckets,2,FALSE()),0)</f>
        <v>0</v>
      </c>
      <c r="S852" s="83" t="n">
        <f aca="false">IF($N852="G",VLOOKUP(H852,PGDBuckets,2,FALSE()),0)</f>
        <v>0</v>
      </c>
      <c r="T852" s="83" t="n">
        <f aca="false">SUM(P852:S852)</f>
        <v>11</v>
      </c>
      <c r="U852" s="83" t="str">
        <f aca="false">IF(O852="not used","-",O852&amp;N852&amp;T852)</f>
        <v>-</v>
      </c>
      <c r="V852" s="83" t="str">
        <f aca="false">IF(O852="Not Used","-",VLOOKUP(D852,FOLIOS,7,FALSE())&amp;H852)</f>
        <v>-</v>
      </c>
      <c r="W852" s="83" t="str">
        <f aca="false">IF(U852="-","-",O852&amp;E852&amp;H852)</f>
        <v>-</v>
      </c>
      <c r="X852" s="84" t="str">
        <f aca="false">D852&amp;G852</f>
        <v>FT-CAND-EGSC-PRCTOLL:AECO/MCNL</v>
      </c>
      <c r="AF852" s="0" t="str">
        <f aca="false">D852&amp;V852</f>
        <v>FT-CAND-EGSC-PRC-</v>
      </c>
    </row>
    <row r="853" customFormat="false" ht="12.75" hidden="false" customHeight="false" outlineLevel="0" collapsed="false">
      <c r="A853" s="80" t="n">
        <v>36682</v>
      </c>
      <c r="B853" s="81" t="s">
        <v>55</v>
      </c>
      <c r="C853" s="81" t="s">
        <v>56</v>
      </c>
      <c r="D853" s="81" t="s">
        <v>80</v>
      </c>
      <c r="E853" s="81" t="s">
        <v>24</v>
      </c>
      <c r="F853" s="81"/>
      <c r="G853" s="81" t="s">
        <v>70</v>
      </c>
      <c r="H853" s="80" t="n">
        <v>37865</v>
      </c>
      <c r="I853" s="81" t="n">
        <v>-374696</v>
      </c>
      <c r="J853" s="81" t="n">
        <v>0</v>
      </c>
      <c r="K853" s="82" t="n">
        <f aca="false">IF(J853=0,0,J853/I853)</f>
        <v>0</v>
      </c>
      <c r="L853" s="82" t="n">
        <f aca="false">I853/UOM</f>
        <v>-37.4696</v>
      </c>
      <c r="M853" s="82" t="n">
        <f aca="false">J853/UOM</f>
        <v>0</v>
      </c>
      <c r="N853" s="83" t="str">
        <f aca="false">IF(F853="P","PHY",IF(F853="G","G",E853))</f>
        <v>P</v>
      </c>
      <c r="O853" s="83" t="str">
        <f aca="false">IF(ISNA(VLOOKUP(G853,BadCanCurves,1,FALSE())),VLOOKUP(D853,FOLIOS,6,FALSE()),"not used")</f>
        <v>not used</v>
      </c>
      <c r="P853" s="83" t="n">
        <f aca="false">IF($N853="P",VLOOKUP(H853,PrcBuckets,2,FALSE()),0)</f>
        <v>11</v>
      </c>
      <c r="Q853" s="83" t="n">
        <f aca="false">IF($N853="D",VLOOKUP(H853,BasisBuckets,2,FALSE()),0)</f>
        <v>0</v>
      </c>
      <c r="R853" s="83" t="n">
        <f aca="false">IF($N853="PHY",VLOOKUP(H853,PGDBuckets,2,FALSE()),0)</f>
        <v>0</v>
      </c>
      <c r="S853" s="83" t="n">
        <f aca="false">IF($N853="G",VLOOKUP(H853,PGDBuckets,2,FALSE()),0)</f>
        <v>0</v>
      </c>
      <c r="T853" s="83" t="n">
        <f aca="false">SUM(P853:S853)</f>
        <v>11</v>
      </c>
      <c r="U853" s="83" t="str">
        <f aca="false">IF(O853="not used","-",O853&amp;N853&amp;T853)</f>
        <v>-</v>
      </c>
      <c r="V853" s="83" t="str">
        <f aca="false">IF(O853="Not Used","-",VLOOKUP(D853,FOLIOS,7,FALSE())&amp;H853)</f>
        <v>-</v>
      </c>
      <c r="W853" s="83" t="str">
        <f aca="false">IF(U853="-","-",O853&amp;E853&amp;H853)</f>
        <v>-</v>
      </c>
      <c r="X853" s="84" t="str">
        <f aca="false">D853&amp;G853</f>
        <v>FT-CAND-EGSC-PRCTOLL:AECO/MCNL</v>
      </c>
      <c r="AF853" s="0" t="str">
        <f aca="false">D853&amp;V853</f>
        <v>FT-CAND-EGSC-PRC-</v>
      </c>
    </row>
    <row r="854" customFormat="false" ht="12.75" hidden="false" customHeight="false" outlineLevel="0" collapsed="false">
      <c r="A854" s="80" t="n">
        <v>36682</v>
      </c>
      <c r="B854" s="81" t="s">
        <v>55</v>
      </c>
      <c r="C854" s="81" t="s">
        <v>56</v>
      </c>
      <c r="D854" s="81" t="s">
        <v>80</v>
      </c>
      <c r="E854" s="81" t="s">
        <v>24</v>
      </c>
      <c r="F854" s="81"/>
      <c r="G854" s="81" t="s">
        <v>70</v>
      </c>
      <c r="H854" s="80" t="n">
        <v>37895</v>
      </c>
      <c r="I854" s="81" t="n">
        <v>-384929</v>
      </c>
      <c r="J854" s="81" t="n">
        <v>0</v>
      </c>
      <c r="K854" s="82" t="n">
        <f aca="false">IF(J854=0,0,J854/I854)</f>
        <v>0</v>
      </c>
      <c r="L854" s="82" t="n">
        <f aca="false">I854/UOM</f>
        <v>-38.4929</v>
      </c>
      <c r="M854" s="82" t="n">
        <f aca="false">J854/UOM</f>
        <v>0</v>
      </c>
      <c r="N854" s="83" t="str">
        <f aca="false">IF(F854="P","PHY",IF(F854="G","G",E854))</f>
        <v>P</v>
      </c>
      <c r="O854" s="83" t="str">
        <f aca="false">IF(ISNA(VLOOKUP(G854,BadCanCurves,1,FALSE())),VLOOKUP(D854,FOLIOS,6,FALSE()),"not used")</f>
        <v>not used</v>
      </c>
      <c r="P854" s="83" t="n">
        <f aca="false">IF($N854="P",VLOOKUP(H854,PrcBuckets,2,FALSE()),0)</f>
        <v>11</v>
      </c>
      <c r="Q854" s="83" t="n">
        <f aca="false">IF($N854="D",VLOOKUP(H854,BasisBuckets,2,FALSE()),0)</f>
        <v>0</v>
      </c>
      <c r="R854" s="83" t="n">
        <f aca="false">IF($N854="PHY",VLOOKUP(H854,PGDBuckets,2,FALSE()),0)</f>
        <v>0</v>
      </c>
      <c r="S854" s="83" t="n">
        <f aca="false">IF($N854="G",VLOOKUP(H854,PGDBuckets,2,FALSE()),0)</f>
        <v>0</v>
      </c>
      <c r="T854" s="83" t="n">
        <f aca="false">SUM(P854:S854)</f>
        <v>11</v>
      </c>
      <c r="U854" s="83" t="str">
        <f aca="false">IF(O854="not used","-",O854&amp;N854&amp;T854)</f>
        <v>-</v>
      </c>
      <c r="V854" s="83" t="str">
        <f aca="false">IF(O854="Not Used","-",VLOOKUP(D854,FOLIOS,7,FALSE())&amp;H854)</f>
        <v>-</v>
      </c>
      <c r="W854" s="83" t="str">
        <f aca="false">IF(U854="-","-",O854&amp;E854&amp;H854)</f>
        <v>-</v>
      </c>
      <c r="X854" s="84" t="str">
        <f aca="false">D854&amp;G854</f>
        <v>FT-CAND-EGSC-PRCTOLL:AECO/MCNL</v>
      </c>
      <c r="AF854" s="0" t="str">
        <f aca="false">D854&amp;V854</f>
        <v>FT-CAND-EGSC-PRC-</v>
      </c>
    </row>
    <row r="855" customFormat="false" ht="12.75" hidden="false" customHeight="false" outlineLevel="0" collapsed="false">
      <c r="A855" s="80" t="n">
        <v>36682</v>
      </c>
      <c r="B855" s="81" t="s">
        <v>55</v>
      </c>
      <c r="C855" s="81" t="s">
        <v>56</v>
      </c>
      <c r="D855" s="81" t="s">
        <v>80</v>
      </c>
      <c r="E855" s="81" t="s">
        <v>24</v>
      </c>
      <c r="F855" s="81"/>
      <c r="G855" s="81" t="s">
        <v>70</v>
      </c>
      <c r="H855" s="80" t="n">
        <v>37926</v>
      </c>
      <c r="I855" s="81" t="n">
        <v>-370267</v>
      </c>
      <c r="J855" s="81" t="n">
        <v>0</v>
      </c>
      <c r="K855" s="82" t="n">
        <f aca="false">IF(J855=0,0,J855/I855)</f>
        <v>0</v>
      </c>
      <c r="L855" s="82" t="n">
        <f aca="false">I855/UOM</f>
        <v>-37.0267</v>
      </c>
      <c r="M855" s="82" t="n">
        <f aca="false">J855/UOM</f>
        <v>0</v>
      </c>
      <c r="N855" s="83" t="str">
        <f aca="false">IF(F855="P","PHY",IF(F855="G","G",E855))</f>
        <v>P</v>
      </c>
      <c r="O855" s="83" t="str">
        <f aca="false">IF(ISNA(VLOOKUP(G855,BadCanCurves,1,FALSE())),VLOOKUP(D855,FOLIOS,6,FALSE()),"not used")</f>
        <v>not used</v>
      </c>
      <c r="P855" s="83" t="n">
        <f aca="false">IF($N855="P",VLOOKUP(H855,PrcBuckets,2,FALSE()),0)</f>
        <v>11</v>
      </c>
      <c r="Q855" s="83" t="n">
        <f aca="false">IF($N855="D",VLOOKUP(H855,BasisBuckets,2,FALSE()),0)</f>
        <v>0</v>
      </c>
      <c r="R855" s="83" t="n">
        <f aca="false">IF($N855="PHY",VLOOKUP(H855,PGDBuckets,2,FALSE()),0)</f>
        <v>0</v>
      </c>
      <c r="S855" s="83" t="n">
        <f aca="false">IF($N855="G",VLOOKUP(H855,PGDBuckets,2,FALSE()),0)</f>
        <v>0</v>
      </c>
      <c r="T855" s="83" t="n">
        <f aca="false">SUM(P855:S855)</f>
        <v>11</v>
      </c>
      <c r="U855" s="83" t="str">
        <f aca="false">IF(O855="not used","-",O855&amp;N855&amp;T855)</f>
        <v>-</v>
      </c>
      <c r="V855" s="83" t="str">
        <f aca="false">IF(O855="Not Used","-",VLOOKUP(D855,FOLIOS,7,FALSE())&amp;H855)</f>
        <v>-</v>
      </c>
      <c r="W855" s="83" t="str">
        <f aca="false">IF(U855="-","-",O855&amp;E855&amp;H855)</f>
        <v>-</v>
      </c>
      <c r="X855" s="84" t="str">
        <f aca="false">D855&amp;G855</f>
        <v>FT-CAND-EGSC-PRCTOLL:AECO/MCNL</v>
      </c>
      <c r="AF855" s="0" t="str">
        <f aca="false">D855&amp;V855</f>
        <v>FT-CAND-EGSC-PRC-</v>
      </c>
    </row>
    <row r="856" customFormat="false" ht="12.75" hidden="false" customHeight="false" outlineLevel="0" collapsed="false">
      <c r="A856" s="80" t="n">
        <v>36682</v>
      </c>
      <c r="B856" s="81" t="s">
        <v>55</v>
      </c>
      <c r="C856" s="81" t="s">
        <v>56</v>
      </c>
      <c r="D856" s="81" t="s">
        <v>80</v>
      </c>
      <c r="E856" s="81" t="s">
        <v>24</v>
      </c>
      <c r="F856" s="81"/>
      <c r="G856" s="81" t="s">
        <v>70</v>
      </c>
      <c r="H856" s="80" t="n">
        <v>37956</v>
      </c>
      <c r="I856" s="81" t="n">
        <v>-380378</v>
      </c>
      <c r="J856" s="81" t="n">
        <v>0</v>
      </c>
      <c r="K856" s="82" t="n">
        <f aca="false">IF(J856=0,0,J856/I856)</f>
        <v>0</v>
      </c>
      <c r="L856" s="82" t="n">
        <f aca="false">I856/UOM</f>
        <v>-38.0378</v>
      </c>
      <c r="M856" s="82" t="n">
        <f aca="false">J856/UOM</f>
        <v>0</v>
      </c>
      <c r="N856" s="83" t="str">
        <f aca="false">IF(F856="P","PHY",IF(F856="G","G",E856))</f>
        <v>P</v>
      </c>
      <c r="O856" s="83" t="str">
        <f aca="false">IF(ISNA(VLOOKUP(G856,BadCanCurves,1,FALSE())),VLOOKUP(D856,FOLIOS,6,FALSE()),"not used")</f>
        <v>not used</v>
      </c>
      <c r="P856" s="83" t="n">
        <f aca="false">IF($N856="P",VLOOKUP(H856,PrcBuckets,2,FALSE()),0)</f>
        <v>11</v>
      </c>
      <c r="Q856" s="83" t="n">
        <f aca="false">IF($N856="D",VLOOKUP(H856,BasisBuckets,2,FALSE()),0)</f>
        <v>0</v>
      </c>
      <c r="R856" s="83" t="n">
        <f aca="false">IF($N856="PHY",VLOOKUP(H856,PGDBuckets,2,FALSE()),0)</f>
        <v>0</v>
      </c>
      <c r="S856" s="83" t="n">
        <f aca="false">IF($N856="G",VLOOKUP(H856,PGDBuckets,2,FALSE()),0)</f>
        <v>0</v>
      </c>
      <c r="T856" s="83" t="n">
        <f aca="false">SUM(P856:S856)</f>
        <v>11</v>
      </c>
      <c r="U856" s="83" t="str">
        <f aca="false">IF(O856="not used","-",O856&amp;N856&amp;T856)</f>
        <v>-</v>
      </c>
      <c r="V856" s="83" t="str">
        <f aca="false">IF(O856="Not Used","-",VLOOKUP(D856,FOLIOS,7,FALSE())&amp;H856)</f>
        <v>-</v>
      </c>
      <c r="W856" s="83" t="str">
        <f aca="false">IF(U856="-","-",O856&amp;E856&amp;H856)</f>
        <v>-</v>
      </c>
      <c r="X856" s="84" t="str">
        <f aca="false">D856&amp;G856</f>
        <v>FT-CAND-EGSC-PRCTOLL:AECO/MCNL</v>
      </c>
      <c r="AF856" s="0" t="str">
        <f aca="false">D856&amp;V856</f>
        <v>FT-CAND-EGSC-PRC-</v>
      </c>
    </row>
    <row r="857" customFormat="false" ht="12.75" hidden="false" customHeight="false" outlineLevel="0" collapsed="false">
      <c r="A857" s="80" t="n">
        <v>36682</v>
      </c>
      <c r="B857" s="81" t="s">
        <v>55</v>
      </c>
      <c r="C857" s="81" t="s">
        <v>56</v>
      </c>
      <c r="D857" s="81" t="s">
        <v>80</v>
      </c>
      <c r="E857" s="81" t="s">
        <v>24</v>
      </c>
      <c r="F857" s="81"/>
      <c r="G857" s="81" t="s">
        <v>70</v>
      </c>
      <c r="H857" s="80" t="n">
        <v>37987</v>
      </c>
      <c r="I857" s="81" t="n">
        <v>-378074</v>
      </c>
      <c r="J857" s="81" t="n">
        <v>0</v>
      </c>
      <c r="K857" s="82" t="n">
        <f aca="false">IF(J857=0,0,J857/I857)</f>
        <v>0</v>
      </c>
      <c r="L857" s="82" t="n">
        <f aca="false">I857/UOM</f>
        <v>-37.8074</v>
      </c>
      <c r="M857" s="82" t="n">
        <f aca="false">J857/UOM</f>
        <v>0</v>
      </c>
      <c r="N857" s="83" t="str">
        <f aca="false">IF(F857="P","PHY",IF(F857="G","G",E857))</f>
        <v>P</v>
      </c>
      <c r="O857" s="83" t="str">
        <f aca="false">IF(ISNA(VLOOKUP(G857,BadCanCurves,1,FALSE())),VLOOKUP(D857,FOLIOS,6,FALSE()),"not used")</f>
        <v>not used</v>
      </c>
      <c r="P857" s="83" t="n">
        <f aca="false">IF($N857="P",VLOOKUP(H857,PrcBuckets,2,FALSE()),0)</f>
        <v>12</v>
      </c>
      <c r="Q857" s="83" t="n">
        <f aca="false">IF($N857="D",VLOOKUP(H857,BasisBuckets,2,FALSE()),0)</f>
        <v>0</v>
      </c>
      <c r="R857" s="83" t="n">
        <f aca="false">IF($N857="PHY",VLOOKUP(H857,PGDBuckets,2,FALSE()),0)</f>
        <v>0</v>
      </c>
      <c r="S857" s="83" t="n">
        <f aca="false">IF($N857="G",VLOOKUP(H857,PGDBuckets,2,FALSE()),0)</f>
        <v>0</v>
      </c>
      <c r="T857" s="83" t="n">
        <f aca="false">SUM(P857:S857)</f>
        <v>12</v>
      </c>
      <c r="U857" s="83" t="str">
        <f aca="false">IF(O857="not used","-",O857&amp;N857&amp;T857)</f>
        <v>-</v>
      </c>
      <c r="V857" s="83" t="str">
        <f aca="false">IF(O857="Not Used","-",VLOOKUP(D857,FOLIOS,7,FALSE())&amp;H857)</f>
        <v>-</v>
      </c>
      <c r="W857" s="83" t="str">
        <f aca="false">IF(U857="-","-",O857&amp;E857&amp;H857)</f>
        <v>-</v>
      </c>
      <c r="X857" s="84" t="str">
        <f aca="false">D857&amp;G857</f>
        <v>FT-CAND-EGSC-PRCTOLL:AECO/MCNL</v>
      </c>
      <c r="AF857" s="0" t="str">
        <f aca="false">D857&amp;V857</f>
        <v>FT-CAND-EGSC-PRC-</v>
      </c>
    </row>
    <row r="858" customFormat="false" ht="12.75" hidden="false" customHeight="false" outlineLevel="0" collapsed="false">
      <c r="A858" s="80" t="n">
        <v>36682</v>
      </c>
      <c r="B858" s="81" t="s">
        <v>55</v>
      </c>
      <c r="C858" s="81" t="s">
        <v>56</v>
      </c>
      <c r="D858" s="81" t="s">
        <v>80</v>
      </c>
      <c r="E858" s="81" t="s">
        <v>24</v>
      </c>
      <c r="F858" s="81"/>
      <c r="G858" s="81" t="s">
        <v>70</v>
      </c>
      <c r="H858" s="80" t="n">
        <v>38018</v>
      </c>
      <c r="I858" s="81" t="n">
        <v>-351525</v>
      </c>
      <c r="J858" s="81" t="n">
        <v>0</v>
      </c>
      <c r="K858" s="82" t="n">
        <f aca="false">IF(J858=0,0,J858/I858)</f>
        <v>0</v>
      </c>
      <c r="L858" s="82" t="n">
        <f aca="false">I858/UOM</f>
        <v>-35.1525</v>
      </c>
      <c r="M858" s="82" t="n">
        <f aca="false">J858/UOM</f>
        <v>0</v>
      </c>
      <c r="N858" s="83" t="str">
        <f aca="false">IF(F858="P","PHY",IF(F858="G","G",E858))</f>
        <v>P</v>
      </c>
      <c r="O858" s="83" t="str">
        <f aca="false">IF(ISNA(VLOOKUP(G858,BadCanCurves,1,FALSE())),VLOOKUP(D858,FOLIOS,6,FALSE()),"not used")</f>
        <v>not used</v>
      </c>
      <c r="P858" s="83" t="n">
        <f aca="false">IF($N858="P",VLOOKUP(H858,PrcBuckets,2,FALSE()),0)</f>
        <v>12</v>
      </c>
      <c r="Q858" s="83" t="n">
        <f aca="false">IF($N858="D",VLOOKUP(H858,BasisBuckets,2,FALSE()),0)</f>
        <v>0</v>
      </c>
      <c r="R858" s="83" t="n">
        <f aca="false">IF($N858="PHY",VLOOKUP(H858,PGDBuckets,2,FALSE()),0)</f>
        <v>0</v>
      </c>
      <c r="S858" s="83" t="n">
        <f aca="false">IF($N858="G",VLOOKUP(H858,PGDBuckets,2,FALSE()),0)</f>
        <v>0</v>
      </c>
      <c r="T858" s="83" t="n">
        <f aca="false">SUM(P858:S858)</f>
        <v>12</v>
      </c>
      <c r="U858" s="83" t="str">
        <f aca="false">IF(O858="not used","-",O858&amp;N858&amp;T858)</f>
        <v>-</v>
      </c>
      <c r="V858" s="83" t="str">
        <f aca="false">IF(O858="Not Used","-",VLOOKUP(D858,FOLIOS,7,FALSE())&amp;H858)</f>
        <v>-</v>
      </c>
      <c r="W858" s="83" t="str">
        <f aca="false">IF(U858="-","-",O858&amp;E858&amp;H858)</f>
        <v>-</v>
      </c>
      <c r="X858" s="84" t="str">
        <f aca="false">D858&amp;G858</f>
        <v>FT-CAND-EGSC-PRCTOLL:AECO/MCNL</v>
      </c>
      <c r="AF858" s="0" t="str">
        <f aca="false">D858&amp;V858</f>
        <v>FT-CAND-EGSC-PRC-</v>
      </c>
    </row>
    <row r="859" customFormat="false" ht="12.75" hidden="false" customHeight="false" outlineLevel="0" collapsed="false">
      <c r="A859" s="80" t="n">
        <v>36682</v>
      </c>
      <c r="B859" s="81" t="s">
        <v>55</v>
      </c>
      <c r="C859" s="81" t="s">
        <v>56</v>
      </c>
      <c r="D859" s="81" t="s">
        <v>80</v>
      </c>
      <c r="E859" s="81" t="s">
        <v>24</v>
      </c>
      <c r="F859" s="81"/>
      <c r="G859" s="81" t="s">
        <v>70</v>
      </c>
      <c r="H859" s="80" t="n">
        <v>38047</v>
      </c>
      <c r="I859" s="81" t="n">
        <v>-373624</v>
      </c>
      <c r="J859" s="81" t="n">
        <v>0</v>
      </c>
      <c r="K859" s="82" t="n">
        <f aca="false">IF(J859=0,0,J859/I859)</f>
        <v>0</v>
      </c>
      <c r="L859" s="82" t="n">
        <f aca="false">I859/UOM</f>
        <v>-37.3624</v>
      </c>
      <c r="M859" s="82" t="n">
        <f aca="false">J859/UOM</f>
        <v>0</v>
      </c>
      <c r="N859" s="83" t="str">
        <f aca="false">IF(F859="P","PHY",IF(F859="G","G",E859))</f>
        <v>P</v>
      </c>
      <c r="O859" s="83" t="str">
        <f aca="false">IF(ISNA(VLOOKUP(G859,BadCanCurves,1,FALSE())),VLOOKUP(D859,FOLIOS,6,FALSE()),"not used")</f>
        <v>not used</v>
      </c>
      <c r="P859" s="83" t="n">
        <f aca="false">IF($N859="P",VLOOKUP(H859,PrcBuckets,2,FALSE()),0)</f>
        <v>12</v>
      </c>
      <c r="Q859" s="83" t="n">
        <f aca="false">IF($N859="D",VLOOKUP(H859,BasisBuckets,2,FALSE()),0)</f>
        <v>0</v>
      </c>
      <c r="R859" s="83" t="n">
        <f aca="false">IF($N859="PHY",VLOOKUP(H859,PGDBuckets,2,FALSE()),0)</f>
        <v>0</v>
      </c>
      <c r="S859" s="83" t="n">
        <f aca="false">IF($N859="G",VLOOKUP(H859,PGDBuckets,2,FALSE()),0)</f>
        <v>0</v>
      </c>
      <c r="T859" s="83" t="n">
        <f aca="false">SUM(P859:S859)</f>
        <v>12</v>
      </c>
      <c r="U859" s="83" t="str">
        <f aca="false">IF(O859="not used","-",O859&amp;N859&amp;T859)</f>
        <v>-</v>
      </c>
      <c r="V859" s="83" t="str">
        <f aca="false">IF(O859="Not Used","-",VLOOKUP(D859,FOLIOS,7,FALSE())&amp;H859)</f>
        <v>-</v>
      </c>
      <c r="W859" s="83" t="str">
        <f aca="false">IF(U859="-","-",O859&amp;E859&amp;H859)</f>
        <v>-</v>
      </c>
      <c r="X859" s="84" t="str">
        <f aca="false">D859&amp;G859</f>
        <v>FT-CAND-EGSC-PRCTOLL:AECO/MCNL</v>
      </c>
      <c r="AF859" s="0" t="str">
        <f aca="false">D859&amp;V859</f>
        <v>FT-CAND-EGSC-PRC-</v>
      </c>
    </row>
    <row r="860" customFormat="false" ht="12.75" hidden="false" customHeight="false" outlineLevel="0" collapsed="false">
      <c r="A860" s="80" t="n">
        <v>36682</v>
      </c>
      <c r="B860" s="81" t="s">
        <v>55</v>
      </c>
      <c r="C860" s="81" t="s">
        <v>56</v>
      </c>
      <c r="D860" s="81" t="s">
        <v>80</v>
      </c>
      <c r="E860" s="81" t="s">
        <v>24</v>
      </c>
      <c r="F860" s="81"/>
      <c r="G860" s="81" t="s">
        <v>70</v>
      </c>
      <c r="H860" s="80" t="n">
        <v>38078</v>
      </c>
      <c r="I860" s="81" t="n">
        <v>-359372</v>
      </c>
      <c r="J860" s="81" t="n">
        <v>0</v>
      </c>
      <c r="K860" s="82" t="n">
        <f aca="false">IF(J860=0,0,J860/I860)</f>
        <v>0</v>
      </c>
      <c r="L860" s="82" t="n">
        <f aca="false">I860/UOM</f>
        <v>-35.9372</v>
      </c>
      <c r="M860" s="82" t="n">
        <f aca="false">J860/UOM</f>
        <v>0</v>
      </c>
      <c r="N860" s="83" t="str">
        <f aca="false">IF(F860="P","PHY",IF(F860="G","G",E860))</f>
        <v>P</v>
      </c>
      <c r="O860" s="83" t="str">
        <f aca="false">IF(ISNA(VLOOKUP(G860,BadCanCurves,1,FALSE())),VLOOKUP(D860,FOLIOS,6,FALSE()),"not used")</f>
        <v>not used</v>
      </c>
      <c r="P860" s="83" t="n">
        <f aca="false">IF($N860="P",VLOOKUP(H860,PrcBuckets,2,FALSE()),0)</f>
        <v>12</v>
      </c>
      <c r="Q860" s="83" t="n">
        <f aca="false">IF($N860="D",VLOOKUP(H860,BasisBuckets,2,FALSE()),0)</f>
        <v>0</v>
      </c>
      <c r="R860" s="83" t="n">
        <f aca="false">IF($N860="PHY",VLOOKUP(H860,PGDBuckets,2,FALSE()),0)</f>
        <v>0</v>
      </c>
      <c r="S860" s="83" t="n">
        <f aca="false">IF($N860="G",VLOOKUP(H860,PGDBuckets,2,FALSE()),0)</f>
        <v>0</v>
      </c>
      <c r="T860" s="83" t="n">
        <f aca="false">SUM(P860:S860)</f>
        <v>12</v>
      </c>
      <c r="U860" s="83" t="str">
        <f aca="false">IF(O860="not used","-",O860&amp;N860&amp;T860)</f>
        <v>-</v>
      </c>
      <c r="V860" s="83" t="str">
        <f aca="false">IF(O860="Not Used","-",VLOOKUP(D860,FOLIOS,7,FALSE())&amp;H860)</f>
        <v>-</v>
      </c>
      <c r="W860" s="83" t="str">
        <f aca="false">IF(U860="-","-",O860&amp;E860&amp;H860)</f>
        <v>-</v>
      </c>
      <c r="X860" s="84" t="str">
        <f aca="false">D860&amp;G860</f>
        <v>FT-CAND-EGSC-PRCTOLL:AECO/MCNL</v>
      </c>
      <c r="AF860" s="0" t="str">
        <f aca="false">D860&amp;V860</f>
        <v>FT-CAND-EGSC-PRC-</v>
      </c>
    </row>
    <row r="861" customFormat="false" ht="12.75" hidden="false" customHeight="false" outlineLevel="0" collapsed="false">
      <c r="A861" s="80" t="n">
        <v>36682</v>
      </c>
      <c r="B861" s="81" t="s">
        <v>55</v>
      </c>
      <c r="C861" s="81" t="s">
        <v>56</v>
      </c>
      <c r="D861" s="81" t="s">
        <v>80</v>
      </c>
      <c r="E861" s="81" t="s">
        <v>24</v>
      </c>
      <c r="F861" s="81"/>
      <c r="G861" s="81" t="s">
        <v>70</v>
      </c>
      <c r="H861" s="80" t="n">
        <v>38108</v>
      </c>
      <c r="I861" s="81" t="n">
        <v>-369171</v>
      </c>
      <c r="J861" s="81" t="n">
        <v>0</v>
      </c>
      <c r="K861" s="82" t="n">
        <f aca="false">IF(J861=0,0,J861/I861)</f>
        <v>0</v>
      </c>
      <c r="L861" s="82" t="n">
        <f aca="false">I861/UOM</f>
        <v>-36.9171</v>
      </c>
      <c r="M861" s="82" t="n">
        <f aca="false">J861/UOM</f>
        <v>0</v>
      </c>
      <c r="N861" s="83" t="str">
        <f aca="false">IF(F861="P","PHY",IF(F861="G","G",E861))</f>
        <v>P</v>
      </c>
      <c r="O861" s="83" t="str">
        <f aca="false">IF(ISNA(VLOOKUP(G861,BadCanCurves,1,FALSE())),VLOOKUP(D861,FOLIOS,6,FALSE()),"not used")</f>
        <v>not used</v>
      </c>
      <c r="P861" s="83" t="n">
        <f aca="false">IF($N861="P",VLOOKUP(H861,PrcBuckets,2,FALSE()),0)</f>
        <v>12</v>
      </c>
      <c r="Q861" s="83" t="n">
        <f aca="false">IF($N861="D",VLOOKUP(H861,BasisBuckets,2,FALSE()),0)</f>
        <v>0</v>
      </c>
      <c r="R861" s="83" t="n">
        <f aca="false">IF($N861="PHY",VLOOKUP(H861,PGDBuckets,2,FALSE()),0)</f>
        <v>0</v>
      </c>
      <c r="S861" s="83" t="n">
        <f aca="false">IF($N861="G",VLOOKUP(H861,PGDBuckets,2,FALSE()),0)</f>
        <v>0</v>
      </c>
      <c r="T861" s="83" t="n">
        <f aca="false">SUM(P861:S861)</f>
        <v>12</v>
      </c>
      <c r="U861" s="83" t="str">
        <f aca="false">IF(O861="not used","-",O861&amp;N861&amp;T861)</f>
        <v>-</v>
      </c>
      <c r="V861" s="83" t="str">
        <f aca="false">IF(O861="Not Used","-",VLOOKUP(D861,FOLIOS,7,FALSE())&amp;H861)</f>
        <v>-</v>
      </c>
      <c r="W861" s="83" t="str">
        <f aca="false">IF(U861="-","-",O861&amp;E861&amp;H861)</f>
        <v>-</v>
      </c>
      <c r="X861" s="84" t="str">
        <f aca="false">D861&amp;G861</f>
        <v>FT-CAND-EGSC-PRCTOLL:AECO/MCNL</v>
      </c>
      <c r="AF861" s="0" t="str">
        <f aca="false">D861&amp;V861</f>
        <v>FT-CAND-EGSC-PRC-</v>
      </c>
    </row>
    <row r="862" customFormat="false" ht="12.75" hidden="false" customHeight="false" outlineLevel="0" collapsed="false">
      <c r="A862" s="80" t="n">
        <v>36682</v>
      </c>
      <c r="B862" s="81" t="s">
        <v>55</v>
      </c>
      <c r="C862" s="81" t="s">
        <v>56</v>
      </c>
      <c r="D862" s="81" t="s">
        <v>80</v>
      </c>
      <c r="E862" s="81" t="s">
        <v>24</v>
      </c>
      <c r="F862" s="81"/>
      <c r="G862" s="81" t="s">
        <v>70</v>
      </c>
      <c r="H862" s="80" t="n">
        <v>38139</v>
      </c>
      <c r="I862" s="81" t="n">
        <v>-355095</v>
      </c>
      <c r="J862" s="81" t="n">
        <v>0</v>
      </c>
      <c r="K862" s="82" t="n">
        <f aca="false">IF(J862=0,0,J862/I862)</f>
        <v>0</v>
      </c>
      <c r="L862" s="82" t="n">
        <f aca="false">I862/UOM</f>
        <v>-35.5095</v>
      </c>
      <c r="M862" s="82" t="n">
        <f aca="false">J862/UOM</f>
        <v>0</v>
      </c>
      <c r="N862" s="83" t="str">
        <f aca="false">IF(F862="P","PHY",IF(F862="G","G",E862))</f>
        <v>P</v>
      </c>
      <c r="O862" s="83" t="str">
        <f aca="false">IF(ISNA(VLOOKUP(G862,BadCanCurves,1,FALSE())),VLOOKUP(D862,FOLIOS,6,FALSE()),"not used")</f>
        <v>not used</v>
      </c>
      <c r="P862" s="83" t="n">
        <f aca="false">IF($N862="P",VLOOKUP(H862,PrcBuckets,2,FALSE()),0)</f>
        <v>12</v>
      </c>
      <c r="Q862" s="83" t="n">
        <f aca="false">IF($N862="D",VLOOKUP(H862,BasisBuckets,2,FALSE()),0)</f>
        <v>0</v>
      </c>
      <c r="R862" s="83" t="n">
        <f aca="false">IF($N862="PHY",VLOOKUP(H862,PGDBuckets,2,FALSE()),0)</f>
        <v>0</v>
      </c>
      <c r="S862" s="83" t="n">
        <f aca="false">IF($N862="G",VLOOKUP(H862,PGDBuckets,2,FALSE()),0)</f>
        <v>0</v>
      </c>
      <c r="T862" s="83" t="n">
        <f aca="false">SUM(P862:S862)</f>
        <v>12</v>
      </c>
      <c r="U862" s="83" t="str">
        <f aca="false">IF(O862="not used","-",O862&amp;N862&amp;T862)</f>
        <v>-</v>
      </c>
      <c r="V862" s="83" t="str">
        <f aca="false">IF(O862="Not Used","-",VLOOKUP(D862,FOLIOS,7,FALSE())&amp;H862)</f>
        <v>-</v>
      </c>
      <c r="W862" s="83" t="str">
        <f aca="false">IF(U862="-","-",O862&amp;E862&amp;H862)</f>
        <v>-</v>
      </c>
      <c r="X862" s="84" t="str">
        <f aca="false">D862&amp;G862</f>
        <v>FT-CAND-EGSC-PRCTOLL:AECO/MCNL</v>
      </c>
      <c r="AF862" s="0" t="str">
        <f aca="false">D862&amp;V862</f>
        <v>FT-CAND-EGSC-PRC-</v>
      </c>
    </row>
    <row r="863" customFormat="false" ht="12.75" hidden="false" customHeight="false" outlineLevel="0" collapsed="false">
      <c r="A863" s="80" t="n">
        <v>36682</v>
      </c>
      <c r="B863" s="81" t="s">
        <v>55</v>
      </c>
      <c r="C863" s="81" t="s">
        <v>56</v>
      </c>
      <c r="D863" s="81" t="s">
        <v>80</v>
      </c>
      <c r="E863" s="81" t="s">
        <v>24</v>
      </c>
      <c r="F863" s="81"/>
      <c r="G863" s="81" t="s">
        <v>70</v>
      </c>
      <c r="H863" s="80" t="n">
        <v>38169</v>
      </c>
      <c r="I863" s="81" t="n">
        <v>-364777</v>
      </c>
      <c r="J863" s="81" t="n">
        <v>0</v>
      </c>
      <c r="K863" s="82" t="n">
        <f aca="false">IF(J863=0,0,J863/I863)</f>
        <v>0</v>
      </c>
      <c r="L863" s="82" t="n">
        <f aca="false">I863/UOM</f>
        <v>-36.4777</v>
      </c>
      <c r="M863" s="82" t="n">
        <f aca="false">J863/UOM</f>
        <v>0</v>
      </c>
      <c r="N863" s="83" t="str">
        <f aca="false">IF(F863="P","PHY",IF(F863="G","G",E863))</f>
        <v>P</v>
      </c>
      <c r="O863" s="83" t="str">
        <f aca="false">IF(ISNA(VLOOKUP(G863,BadCanCurves,1,FALSE())),VLOOKUP(D863,FOLIOS,6,FALSE()),"not used")</f>
        <v>not used</v>
      </c>
      <c r="P863" s="83" t="n">
        <f aca="false">IF($N863="P",VLOOKUP(H863,PrcBuckets,2,FALSE()),0)</f>
        <v>12</v>
      </c>
      <c r="Q863" s="83" t="n">
        <f aca="false">IF($N863="D",VLOOKUP(H863,BasisBuckets,2,FALSE()),0)</f>
        <v>0</v>
      </c>
      <c r="R863" s="83" t="n">
        <f aca="false">IF($N863="PHY",VLOOKUP(H863,PGDBuckets,2,FALSE()),0)</f>
        <v>0</v>
      </c>
      <c r="S863" s="83" t="n">
        <f aca="false">IF($N863="G",VLOOKUP(H863,PGDBuckets,2,FALSE()),0)</f>
        <v>0</v>
      </c>
      <c r="T863" s="83" t="n">
        <f aca="false">SUM(P863:S863)</f>
        <v>12</v>
      </c>
      <c r="U863" s="83" t="str">
        <f aca="false">IF(O863="not used","-",O863&amp;N863&amp;T863)</f>
        <v>-</v>
      </c>
      <c r="V863" s="83" t="str">
        <f aca="false">IF(O863="Not Used","-",VLOOKUP(D863,FOLIOS,7,FALSE())&amp;H863)</f>
        <v>-</v>
      </c>
      <c r="W863" s="83" t="str">
        <f aca="false">IF(U863="-","-",O863&amp;E863&amp;H863)</f>
        <v>-</v>
      </c>
      <c r="X863" s="84" t="str">
        <f aca="false">D863&amp;G863</f>
        <v>FT-CAND-EGSC-PRCTOLL:AECO/MCNL</v>
      </c>
      <c r="AF863" s="0" t="str">
        <f aca="false">D863&amp;V863</f>
        <v>FT-CAND-EGSC-PRC-</v>
      </c>
    </row>
    <row r="864" customFormat="false" ht="12.75" hidden="false" customHeight="false" outlineLevel="0" collapsed="false">
      <c r="A864" s="80" t="n">
        <v>36682</v>
      </c>
      <c r="B864" s="81" t="s">
        <v>55</v>
      </c>
      <c r="C864" s="81" t="s">
        <v>56</v>
      </c>
      <c r="D864" s="81" t="s">
        <v>80</v>
      </c>
      <c r="E864" s="81" t="s">
        <v>24</v>
      </c>
      <c r="F864" s="81"/>
      <c r="G864" s="81" t="s">
        <v>70</v>
      </c>
      <c r="H864" s="80" t="n">
        <v>38200</v>
      </c>
      <c r="I864" s="81" t="n">
        <v>-362564</v>
      </c>
      <c r="J864" s="81" t="n">
        <v>0</v>
      </c>
      <c r="K864" s="82" t="n">
        <f aca="false">IF(J864=0,0,J864/I864)</f>
        <v>0</v>
      </c>
      <c r="L864" s="82" t="n">
        <f aca="false">I864/UOM</f>
        <v>-36.2564</v>
      </c>
      <c r="M864" s="82" t="n">
        <f aca="false">J864/UOM</f>
        <v>0</v>
      </c>
      <c r="N864" s="83" t="str">
        <f aca="false">IF(F864="P","PHY",IF(F864="G","G",E864))</f>
        <v>P</v>
      </c>
      <c r="O864" s="83" t="str">
        <f aca="false">IF(ISNA(VLOOKUP(G864,BadCanCurves,1,FALSE())),VLOOKUP(D864,FOLIOS,6,FALSE()),"not used")</f>
        <v>not used</v>
      </c>
      <c r="P864" s="83" t="n">
        <f aca="false">IF($N864="P",VLOOKUP(H864,PrcBuckets,2,FALSE()),0)</f>
        <v>12</v>
      </c>
      <c r="Q864" s="83" t="n">
        <f aca="false">IF($N864="D",VLOOKUP(H864,BasisBuckets,2,FALSE()),0)</f>
        <v>0</v>
      </c>
      <c r="R864" s="83" t="n">
        <f aca="false">IF($N864="PHY",VLOOKUP(H864,PGDBuckets,2,FALSE()),0)</f>
        <v>0</v>
      </c>
      <c r="S864" s="83" t="n">
        <f aca="false">IF($N864="G",VLOOKUP(H864,PGDBuckets,2,FALSE()),0)</f>
        <v>0</v>
      </c>
      <c r="T864" s="83" t="n">
        <f aca="false">SUM(P864:S864)</f>
        <v>12</v>
      </c>
      <c r="U864" s="83" t="str">
        <f aca="false">IF(O864="not used","-",O864&amp;N864&amp;T864)</f>
        <v>-</v>
      </c>
      <c r="V864" s="83" t="str">
        <f aca="false">IF(O864="Not Used","-",VLOOKUP(D864,FOLIOS,7,FALSE())&amp;H864)</f>
        <v>-</v>
      </c>
      <c r="W864" s="83" t="str">
        <f aca="false">IF(U864="-","-",O864&amp;E864&amp;H864)</f>
        <v>-</v>
      </c>
      <c r="X864" s="84" t="str">
        <f aca="false">D864&amp;G864</f>
        <v>FT-CAND-EGSC-PRCTOLL:AECO/MCNL</v>
      </c>
      <c r="AF864" s="0" t="str">
        <f aca="false">D864&amp;V864</f>
        <v>FT-CAND-EGSC-PRC-</v>
      </c>
    </row>
    <row r="865" customFormat="false" ht="12.75" hidden="false" customHeight="false" outlineLevel="0" collapsed="false">
      <c r="A865" s="80" t="n">
        <v>36682</v>
      </c>
      <c r="B865" s="81" t="s">
        <v>55</v>
      </c>
      <c r="C865" s="81" t="s">
        <v>56</v>
      </c>
      <c r="D865" s="81" t="s">
        <v>80</v>
      </c>
      <c r="E865" s="81" t="s">
        <v>24</v>
      </c>
      <c r="F865" s="81"/>
      <c r="G865" s="81" t="s">
        <v>70</v>
      </c>
      <c r="H865" s="80" t="n">
        <v>38231</v>
      </c>
      <c r="I865" s="81" t="n">
        <v>-348740</v>
      </c>
      <c r="J865" s="81" t="n">
        <v>0</v>
      </c>
      <c r="K865" s="82" t="n">
        <f aca="false">IF(J865=0,0,J865/I865)</f>
        <v>0</v>
      </c>
      <c r="L865" s="82" t="n">
        <f aca="false">I865/UOM</f>
        <v>-34.874</v>
      </c>
      <c r="M865" s="82" t="n">
        <f aca="false">J865/UOM</f>
        <v>0</v>
      </c>
      <c r="N865" s="83" t="str">
        <f aca="false">IF(F865="P","PHY",IF(F865="G","G",E865))</f>
        <v>P</v>
      </c>
      <c r="O865" s="83" t="str">
        <f aca="false">IF(ISNA(VLOOKUP(G865,BadCanCurves,1,FALSE())),VLOOKUP(D865,FOLIOS,6,FALSE()),"not used")</f>
        <v>not used</v>
      </c>
      <c r="P865" s="83" t="n">
        <f aca="false">IF($N865="P",VLOOKUP(H865,PrcBuckets,2,FALSE()),0)</f>
        <v>12</v>
      </c>
      <c r="Q865" s="83" t="n">
        <f aca="false">IF($N865="D",VLOOKUP(H865,BasisBuckets,2,FALSE()),0)</f>
        <v>0</v>
      </c>
      <c r="R865" s="83" t="n">
        <f aca="false">IF($N865="PHY",VLOOKUP(H865,PGDBuckets,2,FALSE()),0)</f>
        <v>0</v>
      </c>
      <c r="S865" s="83" t="n">
        <f aca="false">IF($N865="G",VLOOKUP(H865,PGDBuckets,2,FALSE()),0)</f>
        <v>0</v>
      </c>
      <c r="T865" s="83" t="n">
        <f aca="false">SUM(P865:S865)</f>
        <v>12</v>
      </c>
      <c r="U865" s="83" t="str">
        <f aca="false">IF(O865="not used","-",O865&amp;N865&amp;T865)</f>
        <v>-</v>
      </c>
      <c r="V865" s="83" t="str">
        <f aca="false">IF(O865="Not Used","-",VLOOKUP(D865,FOLIOS,7,FALSE())&amp;H865)</f>
        <v>-</v>
      </c>
      <c r="W865" s="83" t="str">
        <f aca="false">IF(U865="-","-",O865&amp;E865&amp;H865)</f>
        <v>-</v>
      </c>
      <c r="X865" s="84" t="str">
        <f aca="false">D865&amp;G865</f>
        <v>FT-CAND-EGSC-PRCTOLL:AECO/MCNL</v>
      </c>
      <c r="AF865" s="0" t="str">
        <f aca="false">D865&amp;V865</f>
        <v>FT-CAND-EGSC-PRC-</v>
      </c>
    </row>
    <row r="866" customFormat="false" ht="12.75" hidden="false" customHeight="false" outlineLevel="0" collapsed="false">
      <c r="A866" s="80" t="n">
        <v>36682</v>
      </c>
      <c r="B866" s="81" t="s">
        <v>55</v>
      </c>
      <c r="C866" s="81" t="s">
        <v>56</v>
      </c>
      <c r="D866" s="81" t="s">
        <v>80</v>
      </c>
      <c r="E866" s="81" t="s">
        <v>24</v>
      </c>
      <c r="F866" s="81"/>
      <c r="G866" s="81" t="s">
        <v>70</v>
      </c>
      <c r="H866" s="80" t="n">
        <v>38261</v>
      </c>
      <c r="I866" s="81" t="n">
        <v>-358248</v>
      </c>
      <c r="J866" s="81" t="n">
        <v>0</v>
      </c>
      <c r="K866" s="82" t="n">
        <f aca="false">IF(J866=0,0,J866/I866)</f>
        <v>0</v>
      </c>
      <c r="L866" s="82" t="n">
        <f aca="false">I866/UOM</f>
        <v>-35.8248</v>
      </c>
      <c r="M866" s="82" t="n">
        <f aca="false">J866/UOM</f>
        <v>0</v>
      </c>
      <c r="N866" s="83" t="str">
        <f aca="false">IF(F866="P","PHY",IF(F866="G","G",E866))</f>
        <v>P</v>
      </c>
      <c r="O866" s="83" t="str">
        <f aca="false">IF(ISNA(VLOOKUP(G866,BadCanCurves,1,FALSE())),VLOOKUP(D866,FOLIOS,6,FALSE()),"not used")</f>
        <v>not used</v>
      </c>
      <c r="P866" s="83" t="n">
        <f aca="false">IF($N866="P",VLOOKUP(H866,PrcBuckets,2,FALSE()),0)</f>
        <v>12</v>
      </c>
      <c r="Q866" s="83" t="n">
        <f aca="false">IF($N866="D",VLOOKUP(H866,BasisBuckets,2,FALSE()),0)</f>
        <v>0</v>
      </c>
      <c r="R866" s="83" t="n">
        <f aca="false">IF($N866="PHY",VLOOKUP(H866,PGDBuckets,2,FALSE()),0)</f>
        <v>0</v>
      </c>
      <c r="S866" s="83" t="n">
        <f aca="false">IF($N866="G",VLOOKUP(H866,PGDBuckets,2,FALSE()),0)</f>
        <v>0</v>
      </c>
      <c r="T866" s="83" t="n">
        <f aca="false">SUM(P866:S866)</f>
        <v>12</v>
      </c>
      <c r="U866" s="83" t="str">
        <f aca="false">IF(O866="not used","-",O866&amp;N866&amp;T866)</f>
        <v>-</v>
      </c>
      <c r="V866" s="83" t="str">
        <f aca="false">IF(O866="Not Used","-",VLOOKUP(D866,FOLIOS,7,FALSE())&amp;H866)</f>
        <v>-</v>
      </c>
      <c r="W866" s="83" t="str">
        <f aca="false">IF(U866="-","-",O866&amp;E866&amp;H866)</f>
        <v>-</v>
      </c>
      <c r="X866" s="84" t="str">
        <f aca="false">D866&amp;G866</f>
        <v>FT-CAND-EGSC-PRCTOLL:AECO/MCNL</v>
      </c>
      <c r="AF866" s="0" t="str">
        <f aca="false">D866&amp;V866</f>
        <v>FT-CAND-EGSC-PRC-</v>
      </c>
    </row>
    <row r="867" customFormat="false" ht="12.75" hidden="false" customHeight="false" outlineLevel="0" collapsed="false">
      <c r="A867" s="80" t="n">
        <v>36682</v>
      </c>
      <c r="B867" s="81" t="s">
        <v>55</v>
      </c>
      <c r="C867" s="81" t="s">
        <v>56</v>
      </c>
      <c r="D867" s="81" t="s">
        <v>80</v>
      </c>
      <c r="E867" s="81" t="s">
        <v>24</v>
      </c>
      <c r="F867" s="81"/>
      <c r="G867" s="81" t="s">
        <v>70</v>
      </c>
      <c r="H867" s="80" t="n">
        <v>38292</v>
      </c>
      <c r="I867" s="81" t="n">
        <v>-344587</v>
      </c>
      <c r="J867" s="81" t="n">
        <v>0</v>
      </c>
      <c r="K867" s="82" t="n">
        <f aca="false">IF(J867=0,0,J867/I867)</f>
        <v>0</v>
      </c>
      <c r="L867" s="82" t="n">
        <f aca="false">I867/UOM</f>
        <v>-34.4587</v>
      </c>
      <c r="M867" s="82" t="n">
        <f aca="false">J867/UOM</f>
        <v>0</v>
      </c>
      <c r="N867" s="83" t="str">
        <f aca="false">IF(F867="P","PHY",IF(F867="G","G",E867))</f>
        <v>P</v>
      </c>
      <c r="O867" s="83" t="str">
        <f aca="false">IF(ISNA(VLOOKUP(G867,BadCanCurves,1,FALSE())),VLOOKUP(D867,FOLIOS,6,FALSE()),"not used")</f>
        <v>not used</v>
      </c>
      <c r="P867" s="83" t="n">
        <f aca="false">IF($N867="P",VLOOKUP(H867,PrcBuckets,2,FALSE()),0)</f>
        <v>12</v>
      </c>
      <c r="Q867" s="83" t="n">
        <f aca="false">IF($N867="D",VLOOKUP(H867,BasisBuckets,2,FALSE()),0)</f>
        <v>0</v>
      </c>
      <c r="R867" s="83" t="n">
        <f aca="false">IF($N867="PHY",VLOOKUP(H867,PGDBuckets,2,FALSE()),0)</f>
        <v>0</v>
      </c>
      <c r="S867" s="83" t="n">
        <f aca="false">IF($N867="G",VLOOKUP(H867,PGDBuckets,2,FALSE()),0)</f>
        <v>0</v>
      </c>
      <c r="T867" s="83" t="n">
        <f aca="false">SUM(P867:S867)</f>
        <v>12</v>
      </c>
      <c r="U867" s="83" t="str">
        <f aca="false">IF(O867="not used","-",O867&amp;N867&amp;T867)</f>
        <v>-</v>
      </c>
      <c r="V867" s="83" t="str">
        <f aca="false">IF(O867="Not Used","-",VLOOKUP(D867,FOLIOS,7,FALSE())&amp;H867)</f>
        <v>-</v>
      </c>
      <c r="W867" s="83" t="str">
        <f aca="false">IF(U867="-","-",O867&amp;E867&amp;H867)</f>
        <v>-</v>
      </c>
      <c r="X867" s="84" t="str">
        <f aca="false">D867&amp;G867</f>
        <v>FT-CAND-EGSC-PRCTOLL:AECO/MCNL</v>
      </c>
      <c r="AF867" s="0" t="str">
        <f aca="false">D867&amp;V867</f>
        <v>FT-CAND-EGSC-PRC-</v>
      </c>
    </row>
    <row r="868" customFormat="false" ht="12.75" hidden="false" customHeight="false" outlineLevel="0" collapsed="false">
      <c r="A868" s="80" t="n">
        <v>36682</v>
      </c>
      <c r="B868" s="81" t="s">
        <v>55</v>
      </c>
      <c r="C868" s="81" t="s">
        <v>56</v>
      </c>
      <c r="D868" s="81" t="s">
        <v>80</v>
      </c>
      <c r="E868" s="81" t="s">
        <v>24</v>
      </c>
      <c r="F868" s="81"/>
      <c r="G868" s="81" t="s">
        <v>70</v>
      </c>
      <c r="H868" s="80" t="n">
        <v>38322</v>
      </c>
      <c r="I868" s="81" t="n">
        <v>-353981</v>
      </c>
      <c r="J868" s="81" t="n">
        <v>0</v>
      </c>
      <c r="K868" s="82" t="n">
        <f aca="false">IF(J868=0,0,J868/I868)</f>
        <v>0</v>
      </c>
      <c r="L868" s="82" t="n">
        <f aca="false">I868/UOM</f>
        <v>-35.3981</v>
      </c>
      <c r="M868" s="82" t="n">
        <f aca="false">J868/UOM</f>
        <v>0</v>
      </c>
      <c r="N868" s="83" t="str">
        <f aca="false">IF(F868="P","PHY",IF(F868="G","G",E868))</f>
        <v>P</v>
      </c>
      <c r="O868" s="83" t="str">
        <f aca="false">IF(ISNA(VLOOKUP(G868,BadCanCurves,1,FALSE())),VLOOKUP(D868,FOLIOS,6,FALSE()),"not used")</f>
        <v>not used</v>
      </c>
      <c r="P868" s="83" t="n">
        <f aca="false">IF($N868="P",VLOOKUP(H868,PrcBuckets,2,FALSE()),0)</f>
        <v>12</v>
      </c>
      <c r="Q868" s="83" t="n">
        <f aca="false">IF($N868="D",VLOOKUP(H868,BasisBuckets,2,FALSE()),0)</f>
        <v>0</v>
      </c>
      <c r="R868" s="83" t="n">
        <f aca="false">IF($N868="PHY",VLOOKUP(H868,PGDBuckets,2,FALSE()),0)</f>
        <v>0</v>
      </c>
      <c r="S868" s="83" t="n">
        <f aca="false">IF($N868="G",VLOOKUP(H868,PGDBuckets,2,FALSE()),0)</f>
        <v>0</v>
      </c>
      <c r="T868" s="83" t="n">
        <f aca="false">SUM(P868:S868)</f>
        <v>12</v>
      </c>
      <c r="U868" s="83" t="str">
        <f aca="false">IF(O868="not used","-",O868&amp;N868&amp;T868)</f>
        <v>-</v>
      </c>
      <c r="V868" s="83" t="str">
        <f aca="false">IF(O868="Not Used","-",VLOOKUP(D868,FOLIOS,7,FALSE())&amp;H868)</f>
        <v>-</v>
      </c>
      <c r="W868" s="83" t="str">
        <f aca="false">IF(U868="-","-",O868&amp;E868&amp;H868)</f>
        <v>-</v>
      </c>
      <c r="X868" s="84" t="str">
        <f aca="false">D868&amp;G868</f>
        <v>FT-CAND-EGSC-PRCTOLL:AECO/MCNL</v>
      </c>
      <c r="AF868" s="0" t="str">
        <f aca="false">D868&amp;V868</f>
        <v>FT-CAND-EGSC-PRC-</v>
      </c>
    </row>
    <row r="869" customFormat="false" ht="12.75" hidden="false" customHeight="false" outlineLevel="0" collapsed="false">
      <c r="A869" s="80" t="n">
        <v>36682</v>
      </c>
      <c r="B869" s="81" t="s">
        <v>55</v>
      </c>
      <c r="C869" s="81" t="s">
        <v>56</v>
      </c>
      <c r="D869" s="81" t="s">
        <v>80</v>
      </c>
      <c r="E869" s="81" t="s">
        <v>24</v>
      </c>
      <c r="F869" s="81"/>
      <c r="G869" s="81" t="s">
        <v>70</v>
      </c>
      <c r="H869" s="80" t="n">
        <v>38353</v>
      </c>
      <c r="I869" s="81" t="n">
        <v>-351832</v>
      </c>
      <c r="J869" s="81" t="n">
        <v>0</v>
      </c>
      <c r="K869" s="82" t="n">
        <f aca="false">IF(J869=0,0,J869/I869)</f>
        <v>0</v>
      </c>
      <c r="L869" s="82" t="n">
        <f aca="false">I869/UOM</f>
        <v>-35.1832</v>
      </c>
      <c r="M869" s="82" t="n">
        <f aca="false">J869/UOM</f>
        <v>0</v>
      </c>
      <c r="N869" s="83" t="str">
        <f aca="false">IF(F869="P","PHY",IF(F869="G","G",E869))</f>
        <v>P</v>
      </c>
      <c r="O869" s="83" t="str">
        <f aca="false">IF(ISNA(VLOOKUP(G869,BadCanCurves,1,FALSE())),VLOOKUP(D869,FOLIOS,6,FALSE()),"not used")</f>
        <v>not used</v>
      </c>
      <c r="P869" s="83" t="n">
        <f aca="false">IF($N869="P",VLOOKUP(H869,PrcBuckets,2,FALSE()),0)</f>
        <v>13</v>
      </c>
      <c r="Q869" s="83" t="n">
        <f aca="false">IF($N869="D",VLOOKUP(H869,BasisBuckets,2,FALSE()),0)</f>
        <v>0</v>
      </c>
      <c r="R869" s="83" t="n">
        <f aca="false">IF($N869="PHY",VLOOKUP(H869,PGDBuckets,2,FALSE()),0)</f>
        <v>0</v>
      </c>
      <c r="S869" s="83" t="n">
        <f aca="false">IF($N869="G",VLOOKUP(H869,PGDBuckets,2,FALSE()),0)</f>
        <v>0</v>
      </c>
      <c r="T869" s="83" t="n">
        <f aca="false">SUM(P869:S869)</f>
        <v>13</v>
      </c>
      <c r="U869" s="83" t="str">
        <f aca="false">IF(O869="not used","-",O869&amp;N869&amp;T869)</f>
        <v>-</v>
      </c>
      <c r="V869" s="83" t="str">
        <f aca="false">IF(O869="Not Used","-",VLOOKUP(D869,FOLIOS,7,FALSE())&amp;H869)</f>
        <v>-</v>
      </c>
      <c r="W869" s="83" t="str">
        <f aca="false">IF(U869="-","-",O869&amp;E869&amp;H869)</f>
        <v>-</v>
      </c>
      <c r="X869" s="84" t="str">
        <f aca="false">D869&amp;G869</f>
        <v>FT-CAND-EGSC-PRCTOLL:AECO/MCNL</v>
      </c>
      <c r="AF869" s="0" t="str">
        <f aca="false">D869&amp;V869</f>
        <v>FT-CAND-EGSC-PRC-</v>
      </c>
    </row>
    <row r="870" customFormat="false" ht="12.75" hidden="false" customHeight="false" outlineLevel="0" collapsed="false">
      <c r="A870" s="80" t="n">
        <v>36682</v>
      </c>
      <c r="B870" s="81" t="s">
        <v>55</v>
      </c>
      <c r="C870" s="81" t="s">
        <v>56</v>
      </c>
      <c r="D870" s="81" t="s">
        <v>80</v>
      </c>
      <c r="E870" s="81" t="s">
        <v>24</v>
      </c>
      <c r="F870" s="81"/>
      <c r="G870" s="81" t="s">
        <v>70</v>
      </c>
      <c r="H870" s="80" t="n">
        <v>38384</v>
      </c>
      <c r="I870" s="81" t="n">
        <v>-315855</v>
      </c>
      <c r="J870" s="81" t="n">
        <v>0</v>
      </c>
      <c r="K870" s="82" t="n">
        <f aca="false">IF(J870=0,0,J870/I870)</f>
        <v>0</v>
      </c>
      <c r="L870" s="82" t="n">
        <f aca="false">I870/UOM</f>
        <v>-31.5855</v>
      </c>
      <c r="M870" s="82" t="n">
        <f aca="false">J870/UOM</f>
        <v>0</v>
      </c>
      <c r="N870" s="83" t="str">
        <f aca="false">IF(F870="P","PHY",IF(F870="G","G",E870))</f>
        <v>P</v>
      </c>
      <c r="O870" s="83" t="str">
        <f aca="false">IF(ISNA(VLOOKUP(G870,BadCanCurves,1,FALSE())),VLOOKUP(D870,FOLIOS,6,FALSE()),"not used")</f>
        <v>not used</v>
      </c>
      <c r="P870" s="83" t="n">
        <f aca="false">IF($N870="P",VLOOKUP(H870,PrcBuckets,2,FALSE()),0)</f>
        <v>13</v>
      </c>
      <c r="Q870" s="83" t="n">
        <f aca="false">IF($N870="D",VLOOKUP(H870,BasisBuckets,2,FALSE()),0)</f>
        <v>0</v>
      </c>
      <c r="R870" s="83" t="n">
        <f aca="false">IF($N870="PHY",VLOOKUP(H870,PGDBuckets,2,FALSE()),0)</f>
        <v>0</v>
      </c>
      <c r="S870" s="83" t="n">
        <f aca="false">IF($N870="G",VLOOKUP(H870,PGDBuckets,2,FALSE()),0)</f>
        <v>0</v>
      </c>
      <c r="T870" s="83" t="n">
        <f aca="false">SUM(P870:S870)</f>
        <v>13</v>
      </c>
      <c r="U870" s="83" t="str">
        <f aca="false">IF(O870="not used","-",O870&amp;N870&amp;T870)</f>
        <v>-</v>
      </c>
      <c r="V870" s="83" t="str">
        <f aca="false">IF(O870="Not Used","-",VLOOKUP(D870,FOLIOS,7,FALSE())&amp;H870)</f>
        <v>-</v>
      </c>
      <c r="W870" s="83" t="str">
        <f aca="false">IF(U870="-","-",O870&amp;E870&amp;H870)</f>
        <v>-</v>
      </c>
      <c r="X870" s="84" t="str">
        <f aca="false">D870&amp;G870</f>
        <v>FT-CAND-EGSC-PRCTOLL:AECO/MCNL</v>
      </c>
      <c r="AF870" s="0" t="str">
        <f aca="false">D870&amp;V870</f>
        <v>FT-CAND-EGSC-PRC-</v>
      </c>
    </row>
    <row r="871" customFormat="false" ht="12.75" hidden="false" customHeight="false" outlineLevel="0" collapsed="false">
      <c r="A871" s="80" t="n">
        <v>36682</v>
      </c>
      <c r="B871" s="81" t="s">
        <v>55</v>
      </c>
      <c r="C871" s="81" t="s">
        <v>56</v>
      </c>
      <c r="D871" s="81" t="s">
        <v>80</v>
      </c>
      <c r="E871" s="81" t="s">
        <v>24</v>
      </c>
      <c r="F871" s="81"/>
      <c r="G871" s="81" t="s">
        <v>70</v>
      </c>
      <c r="H871" s="80" t="n">
        <v>38412</v>
      </c>
      <c r="I871" s="81" t="n">
        <v>-347778</v>
      </c>
      <c r="J871" s="81" t="n">
        <v>0</v>
      </c>
      <c r="K871" s="82" t="n">
        <f aca="false">IF(J871=0,0,J871/I871)</f>
        <v>0</v>
      </c>
      <c r="L871" s="82" t="n">
        <f aca="false">I871/UOM</f>
        <v>-34.7778</v>
      </c>
      <c r="M871" s="82" t="n">
        <f aca="false">J871/UOM</f>
        <v>0</v>
      </c>
      <c r="N871" s="83" t="str">
        <f aca="false">IF(F871="P","PHY",IF(F871="G","G",E871))</f>
        <v>P</v>
      </c>
      <c r="O871" s="83" t="str">
        <f aca="false">IF(ISNA(VLOOKUP(G871,BadCanCurves,1,FALSE())),VLOOKUP(D871,FOLIOS,6,FALSE()),"not used")</f>
        <v>not used</v>
      </c>
      <c r="P871" s="83" t="n">
        <f aca="false">IF($N871="P",VLOOKUP(H871,PrcBuckets,2,FALSE()),0)</f>
        <v>13</v>
      </c>
      <c r="Q871" s="83" t="n">
        <f aca="false">IF($N871="D",VLOOKUP(H871,BasisBuckets,2,FALSE()),0)</f>
        <v>0</v>
      </c>
      <c r="R871" s="83" t="n">
        <f aca="false">IF($N871="PHY",VLOOKUP(H871,PGDBuckets,2,FALSE()),0)</f>
        <v>0</v>
      </c>
      <c r="S871" s="83" t="n">
        <f aca="false">IF($N871="G",VLOOKUP(H871,PGDBuckets,2,FALSE()),0)</f>
        <v>0</v>
      </c>
      <c r="T871" s="83" t="n">
        <f aca="false">SUM(P871:S871)</f>
        <v>13</v>
      </c>
      <c r="U871" s="83" t="str">
        <f aca="false">IF(O871="not used","-",O871&amp;N871&amp;T871)</f>
        <v>-</v>
      </c>
      <c r="V871" s="83" t="str">
        <f aca="false">IF(O871="Not Used","-",VLOOKUP(D871,FOLIOS,7,FALSE())&amp;H871)</f>
        <v>-</v>
      </c>
      <c r="W871" s="83" t="str">
        <f aca="false">IF(U871="-","-",O871&amp;E871&amp;H871)</f>
        <v>-</v>
      </c>
      <c r="X871" s="84" t="str">
        <f aca="false">D871&amp;G871</f>
        <v>FT-CAND-EGSC-PRCTOLL:AECO/MCNL</v>
      </c>
      <c r="AF871" s="0" t="str">
        <f aca="false">D871&amp;V871</f>
        <v>FT-CAND-EGSC-PRC-</v>
      </c>
    </row>
    <row r="872" customFormat="false" ht="12.75" hidden="false" customHeight="false" outlineLevel="0" collapsed="false">
      <c r="A872" s="80" t="n">
        <v>36682</v>
      </c>
      <c r="B872" s="81" t="s">
        <v>55</v>
      </c>
      <c r="C872" s="81" t="s">
        <v>56</v>
      </c>
      <c r="D872" s="81" t="s">
        <v>80</v>
      </c>
      <c r="E872" s="81" t="s">
        <v>24</v>
      </c>
      <c r="F872" s="81"/>
      <c r="G872" s="81" t="s">
        <v>70</v>
      </c>
      <c r="H872" s="80" t="n">
        <v>38443</v>
      </c>
      <c r="I872" s="81" t="n">
        <v>-334515</v>
      </c>
      <c r="J872" s="81" t="n">
        <v>0</v>
      </c>
      <c r="K872" s="82" t="n">
        <f aca="false">IF(J872=0,0,J872/I872)</f>
        <v>0</v>
      </c>
      <c r="L872" s="82" t="n">
        <f aca="false">I872/UOM</f>
        <v>-33.4515</v>
      </c>
      <c r="M872" s="82" t="n">
        <f aca="false">J872/UOM</f>
        <v>0</v>
      </c>
      <c r="N872" s="83" t="str">
        <f aca="false">IF(F872="P","PHY",IF(F872="G","G",E872))</f>
        <v>P</v>
      </c>
      <c r="O872" s="83" t="str">
        <f aca="false">IF(ISNA(VLOOKUP(G872,BadCanCurves,1,FALSE())),VLOOKUP(D872,FOLIOS,6,FALSE()),"not used")</f>
        <v>not used</v>
      </c>
      <c r="P872" s="83" t="n">
        <f aca="false">IF($N872="P",VLOOKUP(H872,PrcBuckets,2,FALSE()),0)</f>
        <v>13</v>
      </c>
      <c r="Q872" s="83" t="n">
        <f aca="false">IF($N872="D",VLOOKUP(H872,BasisBuckets,2,FALSE()),0)</f>
        <v>0</v>
      </c>
      <c r="R872" s="83" t="n">
        <f aca="false">IF($N872="PHY",VLOOKUP(H872,PGDBuckets,2,FALSE()),0)</f>
        <v>0</v>
      </c>
      <c r="S872" s="83" t="n">
        <f aca="false">IF($N872="G",VLOOKUP(H872,PGDBuckets,2,FALSE()),0)</f>
        <v>0</v>
      </c>
      <c r="T872" s="83" t="n">
        <f aca="false">SUM(P872:S872)</f>
        <v>13</v>
      </c>
      <c r="U872" s="83" t="str">
        <f aca="false">IF(O872="not used","-",O872&amp;N872&amp;T872)</f>
        <v>-</v>
      </c>
      <c r="V872" s="83" t="str">
        <f aca="false">IF(O872="Not Used","-",VLOOKUP(D872,FOLIOS,7,FALSE())&amp;H872)</f>
        <v>-</v>
      </c>
      <c r="W872" s="83" t="str">
        <f aca="false">IF(U872="-","-",O872&amp;E872&amp;H872)</f>
        <v>-</v>
      </c>
      <c r="X872" s="84" t="str">
        <f aca="false">D872&amp;G872</f>
        <v>FT-CAND-EGSC-PRCTOLL:AECO/MCNL</v>
      </c>
      <c r="AF872" s="0" t="str">
        <f aca="false">D872&amp;V872</f>
        <v>FT-CAND-EGSC-PRC-</v>
      </c>
    </row>
    <row r="873" customFormat="false" ht="12.75" hidden="false" customHeight="false" outlineLevel="0" collapsed="false">
      <c r="A873" s="80" t="n">
        <v>36682</v>
      </c>
      <c r="B873" s="81" t="s">
        <v>55</v>
      </c>
      <c r="C873" s="81" t="s">
        <v>56</v>
      </c>
      <c r="D873" s="81" t="s">
        <v>80</v>
      </c>
      <c r="E873" s="81" t="s">
        <v>24</v>
      </c>
      <c r="F873" s="81"/>
      <c r="G873" s="81" t="s">
        <v>70</v>
      </c>
      <c r="H873" s="80" t="n">
        <v>38473</v>
      </c>
      <c r="I873" s="81" t="n">
        <v>-343634</v>
      </c>
      <c r="J873" s="81" t="n">
        <v>0</v>
      </c>
      <c r="K873" s="82" t="n">
        <f aca="false">IF(J873=0,0,J873/I873)</f>
        <v>0</v>
      </c>
      <c r="L873" s="82" t="n">
        <f aca="false">I873/UOM</f>
        <v>-34.3634</v>
      </c>
      <c r="M873" s="82" t="n">
        <f aca="false">J873/UOM</f>
        <v>0</v>
      </c>
      <c r="N873" s="83" t="str">
        <f aca="false">IF(F873="P","PHY",IF(F873="G","G",E873))</f>
        <v>P</v>
      </c>
      <c r="O873" s="83" t="str">
        <f aca="false">IF(ISNA(VLOOKUP(G873,BadCanCurves,1,FALSE())),VLOOKUP(D873,FOLIOS,6,FALSE()),"not used")</f>
        <v>not used</v>
      </c>
      <c r="P873" s="83" t="n">
        <f aca="false">IF($N873="P",VLOOKUP(H873,PrcBuckets,2,FALSE()),0)</f>
        <v>13</v>
      </c>
      <c r="Q873" s="83" t="n">
        <f aca="false">IF($N873="D",VLOOKUP(H873,BasisBuckets,2,FALSE()),0)</f>
        <v>0</v>
      </c>
      <c r="R873" s="83" t="n">
        <f aca="false">IF($N873="PHY",VLOOKUP(H873,PGDBuckets,2,FALSE()),0)</f>
        <v>0</v>
      </c>
      <c r="S873" s="83" t="n">
        <f aca="false">IF($N873="G",VLOOKUP(H873,PGDBuckets,2,FALSE()),0)</f>
        <v>0</v>
      </c>
      <c r="T873" s="83" t="n">
        <f aca="false">SUM(P873:S873)</f>
        <v>13</v>
      </c>
      <c r="U873" s="83" t="str">
        <f aca="false">IF(O873="not used","-",O873&amp;N873&amp;T873)</f>
        <v>-</v>
      </c>
      <c r="V873" s="83" t="str">
        <f aca="false">IF(O873="Not Used","-",VLOOKUP(D873,FOLIOS,7,FALSE())&amp;H873)</f>
        <v>-</v>
      </c>
      <c r="W873" s="83" t="str">
        <f aca="false">IF(U873="-","-",O873&amp;E873&amp;H873)</f>
        <v>-</v>
      </c>
      <c r="X873" s="84" t="str">
        <f aca="false">D873&amp;G873</f>
        <v>FT-CAND-EGSC-PRCTOLL:AECO/MCNL</v>
      </c>
      <c r="AF873" s="0" t="str">
        <f aca="false">D873&amp;V873</f>
        <v>FT-CAND-EGSC-PRC-</v>
      </c>
    </row>
    <row r="874" customFormat="false" ht="12.75" hidden="false" customHeight="false" outlineLevel="0" collapsed="false">
      <c r="A874" s="80" t="n">
        <v>36682</v>
      </c>
      <c r="B874" s="81" t="s">
        <v>55</v>
      </c>
      <c r="C874" s="81" t="s">
        <v>56</v>
      </c>
      <c r="D874" s="81" t="s">
        <v>80</v>
      </c>
      <c r="E874" s="81" t="s">
        <v>24</v>
      </c>
      <c r="F874" s="81"/>
      <c r="G874" s="81" t="s">
        <v>70</v>
      </c>
      <c r="H874" s="80" t="n">
        <v>38504</v>
      </c>
      <c r="I874" s="81" t="n">
        <v>-330529</v>
      </c>
      <c r="J874" s="81" t="n">
        <v>0</v>
      </c>
      <c r="K874" s="82" t="n">
        <f aca="false">IF(J874=0,0,J874/I874)</f>
        <v>0</v>
      </c>
      <c r="L874" s="82" t="n">
        <f aca="false">I874/UOM</f>
        <v>-33.0529</v>
      </c>
      <c r="M874" s="82" t="n">
        <f aca="false">J874/UOM</f>
        <v>0</v>
      </c>
      <c r="N874" s="83" t="str">
        <f aca="false">IF(F874="P","PHY",IF(F874="G","G",E874))</f>
        <v>P</v>
      </c>
      <c r="O874" s="83" t="str">
        <f aca="false">IF(ISNA(VLOOKUP(G874,BadCanCurves,1,FALSE())),VLOOKUP(D874,FOLIOS,6,FALSE()),"not used")</f>
        <v>not used</v>
      </c>
      <c r="P874" s="83" t="n">
        <f aca="false">IF($N874="P",VLOOKUP(H874,PrcBuckets,2,FALSE()),0)</f>
        <v>13</v>
      </c>
      <c r="Q874" s="83" t="n">
        <f aca="false">IF($N874="D",VLOOKUP(H874,BasisBuckets,2,FALSE()),0)</f>
        <v>0</v>
      </c>
      <c r="R874" s="83" t="n">
        <f aca="false">IF($N874="PHY",VLOOKUP(H874,PGDBuckets,2,FALSE()),0)</f>
        <v>0</v>
      </c>
      <c r="S874" s="83" t="n">
        <f aca="false">IF($N874="G",VLOOKUP(H874,PGDBuckets,2,FALSE()),0)</f>
        <v>0</v>
      </c>
      <c r="T874" s="83" t="n">
        <f aca="false">SUM(P874:S874)</f>
        <v>13</v>
      </c>
      <c r="U874" s="83" t="str">
        <f aca="false">IF(O874="not used","-",O874&amp;N874&amp;T874)</f>
        <v>-</v>
      </c>
      <c r="V874" s="83" t="str">
        <f aca="false">IF(O874="Not Used","-",VLOOKUP(D874,FOLIOS,7,FALSE())&amp;H874)</f>
        <v>-</v>
      </c>
      <c r="W874" s="83" t="str">
        <f aca="false">IF(U874="-","-",O874&amp;E874&amp;H874)</f>
        <v>-</v>
      </c>
      <c r="X874" s="84" t="str">
        <f aca="false">D874&amp;G874</f>
        <v>FT-CAND-EGSC-PRCTOLL:AECO/MCNL</v>
      </c>
      <c r="AF874" s="0" t="str">
        <f aca="false">D874&amp;V874</f>
        <v>FT-CAND-EGSC-PRC-</v>
      </c>
    </row>
    <row r="875" customFormat="false" ht="12.75" hidden="false" customHeight="false" outlineLevel="0" collapsed="false">
      <c r="A875" s="80" t="n">
        <v>36682</v>
      </c>
      <c r="B875" s="81" t="s">
        <v>55</v>
      </c>
      <c r="C875" s="81" t="s">
        <v>56</v>
      </c>
      <c r="D875" s="81" t="s">
        <v>80</v>
      </c>
      <c r="E875" s="81" t="s">
        <v>24</v>
      </c>
      <c r="F875" s="81"/>
      <c r="G875" s="81" t="s">
        <v>70</v>
      </c>
      <c r="H875" s="80" t="n">
        <v>38534</v>
      </c>
      <c r="I875" s="81" t="n">
        <v>-339521</v>
      </c>
      <c r="J875" s="81" t="n">
        <v>0</v>
      </c>
      <c r="K875" s="82" t="n">
        <f aca="false">IF(J875=0,0,J875/I875)</f>
        <v>0</v>
      </c>
      <c r="L875" s="82" t="n">
        <f aca="false">I875/UOM</f>
        <v>-33.9521</v>
      </c>
      <c r="M875" s="82" t="n">
        <f aca="false">J875/UOM</f>
        <v>0</v>
      </c>
      <c r="N875" s="83" t="str">
        <f aca="false">IF(F875="P","PHY",IF(F875="G","G",E875))</f>
        <v>P</v>
      </c>
      <c r="O875" s="83" t="str">
        <f aca="false">IF(ISNA(VLOOKUP(G875,BadCanCurves,1,FALSE())),VLOOKUP(D875,FOLIOS,6,FALSE()),"not used")</f>
        <v>not used</v>
      </c>
      <c r="P875" s="83" t="n">
        <f aca="false">IF($N875="P",VLOOKUP(H875,PrcBuckets,2,FALSE()),0)</f>
        <v>13</v>
      </c>
      <c r="Q875" s="83" t="n">
        <f aca="false">IF($N875="D",VLOOKUP(H875,BasisBuckets,2,FALSE()),0)</f>
        <v>0</v>
      </c>
      <c r="R875" s="83" t="n">
        <f aca="false">IF($N875="PHY",VLOOKUP(H875,PGDBuckets,2,FALSE()),0)</f>
        <v>0</v>
      </c>
      <c r="S875" s="83" t="n">
        <f aca="false">IF($N875="G",VLOOKUP(H875,PGDBuckets,2,FALSE()),0)</f>
        <v>0</v>
      </c>
      <c r="T875" s="83" t="n">
        <f aca="false">SUM(P875:S875)</f>
        <v>13</v>
      </c>
      <c r="U875" s="83" t="str">
        <f aca="false">IF(O875="not used","-",O875&amp;N875&amp;T875)</f>
        <v>-</v>
      </c>
      <c r="V875" s="83" t="str">
        <f aca="false">IF(O875="Not Used","-",VLOOKUP(D875,FOLIOS,7,FALSE())&amp;H875)</f>
        <v>-</v>
      </c>
      <c r="W875" s="83" t="str">
        <f aca="false">IF(U875="-","-",O875&amp;E875&amp;H875)</f>
        <v>-</v>
      </c>
      <c r="X875" s="84" t="str">
        <f aca="false">D875&amp;G875</f>
        <v>FT-CAND-EGSC-PRCTOLL:AECO/MCNL</v>
      </c>
      <c r="AF875" s="0" t="str">
        <f aca="false">D875&amp;V875</f>
        <v>FT-CAND-EGSC-PRC-</v>
      </c>
    </row>
    <row r="876" customFormat="false" ht="12.75" hidden="false" customHeight="false" outlineLevel="0" collapsed="false">
      <c r="A876" s="80" t="n">
        <v>36682</v>
      </c>
      <c r="B876" s="81" t="s">
        <v>55</v>
      </c>
      <c r="C876" s="81" t="s">
        <v>56</v>
      </c>
      <c r="D876" s="81" t="s">
        <v>80</v>
      </c>
      <c r="E876" s="81" t="s">
        <v>24</v>
      </c>
      <c r="F876" s="81"/>
      <c r="G876" s="81" t="s">
        <v>70</v>
      </c>
      <c r="H876" s="80" t="n">
        <v>38565</v>
      </c>
      <c r="I876" s="81" t="n">
        <v>-337436</v>
      </c>
      <c r="J876" s="81" t="n">
        <v>0</v>
      </c>
      <c r="K876" s="82" t="n">
        <f aca="false">IF(J876=0,0,J876/I876)</f>
        <v>0</v>
      </c>
      <c r="L876" s="82" t="n">
        <f aca="false">I876/UOM</f>
        <v>-33.7436</v>
      </c>
      <c r="M876" s="82" t="n">
        <f aca="false">J876/UOM</f>
        <v>0</v>
      </c>
      <c r="N876" s="83" t="str">
        <f aca="false">IF(F876="P","PHY",IF(F876="G","G",E876))</f>
        <v>P</v>
      </c>
      <c r="O876" s="83" t="str">
        <f aca="false">IF(ISNA(VLOOKUP(G876,BadCanCurves,1,FALSE())),VLOOKUP(D876,FOLIOS,6,FALSE()),"not used")</f>
        <v>not used</v>
      </c>
      <c r="P876" s="83" t="n">
        <f aca="false">IF($N876="P",VLOOKUP(H876,PrcBuckets,2,FALSE()),0)</f>
        <v>13</v>
      </c>
      <c r="Q876" s="83" t="n">
        <f aca="false">IF($N876="D",VLOOKUP(H876,BasisBuckets,2,FALSE()),0)</f>
        <v>0</v>
      </c>
      <c r="R876" s="83" t="n">
        <f aca="false">IF($N876="PHY",VLOOKUP(H876,PGDBuckets,2,FALSE()),0)</f>
        <v>0</v>
      </c>
      <c r="S876" s="83" t="n">
        <f aca="false">IF($N876="G",VLOOKUP(H876,PGDBuckets,2,FALSE()),0)</f>
        <v>0</v>
      </c>
      <c r="T876" s="83" t="n">
        <f aca="false">SUM(P876:S876)</f>
        <v>13</v>
      </c>
      <c r="U876" s="83" t="str">
        <f aca="false">IF(O876="not used","-",O876&amp;N876&amp;T876)</f>
        <v>-</v>
      </c>
      <c r="V876" s="83" t="str">
        <f aca="false">IF(O876="Not Used","-",VLOOKUP(D876,FOLIOS,7,FALSE())&amp;H876)</f>
        <v>-</v>
      </c>
      <c r="W876" s="83" t="str">
        <f aca="false">IF(U876="-","-",O876&amp;E876&amp;H876)</f>
        <v>-</v>
      </c>
      <c r="X876" s="84" t="str">
        <f aca="false">D876&amp;G876</f>
        <v>FT-CAND-EGSC-PRCTOLL:AECO/MCNL</v>
      </c>
      <c r="AF876" s="0" t="str">
        <f aca="false">D876&amp;V876</f>
        <v>FT-CAND-EGSC-PRC-</v>
      </c>
    </row>
    <row r="877" customFormat="false" ht="12.75" hidden="false" customHeight="false" outlineLevel="0" collapsed="false">
      <c r="A877" s="80" t="n">
        <v>36682</v>
      </c>
      <c r="B877" s="81" t="s">
        <v>55</v>
      </c>
      <c r="C877" s="81" t="s">
        <v>56</v>
      </c>
      <c r="D877" s="81" t="s">
        <v>80</v>
      </c>
      <c r="E877" s="81" t="s">
        <v>24</v>
      </c>
      <c r="F877" s="81"/>
      <c r="G877" s="81" t="s">
        <v>70</v>
      </c>
      <c r="H877" s="80" t="n">
        <v>38596</v>
      </c>
      <c r="I877" s="81" t="n">
        <v>-324545</v>
      </c>
      <c r="J877" s="81" t="n">
        <v>0</v>
      </c>
      <c r="K877" s="82" t="n">
        <f aca="false">IF(J877=0,0,J877/I877)</f>
        <v>0</v>
      </c>
      <c r="L877" s="82" t="n">
        <f aca="false">I877/UOM</f>
        <v>-32.4545</v>
      </c>
      <c r="M877" s="82" t="n">
        <f aca="false">J877/UOM</f>
        <v>0</v>
      </c>
      <c r="N877" s="83" t="str">
        <f aca="false">IF(F877="P","PHY",IF(F877="G","G",E877))</f>
        <v>P</v>
      </c>
      <c r="O877" s="83" t="str">
        <f aca="false">IF(ISNA(VLOOKUP(G877,BadCanCurves,1,FALSE())),VLOOKUP(D877,FOLIOS,6,FALSE()),"not used")</f>
        <v>not used</v>
      </c>
      <c r="P877" s="83" t="n">
        <f aca="false">IF($N877="P",VLOOKUP(H877,PrcBuckets,2,FALSE()),0)</f>
        <v>13</v>
      </c>
      <c r="Q877" s="83" t="n">
        <f aca="false">IF($N877="D",VLOOKUP(H877,BasisBuckets,2,FALSE()),0)</f>
        <v>0</v>
      </c>
      <c r="R877" s="83" t="n">
        <f aca="false">IF($N877="PHY",VLOOKUP(H877,PGDBuckets,2,FALSE()),0)</f>
        <v>0</v>
      </c>
      <c r="S877" s="83" t="n">
        <f aca="false">IF($N877="G",VLOOKUP(H877,PGDBuckets,2,FALSE()),0)</f>
        <v>0</v>
      </c>
      <c r="T877" s="83" t="n">
        <f aca="false">SUM(P877:S877)</f>
        <v>13</v>
      </c>
      <c r="U877" s="83" t="str">
        <f aca="false">IF(O877="not used","-",O877&amp;N877&amp;T877)</f>
        <v>-</v>
      </c>
      <c r="V877" s="83" t="str">
        <f aca="false">IF(O877="Not Used","-",VLOOKUP(D877,FOLIOS,7,FALSE())&amp;H877)</f>
        <v>-</v>
      </c>
      <c r="W877" s="83" t="str">
        <f aca="false">IF(U877="-","-",O877&amp;E877&amp;H877)</f>
        <v>-</v>
      </c>
      <c r="X877" s="84" t="str">
        <f aca="false">D877&amp;G877</f>
        <v>FT-CAND-EGSC-PRCTOLL:AECO/MCNL</v>
      </c>
      <c r="AF877" s="0" t="str">
        <f aca="false">D877&amp;V877</f>
        <v>FT-CAND-EGSC-PRC-</v>
      </c>
    </row>
    <row r="878" customFormat="false" ht="12.75" hidden="false" customHeight="false" outlineLevel="0" collapsed="false">
      <c r="A878" s="80" t="n">
        <v>36682</v>
      </c>
      <c r="B878" s="81" t="s">
        <v>55</v>
      </c>
      <c r="C878" s="81" t="s">
        <v>56</v>
      </c>
      <c r="D878" s="81" t="s">
        <v>80</v>
      </c>
      <c r="E878" s="81" t="s">
        <v>24</v>
      </c>
      <c r="F878" s="81"/>
      <c r="G878" s="81" t="s">
        <v>70</v>
      </c>
      <c r="H878" s="80" t="n">
        <v>38626</v>
      </c>
      <c r="I878" s="81" t="n">
        <v>-333368</v>
      </c>
      <c r="J878" s="81" t="n">
        <v>0</v>
      </c>
      <c r="K878" s="82" t="n">
        <f aca="false">IF(J878=0,0,J878/I878)</f>
        <v>0</v>
      </c>
      <c r="L878" s="82" t="n">
        <f aca="false">I878/UOM</f>
        <v>-33.3368</v>
      </c>
      <c r="M878" s="82" t="n">
        <f aca="false">J878/UOM</f>
        <v>0</v>
      </c>
      <c r="N878" s="83" t="str">
        <f aca="false">IF(F878="P","PHY",IF(F878="G","G",E878))</f>
        <v>P</v>
      </c>
      <c r="O878" s="83" t="str">
        <f aca="false">IF(ISNA(VLOOKUP(G878,BadCanCurves,1,FALSE())),VLOOKUP(D878,FOLIOS,6,FALSE()),"not used")</f>
        <v>not used</v>
      </c>
      <c r="P878" s="83" t="n">
        <f aca="false">IF($N878="P",VLOOKUP(H878,PrcBuckets,2,FALSE()),0)</f>
        <v>13</v>
      </c>
      <c r="Q878" s="83" t="n">
        <f aca="false">IF($N878="D",VLOOKUP(H878,BasisBuckets,2,FALSE()),0)</f>
        <v>0</v>
      </c>
      <c r="R878" s="83" t="n">
        <f aca="false">IF($N878="PHY",VLOOKUP(H878,PGDBuckets,2,FALSE()),0)</f>
        <v>0</v>
      </c>
      <c r="S878" s="83" t="n">
        <f aca="false">IF($N878="G",VLOOKUP(H878,PGDBuckets,2,FALSE()),0)</f>
        <v>0</v>
      </c>
      <c r="T878" s="83" t="n">
        <f aca="false">SUM(P878:S878)</f>
        <v>13</v>
      </c>
      <c r="U878" s="83" t="str">
        <f aca="false">IF(O878="not used","-",O878&amp;N878&amp;T878)</f>
        <v>-</v>
      </c>
      <c r="V878" s="83" t="str">
        <f aca="false">IF(O878="Not Used","-",VLOOKUP(D878,FOLIOS,7,FALSE())&amp;H878)</f>
        <v>-</v>
      </c>
      <c r="W878" s="83" t="str">
        <f aca="false">IF(U878="-","-",O878&amp;E878&amp;H878)</f>
        <v>-</v>
      </c>
      <c r="X878" s="84" t="str">
        <f aca="false">D878&amp;G878</f>
        <v>FT-CAND-EGSC-PRCTOLL:AECO/MCNL</v>
      </c>
      <c r="AF878" s="0" t="str">
        <f aca="false">D878&amp;V878</f>
        <v>FT-CAND-EGSC-PRC-</v>
      </c>
    </row>
    <row r="879" customFormat="false" ht="12.75" hidden="false" customHeight="false" outlineLevel="0" collapsed="false">
      <c r="A879" s="80" t="n">
        <v>36682</v>
      </c>
      <c r="B879" s="81" t="s">
        <v>55</v>
      </c>
      <c r="C879" s="81" t="s">
        <v>56</v>
      </c>
      <c r="D879" s="81" t="s">
        <v>80</v>
      </c>
      <c r="E879" s="81" t="s">
        <v>24</v>
      </c>
      <c r="F879" s="81"/>
      <c r="G879" s="81" t="s">
        <v>70</v>
      </c>
      <c r="H879" s="80" t="n">
        <v>38657</v>
      </c>
      <c r="I879" s="81" t="n">
        <v>-320631</v>
      </c>
      <c r="J879" s="81" t="n">
        <v>0</v>
      </c>
      <c r="K879" s="82" t="n">
        <f aca="false">IF(J879=0,0,J879/I879)</f>
        <v>0</v>
      </c>
      <c r="L879" s="82" t="n">
        <f aca="false">I879/UOM</f>
        <v>-32.0631</v>
      </c>
      <c r="M879" s="82" t="n">
        <f aca="false">J879/UOM</f>
        <v>0</v>
      </c>
      <c r="N879" s="83" t="str">
        <f aca="false">IF(F879="P","PHY",IF(F879="G","G",E879))</f>
        <v>P</v>
      </c>
      <c r="O879" s="83" t="str">
        <f aca="false">IF(ISNA(VLOOKUP(G879,BadCanCurves,1,FALSE())),VLOOKUP(D879,FOLIOS,6,FALSE()),"not used")</f>
        <v>not used</v>
      </c>
      <c r="P879" s="83" t="n">
        <f aca="false">IF($N879="P",VLOOKUP(H879,PrcBuckets,2,FALSE()),0)</f>
        <v>13</v>
      </c>
      <c r="Q879" s="83" t="n">
        <f aca="false">IF($N879="D",VLOOKUP(H879,BasisBuckets,2,FALSE()),0)</f>
        <v>0</v>
      </c>
      <c r="R879" s="83" t="n">
        <f aca="false">IF($N879="PHY",VLOOKUP(H879,PGDBuckets,2,FALSE()),0)</f>
        <v>0</v>
      </c>
      <c r="S879" s="83" t="n">
        <f aca="false">IF($N879="G",VLOOKUP(H879,PGDBuckets,2,FALSE()),0)</f>
        <v>0</v>
      </c>
      <c r="T879" s="83" t="n">
        <f aca="false">SUM(P879:S879)</f>
        <v>13</v>
      </c>
      <c r="U879" s="83" t="str">
        <f aca="false">IF(O879="not used","-",O879&amp;N879&amp;T879)</f>
        <v>-</v>
      </c>
      <c r="V879" s="83" t="str">
        <f aca="false">IF(O879="Not Used","-",VLOOKUP(D879,FOLIOS,7,FALSE())&amp;H879)</f>
        <v>-</v>
      </c>
      <c r="W879" s="83" t="str">
        <f aca="false">IF(U879="-","-",O879&amp;E879&amp;H879)</f>
        <v>-</v>
      </c>
      <c r="X879" s="84" t="str">
        <f aca="false">D879&amp;G879</f>
        <v>FT-CAND-EGSC-PRCTOLL:AECO/MCNL</v>
      </c>
      <c r="AF879" s="0" t="str">
        <f aca="false">D879&amp;V879</f>
        <v>FT-CAND-EGSC-PRC-</v>
      </c>
    </row>
    <row r="880" customFormat="false" ht="12.75" hidden="false" customHeight="false" outlineLevel="0" collapsed="false">
      <c r="A880" s="80" t="n">
        <v>36682</v>
      </c>
      <c r="B880" s="81" t="s">
        <v>55</v>
      </c>
      <c r="C880" s="81" t="s">
        <v>56</v>
      </c>
      <c r="D880" s="81" t="s">
        <v>80</v>
      </c>
      <c r="E880" s="81" t="s">
        <v>24</v>
      </c>
      <c r="F880" s="81"/>
      <c r="G880" s="81" t="s">
        <v>70</v>
      </c>
      <c r="H880" s="80" t="n">
        <v>38687</v>
      </c>
      <c r="I880" s="81" t="n">
        <v>-329346</v>
      </c>
      <c r="J880" s="81" t="n">
        <v>0</v>
      </c>
      <c r="K880" s="82" t="n">
        <f aca="false">IF(J880=0,0,J880/I880)</f>
        <v>0</v>
      </c>
      <c r="L880" s="82" t="n">
        <f aca="false">I880/UOM</f>
        <v>-32.9346</v>
      </c>
      <c r="M880" s="82" t="n">
        <f aca="false">J880/UOM</f>
        <v>0</v>
      </c>
      <c r="N880" s="83" t="str">
        <f aca="false">IF(F880="P","PHY",IF(F880="G","G",E880))</f>
        <v>P</v>
      </c>
      <c r="O880" s="83" t="str">
        <f aca="false">IF(ISNA(VLOOKUP(G880,BadCanCurves,1,FALSE())),VLOOKUP(D880,FOLIOS,6,FALSE()),"not used")</f>
        <v>not used</v>
      </c>
      <c r="P880" s="83" t="n">
        <f aca="false">IF($N880="P",VLOOKUP(H880,PrcBuckets,2,FALSE()),0)</f>
        <v>13</v>
      </c>
      <c r="Q880" s="83" t="n">
        <f aca="false">IF($N880="D",VLOOKUP(H880,BasisBuckets,2,FALSE()),0)</f>
        <v>0</v>
      </c>
      <c r="R880" s="83" t="n">
        <f aca="false">IF($N880="PHY",VLOOKUP(H880,PGDBuckets,2,FALSE()),0)</f>
        <v>0</v>
      </c>
      <c r="S880" s="83" t="n">
        <f aca="false">IF($N880="G",VLOOKUP(H880,PGDBuckets,2,FALSE()),0)</f>
        <v>0</v>
      </c>
      <c r="T880" s="83" t="n">
        <f aca="false">SUM(P880:S880)</f>
        <v>13</v>
      </c>
      <c r="U880" s="83" t="str">
        <f aca="false">IF(O880="not used","-",O880&amp;N880&amp;T880)</f>
        <v>-</v>
      </c>
      <c r="V880" s="83" t="str">
        <f aca="false">IF(O880="Not Used","-",VLOOKUP(D880,FOLIOS,7,FALSE())&amp;H880)</f>
        <v>-</v>
      </c>
      <c r="W880" s="83" t="str">
        <f aca="false">IF(U880="-","-",O880&amp;E880&amp;H880)</f>
        <v>-</v>
      </c>
      <c r="X880" s="84" t="str">
        <f aca="false">D880&amp;G880</f>
        <v>FT-CAND-EGSC-PRCTOLL:AECO/MCNL</v>
      </c>
      <c r="AF880" s="0" t="str">
        <f aca="false">D880&amp;V880</f>
        <v>FT-CAND-EGSC-PRC-</v>
      </c>
    </row>
    <row r="881" customFormat="false" ht="12.75" hidden="false" customHeight="false" outlineLevel="0" collapsed="false">
      <c r="A881" s="80" t="n">
        <v>36682</v>
      </c>
      <c r="B881" s="81" t="s">
        <v>55</v>
      </c>
      <c r="C881" s="81" t="s">
        <v>56</v>
      </c>
      <c r="D881" s="81" t="s">
        <v>80</v>
      </c>
      <c r="E881" s="81" t="s">
        <v>24</v>
      </c>
      <c r="F881" s="81"/>
      <c r="G881" s="81" t="s">
        <v>70</v>
      </c>
      <c r="H881" s="80" t="n">
        <v>38718</v>
      </c>
      <c r="I881" s="81" t="n">
        <v>-327319</v>
      </c>
      <c r="J881" s="81" t="n">
        <v>0</v>
      </c>
      <c r="K881" s="82" t="n">
        <f aca="false">IF(J881=0,0,J881/I881)</f>
        <v>0</v>
      </c>
      <c r="L881" s="82" t="n">
        <f aca="false">I881/UOM</f>
        <v>-32.7319</v>
      </c>
      <c r="M881" s="82" t="n">
        <f aca="false">J881/UOM</f>
        <v>0</v>
      </c>
      <c r="N881" s="83" t="str">
        <f aca="false">IF(F881="P","PHY",IF(F881="G","G",E881))</f>
        <v>P</v>
      </c>
      <c r="O881" s="83" t="str">
        <f aca="false">IF(ISNA(VLOOKUP(G881,BadCanCurves,1,FALSE())),VLOOKUP(D881,FOLIOS,6,FALSE()),"not used")</f>
        <v>not used</v>
      </c>
      <c r="P881" s="83" t="n">
        <f aca="false">IF($N881="P",VLOOKUP(H881,PrcBuckets,2,FALSE()),0)</f>
        <v>13</v>
      </c>
      <c r="Q881" s="83" t="n">
        <f aca="false">IF($N881="D",VLOOKUP(H881,BasisBuckets,2,FALSE()),0)</f>
        <v>0</v>
      </c>
      <c r="R881" s="83" t="n">
        <f aca="false">IF($N881="PHY",VLOOKUP(H881,PGDBuckets,2,FALSE()),0)</f>
        <v>0</v>
      </c>
      <c r="S881" s="83" t="n">
        <f aca="false">IF($N881="G",VLOOKUP(H881,PGDBuckets,2,FALSE()),0)</f>
        <v>0</v>
      </c>
      <c r="T881" s="83" t="n">
        <f aca="false">SUM(P881:S881)</f>
        <v>13</v>
      </c>
      <c r="U881" s="83" t="str">
        <f aca="false">IF(O881="not used","-",O881&amp;N881&amp;T881)</f>
        <v>-</v>
      </c>
      <c r="V881" s="83" t="str">
        <f aca="false">IF(O881="Not Used","-",VLOOKUP(D881,FOLIOS,7,FALSE())&amp;H881)</f>
        <v>-</v>
      </c>
      <c r="W881" s="83" t="str">
        <f aca="false">IF(U881="-","-",O881&amp;E881&amp;H881)</f>
        <v>-</v>
      </c>
      <c r="X881" s="84" t="str">
        <f aca="false">D881&amp;G881</f>
        <v>FT-CAND-EGSC-PRCTOLL:AECO/MCNL</v>
      </c>
      <c r="AF881" s="0" t="str">
        <f aca="false">D881&amp;V881</f>
        <v>FT-CAND-EGSC-PRC-</v>
      </c>
    </row>
    <row r="882" customFormat="false" ht="12.75" hidden="false" customHeight="false" outlineLevel="0" collapsed="false">
      <c r="A882" s="80" t="n">
        <v>36682</v>
      </c>
      <c r="B882" s="81" t="s">
        <v>55</v>
      </c>
      <c r="C882" s="81" t="s">
        <v>56</v>
      </c>
      <c r="D882" s="81" t="s">
        <v>80</v>
      </c>
      <c r="E882" s="81" t="s">
        <v>24</v>
      </c>
      <c r="F882" s="81"/>
      <c r="G882" s="81" t="s">
        <v>70</v>
      </c>
      <c r="H882" s="80" t="n">
        <v>38749</v>
      </c>
      <c r="I882" s="81" t="n">
        <v>-293822</v>
      </c>
      <c r="J882" s="81" t="n">
        <v>0</v>
      </c>
      <c r="K882" s="82" t="n">
        <f aca="false">IF(J882=0,0,J882/I882)</f>
        <v>0</v>
      </c>
      <c r="L882" s="82" t="n">
        <f aca="false">I882/UOM</f>
        <v>-29.3822</v>
      </c>
      <c r="M882" s="82" t="n">
        <f aca="false">J882/UOM</f>
        <v>0</v>
      </c>
      <c r="N882" s="83" t="str">
        <f aca="false">IF(F882="P","PHY",IF(F882="G","G",E882))</f>
        <v>P</v>
      </c>
      <c r="O882" s="83" t="str">
        <f aca="false">IF(ISNA(VLOOKUP(G882,BadCanCurves,1,FALSE())),VLOOKUP(D882,FOLIOS,6,FALSE()),"not used")</f>
        <v>not used</v>
      </c>
      <c r="P882" s="83" t="n">
        <f aca="false">IF($N882="P",VLOOKUP(H882,PrcBuckets,2,FALSE()),0)</f>
        <v>13</v>
      </c>
      <c r="Q882" s="83" t="n">
        <f aca="false">IF($N882="D",VLOOKUP(H882,BasisBuckets,2,FALSE()),0)</f>
        <v>0</v>
      </c>
      <c r="R882" s="83" t="n">
        <f aca="false">IF($N882="PHY",VLOOKUP(H882,PGDBuckets,2,FALSE()),0)</f>
        <v>0</v>
      </c>
      <c r="S882" s="83" t="n">
        <f aca="false">IF($N882="G",VLOOKUP(H882,PGDBuckets,2,FALSE()),0)</f>
        <v>0</v>
      </c>
      <c r="T882" s="83" t="n">
        <f aca="false">SUM(P882:S882)</f>
        <v>13</v>
      </c>
      <c r="U882" s="83" t="str">
        <f aca="false">IF(O882="not used","-",O882&amp;N882&amp;T882)</f>
        <v>-</v>
      </c>
      <c r="V882" s="83" t="str">
        <f aca="false">IF(O882="Not Used","-",VLOOKUP(D882,FOLIOS,7,FALSE())&amp;H882)</f>
        <v>-</v>
      </c>
      <c r="W882" s="83" t="str">
        <f aca="false">IF(U882="-","-",O882&amp;E882&amp;H882)</f>
        <v>-</v>
      </c>
      <c r="X882" s="84" t="str">
        <f aca="false">D882&amp;G882</f>
        <v>FT-CAND-EGSC-PRCTOLL:AECO/MCNL</v>
      </c>
      <c r="AF882" s="0" t="str">
        <f aca="false">D882&amp;V882</f>
        <v>FT-CAND-EGSC-PRC-</v>
      </c>
    </row>
    <row r="883" customFormat="false" ht="12.75" hidden="false" customHeight="false" outlineLevel="0" collapsed="false">
      <c r="A883" s="80" t="n">
        <v>36682</v>
      </c>
      <c r="B883" s="81" t="s">
        <v>55</v>
      </c>
      <c r="C883" s="81" t="s">
        <v>56</v>
      </c>
      <c r="D883" s="81" t="s">
        <v>80</v>
      </c>
      <c r="E883" s="81" t="s">
        <v>24</v>
      </c>
      <c r="F883" s="81"/>
      <c r="G883" s="81" t="s">
        <v>70</v>
      </c>
      <c r="H883" s="80" t="n">
        <v>38777</v>
      </c>
      <c r="I883" s="81" t="n">
        <v>-323493</v>
      </c>
      <c r="J883" s="81" t="n">
        <v>0</v>
      </c>
      <c r="K883" s="82" t="n">
        <f aca="false">IF(J883=0,0,J883/I883)</f>
        <v>0</v>
      </c>
      <c r="L883" s="82" t="n">
        <f aca="false">I883/UOM</f>
        <v>-32.3493</v>
      </c>
      <c r="M883" s="82" t="n">
        <f aca="false">J883/UOM</f>
        <v>0</v>
      </c>
      <c r="N883" s="83" t="str">
        <f aca="false">IF(F883="P","PHY",IF(F883="G","G",E883))</f>
        <v>P</v>
      </c>
      <c r="O883" s="83" t="str">
        <f aca="false">IF(ISNA(VLOOKUP(G883,BadCanCurves,1,FALSE())),VLOOKUP(D883,FOLIOS,6,FALSE()),"not used")</f>
        <v>not used</v>
      </c>
      <c r="P883" s="83" t="n">
        <f aca="false">IF($N883="P",VLOOKUP(H883,PrcBuckets,2,FALSE()),0)</f>
        <v>13</v>
      </c>
      <c r="Q883" s="83" t="n">
        <f aca="false">IF($N883="D",VLOOKUP(H883,BasisBuckets,2,FALSE()),0)</f>
        <v>0</v>
      </c>
      <c r="R883" s="83" t="n">
        <f aca="false">IF($N883="PHY",VLOOKUP(H883,PGDBuckets,2,FALSE()),0)</f>
        <v>0</v>
      </c>
      <c r="S883" s="83" t="n">
        <f aca="false">IF($N883="G",VLOOKUP(H883,PGDBuckets,2,FALSE()),0)</f>
        <v>0</v>
      </c>
      <c r="T883" s="83" t="n">
        <f aca="false">SUM(P883:S883)</f>
        <v>13</v>
      </c>
      <c r="U883" s="83" t="str">
        <f aca="false">IF(O883="not used","-",O883&amp;N883&amp;T883)</f>
        <v>-</v>
      </c>
      <c r="V883" s="83" t="str">
        <f aca="false">IF(O883="Not Used","-",VLOOKUP(D883,FOLIOS,7,FALSE())&amp;H883)</f>
        <v>-</v>
      </c>
      <c r="W883" s="83" t="str">
        <f aca="false">IF(U883="-","-",O883&amp;E883&amp;H883)</f>
        <v>-</v>
      </c>
      <c r="X883" s="84" t="str">
        <f aca="false">D883&amp;G883</f>
        <v>FT-CAND-EGSC-PRCTOLL:AECO/MCNL</v>
      </c>
      <c r="AF883" s="0" t="str">
        <f aca="false">D883&amp;V883</f>
        <v>FT-CAND-EGSC-PRC-</v>
      </c>
    </row>
    <row r="884" customFormat="false" ht="12.75" hidden="false" customHeight="false" outlineLevel="0" collapsed="false">
      <c r="A884" s="80" t="n">
        <v>36682</v>
      </c>
      <c r="B884" s="81" t="s">
        <v>55</v>
      </c>
      <c r="C884" s="81" t="s">
        <v>56</v>
      </c>
      <c r="D884" s="81" t="s">
        <v>80</v>
      </c>
      <c r="E884" s="81" t="s">
        <v>24</v>
      </c>
      <c r="F884" s="81"/>
      <c r="G884" s="81" t="s">
        <v>70</v>
      </c>
      <c r="H884" s="80" t="n">
        <v>38808</v>
      </c>
      <c r="I884" s="81" t="n">
        <v>-311128</v>
      </c>
      <c r="J884" s="81" t="n">
        <v>0</v>
      </c>
      <c r="K884" s="82" t="n">
        <f aca="false">IF(J884=0,0,J884/I884)</f>
        <v>0</v>
      </c>
      <c r="L884" s="82" t="n">
        <f aca="false">I884/UOM</f>
        <v>-31.1128</v>
      </c>
      <c r="M884" s="82" t="n">
        <f aca="false">J884/UOM</f>
        <v>0</v>
      </c>
      <c r="N884" s="83" t="str">
        <f aca="false">IF(F884="P","PHY",IF(F884="G","G",E884))</f>
        <v>P</v>
      </c>
      <c r="O884" s="83" t="str">
        <f aca="false">IF(ISNA(VLOOKUP(G884,BadCanCurves,1,FALSE())),VLOOKUP(D884,FOLIOS,6,FALSE()),"not used")</f>
        <v>not used</v>
      </c>
      <c r="P884" s="83" t="n">
        <f aca="false">IF($N884="P",VLOOKUP(H884,PrcBuckets,2,FALSE()),0)</f>
        <v>13</v>
      </c>
      <c r="Q884" s="83" t="n">
        <f aca="false">IF($N884="D",VLOOKUP(H884,BasisBuckets,2,FALSE()),0)</f>
        <v>0</v>
      </c>
      <c r="R884" s="83" t="n">
        <f aca="false">IF($N884="PHY",VLOOKUP(H884,PGDBuckets,2,FALSE()),0)</f>
        <v>0</v>
      </c>
      <c r="S884" s="83" t="n">
        <f aca="false">IF($N884="G",VLOOKUP(H884,PGDBuckets,2,FALSE()),0)</f>
        <v>0</v>
      </c>
      <c r="T884" s="83" t="n">
        <f aca="false">SUM(P884:S884)</f>
        <v>13</v>
      </c>
      <c r="U884" s="83" t="str">
        <f aca="false">IF(O884="not used","-",O884&amp;N884&amp;T884)</f>
        <v>-</v>
      </c>
      <c r="V884" s="83" t="str">
        <f aca="false">IF(O884="Not Used","-",VLOOKUP(D884,FOLIOS,7,FALSE())&amp;H884)</f>
        <v>-</v>
      </c>
      <c r="W884" s="83" t="str">
        <f aca="false">IF(U884="-","-",O884&amp;E884&amp;H884)</f>
        <v>-</v>
      </c>
      <c r="X884" s="84" t="str">
        <f aca="false">D884&amp;G884</f>
        <v>FT-CAND-EGSC-PRCTOLL:AECO/MCNL</v>
      </c>
      <c r="AF884" s="0" t="str">
        <f aca="false">D884&amp;V884</f>
        <v>FT-CAND-EGSC-PRC-</v>
      </c>
    </row>
    <row r="885" customFormat="false" ht="12.75" hidden="false" customHeight="false" outlineLevel="0" collapsed="false">
      <c r="A885" s="80" t="n">
        <v>36682</v>
      </c>
      <c r="B885" s="81" t="s">
        <v>55</v>
      </c>
      <c r="C885" s="81" t="s">
        <v>56</v>
      </c>
      <c r="D885" s="81" t="s">
        <v>80</v>
      </c>
      <c r="E885" s="81" t="s">
        <v>24</v>
      </c>
      <c r="F885" s="81"/>
      <c r="G885" s="81" t="s">
        <v>70</v>
      </c>
      <c r="H885" s="80" t="n">
        <v>38838</v>
      </c>
      <c r="I885" s="81" t="n">
        <v>-319581</v>
      </c>
      <c r="J885" s="81" t="n">
        <v>0</v>
      </c>
      <c r="K885" s="82" t="n">
        <f aca="false">IF(J885=0,0,J885/I885)</f>
        <v>0</v>
      </c>
      <c r="L885" s="82" t="n">
        <f aca="false">I885/UOM</f>
        <v>-31.9581</v>
      </c>
      <c r="M885" s="82" t="n">
        <f aca="false">J885/UOM</f>
        <v>0</v>
      </c>
      <c r="N885" s="83" t="str">
        <f aca="false">IF(F885="P","PHY",IF(F885="G","G",E885))</f>
        <v>P</v>
      </c>
      <c r="O885" s="83" t="str">
        <f aca="false">IF(ISNA(VLOOKUP(G885,BadCanCurves,1,FALSE())),VLOOKUP(D885,FOLIOS,6,FALSE()),"not used")</f>
        <v>not used</v>
      </c>
      <c r="P885" s="83" t="n">
        <f aca="false">IF($N885="P",VLOOKUP(H885,PrcBuckets,2,FALSE()),0)</f>
        <v>13</v>
      </c>
      <c r="Q885" s="83" t="n">
        <f aca="false">IF($N885="D",VLOOKUP(H885,BasisBuckets,2,FALSE()),0)</f>
        <v>0</v>
      </c>
      <c r="R885" s="83" t="n">
        <f aca="false">IF($N885="PHY",VLOOKUP(H885,PGDBuckets,2,FALSE()),0)</f>
        <v>0</v>
      </c>
      <c r="S885" s="83" t="n">
        <f aca="false">IF($N885="G",VLOOKUP(H885,PGDBuckets,2,FALSE()),0)</f>
        <v>0</v>
      </c>
      <c r="T885" s="83" t="n">
        <f aca="false">SUM(P885:S885)</f>
        <v>13</v>
      </c>
      <c r="U885" s="83" t="str">
        <f aca="false">IF(O885="not used","-",O885&amp;N885&amp;T885)</f>
        <v>-</v>
      </c>
      <c r="V885" s="83" t="str">
        <f aca="false">IF(O885="Not Used","-",VLOOKUP(D885,FOLIOS,7,FALSE())&amp;H885)</f>
        <v>-</v>
      </c>
      <c r="W885" s="83" t="str">
        <f aca="false">IF(U885="-","-",O885&amp;E885&amp;H885)</f>
        <v>-</v>
      </c>
      <c r="X885" s="84" t="str">
        <f aca="false">D885&amp;G885</f>
        <v>FT-CAND-EGSC-PRCTOLL:AECO/MCNL</v>
      </c>
      <c r="AF885" s="0" t="str">
        <f aca="false">D885&amp;V885</f>
        <v>FT-CAND-EGSC-PRC-</v>
      </c>
    </row>
    <row r="886" customFormat="false" ht="12.75" hidden="false" customHeight="false" outlineLevel="0" collapsed="false">
      <c r="A886" s="80" t="n">
        <v>36682</v>
      </c>
      <c r="B886" s="81" t="s">
        <v>55</v>
      </c>
      <c r="C886" s="81" t="s">
        <v>56</v>
      </c>
      <c r="D886" s="81" t="s">
        <v>80</v>
      </c>
      <c r="E886" s="81" t="s">
        <v>24</v>
      </c>
      <c r="F886" s="81"/>
      <c r="G886" s="81" t="s">
        <v>70</v>
      </c>
      <c r="H886" s="80" t="n">
        <v>38869</v>
      </c>
      <c r="I886" s="81" t="n">
        <v>-307364</v>
      </c>
      <c r="J886" s="81" t="n">
        <v>0</v>
      </c>
      <c r="K886" s="82" t="n">
        <f aca="false">IF(J886=0,0,J886/I886)</f>
        <v>0</v>
      </c>
      <c r="L886" s="82" t="n">
        <f aca="false">I886/UOM</f>
        <v>-30.7364</v>
      </c>
      <c r="M886" s="82" t="n">
        <f aca="false">J886/UOM</f>
        <v>0</v>
      </c>
      <c r="N886" s="83" t="str">
        <f aca="false">IF(F886="P","PHY",IF(F886="G","G",E886))</f>
        <v>P</v>
      </c>
      <c r="O886" s="83" t="str">
        <f aca="false">IF(ISNA(VLOOKUP(G886,BadCanCurves,1,FALSE())),VLOOKUP(D886,FOLIOS,6,FALSE()),"not used")</f>
        <v>not used</v>
      </c>
      <c r="P886" s="83" t="n">
        <f aca="false">IF($N886="P",VLOOKUP(H886,PrcBuckets,2,FALSE()),0)</f>
        <v>13</v>
      </c>
      <c r="Q886" s="83" t="n">
        <f aca="false">IF($N886="D",VLOOKUP(H886,BasisBuckets,2,FALSE()),0)</f>
        <v>0</v>
      </c>
      <c r="R886" s="83" t="n">
        <f aca="false">IF($N886="PHY",VLOOKUP(H886,PGDBuckets,2,FALSE()),0)</f>
        <v>0</v>
      </c>
      <c r="S886" s="83" t="n">
        <f aca="false">IF($N886="G",VLOOKUP(H886,PGDBuckets,2,FALSE()),0)</f>
        <v>0</v>
      </c>
      <c r="T886" s="83" t="n">
        <f aca="false">SUM(P886:S886)</f>
        <v>13</v>
      </c>
      <c r="U886" s="83" t="str">
        <f aca="false">IF(O886="not used","-",O886&amp;N886&amp;T886)</f>
        <v>-</v>
      </c>
      <c r="V886" s="83" t="str">
        <f aca="false">IF(O886="Not Used","-",VLOOKUP(D886,FOLIOS,7,FALSE())&amp;H886)</f>
        <v>-</v>
      </c>
      <c r="W886" s="83" t="str">
        <f aca="false">IF(U886="-","-",O886&amp;E886&amp;H886)</f>
        <v>-</v>
      </c>
      <c r="X886" s="84" t="str">
        <f aca="false">D886&amp;G886</f>
        <v>FT-CAND-EGSC-PRCTOLL:AECO/MCNL</v>
      </c>
      <c r="AF886" s="0" t="str">
        <f aca="false">D886&amp;V886</f>
        <v>FT-CAND-EGSC-PRC-</v>
      </c>
    </row>
    <row r="887" customFormat="false" ht="12.75" hidden="false" customHeight="false" outlineLevel="0" collapsed="false">
      <c r="A887" s="80" t="n">
        <v>36682</v>
      </c>
      <c r="B887" s="81" t="s">
        <v>55</v>
      </c>
      <c r="C887" s="81" t="s">
        <v>56</v>
      </c>
      <c r="D887" s="81" t="s">
        <v>80</v>
      </c>
      <c r="E887" s="81" t="s">
        <v>24</v>
      </c>
      <c r="F887" s="81"/>
      <c r="G887" s="81" t="s">
        <v>70</v>
      </c>
      <c r="H887" s="80" t="n">
        <v>38899</v>
      </c>
      <c r="I887" s="81" t="n">
        <v>-315712</v>
      </c>
      <c r="J887" s="81" t="n">
        <v>0</v>
      </c>
      <c r="K887" s="82" t="n">
        <f aca="false">IF(J887=0,0,J887/I887)</f>
        <v>0</v>
      </c>
      <c r="L887" s="82" t="n">
        <f aca="false">I887/UOM</f>
        <v>-31.5712</v>
      </c>
      <c r="M887" s="82" t="n">
        <f aca="false">J887/UOM</f>
        <v>0</v>
      </c>
      <c r="N887" s="83" t="str">
        <f aca="false">IF(F887="P","PHY",IF(F887="G","G",E887))</f>
        <v>P</v>
      </c>
      <c r="O887" s="83" t="str">
        <f aca="false">IF(ISNA(VLOOKUP(G887,BadCanCurves,1,FALSE())),VLOOKUP(D887,FOLIOS,6,FALSE()),"not used")</f>
        <v>not used</v>
      </c>
      <c r="P887" s="83" t="n">
        <f aca="false">IF($N887="P",VLOOKUP(H887,PrcBuckets,2,FALSE()),0)</f>
        <v>13</v>
      </c>
      <c r="Q887" s="83" t="n">
        <f aca="false">IF($N887="D",VLOOKUP(H887,BasisBuckets,2,FALSE()),0)</f>
        <v>0</v>
      </c>
      <c r="R887" s="83" t="n">
        <f aca="false">IF($N887="PHY",VLOOKUP(H887,PGDBuckets,2,FALSE()),0)</f>
        <v>0</v>
      </c>
      <c r="S887" s="83" t="n">
        <f aca="false">IF($N887="G",VLOOKUP(H887,PGDBuckets,2,FALSE()),0)</f>
        <v>0</v>
      </c>
      <c r="T887" s="83" t="n">
        <f aca="false">SUM(P887:S887)</f>
        <v>13</v>
      </c>
      <c r="U887" s="83" t="str">
        <f aca="false">IF(O887="not used","-",O887&amp;N887&amp;T887)</f>
        <v>-</v>
      </c>
      <c r="V887" s="83" t="str">
        <f aca="false">IF(O887="Not Used","-",VLOOKUP(D887,FOLIOS,7,FALSE())&amp;H887)</f>
        <v>-</v>
      </c>
      <c r="W887" s="83" t="str">
        <f aca="false">IF(U887="-","-",O887&amp;E887&amp;H887)</f>
        <v>-</v>
      </c>
      <c r="X887" s="84" t="str">
        <f aca="false">D887&amp;G887</f>
        <v>FT-CAND-EGSC-PRCTOLL:AECO/MCNL</v>
      </c>
      <c r="AF887" s="0" t="str">
        <f aca="false">D887&amp;V887</f>
        <v>FT-CAND-EGSC-PRC-</v>
      </c>
    </row>
    <row r="888" customFormat="false" ht="12.75" hidden="false" customHeight="false" outlineLevel="0" collapsed="false">
      <c r="A888" s="80" t="n">
        <v>36682</v>
      </c>
      <c r="B888" s="81" t="s">
        <v>55</v>
      </c>
      <c r="C888" s="81" t="s">
        <v>56</v>
      </c>
      <c r="D888" s="81" t="s">
        <v>80</v>
      </c>
      <c r="E888" s="81" t="s">
        <v>24</v>
      </c>
      <c r="F888" s="81"/>
      <c r="G888" s="81" t="s">
        <v>70</v>
      </c>
      <c r="H888" s="80" t="n">
        <v>38930</v>
      </c>
      <c r="I888" s="81" t="n">
        <v>-313763</v>
      </c>
      <c r="J888" s="81" t="n">
        <v>0</v>
      </c>
      <c r="K888" s="82" t="n">
        <f aca="false">IF(J888=0,0,J888/I888)</f>
        <v>0</v>
      </c>
      <c r="L888" s="82" t="n">
        <f aca="false">I888/UOM</f>
        <v>-31.3763</v>
      </c>
      <c r="M888" s="82" t="n">
        <f aca="false">J888/UOM</f>
        <v>0</v>
      </c>
      <c r="N888" s="83" t="str">
        <f aca="false">IF(F888="P","PHY",IF(F888="G","G",E888))</f>
        <v>P</v>
      </c>
      <c r="O888" s="83" t="str">
        <f aca="false">IF(ISNA(VLOOKUP(G888,BadCanCurves,1,FALSE())),VLOOKUP(D888,FOLIOS,6,FALSE()),"not used")</f>
        <v>not used</v>
      </c>
      <c r="P888" s="83" t="n">
        <f aca="false">IF($N888="P",VLOOKUP(H888,PrcBuckets,2,FALSE()),0)</f>
        <v>13</v>
      </c>
      <c r="Q888" s="83" t="n">
        <f aca="false">IF($N888="D",VLOOKUP(H888,BasisBuckets,2,FALSE()),0)</f>
        <v>0</v>
      </c>
      <c r="R888" s="83" t="n">
        <f aca="false">IF($N888="PHY",VLOOKUP(H888,PGDBuckets,2,FALSE()),0)</f>
        <v>0</v>
      </c>
      <c r="S888" s="83" t="n">
        <f aca="false">IF($N888="G",VLOOKUP(H888,PGDBuckets,2,FALSE()),0)</f>
        <v>0</v>
      </c>
      <c r="T888" s="83" t="n">
        <f aca="false">SUM(P888:S888)</f>
        <v>13</v>
      </c>
      <c r="U888" s="83" t="str">
        <f aca="false">IF(O888="not used","-",O888&amp;N888&amp;T888)</f>
        <v>-</v>
      </c>
      <c r="V888" s="83" t="str">
        <f aca="false">IF(O888="Not Used","-",VLOOKUP(D888,FOLIOS,7,FALSE())&amp;H888)</f>
        <v>-</v>
      </c>
      <c r="W888" s="83" t="str">
        <f aca="false">IF(U888="-","-",O888&amp;E888&amp;H888)</f>
        <v>-</v>
      </c>
      <c r="X888" s="84" t="str">
        <f aca="false">D888&amp;G888</f>
        <v>FT-CAND-EGSC-PRCTOLL:AECO/MCNL</v>
      </c>
      <c r="AF888" s="0" t="str">
        <f aca="false">D888&amp;V888</f>
        <v>FT-CAND-EGSC-PRC-</v>
      </c>
    </row>
    <row r="889" customFormat="false" ht="12.75" hidden="false" customHeight="false" outlineLevel="0" collapsed="false">
      <c r="A889" s="80" t="n">
        <v>36682</v>
      </c>
      <c r="B889" s="81" t="s">
        <v>55</v>
      </c>
      <c r="C889" s="81" t="s">
        <v>56</v>
      </c>
      <c r="D889" s="81" t="s">
        <v>80</v>
      </c>
      <c r="E889" s="81" t="s">
        <v>24</v>
      </c>
      <c r="F889" s="81"/>
      <c r="G889" s="81" t="s">
        <v>70</v>
      </c>
      <c r="H889" s="80" t="n">
        <v>38961</v>
      </c>
      <c r="I889" s="81" t="n">
        <v>-301766</v>
      </c>
      <c r="J889" s="81" t="n">
        <v>0</v>
      </c>
      <c r="K889" s="82" t="n">
        <f aca="false">IF(J889=0,0,J889/I889)</f>
        <v>0</v>
      </c>
      <c r="L889" s="82" t="n">
        <f aca="false">I889/UOM</f>
        <v>-30.1766</v>
      </c>
      <c r="M889" s="82" t="n">
        <f aca="false">J889/UOM</f>
        <v>0</v>
      </c>
      <c r="N889" s="83" t="str">
        <f aca="false">IF(F889="P","PHY",IF(F889="G","G",E889))</f>
        <v>P</v>
      </c>
      <c r="O889" s="83" t="str">
        <f aca="false">IF(ISNA(VLOOKUP(G889,BadCanCurves,1,FALSE())),VLOOKUP(D889,FOLIOS,6,FALSE()),"not used")</f>
        <v>not used</v>
      </c>
      <c r="P889" s="83" t="n">
        <f aca="false">IF($N889="P",VLOOKUP(H889,PrcBuckets,2,FALSE()),0)</f>
        <v>13</v>
      </c>
      <c r="Q889" s="83" t="n">
        <f aca="false">IF($N889="D",VLOOKUP(H889,BasisBuckets,2,FALSE()),0)</f>
        <v>0</v>
      </c>
      <c r="R889" s="83" t="n">
        <f aca="false">IF($N889="PHY",VLOOKUP(H889,PGDBuckets,2,FALSE()),0)</f>
        <v>0</v>
      </c>
      <c r="S889" s="83" t="n">
        <f aca="false">IF($N889="G",VLOOKUP(H889,PGDBuckets,2,FALSE()),0)</f>
        <v>0</v>
      </c>
      <c r="T889" s="83" t="n">
        <f aca="false">SUM(P889:S889)</f>
        <v>13</v>
      </c>
      <c r="U889" s="83" t="str">
        <f aca="false">IF(O889="not used","-",O889&amp;N889&amp;T889)</f>
        <v>-</v>
      </c>
      <c r="V889" s="83" t="str">
        <f aca="false">IF(O889="Not Used","-",VLOOKUP(D889,FOLIOS,7,FALSE())&amp;H889)</f>
        <v>-</v>
      </c>
      <c r="W889" s="83" t="str">
        <f aca="false">IF(U889="-","-",O889&amp;E889&amp;H889)</f>
        <v>-</v>
      </c>
      <c r="X889" s="84" t="str">
        <f aca="false">D889&amp;G889</f>
        <v>FT-CAND-EGSC-PRCTOLL:AECO/MCNL</v>
      </c>
      <c r="AF889" s="0" t="str">
        <f aca="false">D889&amp;V889</f>
        <v>FT-CAND-EGSC-PRC-</v>
      </c>
    </row>
    <row r="890" customFormat="false" ht="12.75" hidden="false" customHeight="false" outlineLevel="0" collapsed="false">
      <c r="A890" s="80" t="n">
        <v>36682</v>
      </c>
      <c r="B890" s="81" t="s">
        <v>55</v>
      </c>
      <c r="C890" s="81" t="s">
        <v>56</v>
      </c>
      <c r="D890" s="81" t="s">
        <v>80</v>
      </c>
      <c r="E890" s="81" t="s">
        <v>24</v>
      </c>
      <c r="F890" s="81"/>
      <c r="G890" s="81" t="s">
        <v>70</v>
      </c>
      <c r="H890" s="80" t="n">
        <v>38991</v>
      </c>
      <c r="I890" s="81" t="n">
        <v>-309960</v>
      </c>
      <c r="J890" s="81" t="n">
        <v>0</v>
      </c>
      <c r="K890" s="82" t="n">
        <f aca="false">IF(J890=0,0,J890/I890)</f>
        <v>0</v>
      </c>
      <c r="L890" s="82" t="n">
        <f aca="false">I890/UOM</f>
        <v>-30.996</v>
      </c>
      <c r="M890" s="82" t="n">
        <f aca="false">J890/UOM</f>
        <v>0</v>
      </c>
      <c r="N890" s="83" t="str">
        <f aca="false">IF(F890="P","PHY",IF(F890="G","G",E890))</f>
        <v>P</v>
      </c>
      <c r="O890" s="83" t="str">
        <f aca="false">IF(ISNA(VLOOKUP(G890,BadCanCurves,1,FALSE())),VLOOKUP(D890,FOLIOS,6,FALSE()),"not used")</f>
        <v>not used</v>
      </c>
      <c r="P890" s="83" t="n">
        <f aca="false">IF($N890="P",VLOOKUP(H890,PrcBuckets,2,FALSE()),0)</f>
        <v>13</v>
      </c>
      <c r="Q890" s="83" t="n">
        <f aca="false">IF($N890="D",VLOOKUP(H890,BasisBuckets,2,FALSE()),0)</f>
        <v>0</v>
      </c>
      <c r="R890" s="83" t="n">
        <f aca="false">IF($N890="PHY",VLOOKUP(H890,PGDBuckets,2,FALSE()),0)</f>
        <v>0</v>
      </c>
      <c r="S890" s="83" t="n">
        <f aca="false">IF($N890="G",VLOOKUP(H890,PGDBuckets,2,FALSE()),0)</f>
        <v>0</v>
      </c>
      <c r="T890" s="83" t="n">
        <f aca="false">SUM(P890:S890)</f>
        <v>13</v>
      </c>
      <c r="U890" s="83" t="str">
        <f aca="false">IF(O890="not used","-",O890&amp;N890&amp;T890)</f>
        <v>-</v>
      </c>
      <c r="V890" s="83" t="str">
        <f aca="false">IF(O890="Not Used","-",VLOOKUP(D890,FOLIOS,7,FALSE())&amp;H890)</f>
        <v>-</v>
      </c>
      <c r="W890" s="83" t="str">
        <f aca="false">IF(U890="-","-",O890&amp;E890&amp;H890)</f>
        <v>-</v>
      </c>
      <c r="X890" s="84" t="str">
        <f aca="false">D890&amp;G890</f>
        <v>FT-CAND-EGSC-PRCTOLL:AECO/MCNL</v>
      </c>
      <c r="AF890" s="0" t="str">
        <f aca="false">D890&amp;V890</f>
        <v>FT-CAND-EGSC-PRC-</v>
      </c>
    </row>
    <row r="891" customFormat="false" ht="12.75" hidden="false" customHeight="false" outlineLevel="0" collapsed="false">
      <c r="A891" s="80" t="n">
        <v>36682</v>
      </c>
      <c r="B891" s="81" t="s">
        <v>55</v>
      </c>
      <c r="C891" s="81" t="s">
        <v>56</v>
      </c>
      <c r="D891" s="81" t="s">
        <v>80</v>
      </c>
      <c r="E891" s="81" t="s">
        <v>24</v>
      </c>
      <c r="F891" s="81"/>
      <c r="G891" s="81" t="s">
        <v>70</v>
      </c>
      <c r="H891" s="80" t="n">
        <v>39022</v>
      </c>
      <c r="I891" s="81" t="n">
        <v>-298106</v>
      </c>
      <c r="J891" s="81" t="n">
        <v>0</v>
      </c>
      <c r="K891" s="82" t="n">
        <f aca="false">IF(J891=0,0,J891/I891)</f>
        <v>0</v>
      </c>
      <c r="L891" s="82" t="n">
        <f aca="false">I891/UOM</f>
        <v>-29.8106</v>
      </c>
      <c r="M891" s="82" t="n">
        <f aca="false">J891/UOM</f>
        <v>0</v>
      </c>
      <c r="N891" s="83" t="str">
        <f aca="false">IF(F891="P","PHY",IF(F891="G","G",E891))</f>
        <v>P</v>
      </c>
      <c r="O891" s="83" t="str">
        <f aca="false">IF(ISNA(VLOOKUP(G891,BadCanCurves,1,FALSE())),VLOOKUP(D891,FOLIOS,6,FALSE()),"not used")</f>
        <v>not used</v>
      </c>
      <c r="P891" s="83" t="n">
        <f aca="false">IF($N891="P",VLOOKUP(H891,PrcBuckets,2,FALSE()),0)</f>
        <v>13</v>
      </c>
      <c r="Q891" s="83" t="n">
        <f aca="false">IF($N891="D",VLOOKUP(H891,BasisBuckets,2,FALSE()),0)</f>
        <v>0</v>
      </c>
      <c r="R891" s="83" t="n">
        <f aca="false">IF($N891="PHY",VLOOKUP(H891,PGDBuckets,2,FALSE()),0)</f>
        <v>0</v>
      </c>
      <c r="S891" s="83" t="n">
        <f aca="false">IF($N891="G",VLOOKUP(H891,PGDBuckets,2,FALSE()),0)</f>
        <v>0</v>
      </c>
      <c r="T891" s="83" t="n">
        <f aca="false">SUM(P891:S891)</f>
        <v>13</v>
      </c>
      <c r="U891" s="83" t="str">
        <f aca="false">IF(O891="not used","-",O891&amp;N891&amp;T891)</f>
        <v>-</v>
      </c>
      <c r="V891" s="83" t="str">
        <f aca="false">IF(O891="Not Used","-",VLOOKUP(D891,FOLIOS,7,FALSE())&amp;H891)</f>
        <v>-</v>
      </c>
      <c r="W891" s="83" t="str">
        <f aca="false">IF(U891="-","-",O891&amp;E891&amp;H891)</f>
        <v>-</v>
      </c>
      <c r="X891" s="84" t="str">
        <f aca="false">D891&amp;G891</f>
        <v>FT-CAND-EGSC-PRCTOLL:AECO/MCNL</v>
      </c>
      <c r="AF891" s="0" t="str">
        <f aca="false">D891&amp;V891</f>
        <v>FT-CAND-EGSC-PRC-</v>
      </c>
    </row>
    <row r="892" customFormat="false" ht="12.75" hidden="false" customHeight="false" outlineLevel="0" collapsed="false">
      <c r="A892" s="80" t="n">
        <v>36682</v>
      </c>
      <c r="B892" s="81" t="s">
        <v>55</v>
      </c>
      <c r="C892" s="81" t="s">
        <v>56</v>
      </c>
      <c r="D892" s="81" t="s">
        <v>80</v>
      </c>
      <c r="E892" s="81" t="s">
        <v>24</v>
      </c>
      <c r="F892" s="81"/>
      <c r="G892" s="81" t="s">
        <v>70</v>
      </c>
      <c r="H892" s="80" t="n">
        <v>39052</v>
      </c>
      <c r="I892" s="81" t="n">
        <v>-306199</v>
      </c>
      <c r="J892" s="81" t="n">
        <v>0</v>
      </c>
      <c r="K892" s="82" t="n">
        <f aca="false">IF(J892=0,0,J892/I892)</f>
        <v>0</v>
      </c>
      <c r="L892" s="82" t="n">
        <f aca="false">I892/UOM</f>
        <v>-30.6199</v>
      </c>
      <c r="M892" s="82" t="n">
        <f aca="false">J892/UOM</f>
        <v>0</v>
      </c>
      <c r="N892" s="83" t="str">
        <f aca="false">IF(F892="P","PHY",IF(F892="G","G",E892))</f>
        <v>P</v>
      </c>
      <c r="O892" s="83" t="str">
        <f aca="false">IF(ISNA(VLOOKUP(G892,BadCanCurves,1,FALSE())),VLOOKUP(D892,FOLIOS,6,FALSE()),"not used")</f>
        <v>not used</v>
      </c>
      <c r="P892" s="83" t="n">
        <f aca="false">IF($N892="P",VLOOKUP(H892,PrcBuckets,2,FALSE()),0)</f>
        <v>13</v>
      </c>
      <c r="Q892" s="83" t="n">
        <f aca="false">IF($N892="D",VLOOKUP(H892,BasisBuckets,2,FALSE()),0)</f>
        <v>0</v>
      </c>
      <c r="R892" s="83" t="n">
        <f aca="false">IF($N892="PHY",VLOOKUP(H892,PGDBuckets,2,FALSE()),0)</f>
        <v>0</v>
      </c>
      <c r="S892" s="83" t="n">
        <f aca="false">IF($N892="G",VLOOKUP(H892,PGDBuckets,2,FALSE()),0)</f>
        <v>0</v>
      </c>
      <c r="T892" s="83" t="n">
        <f aca="false">SUM(P892:S892)</f>
        <v>13</v>
      </c>
      <c r="U892" s="83" t="str">
        <f aca="false">IF(O892="not used","-",O892&amp;N892&amp;T892)</f>
        <v>-</v>
      </c>
      <c r="V892" s="83" t="str">
        <f aca="false">IF(O892="Not Used","-",VLOOKUP(D892,FOLIOS,7,FALSE())&amp;H892)</f>
        <v>-</v>
      </c>
      <c r="W892" s="83" t="str">
        <f aca="false">IF(U892="-","-",O892&amp;E892&amp;H892)</f>
        <v>-</v>
      </c>
      <c r="X892" s="84" t="str">
        <f aca="false">D892&amp;G892</f>
        <v>FT-CAND-EGSC-PRCTOLL:AECO/MCNL</v>
      </c>
      <c r="AF892" s="0" t="str">
        <f aca="false">D892&amp;V892</f>
        <v>FT-CAND-EGSC-PRC-</v>
      </c>
    </row>
    <row r="893" customFormat="false" ht="12.75" hidden="false" customHeight="false" outlineLevel="0" collapsed="false">
      <c r="A893" s="80" t="n">
        <v>36682</v>
      </c>
      <c r="B893" s="81" t="s">
        <v>55</v>
      </c>
      <c r="C893" s="81" t="s">
        <v>56</v>
      </c>
      <c r="D893" s="81" t="s">
        <v>80</v>
      </c>
      <c r="E893" s="81" t="s">
        <v>24</v>
      </c>
      <c r="F893" s="81"/>
      <c r="G893" s="81" t="s">
        <v>70</v>
      </c>
      <c r="H893" s="80" t="n">
        <v>39083</v>
      </c>
      <c r="I893" s="81" t="n">
        <v>-304304</v>
      </c>
      <c r="J893" s="81" t="n">
        <v>0</v>
      </c>
      <c r="K893" s="82" t="n">
        <f aca="false">IF(J893=0,0,J893/I893)</f>
        <v>0</v>
      </c>
      <c r="L893" s="82" t="n">
        <f aca="false">I893/UOM</f>
        <v>-30.4304</v>
      </c>
      <c r="M893" s="82" t="n">
        <f aca="false">J893/UOM</f>
        <v>0</v>
      </c>
      <c r="N893" s="83" t="str">
        <f aca="false">IF(F893="P","PHY",IF(F893="G","G",E893))</f>
        <v>P</v>
      </c>
      <c r="O893" s="83" t="str">
        <f aca="false">IF(ISNA(VLOOKUP(G893,BadCanCurves,1,FALSE())),VLOOKUP(D893,FOLIOS,6,FALSE()),"not used")</f>
        <v>not used</v>
      </c>
      <c r="P893" s="83" t="n">
        <f aca="false">IF($N893="P",VLOOKUP(H893,PrcBuckets,2,FALSE()),0)</f>
        <v>13</v>
      </c>
      <c r="Q893" s="83" t="n">
        <f aca="false">IF($N893="D",VLOOKUP(H893,BasisBuckets,2,FALSE()),0)</f>
        <v>0</v>
      </c>
      <c r="R893" s="83" t="n">
        <f aca="false">IF($N893="PHY",VLOOKUP(H893,PGDBuckets,2,FALSE()),0)</f>
        <v>0</v>
      </c>
      <c r="S893" s="83" t="n">
        <f aca="false">IF($N893="G",VLOOKUP(H893,PGDBuckets,2,FALSE()),0)</f>
        <v>0</v>
      </c>
      <c r="T893" s="83" t="n">
        <f aca="false">SUM(P893:S893)</f>
        <v>13</v>
      </c>
      <c r="U893" s="83" t="str">
        <f aca="false">IF(O893="not used","-",O893&amp;N893&amp;T893)</f>
        <v>-</v>
      </c>
      <c r="V893" s="83" t="str">
        <f aca="false">IF(O893="Not Used","-",VLOOKUP(D893,FOLIOS,7,FALSE())&amp;H893)</f>
        <v>-</v>
      </c>
      <c r="W893" s="83" t="str">
        <f aca="false">IF(U893="-","-",O893&amp;E893&amp;H893)</f>
        <v>-</v>
      </c>
      <c r="X893" s="84" t="str">
        <f aca="false">D893&amp;G893</f>
        <v>FT-CAND-EGSC-PRCTOLL:AECO/MCNL</v>
      </c>
      <c r="AF893" s="0" t="str">
        <f aca="false">D893&amp;V893</f>
        <v>FT-CAND-EGSC-PRC-</v>
      </c>
    </row>
    <row r="894" customFormat="false" ht="12.75" hidden="false" customHeight="false" outlineLevel="0" collapsed="false">
      <c r="A894" s="80" t="n">
        <v>36682</v>
      </c>
      <c r="B894" s="81" t="s">
        <v>55</v>
      </c>
      <c r="C894" s="81" t="s">
        <v>56</v>
      </c>
      <c r="D894" s="81" t="s">
        <v>80</v>
      </c>
      <c r="E894" s="81" t="s">
        <v>24</v>
      </c>
      <c r="F894" s="81"/>
      <c r="G894" s="81" t="s">
        <v>70</v>
      </c>
      <c r="H894" s="80" t="n">
        <v>39114</v>
      </c>
      <c r="I894" s="81" t="n">
        <v>-273154</v>
      </c>
      <c r="J894" s="81" t="n">
        <v>0</v>
      </c>
      <c r="K894" s="82" t="n">
        <f aca="false">IF(J894=0,0,J894/I894)</f>
        <v>0</v>
      </c>
      <c r="L894" s="82" t="n">
        <f aca="false">I894/UOM</f>
        <v>-27.3154</v>
      </c>
      <c r="M894" s="82" t="n">
        <f aca="false">J894/UOM</f>
        <v>0</v>
      </c>
      <c r="N894" s="83" t="str">
        <f aca="false">IF(F894="P","PHY",IF(F894="G","G",E894))</f>
        <v>P</v>
      </c>
      <c r="O894" s="83" t="str">
        <f aca="false">IF(ISNA(VLOOKUP(G894,BadCanCurves,1,FALSE())),VLOOKUP(D894,FOLIOS,6,FALSE()),"not used")</f>
        <v>not used</v>
      </c>
      <c r="P894" s="83" t="n">
        <f aca="false">IF($N894="P",VLOOKUP(H894,PrcBuckets,2,FALSE()),0)</f>
        <v>13</v>
      </c>
      <c r="Q894" s="83" t="n">
        <f aca="false">IF($N894="D",VLOOKUP(H894,BasisBuckets,2,FALSE()),0)</f>
        <v>0</v>
      </c>
      <c r="R894" s="83" t="n">
        <f aca="false">IF($N894="PHY",VLOOKUP(H894,PGDBuckets,2,FALSE()),0)</f>
        <v>0</v>
      </c>
      <c r="S894" s="83" t="n">
        <f aca="false">IF($N894="G",VLOOKUP(H894,PGDBuckets,2,FALSE()),0)</f>
        <v>0</v>
      </c>
      <c r="T894" s="83" t="n">
        <f aca="false">SUM(P894:S894)</f>
        <v>13</v>
      </c>
      <c r="U894" s="83" t="str">
        <f aca="false">IF(O894="not used","-",O894&amp;N894&amp;T894)</f>
        <v>-</v>
      </c>
      <c r="V894" s="83" t="str">
        <f aca="false">IF(O894="Not Used","-",VLOOKUP(D894,FOLIOS,7,FALSE())&amp;H894)</f>
        <v>-</v>
      </c>
      <c r="W894" s="83" t="str">
        <f aca="false">IF(U894="-","-",O894&amp;E894&amp;H894)</f>
        <v>-</v>
      </c>
      <c r="X894" s="84" t="str">
        <f aca="false">D894&amp;G894</f>
        <v>FT-CAND-EGSC-PRCTOLL:AECO/MCNL</v>
      </c>
      <c r="AF894" s="0" t="str">
        <f aca="false">D894&amp;V894</f>
        <v>FT-CAND-EGSC-PRC-</v>
      </c>
    </row>
    <row r="895" customFormat="false" ht="12.75" hidden="false" customHeight="false" outlineLevel="0" collapsed="false">
      <c r="A895" s="80" t="n">
        <v>36682</v>
      </c>
      <c r="B895" s="81" t="s">
        <v>55</v>
      </c>
      <c r="C895" s="81" t="s">
        <v>56</v>
      </c>
      <c r="D895" s="81" t="s">
        <v>80</v>
      </c>
      <c r="E895" s="81" t="s">
        <v>24</v>
      </c>
      <c r="F895" s="81"/>
      <c r="G895" s="81" t="s">
        <v>70</v>
      </c>
      <c r="H895" s="80" t="n">
        <v>39142</v>
      </c>
      <c r="I895" s="81" t="n">
        <v>-300728</v>
      </c>
      <c r="J895" s="81" t="n">
        <v>0</v>
      </c>
      <c r="K895" s="82" t="n">
        <f aca="false">IF(J895=0,0,J895/I895)</f>
        <v>0</v>
      </c>
      <c r="L895" s="82" t="n">
        <f aca="false">I895/UOM</f>
        <v>-30.0728</v>
      </c>
      <c r="M895" s="82" t="n">
        <f aca="false">J895/UOM</f>
        <v>0</v>
      </c>
      <c r="N895" s="83" t="str">
        <f aca="false">IF(F895="P","PHY",IF(F895="G","G",E895))</f>
        <v>P</v>
      </c>
      <c r="O895" s="83" t="str">
        <f aca="false">IF(ISNA(VLOOKUP(G895,BadCanCurves,1,FALSE())),VLOOKUP(D895,FOLIOS,6,FALSE()),"not used")</f>
        <v>not used</v>
      </c>
      <c r="P895" s="83" t="n">
        <f aca="false">IF($N895="P",VLOOKUP(H895,PrcBuckets,2,FALSE()),0)</f>
        <v>13</v>
      </c>
      <c r="Q895" s="83" t="n">
        <f aca="false">IF($N895="D",VLOOKUP(H895,BasisBuckets,2,FALSE()),0)</f>
        <v>0</v>
      </c>
      <c r="R895" s="83" t="n">
        <f aca="false">IF($N895="PHY",VLOOKUP(H895,PGDBuckets,2,FALSE()),0)</f>
        <v>0</v>
      </c>
      <c r="S895" s="83" t="n">
        <f aca="false">IF($N895="G",VLOOKUP(H895,PGDBuckets,2,FALSE()),0)</f>
        <v>0</v>
      </c>
      <c r="T895" s="83" t="n">
        <f aca="false">SUM(P895:S895)</f>
        <v>13</v>
      </c>
      <c r="U895" s="83" t="str">
        <f aca="false">IF(O895="not used","-",O895&amp;N895&amp;T895)</f>
        <v>-</v>
      </c>
      <c r="V895" s="83" t="str">
        <f aca="false">IF(O895="Not Used","-",VLOOKUP(D895,FOLIOS,7,FALSE())&amp;H895)</f>
        <v>-</v>
      </c>
      <c r="W895" s="83" t="str">
        <f aca="false">IF(U895="-","-",O895&amp;E895&amp;H895)</f>
        <v>-</v>
      </c>
      <c r="X895" s="84" t="str">
        <f aca="false">D895&amp;G895</f>
        <v>FT-CAND-EGSC-PRCTOLL:AECO/MCNL</v>
      </c>
      <c r="AF895" s="0" t="str">
        <f aca="false">D895&amp;V895</f>
        <v>FT-CAND-EGSC-PRC-</v>
      </c>
    </row>
    <row r="896" customFormat="false" ht="12.75" hidden="false" customHeight="false" outlineLevel="0" collapsed="false">
      <c r="A896" s="80" t="n">
        <v>36682</v>
      </c>
      <c r="B896" s="81" t="s">
        <v>55</v>
      </c>
      <c r="C896" s="81" t="s">
        <v>56</v>
      </c>
      <c r="D896" s="81" t="s">
        <v>80</v>
      </c>
      <c r="E896" s="81" t="s">
        <v>24</v>
      </c>
      <c r="F896" s="81"/>
      <c r="G896" s="81" t="s">
        <v>70</v>
      </c>
      <c r="H896" s="80" t="n">
        <v>39173</v>
      </c>
      <c r="I896" s="81" t="n">
        <v>-289224</v>
      </c>
      <c r="J896" s="81" t="n">
        <v>0</v>
      </c>
      <c r="K896" s="82" t="n">
        <f aca="false">IF(J896=0,0,J896/I896)</f>
        <v>0</v>
      </c>
      <c r="L896" s="82" t="n">
        <f aca="false">I896/UOM</f>
        <v>-28.9224</v>
      </c>
      <c r="M896" s="82" t="n">
        <f aca="false">J896/UOM</f>
        <v>0</v>
      </c>
      <c r="N896" s="83" t="str">
        <f aca="false">IF(F896="P","PHY",IF(F896="G","G",E896))</f>
        <v>P</v>
      </c>
      <c r="O896" s="83" t="str">
        <f aca="false">IF(ISNA(VLOOKUP(G896,BadCanCurves,1,FALSE())),VLOOKUP(D896,FOLIOS,6,FALSE()),"not used")</f>
        <v>not used</v>
      </c>
      <c r="P896" s="83" t="n">
        <f aca="false">IF($N896="P",VLOOKUP(H896,PrcBuckets,2,FALSE()),0)</f>
        <v>13</v>
      </c>
      <c r="Q896" s="83" t="n">
        <f aca="false">IF($N896="D",VLOOKUP(H896,BasisBuckets,2,FALSE()),0)</f>
        <v>0</v>
      </c>
      <c r="R896" s="83" t="n">
        <f aca="false">IF($N896="PHY",VLOOKUP(H896,PGDBuckets,2,FALSE()),0)</f>
        <v>0</v>
      </c>
      <c r="S896" s="83" t="n">
        <f aca="false">IF($N896="G",VLOOKUP(H896,PGDBuckets,2,FALSE()),0)</f>
        <v>0</v>
      </c>
      <c r="T896" s="83" t="n">
        <f aca="false">SUM(P896:S896)</f>
        <v>13</v>
      </c>
      <c r="U896" s="83" t="str">
        <f aca="false">IF(O896="not used","-",O896&amp;N896&amp;T896)</f>
        <v>-</v>
      </c>
      <c r="V896" s="83" t="str">
        <f aca="false">IF(O896="Not Used","-",VLOOKUP(D896,FOLIOS,7,FALSE())&amp;H896)</f>
        <v>-</v>
      </c>
      <c r="W896" s="83" t="str">
        <f aca="false">IF(U896="-","-",O896&amp;E896&amp;H896)</f>
        <v>-</v>
      </c>
      <c r="X896" s="84" t="str">
        <f aca="false">D896&amp;G896</f>
        <v>FT-CAND-EGSC-PRCTOLL:AECO/MCNL</v>
      </c>
      <c r="AF896" s="0" t="str">
        <f aca="false">D896&amp;V896</f>
        <v>FT-CAND-EGSC-PRC-</v>
      </c>
    </row>
    <row r="897" customFormat="false" ht="12.75" hidden="false" customHeight="false" outlineLevel="0" collapsed="false">
      <c r="A897" s="80" t="n">
        <v>36682</v>
      </c>
      <c r="B897" s="81" t="s">
        <v>55</v>
      </c>
      <c r="C897" s="81" t="s">
        <v>56</v>
      </c>
      <c r="D897" s="81" t="s">
        <v>80</v>
      </c>
      <c r="E897" s="81" t="s">
        <v>24</v>
      </c>
      <c r="F897" s="81"/>
      <c r="G897" s="81" t="s">
        <v>70</v>
      </c>
      <c r="H897" s="80" t="n">
        <v>39203</v>
      </c>
      <c r="I897" s="81" t="n">
        <v>-297071</v>
      </c>
      <c r="J897" s="81" t="n">
        <v>0</v>
      </c>
      <c r="K897" s="82" t="n">
        <f aca="false">IF(J897=0,0,J897/I897)</f>
        <v>0</v>
      </c>
      <c r="L897" s="82" t="n">
        <f aca="false">I897/UOM</f>
        <v>-29.7071</v>
      </c>
      <c r="M897" s="82" t="n">
        <f aca="false">J897/UOM</f>
        <v>0</v>
      </c>
      <c r="N897" s="83" t="str">
        <f aca="false">IF(F897="P","PHY",IF(F897="G","G",E897))</f>
        <v>P</v>
      </c>
      <c r="O897" s="83" t="str">
        <f aca="false">IF(ISNA(VLOOKUP(G897,BadCanCurves,1,FALSE())),VLOOKUP(D897,FOLIOS,6,FALSE()),"not used")</f>
        <v>not used</v>
      </c>
      <c r="P897" s="83" t="n">
        <f aca="false">IF($N897="P",VLOOKUP(H897,PrcBuckets,2,FALSE()),0)</f>
        <v>13</v>
      </c>
      <c r="Q897" s="83" t="n">
        <f aca="false">IF($N897="D",VLOOKUP(H897,BasisBuckets,2,FALSE()),0)</f>
        <v>0</v>
      </c>
      <c r="R897" s="83" t="n">
        <f aca="false">IF($N897="PHY",VLOOKUP(H897,PGDBuckets,2,FALSE()),0)</f>
        <v>0</v>
      </c>
      <c r="S897" s="83" t="n">
        <f aca="false">IF($N897="G",VLOOKUP(H897,PGDBuckets,2,FALSE()),0)</f>
        <v>0</v>
      </c>
      <c r="T897" s="83" t="n">
        <f aca="false">SUM(P897:S897)</f>
        <v>13</v>
      </c>
      <c r="U897" s="83" t="str">
        <f aca="false">IF(O897="not used","-",O897&amp;N897&amp;T897)</f>
        <v>-</v>
      </c>
      <c r="V897" s="83" t="str">
        <f aca="false">IF(O897="Not Used","-",VLOOKUP(D897,FOLIOS,7,FALSE())&amp;H897)</f>
        <v>-</v>
      </c>
      <c r="W897" s="83" t="str">
        <f aca="false">IF(U897="-","-",O897&amp;E897&amp;H897)</f>
        <v>-</v>
      </c>
      <c r="X897" s="84" t="str">
        <f aca="false">D897&amp;G897</f>
        <v>FT-CAND-EGSC-PRCTOLL:AECO/MCNL</v>
      </c>
      <c r="AF897" s="0" t="str">
        <f aca="false">D897&amp;V897</f>
        <v>FT-CAND-EGSC-PRC-</v>
      </c>
    </row>
    <row r="898" customFormat="false" ht="12.75" hidden="false" customHeight="false" outlineLevel="0" collapsed="false">
      <c r="A898" s="80" t="n">
        <v>36682</v>
      </c>
      <c r="B898" s="81" t="s">
        <v>55</v>
      </c>
      <c r="C898" s="81" t="s">
        <v>56</v>
      </c>
      <c r="D898" s="81" t="s">
        <v>80</v>
      </c>
      <c r="E898" s="81" t="s">
        <v>24</v>
      </c>
      <c r="F898" s="81"/>
      <c r="G898" s="81" t="s">
        <v>70</v>
      </c>
      <c r="H898" s="80" t="n">
        <v>39234</v>
      </c>
      <c r="I898" s="81" t="n">
        <v>-285705</v>
      </c>
      <c r="J898" s="81" t="n">
        <v>0</v>
      </c>
      <c r="K898" s="82" t="n">
        <f aca="false">IF(J898=0,0,J898/I898)</f>
        <v>0</v>
      </c>
      <c r="L898" s="82" t="n">
        <f aca="false">I898/UOM</f>
        <v>-28.5705</v>
      </c>
      <c r="M898" s="82" t="n">
        <f aca="false">J898/UOM</f>
        <v>0</v>
      </c>
      <c r="N898" s="83" t="str">
        <f aca="false">IF(F898="P","PHY",IF(F898="G","G",E898))</f>
        <v>P</v>
      </c>
      <c r="O898" s="83" t="str">
        <f aca="false">IF(ISNA(VLOOKUP(G898,BadCanCurves,1,FALSE())),VLOOKUP(D898,FOLIOS,6,FALSE()),"not used")</f>
        <v>not used</v>
      </c>
      <c r="P898" s="83" t="n">
        <f aca="false">IF($N898="P",VLOOKUP(H898,PrcBuckets,2,FALSE()),0)</f>
        <v>13</v>
      </c>
      <c r="Q898" s="83" t="n">
        <f aca="false">IF($N898="D",VLOOKUP(H898,BasisBuckets,2,FALSE()),0)</f>
        <v>0</v>
      </c>
      <c r="R898" s="83" t="n">
        <f aca="false">IF($N898="PHY",VLOOKUP(H898,PGDBuckets,2,FALSE()),0)</f>
        <v>0</v>
      </c>
      <c r="S898" s="83" t="n">
        <f aca="false">IF($N898="G",VLOOKUP(H898,PGDBuckets,2,FALSE()),0)</f>
        <v>0</v>
      </c>
      <c r="T898" s="83" t="n">
        <f aca="false">SUM(P898:S898)</f>
        <v>13</v>
      </c>
      <c r="U898" s="83" t="str">
        <f aca="false">IF(O898="not used","-",O898&amp;N898&amp;T898)</f>
        <v>-</v>
      </c>
      <c r="V898" s="83" t="str">
        <f aca="false">IF(O898="Not Used","-",VLOOKUP(D898,FOLIOS,7,FALSE())&amp;H898)</f>
        <v>-</v>
      </c>
      <c r="W898" s="83" t="str">
        <f aca="false">IF(U898="-","-",O898&amp;E898&amp;H898)</f>
        <v>-</v>
      </c>
      <c r="X898" s="84" t="str">
        <f aca="false">D898&amp;G898</f>
        <v>FT-CAND-EGSC-PRCTOLL:AECO/MCNL</v>
      </c>
      <c r="AF898" s="0" t="str">
        <f aca="false">D898&amp;V898</f>
        <v>FT-CAND-EGSC-PRC-</v>
      </c>
    </row>
    <row r="899" customFormat="false" ht="12.75" hidden="false" customHeight="false" outlineLevel="0" collapsed="false">
      <c r="A899" s="80" t="n">
        <v>36682</v>
      </c>
      <c r="B899" s="81" t="s">
        <v>55</v>
      </c>
      <c r="C899" s="81" t="s">
        <v>56</v>
      </c>
      <c r="D899" s="81" t="s">
        <v>80</v>
      </c>
      <c r="E899" s="81" t="s">
        <v>24</v>
      </c>
      <c r="F899" s="81"/>
      <c r="G899" s="81" t="s">
        <v>70</v>
      </c>
      <c r="H899" s="80" t="n">
        <v>39264</v>
      </c>
      <c r="I899" s="81" t="n">
        <v>-293486</v>
      </c>
      <c r="J899" s="81" t="n">
        <v>0</v>
      </c>
      <c r="K899" s="82" t="n">
        <f aca="false">IF(J899=0,0,J899/I899)</f>
        <v>0</v>
      </c>
      <c r="L899" s="82" t="n">
        <f aca="false">I899/UOM</f>
        <v>-29.3486</v>
      </c>
      <c r="M899" s="82" t="n">
        <f aca="false">J899/UOM</f>
        <v>0</v>
      </c>
      <c r="N899" s="83" t="str">
        <f aca="false">IF(F899="P","PHY",IF(F899="G","G",E899))</f>
        <v>P</v>
      </c>
      <c r="O899" s="83" t="str">
        <f aca="false">IF(ISNA(VLOOKUP(G899,BadCanCurves,1,FALSE())),VLOOKUP(D899,FOLIOS,6,FALSE()),"not used")</f>
        <v>not used</v>
      </c>
      <c r="P899" s="83" t="n">
        <f aca="false">IF($N899="P",VLOOKUP(H899,PrcBuckets,2,FALSE()),0)</f>
        <v>13</v>
      </c>
      <c r="Q899" s="83" t="n">
        <f aca="false">IF($N899="D",VLOOKUP(H899,BasisBuckets,2,FALSE()),0)</f>
        <v>0</v>
      </c>
      <c r="R899" s="83" t="n">
        <f aca="false">IF($N899="PHY",VLOOKUP(H899,PGDBuckets,2,FALSE()),0)</f>
        <v>0</v>
      </c>
      <c r="S899" s="83" t="n">
        <f aca="false">IF($N899="G",VLOOKUP(H899,PGDBuckets,2,FALSE()),0)</f>
        <v>0</v>
      </c>
      <c r="T899" s="83" t="n">
        <f aca="false">SUM(P899:S899)</f>
        <v>13</v>
      </c>
      <c r="U899" s="83" t="str">
        <f aca="false">IF(O899="not used","-",O899&amp;N899&amp;T899)</f>
        <v>-</v>
      </c>
      <c r="V899" s="83" t="str">
        <f aca="false">IF(O899="Not Used","-",VLOOKUP(D899,FOLIOS,7,FALSE())&amp;H899)</f>
        <v>-</v>
      </c>
      <c r="W899" s="83" t="str">
        <f aca="false">IF(U899="-","-",O899&amp;E899&amp;H899)</f>
        <v>-</v>
      </c>
      <c r="X899" s="84" t="str">
        <f aca="false">D899&amp;G899</f>
        <v>FT-CAND-EGSC-PRCTOLL:AECO/MCNL</v>
      </c>
      <c r="AF899" s="0" t="str">
        <f aca="false">D899&amp;V899</f>
        <v>FT-CAND-EGSC-PRC-</v>
      </c>
    </row>
    <row r="900" customFormat="false" ht="12.75" hidden="false" customHeight="false" outlineLevel="0" collapsed="false">
      <c r="A900" s="80" t="n">
        <v>36682</v>
      </c>
      <c r="B900" s="81" t="s">
        <v>55</v>
      </c>
      <c r="C900" s="81" t="s">
        <v>56</v>
      </c>
      <c r="D900" s="81" t="s">
        <v>80</v>
      </c>
      <c r="E900" s="81" t="s">
        <v>24</v>
      </c>
      <c r="F900" s="81"/>
      <c r="G900" s="81" t="s">
        <v>70</v>
      </c>
      <c r="H900" s="80" t="n">
        <v>39295</v>
      </c>
      <c r="I900" s="81" t="n">
        <v>-291704</v>
      </c>
      <c r="J900" s="81" t="n">
        <v>0</v>
      </c>
      <c r="K900" s="82" t="n">
        <f aca="false">IF(J900=0,0,J900/I900)</f>
        <v>0</v>
      </c>
      <c r="L900" s="82" t="n">
        <f aca="false">I900/UOM</f>
        <v>-29.1704</v>
      </c>
      <c r="M900" s="82" t="n">
        <f aca="false">J900/UOM</f>
        <v>0</v>
      </c>
      <c r="N900" s="83" t="str">
        <f aca="false">IF(F900="P","PHY",IF(F900="G","G",E900))</f>
        <v>P</v>
      </c>
      <c r="O900" s="83" t="str">
        <f aca="false">IF(ISNA(VLOOKUP(G900,BadCanCurves,1,FALSE())),VLOOKUP(D900,FOLIOS,6,FALSE()),"not used")</f>
        <v>not used</v>
      </c>
      <c r="P900" s="83" t="n">
        <f aca="false">IF($N900="P",VLOOKUP(H900,PrcBuckets,2,FALSE()),0)</f>
        <v>13</v>
      </c>
      <c r="Q900" s="83" t="n">
        <f aca="false">IF($N900="D",VLOOKUP(H900,BasisBuckets,2,FALSE()),0)</f>
        <v>0</v>
      </c>
      <c r="R900" s="83" t="n">
        <f aca="false">IF($N900="PHY",VLOOKUP(H900,PGDBuckets,2,FALSE()),0)</f>
        <v>0</v>
      </c>
      <c r="S900" s="83" t="n">
        <f aca="false">IF($N900="G",VLOOKUP(H900,PGDBuckets,2,FALSE()),0)</f>
        <v>0</v>
      </c>
      <c r="T900" s="83" t="n">
        <f aca="false">SUM(P900:S900)</f>
        <v>13</v>
      </c>
      <c r="U900" s="83" t="str">
        <f aca="false">IF(O900="not used","-",O900&amp;N900&amp;T900)</f>
        <v>-</v>
      </c>
      <c r="V900" s="83" t="str">
        <f aca="false">IF(O900="Not Used","-",VLOOKUP(D900,FOLIOS,7,FALSE())&amp;H900)</f>
        <v>-</v>
      </c>
      <c r="W900" s="83" t="str">
        <f aca="false">IF(U900="-","-",O900&amp;E900&amp;H900)</f>
        <v>-</v>
      </c>
      <c r="X900" s="84" t="str">
        <f aca="false">D900&amp;G900</f>
        <v>FT-CAND-EGSC-PRCTOLL:AECO/MCNL</v>
      </c>
      <c r="AF900" s="0" t="str">
        <f aca="false">D900&amp;V900</f>
        <v>FT-CAND-EGSC-PRC-</v>
      </c>
    </row>
    <row r="901" customFormat="false" ht="12.75" hidden="false" customHeight="false" outlineLevel="0" collapsed="false">
      <c r="A901" s="80" t="n">
        <v>36682</v>
      </c>
      <c r="B901" s="81" t="s">
        <v>55</v>
      </c>
      <c r="C901" s="81" t="s">
        <v>56</v>
      </c>
      <c r="D901" s="81" t="s">
        <v>80</v>
      </c>
      <c r="E901" s="81" t="s">
        <v>24</v>
      </c>
      <c r="F901" s="81"/>
      <c r="G901" s="81" t="s">
        <v>70</v>
      </c>
      <c r="H901" s="80" t="n">
        <v>39326</v>
      </c>
      <c r="I901" s="81" t="n">
        <v>-280580</v>
      </c>
      <c r="J901" s="81" t="n">
        <v>0</v>
      </c>
      <c r="K901" s="82" t="n">
        <f aca="false">IF(J901=0,0,J901/I901)</f>
        <v>0</v>
      </c>
      <c r="L901" s="82" t="n">
        <f aca="false">I901/UOM</f>
        <v>-28.058</v>
      </c>
      <c r="M901" s="82" t="n">
        <f aca="false">J901/UOM</f>
        <v>0</v>
      </c>
      <c r="N901" s="83" t="str">
        <f aca="false">IF(F901="P","PHY",IF(F901="G","G",E901))</f>
        <v>P</v>
      </c>
      <c r="O901" s="83" t="str">
        <f aca="false">IF(ISNA(VLOOKUP(G901,BadCanCurves,1,FALSE())),VLOOKUP(D901,FOLIOS,6,FALSE()),"not used")</f>
        <v>not used</v>
      </c>
      <c r="P901" s="83" t="n">
        <f aca="false">IF($N901="P",VLOOKUP(H901,PrcBuckets,2,FALSE()),0)</f>
        <v>13</v>
      </c>
      <c r="Q901" s="83" t="n">
        <f aca="false">IF($N901="D",VLOOKUP(H901,BasisBuckets,2,FALSE()),0)</f>
        <v>0</v>
      </c>
      <c r="R901" s="83" t="n">
        <f aca="false">IF($N901="PHY",VLOOKUP(H901,PGDBuckets,2,FALSE()),0)</f>
        <v>0</v>
      </c>
      <c r="S901" s="83" t="n">
        <f aca="false">IF($N901="G",VLOOKUP(H901,PGDBuckets,2,FALSE()),0)</f>
        <v>0</v>
      </c>
      <c r="T901" s="83" t="n">
        <f aca="false">SUM(P901:S901)</f>
        <v>13</v>
      </c>
      <c r="U901" s="83" t="str">
        <f aca="false">IF(O901="not used","-",O901&amp;N901&amp;T901)</f>
        <v>-</v>
      </c>
      <c r="V901" s="83" t="str">
        <f aca="false">IF(O901="Not Used","-",VLOOKUP(D901,FOLIOS,7,FALSE())&amp;H901)</f>
        <v>-</v>
      </c>
      <c r="W901" s="83" t="str">
        <f aca="false">IF(U901="-","-",O901&amp;E901&amp;H901)</f>
        <v>-</v>
      </c>
      <c r="X901" s="84" t="str">
        <f aca="false">D901&amp;G901</f>
        <v>FT-CAND-EGSC-PRCTOLL:AECO/MCNL</v>
      </c>
      <c r="AF901" s="0" t="str">
        <f aca="false">D901&amp;V901</f>
        <v>FT-CAND-EGSC-PRC-</v>
      </c>
    </row>
    <row r="902" customFormat="false" ht="12.75" hidden="false" customHeight="false" outlineLevel="0" collapsed="false">
      <c r="A902" s="80" t="n">
        <v>36682</v>
      </c>
      <c r="B902" s="81" t="s">
        <v>55</v>
      </c>
      <c r="C902" s="81" t="s">
        <v>56</v>
      </c>
      <c r="D902" s="81" t="s">
        <v>80</v>
      </c>
      <c r="E902" s="81" t="s">
        <v>24</v>
      </c>
      <c r="F902" s="81"/>
      <c r="G902" s="81" t="s">
        <v>70</v>
      </c>
      <c r="H902" s="80" t="n">
        <v>39356</v>
      </c>
      <c r="I902" s="81" t="n">
        <v>-288228</v>
      </c>
      <c r="J902" s="81" t="n">
        <v>0</v>
      </c>
      <c r="K902" s="82" t="n">
        <f aca="false">IF(J902=0,0,J902/I902)</f>
        <v>0</v>
      </c>
      <c r="L902" s="82" t="n">
        <f aca="false">I902/UOM</f>
        <v>-28.8228</v>
      </c>
      <c r="M902" s="82" t="n">
        <f aca="false">J902/UOM</f>
        <v>0</v>
      </c>
      <c r="N902" s="83" t="str">
        <f aca="false">IF(F902="P","PHY",IF(F902="G","G",E902))</f>
        <v>P</v>
      </c>
      <c r="O902" s="83" t="str">
        <f aca="false">IF(ISNA(VLOOKUP(G902,BadCanCurves,1,FALSE())),VLOOKUP(D902,FOLIOS,6,FALSE()),"not used")</f>
        <v>not used</v>
      </c>
      <c r="P902" s="83" t="n">
        <f aca="false">IF($N902="P",VLOOKUP(H902,PrcBuckets,2,FALSE()),0)</f>
        <v>13</v>
      </c>
      <c r="Q902" s="83" t="n">
        <f aca="false">IF($N902="D",VLOOKUP(H902,BasisBuckets,2,FALSE()),0)</f>
        <v>0</v>
      </c>
      <c r="R902" s="83" t="n">
        <f aca="false">IF($N902="PHY",VLOOKUP(H902,PGDBuckets,2,FALSE()),0)</f>
        <v>0</v>
      </c>
      <c r="S902" s="83" t="n">
        <f aca="false">IF($N902="G",VLOOKUP(H902,PGDBuckets,2,FALSE()),0)</f>
        <v>0</v>
      </c>
      <c r="T902" s="83" t="n">
        <f aca="false">SUM(P902:S902)</f>
        <v>13</v>
      </c>
      <c r="U902" s="83" t="str">
        <f aca="false">IF(O902="not used","-",O902&amp;N902&amp;T902)</f>
        <v>-</v>
      </c>
      <c r="V902" s="83" t="str">
        <f aca="false">IF(O902="Not Used","-",VLOOKUP(D902,FOLIOS,7,FALSE())&amp;H902)</f>
        <v>-</v>
      </c>
      <c r="W902" s="83" t="str">
        <f aca="false">IF(U902="-","-",O902&amp;E902&amp;H902)</f>
        <v>-</v>
      </c>
      <c r="X902" s="84" t="str">
        <f aca="false">D902&amp;G902</f>
        <v>FT-CAND-EGSC-PRCTOLL:AECO/MCNL</v>
      </c>
      <c r="AF902" s="0" t="str">
        <f aca="false">D902&amp;V902</f>
        <v>FT-CAND-EGSC-PRC-</v>
      </c>
    </row>
    <row r="903" customFormat="false" ht="12.75" hidden="false" customHeight="false" outlineLevel="0" collapsed="false">
      <c r="A903" s="80" t="n">
        <v>36682</v>
      </c>
      <c r="B903" s="81" t="s">
        <v>55</v>
      </c>
      <c r="C903" s="81" t="s">
        <v>56</v>
      </c>
      <c r="D903" s="81" t="s">
        <v>80</v>
      </c>
      <c r="E903" s="81" t="s">
        <v>24</v>
      </c>
      <c r="F903" s="81"/>
      <c r="G903" s="81" t="s">
        <v>70</v>
      </c>
      <c r="H903" s="80" t="n">
        <v>39387</v>
      </c>
      <c r="I903" s="81" t="n">
        <v>-277237</v>
      </c>
      <c r="J903" s="81" t="n">
        <v>0</v>
      </c>
      <c r="K903" s="82" t="n">
        <f aca="false">IF(J903=0,0,J903/I903)</f>
        <v>0</v>
      </c>
      <c r="L903" s="82" t="n">
        <f aca="false">I903/UOM</f>
        <v>-27.7237</v>
      </c>
      <c r="M903" s="82" t="n">
        <f aca="false">J903/UOM</f>
        <v>0</v>
      </c>
      <c r="N903" s="83" t="str">
        <f aca="false">IF(F903="P","PHY",IF(F903="G","G",E903))</f>
        <v>P</v>
      </c>
      <c r="O903" s="83" t="str">
        <f aca="false">IF(ISNA(VLOOKUP(G903,BadCanCurves,1,FALSE())),VLOOKUP(D903,FOLIOS,6,FALSE()),"not used")</f>
        <v>not used</v>
      </c>
      <c r="P903" s="83" t="n">
        <f aca="false">IF($N903="P",VLOOKUP(H903,PrcBuckets,2,FALSE()),0)</f>
        <v>13</v>
      </c>
      <c r="Q903" s="83" t="n">
        <f aca="false">IF($N903="D",VLOOKUP(H903,BasisBuckets,2,FALSE()),0)</f>
        <v>0</v>
      </c>
      <c r="R903" s="83" t="n">
        <f aca="false">IF($N903="PHY",VLOOKUP(H903,PGDBuckets,2,FALSE()),0)</f>
        <v>0</v>
      </c>
      <c r="S903" s="83" t="n">
        <f aca="false">IF($N903="G",VLOOKUP(H903,PGDBuckets,2,FALSE()),0)</f>
        <v>0</v>
      </c>
      <c r="T903" s="83" t="n">
        <f aca="false">SUM(P903:S903)</f>
        <v>13</v>
      </c>
      <c r="U903" s="83" t="str">
        <f aca="false">IF(O903="not used","-",O903&amp;N903&amp;T903)</f>
        <v>-</v>
      </c>
      <c r="V903" s="83" t="str">
        <f aca="false">IF(O903="Not Used","-",VLOOKUP(D903,FOLIOS,7,FALSE())&amp;H903)</f>
        <v>-</v>
      </c>
      <c r="W903" s="83" t="str">
        <f aca="false">IF(U903="-","-",O903&amp;E903&amp;H903)</f>
        <v>-</v>
      </c>
      <c r="X903" s="84" t="str">
        <f aca="false">D903&amp;G903</f>
        <v>FT-CAND-EGSC-PRCTOLL:AECO/MCNL</v>
      </c>
      <c r="AF903" s="0" t="str">
        <f aca="false">D903&amp;V903</f>
        <v>FT-CAND-EGSC-PRC-</v>
      </c>
    </row>
    <row r="904" customFormat="false" ht="12.75" hidden="false" customHeight="false" outlineLevel="0" collapsed="false">
      <c r="A904" s="80" t="n">
        <v>36682</v>
      </c>
      <c r="B904" s="81" t="s">
        <v>55</v>
      </c>
      <c r="C904" s="81" t="s">
        <v>56</v>
      </c>
      <c r="D904" s="81" t="s">
        <v>80</v>
      </c>
      <c r="E904" s="81" t="s">
        <v>24</v>
      </c>
      <c r="F904" s="81"/>
      <c r="G904" s="81" t="s">
        <v>70</v>
      </c>
      <c r="H904" s="80" t="n">
        <v>39417</v>
      </c>
      <c r="I904" s="81" t="n">
        <v>-284795</v>
      </c>
      <c r="J904" s="81" t="n">
        <v>0</v>
      </c>
      <c r="K904" s="82" t="n">
        <f aca="false">IF(J904=0,0,J904/I904)</f>
        <v>0</v>
      </c>
      <c r="L904" s="82" t="n">
        <f aca="false">I904/UOM</f>
        <v>-28.4795</v>
      </c>
      <c r="M904" s="82" t="n">
        <f aca="false">J904/UOM</f>
        <v>0</v>
      </c>
      <c r="N904" s="83" t="str">
        <f aca="false">IF(F904="P","PHY",IF(F904="G","G",E904))</f>
        <v>P</v>
      </c>
      <c r="O904" s="83" t="str">
        <f aca="false">IF(ISNA(VLOOKUP(G904,BadCanCurves,1,FALSE())),VLOOKUP(D904,FOLIOS,6,FALSE()),"not used")</f>
        <v>not used</v>
      </c>
      <c r="P904" s="83" t="n">
        <f aca="false">IF($N904="P",VLOOKUP(H904,PrcBuckets,2,FALSE()),0)</f>
        <v>13</v>
      </c>
      <c r="Q904" s="83" t="n">
        <f aca="false">IF($N904="D",VLOOKUP(H904,BasisBuckets,2,FALSE()),0)</f>
        <v>0</v>
      </c>
      <c r="R904" s="83" t="n">
        <f aca="false">IF($N904="PHY",VLOOKUP(H904,PGDBuckets,2,FALSE()),0)</f>
        <v>0</v>
      </c>
      <c r="S904" s="83" t="n">
        <f aca="false">IF($N904="G",VLOOKUP(H904,PGDBuckets,2,FALSE()),0)</f>
        <v>0</v>
      </c>
      <c r="T904" s="83" t="n">
        <f aca="false">SUM(P904:S904)</f>
        <v>13</v>
      </c>
      <c r="U904" s="83" t="str">
        <f aca="false">IF(O904="not used","-",O904&amp;N904&amp;T904)</f>
        <v>-</v>
      </c>
      <c r="V904" s="83" t="str">
        <f aca="false">IF(O904="Not Used","-",VLOOKUP(D904,FOLIOS,7,FALSE())&amp;H904)</f>
        <v>-</v>
      </c>
      <c r="W904" s="83" t="str">
        <f aca="false">IF(U904="-","-",O904&amp;E904&amp;H904)</f>
        <v>-</v>
      </c>
      <c r="X904" s="84" t="str">
        <f aca="false">D904&amp;G904</f>
        <v>FT-CAND-EGSC-PRCTOLL:AECO/MCNL</v>
      </c>
      <c r="AF904" s="0" t="str">
        <f aca="false">D904&amp;V904</f>
        <v>FT-CAND-EGSC-PRC-</v>
      </c>
    </row>
    <row r="905" customFormat="false" ht="12.75" hidden="false" customHeight="false" outlineLevel="0" collapsed="false">
      <c r="A905" s="80" t="n">
        <v>36682</v>
      </c>
      <c r="B905" s="81" t="s">
        <v>55</v>
      </c>
      <c r="C905" s="81" t="s">
        <v>56</v>
      </c>
      <c r="D905" s="81" t="s">
        <v>80</v>
      </c>
      <c r="E905" s="81" t="s">
        <v>24</v>
      </c>
      <c r="F905" s="81"/>
      <c r="G905" s="81" t="s">
        <v>70</v>
      </c>
      <c r="H905" s="80" t="n">
        <v>39448</v>
      </c>
      <c r="I905" s="81" t="n">
        <v>-283065</v>
      </c>
      <c r="J905" s="81" t="n">
        <v>0</v>
      </c>
      <c r="K905" s="82" t="n">
        <f aca="false">IF(J905=0,0,J905/I905)</f>
        <v>0</v>
      </c>
      <c r="L905" s="82" t="n">
        <f aca="false">I905/UOM</f>
        <v>-28.3065</v>
      </c>
      <c r="M905" s="82" t="n">
        <f aca="false">J905/UOM</f>
        <v>0</v>
      </c>
      <c r="N905" s="83" t="str">
        <f aca="false">IF(F905="P","PHY",IF(F905="G","G",E905))</f>
        <v>P</v>
      </c>
      <c r="O905" s="83" t="str">
        <f aca="false">IF(ISNA(VLOOKUP(G905,BadCanCurves,1,FALSE())),VLOOKUP(D905,FOLIOS,6,FALSE()),"not used")</f>
        <v>not used</v>
      </c>
      <c r="P905" s="83" t="n">
        <f aca="false">IF($N905="P",VLOOKUP(H905,PrcBuckets,2,FALSE()),0)</f>
        <v>13</v>
      </c>
      <c r="Q905" s="83" t="n">
        <f aca="false">IF($N905="D",VLOOKUP(H905,BasisBuckets,2,FALSE()),0)</f>
        <v>0</v>
      </c>
      <c r="R905" s="83" t="n">
        <f aca="false">IF($N905="PHY",VLOOKUP(H905,PGDBuckets,2,FALSE()),0)</f>
        <v>0</v>
      </c>
      <c r="S905" s="83" t="n">
        <f aca="false">IF($N905="G",VLOOKUP(H905,PGDBuckets,2,FALSE()),0)</f>
        <v>0</v>
      </c>
      <c r="T905" s="83" t="n">
        <f aca="false">SUM(P905:S905)</f>
        <v>13</v>
      </c>
      <c r="U905" s="83" t="str">
        <f aca="false">IF(O905="not used","-",O905&amp;N905&amp;T905)</f>
        <v>-</v>
      </c>
      <c r="V905" s="83" t="str">
        <f aca="false">IF(O905="Not Used","-",VLOOKUP(D905,FOLIOS,7,FALSE())&amp;H905)</f>
        <v>-</v>
      </c>
      <c r="W905" s="83" t="str">
        <f aca="false">IF(U905="-","-",O905&amp;E905&amp;H905)</f>
        <v>-</v>
      </c>
      <c r="X905" s="84" t="str">
        <f aca="false">D905&amp;G905</f>
        <v>FT-CAND-EGSC-PRCTOLL:AECO/MCNL</v>
      </c>
      <c r="AF905" s="0" t="str">
        <f aca="false">D905&amp;V905</f>
        <v>FT-CAND-EGSC-PRC-</v>
      </c>
    </row>
    <row r="906" customFormat="false" ht="12.75" hidden="false" customHeight="false" outlineLevel="0" collapsed="false">
      <c r="A906" s="80" t="n">
        <v>36682</v>
      </c>
      <c r="B906" s="81" t="s">
        <v>55</v>
      </c>
      <c r="C906" s="81" t="s">
        <v>56</v>
      </c>
      <c r="D906" s="81" t="s">
        <v>80</v>
      </c>
      <c r="E906" s="81" t="s">
        <v>24</v>
      </c>
      <c r="F906" s="81"/>
      <c r="G906" s="81" t="s">
        <v>70</v>
      </c>
      <c r="H906" s="80" t="n">
        <v>39479</v>
      </c>
      <c r="I906" s="81" t="n">
        <v>-263195</v>
      </c>
      <c r="J906" s="81" t="n">
        <v>0</v>
      </c>
      <c r="K906" s="82" t="n">
        <f aca="false">IF(J906=0,0,J906/I906)</f>
        <v>0</v>
      </c>
      <c r="L906" s="82" t="n">
        <f aca="false">I906/UOM</f>
        <v>-26.3195</v>
      </c>
      <c r="M906" s="82" t="n">
        <f aca="false">J906/UOM</f>
        <v>0</v>
      </c>
      <c r="N906" s="83" t="str">
        <f aca="false">IF(F906="P","PHY",IF(F906="G","G",E906))</f>
        <v>P</v>
      </c>
      <c r="O906" s="83" t="str">
        <f aca="false">IF(ISNA(VLOOKUP(G906,BadCanCurves,1,FALSE())),VLOOKUP(D906,FOLIOS,6,FALSE()),"not used")</f>
        <v>not used</v>
      </c>
      <c r="P906" s="83" t="n">
        <f aca="false">IF($N906="P",VLOOKUP(H906,PrcBuckets,2,FALSE()),0)</f>
        <v>13</v>
      </c>
      <c r="Q906" s="83" t="n">
        <f aca="false">IF($N906="D",VLOOKUP(H906,BasisBuckets,2,FALSE()),0)</f>
        <v>0</v>
      </c>
      <c r="R906" s="83" t="n">
        <f aca="false">IF($N906="PHY",VLOOKUP(H906,PGDBuckets,2,FALSE()),0)</f>
        <v>0</v>
      </c>
      <c r="S906" s="83" t="n">
        <f aca="false">IF($N906="G",VLOOKUP(H906,PGDBuckets,2,FALSE()),0)</f>
        <v>0</v>
      </c>
      <c r="T906" s="83" t="n">
        <f aca="false">SUM(P906:S906)</f>
        <v>13</v>
      </c>
      <c r="U906" s="83" t="str">
        <f aca="false">IF(O906="not used","-",O906&amp;N906&amp;T906)</f>
        <v>-</v>
      </c>
      <c r="V906" s="83" t="str">
        <f aca="false">IF(O906="Not Used","-",VLOOKUP(D906,FOLIOS,7,FALSE())&amp;H906)</f>
        <v>-</v>
      </c>
      <c r="W906" s="83" t="str">
        <f aca="false">IF(U906="-","-",O906&amp;E906&amp;H906)</f>
        <v>-</v>
      </c>
      <c r="X906" s="84" t="str">
        <f aca="false">D906&amp;G906</f>
        <v>FT-CAND-EGSC-PRCTOLL:AECO/MCNL</v>
      </c>
      <c r="AF906" s="0" t="str">
        <f aca="false">D906&amp;V906</f>
        <v>FT-CAND-EGSC-PRC-</v>
      </c>
    </row>
    <row r="907" customFormat="false" ht="12.75" hidden="false" customHeight="false" outlineLevel="0" collapsed="false">
      <c r="A907" s="80" t="n">
        <v>36682</v>
      </c>
      <c r="B907" s="81" t="s">
        <v>55</v>
      </c>
      <c r="C907" s="81" t="s">
        <v>56</v>
      </c>
      <c r="D907" s="81" t="s">
        <v>80</v>
      </c>
      <c r="E907" s="81" t="s">
        <v>24</v>
      </c>
      <c r="F907" s="81"/>
      <c r="G907" s="81" t="s">
        <v>70</v>
      </c>
      <c r="H907" s="80" t="n">
        <v>39508</v>
      </c>
      <c r="I907" s="81" t="n">
        <v>-279749</v>
      </c>
      <c r="J907" s="81" t="n">
        <v>0</v>
      </c>
      <c r="K907" s="82" t="n">
        <f aca="false">IF(J907=0,0,J907/I907)</f>
        <v>0</v>
      </c>
      <c r="L907" s="82" t="n">
        <f aca="false">I907/UOM</f>
        <v>-27.9749</v>
      </c>
      <c r="M907" s="82" t="n">
        <f aca="false">J907/UOM</f>
        <v>0</v>
      </c>
      <c r="N907" s="83" t="str">
        <f aca="false">IF(F907="P","PHY",IF(F907="G","G",E907))</f>
        <v>P</v>
      </c>
      <c r="O907" s="83" t="str">
        <f aca="false">IF(ISNA(VLOOKUP(G907,BadCanCurves,1,FALSE())),VLOOKUP(D907,FOLIOS,6,FALSE()),"not used")</f>
        <v>not used</v>
      </c>
      <c r="P907" s="83" t="n">
        <f aca="false">IF($N907="P",VLOOKUP(H907,PrcBuckets,2,FALSE()),0)</f>
        <v>13</v>
      </c>
      <c r="Q907" s="83" t="n">
        <f aca="false">IF($N907="D",VLOOKUP(H907,BasisBuckets,2,FALSE()),0)</f>
        <v>0</v>
      </c>
      <c r="R907" s="83" t="n">
        <f aca="false">IF($N907="PHY",VLOOKUP(H907,PGDBuckets,2,FALSE()),0)</f>
        <v>0</v>
      </c>
      <c r="S907" s="83" t="n">
        <f aca="false">IF($N907="G",VLOOKUP(H907,PGDBuckets,2,FALSE()),0)</f>
        <v>0</v>
      </c>
      <c r="T907" s="83" t="n">
        <f aca="false">SUM(P907:S907)</f>
        <v>13</v>
      </c>
      <c r="U907" s="83" t="str">
        <f aca="false">IF(O907="not used","-",O907&amp;N907&amp;T907)</f>
        <v>-</v>
      </c>
      <c r="V907" s="83" t="str">
        <f aca="false">IF(O907="Not Used","-",VLOOKUP(D907,FOLIOS,7,FALSE())&amp;H907)</f>
        <v>-</v>
      </c>
      <c r="W907" s="83" t="str">
        <f aca="false">IF(U907="-","-",O907&amp;E907&amp;H907)</f>
        <v>-</v>
      </c>
      <c r="X907" s="84" t="str">
        <f aca="false">D907&amp;G907</f>
        <v>FT-CAND-EGSC-PRCTOLL:AECO/MCNL</v>
      </c>
      <c r="AF907" s="0" t="str">
        <f aca="false">D907&amp;V907</f>
        <v>FT-CAND-EGSC-PRC-</v>
      </c>
    </row>
    <row r="908" customFormat="false" ht="12.75" hidden="false" customHeight="false" outlineLevel="0" collapsed="false">
      <c r="A908" s="80" t="n">
        <v>36682</v>
      </c>
      <c r="B908" s="81" t="s">
        <v>55</v>
      </c>
      <c r="C908" s="81" t="s">
        <v>56</v>
      </c>
      <c r="D908" s="81" t="s">
        <v>80</v>
      </c>
      <c r="E908" s="81" t="s">
        <v>24</v>
      </c>
      <c r="F908" s="81"/>
      <c r="G908" s="81" t="s">
        <v>70</v>
      </c>
      <c r="H908" s="80" t="n">
        <v>39539</v>
      </c>
      <c r="I908" s="81" t="n">
        <v>-269081</v>
      </c>
      <c r="J908" s="81" t="n">
        <v>0</v>
      </c>
      <c r="K908" s="82" t="n">
        <f aca="false">IF(J908=0,0,J908/I908)</f>
        <v>0</v>
      </c>
      <c r="L908" s="82" t="n">
        <f aca="false">I908/UOM</f>
        <v>-26.9081</v>
      </c>
      <c r="M908" s="82" t="n">
        <f aca="false">J908/UOM</f>
        <v>0</v>
      </c>
      <c r="N908" s="83" t="str">
        <f aca="false">IF(F908="P","PHY",IF(F908="G","G",E908))</f>
        <v>P</v>
      </c>
      <c r="O908" s="83" t="str">
        <f aca="false">IF(ISNA(VLOOKUP(G908,BadCanCurves,1,FALSE())),VLOOKUP(D908,FOLIOS,6,FALSE()),"not used")</f>
        <v>not used</v>
      </c>
      <c r="P908" s="83" t="n">
        <f aca="false">IF($N908="P",VLOOKUP(H908,PrcBuckets,2,FALSE()),0)</f>
        <v>13</v>
      </c>
      <c r="Q908" s="83" t="n">
        <f aca="false">IF($N908="D",VLOOKUP(H908,BasisBuckets,2,FALSE()),0)</f>
        <v>0</v>
      </c>
      <c r="R908" s="83" t="n">
        <f aca="false">IF($N908="PHY",VLOOKUP(H908,PGDBuckets,2,FALSE()),0)</f>
        <v>0</v>
      </c>
      <c r="S908" s="83" t="n">
        <f aca="false">IF($N908="G",VLOOKUP(H908,PGDBuckets,2,FALSE()),0)</f>
        <v>0</v>
      </c>
      <c r="T908" s="83" t="n">
        <f aca="false">SUM(P908:S908)</f>
        <v>13</v>
      </c>
      <c r="U908" s="83" t="str">
        <f aca="false">IF(O908="not used","-",O908&amp;N908&amp;T908)</f>
        <v>-</v>
      </c>
      <c r="V908" s="83" t="str">
        <f aca="false">IF(O908="Not Used","-",VLOOKUP(D908,FOLIOS,7,FALSE())&amp;H908)</f>
        <v>-</v>
      </c>
      <c r="W908" s="83" t="str">
        <f aca="false">IF(U908="-","-",O908&amp;E908&amp;H908)</f>
        <v>-</v>
      </c>
      <c r="X908" s="84" t="str">
        <f aca="false">D908&amp;G908</f>
        <v>FT-CAND-EGSC-PRCTOLL:AECO/MCNL</v>
      </c>
      <c r="AF908" s="0" t="str">
        <f aca="false">D908&amp;V908</f>
        <v>FT-CAND-EGSC-PRC-</v>
      </c>
    </row>
    <row r="909" customFormat="false" ht="12.75" hidden="false" customHeight="false" outlineLevel="0" collapsed="false">
      <c r="A909" s="80" t="n">
        <v>36682</v>
      </c>
      <c r="B909" s="81" t="s">
        <v>55</v>
      </c>
      <c r="C909" s="81" t="s">
        <v>56</v>
      </c>
      <c r="D909" s="81" t="s">
        <v>80</v>
      </c>
      <c r="E909" s="81" t="s">
        <v>24</v>
      </c>
      <c r="F909" s="81"/>
      <c r="G909" s="81" t="s">
        <v>70</v>
      </c>
      <c r="H909" s="80" t="n">
        <v>39569</v>
      </c>
      <c r="I909" s="81" t="n">
        <v>-276417</v>
      </c>
      <c r="J909" s="81" t="n">
        <v>0</v>
      </c>
      <c r="K909" s="82" t="n">
        <f aca="false">IF(J909=0,0,J909/I909)</f>
        <v>0</v>
      </c>
      <c r="L909" s="82" t="n">
        <f aca="false">I909/UOM</f>
        <v>-27.6417</v>
      </c>
      <c r="M909" s="82" t="n">
        <f aca="false">J909/UOM</f>
        <v>0</v>
      </c>
      <c r="N909" s="83" t="str">
        <f aca="false">IF(F909="P","PHY",IF(F909="G","G",E909))</f>
        <v>P</v>
      </c>
      <c r="O909" s="83" t="str">
        <f aca="false">IF(ISNA(VLOOKUP(G909,BadCanCurves,1,FALSE())),VLOOKUP(D909,FOLIOS,6,FALSE()),"not used")</f>
        <v>not used</v>
      </c>
      <c r="P909" s="83" t="n">
        <f aca="false">IF($N909="P",VLOOKUP(H909,PrcBuckets,2,FALSE()),0)</f>
        <v>13</v>
      </c>
      <c r="Q909" s="83" t="n">
        <f aca="false">IF($N909="D",VLOOKUP(H909,BasisBuckets,2,FALSE()),0)</f>
        <v>0</v>
      </c>
      <c r="R909" s="83" t="n">
        <f aca="false">IF($N909="PHY",VLOOKUP(H909,PGDBuckets,2,FALSE()),0)</f>
        <v>0</v>
      </c>
      <c r="S909" s="83" t="n">
        <f aca="false">IF($N909="G",VLOOKUP(H909,PGDBuckets,2,FALSE()),0)</f>
        <v>0</v>
      </c>
      <c r="T909" s="83" t="n">
        <f aca="false">SUM(P909:S909)</f>
        <v>13</v>
      </c>
      <c r="U909" s="83" t="str">
        <f aca="false">IF(O909="not used","-",O909&amp;N909&amp;T909)</f>
        <v>-</v>
      </c>
      <c r="V909" s="83" t="str">
        <f aca="false">IF(O909="Not Used","-",VLOOKUP(D909,FOLIOS,7,FALSE())&amp;H909)</f>
        <v>-</v>
      </c>
      <c r="W909" s="83" t="str">
        <f aca="false">IF(U909="-","-",O909&amp;E909&amp;H909)</f>
        <v>-</v>
      </c>
      <c r="X909" s="84" t="str">
        <f aca="false">D909&amp;G909</f>
        <v>FT-CAND-EGSC-PRCTOLL:AECO/MCNL</v>
      </c>
      <c r="AF909" s="0" t="str">
        <f aca="false">D909&amp;V909</f>
        <v>FT-CAND-EGSC-PRC-</v>
      </c>
    </row>
    <row r="910" customFormat="false" ht="12.75" hidden="false" customHeight="false" outlineLevel="0" collapsed="false">
      <c r="A910" s="80" t="n">
        <v>36682</v>
      </c>
      <c r="B910" s="81" t="s">
        <v>55</v>
      </c>
      <c r="C910" s="81" t="s">
        <v>56</v>
      </c>
      <c r="D910" s="81" t="s">
        <v>80</v>
      </c>
      <c r="E910" s="81" t="s">
        <v>24</v>
      </c>
      <c r="F910" s="81"/>
      <c r="G910" s="81" t="s">
        <v>70</v>
      </c>
      <c r="H910" s="80" t="n">
        <v>39600</v>
      </c>
      <c r="I910" s="81" t="n">
        <v>-265877</v>
      </c>
      <c r="J910" s="81" t="n">
        <v>0</v>
      </c>
      <c r="K910" s="82" t="n">
        <f aca="false">IF(J910=0,0,J910/I910)</f>
        <v>0</v>
      </c>
      <c r="L910" s="82" t="n">
        <f aca="false">I910/UOM</f>
        <v>-26.5877</v>
      </c>
      <c r="M910" s="82" t="n">
        <f aca="false">J910/UOM</f>
        <v>0</v>
      </c>
      <c r="N910" s="83" t="str">
        <f aca="false">IF(F910="P","PHY",IF(F910="G","G",E910))</f>
        <v>P</v>
      </c>
      <c r="O910" s="83" t="str">
        <f aca="false">IF(ISNA(VLOOKUP(G910,BadCanCurves,1,FALSE())),VLOOKUP(D910,FOLIOS,6,FALSE()),"not used")</f>
        <v>not used</v>
      </c>
      <c r="P910" s="83" t="n">
        <f aca="false">IF($N910="P",VLOOKUP(H910,PrcBuckets,2,FALSE()),0)</f>
        <v>13</v>
      </c>
      <c r="Q910" s="83" t="n">
        <f aca="false">IF($N910="D",VLOOKUP(H910,BasisBuckets,2,FALSE()),0)</f>
        <v>0</v>
      </c>
      <c r="R910" s="83" t="n">
        <f aca="false">IF($N910="PHY",VLOOKUP(H910,PGDBuckets,2,FALSE()),0)</f>
        <v>0</v>
      </c>
      <c r="S910" s="83" t="n">
        <f aca="false">IF($N910="G",VLOOKUP(H910,PGDBuckets,2,FALSE()),0)</f>
        <v>0</v>
      </c>
      <c r="T910" s="83" t="n">
        <f aca="false">SUM(P910:S910)</f>
        <v>13</v>
      </c>
      <c r="U910" s="83" t="str">
        <f aca="false">IF(O910="not used","-",O910&amp;N910&amp;T910)</f>
        <v>-</v>
      </c>
      <c r="V910" s="83" t="str">
        <f aca="false">IF(O910="Not Used","-",VLOOKUP(D910,FOLIOS,7,FALSE())&amp;H910)</f>
        <v>-</v>
      </c>
      <c r="W910" s="83" t="str">
        <f aca="false">IF(U910="-","-",O910&amp;E910&amp;H910)</f>
        <v>-</v>
      </c>
      <c r="X910" s="84" t="str">
        <f aca="false">D910&amp;G910</f>
        <v>FT-CAND-EGSC-PRCTOLL:AECO/MCNL</v>
      </c>
      <c r="AF910" s="0" t="str">
        <f aca="false">D910&amp;V910</f>
        <v>FT-CAND-EGSC-PRC-</v>
      </c>
    </row>
    <row r="911" customFormat="false" ht="12.75" hidden="false" customHeight="false" outlineLevel="0" collapsed="false">
      <c r="A911" s="80" t="n">
        <v>36682</v>
      </c>
      <c r="B911" s="81" t="s">
        <v>55</v>
      </c>
      <c r="C911" s="81" t="s">
        <v>56</v>
      </c>
      <c r="D911" s="81" t="s">
        <v>80</v>
      </c>
      <c r="E911" s="81" t="s">
        <v>24</v>
      </c>
      <c r="F911" s="81"/>
      <c r="G911" s="81" t="s">
        <v>70</v>
      </c>
      <c r="H911" s="80" t="n">
        <v>39630</v>
      </c>
      <c r="I911" s="81" t="n">
        <v>-273125</v>
      </c>
      <c r="J911" s="81" t="n">
        <v>0</v>
      </c>
      <c r="K911" s="82" t="n">
        <f aca="false">IF(J911=0,0,J911/I911)</f>
        <v>0</v>
      </c>
      <c r="L911" s="82" t="n">
        <f aca="false">I911/UOM</f>
        <v>-27.3125</v>
      </c>
      <c r="M911" s="82" t="n">
        <f aca="false">J911/UOM</f>
        <v>0</v>
      </c>
      <c r="N911" s="83" t="str">
        <f aca="false">IF(F911="P","PHY",IF(F911="G","G",E911))</f>
        <v>P</v>
      </c>
      <c r="O911" s="83" t="str">
        <f aca="false">IF(ISNA(VLOOKUP(G911,BadCanCurves,1,FALSE())),VLOOKUP(D911,FOLIOS,6,FALSE()),"not used")</f>
        <v>not used</v>
      </c>
      <c r="P911" s="83" t="n">
        <f aca="false">IF($N911="P",VLOOKUP(H911,PrcBuckets,2,FALSE()),0)</f>
        <v>13</v>
      </c>
      <c r="Q911" s="83" t="n">
        <f aca="false">IF($N911="D",VLOOKUP(H911,BasisBuckets,2,FALSE()),0)</f>
        <v>0</v>
      </c>
      <c r="R911" s="83" t="n">
        <f aca="false">IF($N911="PHY",VLOOKUP(H911,PGDBuckets,2,FALSE()),0)</f>
        <v>0</v>
      </c>
      <c r="S911" s="83" t="n">
        <f aca="false">IF($N911="G",VLOOKUP(H911,PGDBuckets,2,FALSE()),0)</f>
        <v>0</v>
      </c>
      <c r="T911" s="83" t="n">
        <f aca="false">SUM(P911:S911)</f>
        <v>13</v>
      </c>
      <c r="U911" s="83" t="str">
        <f aca="false">IF(O911="not used","-",O911&amp;N911&amp;T911)</f>
        <v>-</v>
      </c>
      <c r="V911" s="83" t="str">
        <f aca="false">IF(O911="Not Used","-",VLOOKUP(D911,FOLIOS,7,FALSE())&amp;H911)</f>
        <v>-</v>
      </c>
      <c r="W911" s="83" t="str">
        <f aca="false">IF(U911="-","-",O911&amp;E911&amp;H911)</f>
        <v>-</v>
      </c>
      <c r="X911" s="84" t="str">
        <f aca="false">D911&amp;G911</f>
        <v>FT-CAND-EGSC-PRCTOLL:AECO/MCNL</v>
      </c>
      <c r="AF911" s="0" t="str">
        <f aca="false">D911&amp;V911</f>
        <v>FT-CAND-EGSC-PRC-</v>
      </c>
    </row>
    <row r="912" customFormat="false" ht="12.75" hidden="false" customHeight="false" outlineLevel="0" collapsed="false">
      <c r="A912" s="80" t="n">
        <v>36682</v>
      </c>
      <c r="B912" s="81" t="s">
        <v>55</v>
      </c>
      <c r="C912" s="81" t="s">
        <v>56</v>
      </c>
      <c r="D912" s="81" t="s">
        <v>80</v>
      </c>
      <c r="E912" s="81" t="s">
        <v>24</v>
      </c>
      <c r="F912" s="81"/>
      <c r="G912" s="81" t="s">
        <v>70</v>
      </c>
      <c r="H912" s="80" t="n">
        <v>39661</v>
      </c>
      <c r="I912" s="81" t="n">
        <v>-271467</v>
      </c>
      <c r="J912" s="81" t="n">
        <v>0</v>
      </c>
      <c r="K912" s="82" t="n">
        <f aca="false">IF(J912=0,0,J912/I912)</f>
        <v>0</v>
      </c>
      <c r="L912" s="82" t="n">
        <f aca="false">I912/UOM</f>
        <v>-27.1467</v>
      </c>
      <c r="M912" s="82" t="n">
        <f aca="false">J912/UOM</f>
        <v>0</v>
      </c>
      <c r="N912" s="83" t="str">
        <f aca="false">IF(F912="P","PHY",IF(F912="G","G",E912))</f>
        <v>P</v>
      </c>
      <c r="O912" s="83" t="str">
        <f aca="false">IF(ISNA(VLOOKUP(G912,BadCanCurves,1,FALSE())),VLOOKUP(D912,FOLIOS,6,FALSE()),"not used")</f>
        <v>not used</v>
      </c>
      <c r="P912" s="83" t="n">
        <f aca="false">IF($N912="P",VLOOKUP(H912,PrcBuckets,2,FALSE()),0)</f>
        <v>13</v>
      </c>
      <c r="Q912" s="83" t="n">
        <f aca="false">IF($N912="D",VLOOKUP(H912,BasisBuckets,2,FALSE()),0)</f>
        <v>0</v>
      </c>
      <c r="R912" s="83" t="n">
        <f aca="false">IF($N912="PHY",VLOOKUP(H912,PGDBuckets,2,FALSE()),0)</f>
        <v>0</v>
      </c>
      <c r="S912" s="83" t="n">
        <f aca="false">IF($N912="G",VLOOKUP(H912,PGDBuckets,2,FALSE()),0)</f>
        <v>0</v>
      </c>
      <c r="T912" s="83" t="n">
        <f aca="false">SUM(P912:S912)</f>
        <v>13</v>
      </c>
      <c r="U912" s="83" t="str">
        <f aca="false">IF(O912="not used","-",O912&amp;N912&amp;T912)</f>
        <v>-</v>
      </c>
      <c r="V912" s="83" t="str">
        <f aca="false">IF(O912="Not Used","-",VLOOKUP(D912,FOLIOS,7,FALSE())&amp;H912)</f>
        <v>-</v>
      </c>
      <c r="W912" s="83" t="str">
        <f aca="false">IF(U912="-","-",O912&amp;E912&amp;H912)</f>
        <v>-</v>
      </c>
      <c r="X912" s="84" t="str">
        <f aca="false">D912&amp;G912</f>
        <v>FT-CAND-EGSC-PRCTOLL:AECO/MCNL</v>
      </c>
      <c r="AF912" s="0" t="str">
        <f aca="false">D912&amp;V912</f>
        <v>FT-CAND-EGSC-PRC-</v>
      </c>
    </row>
    <row r="913" customFormat="false" ht="12.75" hidden="false" customHeight="false" outlineLevel="0" collapsed="false">
      <c r="A913" s="80" t="n">
        <v>36682</v>
      </c>
      <c r="B913" s="81" t="s">
        <v>55</v>
      </c>
      <c r="C913" s="81" t="s">
        <v>56</v>
      </c>
      <c r="D913" s="81" t="s">
        <v>80</v>
      </c>
      <c r="E913" s="81" t="s">
        <v>24</v>
      </c>
      <c r="F913" s="81"/>
      <c r="G913" s="81" t="s">
        <v>70</v>
      </c>
      <c r="H913" s="80" t="n">
        <v>39692</v>
      </c>
      <c r="I913" s="81" t="n">
        <v>-261116</v>
      </c>
      <c r="J913" s="81" t="n">
        <v>0</v>
      </c>
      <c r="K913" s="82" t="n">
        <f aca="false">IF(J913=0,0,J913/I913)</f>
        <v>0</v>
      </c>
      <c r="L913" s="82" t="n">
        <f aca="false">I913/UOM</f>
        <v>-26.1116</v>
      </c>
      <c r="M913" s="82" t="n">
        <f aca="false">J913/UOM</f>
        <v>0</v>
      </c>
      <c r="N913" s="83" t="str">
        <f aca="false">IF(F913="P","PHY",IF(F913="G","G",E913))</f>
        <v>P</v>
      </c>
      <c r="O913" s="83" t="str">
        <f aca="false">IF(ISNA(VLOOKUP(G913,BadCanCurves,1,FALSE())),VLOOKUP(D913,FOLIOS,6,FALSE()),"not used")</f>
        <v>not used</v>
      </c>
      <c r="P913" s="83" t="n">
        <f aca="false">IF($N913="P",VLOOKUP(H913,PrcBuckets,2,FALSE()),0)</f>
        <v>13</v>
      </c>
      <c r="Q913" s="83" t="n">
        <f aca="false">IF($N913="D",VLOOKUP(H913,BasisBuckets,2,FALSE()),0)</f>
        <v>0</v>
      </c>
      <c r="R913" s="83" t="n">
        <f aca="false">IF($N913="PHY",VLOOKUP(H913,PGDBuckets,2,FALSE()),0)</f>
        <v>0</v>
      </c>
      <c r="S913" s="83" t="n">
        <f aca="false">IF($N913="G",VLOOKUP(H913,PGDBuckets,2,FALSE()),0)</f>
        <v>0</v>
      </c>
      <c r="T913" s="83" t="n">
        <f aca="false">SUM(P913:S913)</f>
        <v>13</v>
      </c>
      <c r="U913" s="83" t="str">
        <f aca="false">IF(O913="not used","-",O913&amp;N913&amp;T913)</f>
        <v>-</v>
      </c>
      <c r="V913" s="83" t="str">
        <f aca="false">IF(O913="Not Used","-",VLOOKUP(D913,FOLIOS,7,FALSE())&amp;H913)</f>
        <v>-</v>
      </c>
      <c r="W913" s="83" t="str">
        <f aca="false">IF(U913="-","-",O913&amp;E913&amp;H913)</f>
        <v>-</v>
      </c>
      <c r="X913" s="84" t="str">
        <f aca="false">D913&amp;G913</f>
        <v>FT-CAND-EGSC-PRCTOLL:AECO/MCNL</v>
      </c>
      <c r="AF913" s="0" t="str">
        <f aca="false">D913&amp;V913</f>
        <v>FT-CAND-EGSC-PRC-</v>
      </c>
    </row>
    <row r="914" customFormat="false" ht="12.75" hidden="false" customHeight="false" outlineLevel="0" collapsed="false">
      <c r="A914" s="80" t="n">
        <v>36682</v>
      </c>
      <c r="B914" s="81" t="s">
        <v>55</v>
      </c>
      <c r="C914" s="81" t="s">
        <v>56</v>
      </c>
      <c r="D914" s="81" t="s">
        <v>80</v>
      </c>
      <c r="E914" s="81" t="s">
        <v>24</v>
      </c>
      <c r="F914" s="81"/>
      <c r="G914" s="81" t="s">
        <v>70</v>
      </c>
      <c r="H914" s="80" t="n">
        <v>39722</v>
      </c>
      <c r="I914" s="81" t="n">
        <v>-268235</v>
      </c>
      <c r="J914" s="81" t="n">
        <v>0</v>
      </c>
      <c r="K914" s="82" t="n">
        <f aca="false">IF(J914=0,0,J914/I914)</f>
        <v>0</v>
      </c>
      <c r="L914" s="82" t="n">
        <f aca="false">I914/UOM</f>
        <v>-26.8235</v>
      </c>
      <c r="M914" s="82" t="n">
        <f aca="false">J914/UOM</f>
        <v>0</v>
      </c>
      <c r="N914" s="83" t="str">
        <f aca="false">IF(F914="P","PHY",IF(F914="G","G",E914))</f>
        <v>P</v>
      </c>
      <c r="O914" s="83" t="str">
        <f aca="false">IF(ISNA(VLOOKUP(G914,BadCanCurves,1,FALSE())),VLOOKUP(D914,FOLIOS,6,FALSE()),"not used")</f>
        <v>not used</v>
      </c>
      <c r="P914" s="83" t="n">
        <f aca="false">IF($N914="P",VLOOKUP(H914,PrcBuckets,2,FALSE()),0)</f>
        <v>13</v>
      </c>
      <c r="Q914" s="83" t="n">
        <f aca="false">IF($N914="D",VLOOKUP(H914,BasisBuckets,2,FALSE()),0)</f>
        <v>0</v>
      </c>
      <c r="R914" s="83" t="n">
        <f aca="false">IF($N914="PHY",VLOOKUP(H914,PGDBuckets,2,FALSE()),0)</f>
        <v>0</v>
      </c>
      <c r="S914" s="83" t="n">
        <f aca="false">IF($N914="G",VLOOKUP(H914,PGDBuckets,2,FALSE()),0)</f>
        <v>0</v>
      </c>
      <c r="T914" s="83" t="n">
        <f aca="false">SUM(P914:S914)</f>
        <v>13</v>
      </c>
      <c r="U914" s="83" t="str">
        <f aca="false">IF(O914="not used","-",O914&amp;N914&amp;T914)</f>
        <v>-</v>
      </c>
      <c r="V914" s="83" t="str">
        <f aca="false">IF(O914="Not Used","-",VLOOKUP(D914,FOLIOS,7,FALSE())&amp;H914)</f>
        <v>-</v>
      </c>
      <c r="W914" s="83" t="str">
        <f aca="false">IF(U914="-","-",O914&amp;E914&amp;H914)</f>
        <v>-</v>
      </c>
      <c r="X914" s="84" t="str">
        <f aca="false">D914&amp;G914</f>
        <v>FT-CAND-EGSC-PRCTOLL:AECO/MCNL</v>
      </c>
      <c r="AF914" s="0" t="str">
        <f aca="false">D914&amp;V914</f>
        <v>FT-CAND-EGSC-PRC-</v>
      </c>
    </row>
    <row r="915" customFormat="false" ht="12.75" hidden="false" customHeight="false" outlineLevel="0" collapsed="false">
      <c r="A915" s="80" t="n">
        <v>36682</v>
      </c>
      <c r="B915" s="81" t="s">
        <v>55</v>
      </c>
      <c r="C915" s="81" t="s">
        <v>56</v>
      </c>
      <c r="D915" s="81" t="s">
        <v>80</v>
      </c>
      <c r="E915" s="81" t="s">
        <v>24</v>
      </c>
      <c r="F915" s="81"/>
      <c r="G915" s="81" t="s">
        <v>70</v>
      </c>
      <c r="H915" s="80" t="n">
        <v>39753</v>
      </c>
      <c r="I915" s="81" t="n">
        <v>-258007</v>
      </c>
      <c r="J915" s="81" t="n">
        <v>0</v>
      </c>
      <c r="K915" s="82" t="n">
        <f aca="false">IF(J915=0,0,J915/I915)</f>
        <v>0</v>
      </c>
      <c r="L915" s="82" t="n">
        <f aca="false">I915/UOM</f>
        <v>-25.8007</v>
      </c>
      <c r="M915" s="82" t="n">
        <f aca="false">J915/UOM</f>
        <v>0</v>
      </c>
      <c r="N915" s="83" t="str">
        <f aca="false">IF(F915="P","PHY",IF(F915="G","G",E915))</f>
        <v>P</v>
      </c>
      <c r="O915" s="83" t="str">
        <f aca="false">IF(ISNA(VLOOKUP(G915,BadCanCurves,1,FALSE())),VLOOKUP(D915,FOLIOS,6,FALSE()),"not used")</f>
        <v>not used</v>
      </c>
      <c r="P915" s="83" t="n">
        <f aca="false">IF($N915="P",VLOOKUP(H915,PrcBuckets,2,FALSE()),0)</f>
        <v>13</v>
      </c>
      <c r="Q915" s="83" t="n">
        <f aca="false">IF($N915="D",VLOOKUP(H915,BasisBuckets,2,FALSE()),0)</f>
        <v>0</v>
      </c>
      <c r="R915" s="83" t="n">
        <f aca="false">IF($N915="PHY",VLOOKUP(H915,PGDBuckets,2,FALSE()),0)</f>
        <v>0</v>
      </c>
      <c r="S915" s="83" t="n">
        <f aca="false">IF($N915="G",VLOOKUP(H915,PGDBuckets,2,FALSE()),0)</f>
        <v>0</v>
      </c>
      <c r="T915" s="83" t="n">
        <f aca="false">SUM(P915:S915)</f>
        <v>13</v>
      </c>
      <c r="U915" s="83" t="str">
        <f aca="false">IF(O915="not used","-",O915&amp;N915&amp;T915)</f>
        <v>-</v>
      </c>
      <c r="V915" s="83" t="str">
        <f aca="false">IF(O915="Not Used","-",VLOOKUP(D915,FOLIOS,7,FALSE())&amp;H915)</f>
        <v>-</v>
      </c>
      <c r="W915" s="83" t="str">
        <f aca="false">IF(U915="-","-",O915&amp;E915&amp;H915)</f>
        <v>-</v>
      </c>
      <c r="X915" s="84" t="str">
        <f aca="false">D915&amp;G915</f>
        <v>FT-CAND-EGSC-PRCTOLL:AECO/MCNL</v>
      </c>
      <c r="AF915" s="0" t="str">
        <f aca="false">D915&amp;V915</f>
        <v>FT-CAND-EGSC-PRC-</v>
      </c>
    </row>
    <row r="916" customFormat="false" ht="12.75" hidden="false" customHeight="false" outlineLevel="0" collapsed="false">
      <c r="A916" s="80" t="n">
        <v>36682</v>
      </c>
      <c r="B916" s="81" t="s">
        <v>55</v>
      </c>
      <c r="C916" s="81" t="s">
        <v>56</v>
      </c>
      <c r="D916" s="81" t="s">
        <v>80</v>
      </c>
      <c r="E916" s="81" t="s">
        <v>24</v>
      </c>
      <c r="F916" s="81"/>
      <c r="G916" s="81" t="s">
        <v>70</v>
      </c>
      <c r="H916" s="80" t="n">
        <v>39783</v>
      </c>
      <c r="I916" s="81" t="n">
        <v>-425326</v>
      </c>
      <c r="J916" s="81" t="n">
        <v>0</v>
      </c>
      <c r="K916" s="82" t="n">
        <f aca="false">IF(J916=0,0,J916/I916)</f>
        <v>0</v>
      </c>
      <c r="L916" s="82" t="n">
        <f aca="false">I916/UOM</f>
        <v>-42.5326</v>
      </c>
      <c r="M916" s="82" t="n">
        <f aca="false">J916/UOM</f>
        <v>0</v>
      </c>
      <c r="N916" s="83" t="str">
        <f aca="false">IF(F916="P","PHY",IF(F916="G","G",E916))</f>
        <v>P</v>
      </c>
      <c r="O916" s="83" t="str">
        <f aca="false">IF(ISNA(VLOOKUP(G916,BadCanCurves,1,FALSE())),VLOOKUP(D916,FOLIOS,6,FALSE()),"not used")</f>
        <v>not used</v>
      </c>
      <c r="P916" s="83" t="n">
        <f aca="false">IF($N916="P",VLOOKUP(H916,PrcBuckets,2,FALSE()),0)</f>
        <v>13</v>
      </c>
      <c r="Q916" s="83" t="n">
        <f aca="false">IF($N916="D",VLOOKUP(H916,BasisBuckets,2,FALSE()),0)</f>
        <v>0</v>
      </c>
      <c r="R916" s="83" t="n">
        <f aca="false">IF($N916="PHY",VLOOKUP(H916,PGDBuckets,2,FALSE()),0)</f>
        <v>0</v>
      </c>
      <c r="S916" s="83" t="n">
        <f aca="false">IF($N916="G",VLOOKUP(H916,PGDBuckets,2,FALSE()),0)</f>
        <v>0</v>
      </c>
      <c r="T916" s="83" t="n">
        <f aca="false">SUM(P916:S916)</f>
        <v>13</v>
      </c>
      <c r="U916" s="83" t="str">
        <f aca="false">IF(O916="not used","-",O916&amp;N916&amp;T916)</f>
        <v>-</v>
      </c>
      <c r="V916" s="83" t="str">
        <f aca="false">IF(O916="Not Used","-",VLOOKUP(D916,FOLIOS,7,FALSE())&amp;H916)</f>
        <v>-</v>
      </c>
      <c r="W916" s="83" t="str">
        <f aca="false">IF(U916="-","-",O916&amp;E916&amp;H916)</f>
        <v>-</v>
      </c>
      <c r="X916" s="84" t="str">
        <f aca="false">D916&amp;G916</f>
        <v>FT-CAND-EGSC-PRCTOLL:AECO/MCNL</v>
      </c>
      <c r="AF916" s="0" t="str">
        <f aca="false">D916&amp;V916</f>
        <v>FT-CAND-EGSC-PRC-</v>
      </c>
    </row>
    <row r="917" customFormat="false" ht="12.75" hidden="false" customHeight="false" outlineLevel="0" collapsed="false">
      <c r="A917" s="80" t="n">
        <v>36682</v>
      </c>
      <c r="B917" s="81" t="s">
        <v>55</v>
      </c>
      <c r="C917" s="81" t="s">
        <v>56</v>
      </c>
      <c r="D917" s="81" t="s">
        <v>80</v>
      </c>
      <c r="E917" s="81" t="s">
        <v>24</v>
      </c>
      <c r="F917" s="81"/>
      <c r="G917" s="81" t="s">
        <v>62</v>
      </c>
      <c r="H917" s="80" t="n">
        <v>36708</v>
      </c>
      <c r="I917" s="81" t="n">
        <v>0</v>
      </c>
      <c r="J917" s="81" t="n">
        <v>0</v>
      </c>
      <c r="K917" s="82" t="n">
        <f aca="false">IF(J917=0,0,J917/I917)</f>
        <v>0</v>
      </c>
      <c r="L917" s="82" t="n">
        <f aca="false">I917/UOM</f>
        <v>0</v>
      </c>
      <c r="M917" s="82" t="n">
        <f aca="false">J917/UOM</f>
        <v>0</v>
      </c>
      <c r="N917" s="83" t="str">
        <f aca="false">IF(F917="P","PHY",IF(F917="G","G",E917))</f>
        <v>P</v>
      </c>
      <c r="O917" s="83" t="str">
        <f aca="false">IF(ISNA(VLOOKUP(G917,BadCanCurves,1,FALSE())),VLOOKUP(D917,FOLIOS,6,FALSE()),"not used")</f>
        <v>not used</v>
      </c>
      <c r="P917" s="83" t="n">
        <f aca="false">IF($N917="P",VLOOKUP(H917,PrcBuckets,2,FALSE()),0)</f>
        <v>4</v>
      </c>
      <c r="Q917" s="83" t="n">
        <f aca="false">IF($N917="D",VLOOKUP(H917,BasisBuckets,2,FALSE()),0)</f>
        <v>0</v>
      </c>
      <c r="R917" s="83" t="n">
        <f aca="false">IF($N917="PHY",VLOOKUP(H917,PGDBuckets,2,FALSE()),0)</f>
        <v>0</v>
      </c>
      <c r="S917" s="83" t="n">
        <f aca="false">IF($N917="G",VLOOKUP(H917,PGDBuckets,2,FALSE()),0)</f>
        <v>0</v>
      </c>
      <c r="T917" s="83" t="n">
        <f aca="false">SUM(P917:S917)</f>
        <v>4</v>
      </c>
      <c r="U917" s="83" t="str">
        <f aca="false">IF(O917="not used","-",O917&amp;N917&amp;T917)</f>
        <v>-</v>
      </c>
      <c r="V917" s="83" t="str">
        <f aca="false">IF(O917="Not Used","-",VLOOKUP(D917,FOLIOS,7,FALSE())&amp;H917)</f>
        <v>-</v>
      </c>
      <c r="W917" s="83" t="str">
        <f aca="false">IF(U917="-","-",O917&amp;E917&amp;H917)</f>
        <v>-</v>
      </c>
      <c r="X917" s="84" t="str">
        <f aca="false">D917&amp;G917</f>
        <v>FT-CAND-EGSC-PRCTOLL:EMER/ST.CL</v>
      </c>
      <c r="AF917" s="0" t="str">
        <f aca="false">D917&amp;V917</f>
        <v>FT-CAND-EGSC-PRC-</v>
      </c>
    </row>
    <row r="918" customFormat="false" ht="12.75" hidden="false" customHeight="false" outlineLevel="0" collapsed="false">
      <c r="A918" s="80" t="n">
        <v>36682</v>
      </c>
      <c r="B918" s="81" t="s">
        <v>55</v>
      </c>
      <c r="C918" s="81" t="s">
        <v>56</v>
      </c>
      <c r="D918" s="81" t="s">
        <v>80</v>
      </c>
      <c r="E918" s="81" t="s">
        <v>24</v>
      </c>
      <c r="F918" s="81"/>
      <c r="G918" s="81" t="s">
        <v>62</v>
      </c>
      <c r="H918" s="80" t="n">
        <v>36739</v>
      </c>
      <c r="I918" s="81" t="n">
        <v>0</v>
      </c>
      <c r="J918" s="81" t="n">
        <v>0</v>
      </c>
      <c r="K918" s="82" t="n">
        <f aca="false">IF(J918=0,0,J918/I918)</f>
        <v>0</v>
      </c>
      <c r="L918" s="82" t="n">
        <f aca="false">I918/UOM</f>
        <v>0</v>
      </c>
      <c r="M918" s="82" t="n">
        <f aca="false">J918/UOM</f>
        <v>0</v>
      </c>
      <c r="N918" s="83" t="str">
        <f aca="false">IF(F918="P","PHY",IF(F918="G","G",E918))</f>
        <v>P</v>
      </c>
      <c r="O918" s="83" t="str">
        <f aca="false">IF(ISNA(VLOOKUP(G918,BadCanCurves,1,FALSE())),VLOOKUP(D918,FOLIOS,6,FALSE()),"not used")</f>
        <v>not used</v>
      </c>
      <c r="P918" s="83" t="n">
        <f aca="false">IF($N918="P",VLOOKUP(H918,PrcBuckets,2,FALSE()),0)</f>
        <v>5</v>
      </c>
      <c r="Q918" s="83" t="n">
        <f aca="false">IF($N918="D",VLOOKUP(H918,BasisBuckets,2,FALSE()),0)</f>
        <v>0</v>
      </c>
      <c r="R918" s="83" t="n">
        <f aca="false">IF($N918="PHY",VLOOKUP(H918,PGDBuckets,2,FALSE()),0)</f>
        <v>0</v>
      </c>
      <c r="S918" s="83" t="n">
        <f aca="false">IF($N918="G",VLOOKUP(H918,PGDBuckets,2,FALSE()),0)</f>
        <v>0</v>
      </c>
      <c r="T918" s="83" t="n">
        <f aca="false">SUM(P918:S918)</f>
        <v>5</v>
      </c>
      <c r="U918" s="83" t="str">
        <f aca="false">IF(O918="not used","-",O918&amp;N918&amp;T918)</f>
        <v>-</v>
      </c>
      <c r="V918" s="83" t="str">
        <f aca="false">IF(O918="Not Used","-",VLOOKUP(D918,FOLIOS,7,FALSE())&amp;H918)</f>
        <v>-</v>
      </c>
      <c r="W918" s="83" t="str">
        <f aca="false">IF(U918="-","-",O918&amp;E918&amp;H918)</f>
        <v>-</v>
      </c>
      <c r="X918" s="84" t="str">
        <f aca="false">D918&amp;G918</f>
        <v>FT-CAND-EGSC-PRCTOLL:EMER/ST.CL</v>
      </c>
      <c r="AF918" s="0" t="str">
        <f aca="false">D918&amp;V918</f>
        <v>FT-CAND-EGSC-PRC-</v>
      </c>
    </row>
    <row r="919" customFormat="false" ht="12.75" hidden="false" customHeight="false" outlineLevel="0" collapsed="false">
      <c r="A919" s="80" t="n">
        <v>36682</v>
      </c>
      <c r="B919" s="81" t="s">
        <v>55</v>
      </c>
      <c r="C919" s="81" t="s">
        <v>56</v>
      </c>
      <c r="D919" s="81" t="s">
        <v>80</v>
      </c>
      <c r="E919" s="81" t="s">
        <v>24</v>
      </c>
      <c r="F919" s="81"/>
      <c r="G919" s="81" t="s">
        <v>62</v>
      </c>
      <c r="H919" s="80" t="n">
        <v>36770</v>
      </c>
      <c r="I919" s="81" t="n">
        <v>0</v>
      </c>
      <c r="J919" s="81" t="n">
        <v>0</v>
      </c>
      <c r="K919" s="82" t="n">
        <f aca="false">IF(J919=0,0,J919/I919)</f>
        <v>0</v>
      </c>
      <c r="L919" s="82" t="n">
        <f aca="false">I919/UOM</f>
        <v>0</v>
      </c>
      <c r="M919" s="82" t="n">
        <f aca="false">J919/UOM</f>
        <v>0</v>
      </c>
      <c r="N919" s="83" t="str">
        <f aca="false">IF(F919="P","PHY",IF(F919="G","G",E919))</f>
        <v>P</v>
      </c>
      <c r="O919" s="83" t="str">
        <f aca="false">IF(ISNA(VLOOKUP(G919,BadCanCurves,1,FALSE())),VLOOKUP(D919,FOLIOS,6,FALSE()),"not used")</f>
        <v>not used</v>
      </c>
      <c r="P919" s="83" t="n">
        <f aca="false">IF($N919="P",VLOOKUP(H919,PrcBuckets,2,FALSE()),0)</f>
        <v>6</v>
      </c>
      <c r="Q919" s="83" t="n">
        <f aca="false">IF($N919="D",VLOOKUP(H919,BasisBuckets,2,FALSE()),0)</f>
        <v>0</v>
      </c>
      <c r="R919" s="83" t="n">
        <f aca="false">IF($N919="PHY",VLOOKUP(H919,PGDBuckets,2,FALSE()),0)</f>
        <v>0</v>
      </c>
      <c r="S919" s="83" t="n">
        <f aca="false">IF($N919="G",VLOOKUP(H919,PGDBuckets,2,FALSE()),0)</f>
        <v>0</v>
      </c>
      <c r="T919" s="83" t="n">
        <f aca="false">SUM(P919:S919)</f>
        <v>6</v>
      </c>
      <c r="U919" s="83" t="str">
        <f aca="false">IF(O919="not used","-",O919&amp;N919&amp;T919)</f>
        <v>-</v>
      </c>
      <c r="V919" s="83" t="str">
        <f aca="false">IF(O919="Not Used","-",VLOOKUP(D919,FOLIOS,7,FALSE())&amp;H919)</f>
        <v>-</v>
      </c>
      <c r="W919" s="83" t="str">
        <f aca="false">IF(U919="-","-",O919&amp;E919&amp;H919)</f>
        <v>-</v>
      </c>
      <c r="X919" s="84" t="str">
        <f aca="false">D919&amp;G919</f>
        <v>FT-CAND-EGSC-PRCTOLL:EMER/ST.CL</v>
      </c>
      <c r="AF919" s="0" t="str">
        <f aca="false">D919&amp;V919</f>
        <v>FT-CAND-EGSC-PRC-</v>
      </c>
    </row>
    <row r="920" customFormat="false" ht="12.75" hidden="false" customHeight="false" outlineLevel="0" collapsed="false">
      <c r="A920" s="80" t="n">
        <v>36682</v>
      </c>
      <c r="B920" s="81" t="s">
        <v>55</v>
      </c>
      <c r="C920" s="81" t="s">
        <v>56</v>
      </c>
      <c r="D920" s="81" t="s">
        <v>80</v>
      </c>
      <c r="E920" s="81" t="s">
        <v>24</v>
      </c>
      <c r="F920" s="81"/>
      <c r="G920" s="81" t="s">
        <v>62</v>
      </c>
      <c r="H920" s="80" t="n">
        <v>36800</v>
      </c>
      <c r="I920" s="81" t="n">
        <v>0</v>
      </c>
      <c r="J920" s="81" t="n">
        <v>0</v>
      </c>
      <c r="K920" s="82" t="n">
        <f aca="false">IF(J920=0,0,J920/I920)</f>
        <v>0</v>
      </c>
      <c r="L920" s="82" t="n">
        <f aca="false">I920/UOM</f>
        <v>0</v>
      </c>
      <c r="M920" s="82" t="n">
        <f aca="false">J920/UOM</f>
        <v>0</v>
      </c>
      <c r="N920" s="83" t="str">
        <f aca="false">IF(F920="P","PHY",IF(F920="G","G",E920))</f>
        <v>P</v>
      </c>
      <c r="O920" s="83" t="str">
        <f aca="false">IF(ISNA(VLOOKUP(G920,BadCanCurves,1,FALSE())),VLOOKUP(D920,FOLIOS,6,FALSE()),"not used")</f>
        <v>not used</v>
      </c>
      <c r="P920" s="83" t="n">
        <f aca="false">IF($N920="P",VLOOKUP(H920,PrcBuckets,2,FALSE()),0)</f>
        <v>7</v>
      </c>
      <c r="Q920" s="83" t="n">
        <f aca="false">IF($N920="D",VLOOKUP(H920,BasisBuckets,2,FALSE()),0)</f>
        <v>0</v>
      </c>
      <c r="R920" s="83" t="n">
        <f aca="false">IF($N920="PHY",VLOOKUP(H920,PGDBuckets,2,FALSE()),0)</f>
        <v>0</v>
      </c>
      <c r="S920" s="83" t="n">
        <f aca="false">IF($N920="G",VLOOKUP(H920,PGDBuckets,2,FALSE()),0)</f>
        <v>0</v>
      </c>
      <c r="T920" s="83" t="n">
        <f aca="false">SUM(P920:S920)</f>
        <v>7</v>
      </c>
      <c r="U920" s="83" t="str">
        <f aca="false">IF(O920="not used","-",O920&amp;N920&amp;T920)</f>
        <v>-</v>
      </c>
      <c r="V920" s="83" t="str">
        <f aca="false">IF(O920="Not Used","-",VLOOKUP(D920,FOLIOS,7,FALSE())&amp;H920)</f>
        <v>-</v>
      </c>
      <c r="W920" s="83" t="str">
        <f aca="false">IF(U920="-","-",O920&amp;E920&amp;H920)</f>
        <v>-</v>
      </c>
      <c r="X920" s="84" t="str">
        <f aca="false">D920&amp;G920</f>
        <v>FT-CAND-EGSC-PRCTOLL:EMER/ST.CL</v>
      </c>
      <c r="AF920" s="0" t="str">
        <f aca="false">D920&amp;V920</f>
        <v>FT-CAND-EGSC-PRC-</v>
      </c>
    </row>
    <row r="921" customFormat="false" ht="12.75" hidden="false" customHeight="false" outlineLevel="0" collapsed="false">
      <c r="A921" s="80" t="n">
        <v>36682</v>
      </c>
      <c r="B921" s="81" t="s">
        <v>55</v>
      </c>
      <c r="C921" s="81" t="s">
        <v>56</v>
      </c>
      <c r="D921" s="81" t="s">
        <v>80</v>
      </c>
      <c r="E921" s="81" t="s">
        <v>24</v>
      </c>
      <c r="F921" s="81"/>
      <c r="G921" s="81" t="s">
        <v>62</v>
      </c>
      <c r="H921" s="80" t="n">
        <v>36831</v>
      </c>
      <c r="I921" s="81" t="n">
        <v>0</v>
      </c>
      <c r="J921" s="81" t="n">
        <v>0</v>
      </c>
      <c r="K921" s="82" t="n">
        <f aca="false">IF(J921=0,0,J921/I921)</f>
        <v>0</v>
      </c>
      <c r="L921" s="82" t="n">
        <f aca="false">I921/UOM</f>
        <v>0</v>
      </c>
      <c r="M921" s="82" t="n">
        <f aca="false">J921/UOM</f>
        <v>0</v>
      </c>
      <c r="N921" s="83" t="str">
        <f aca="false">IF(F921="P","PHY",IF(F921="G","G",E921))</f>
        <v>P</v>
      </c>
      <c r="O921" s="83" t="str">
        <f aca="false">IF(ISNA(VLOOKUP(G921,BadCanCurves,1,FALSE())),VLOOKUP(D921,FOLIOS,6,FALSE()),"not used")</f>
        <v>not used</v>
      </c>
      <c r="P921" s="83" t="n">
        <f aca="false">IF($N921="P",VLOOKUP(H921,PrcBuckets,2,FALSE()),0)</f>
        <v>8</v>
      </c>
      <c r="Q921" s="83" t="n">
        <f aca="false">IF($N921="D",VLOOKUP(H921,BasisBuckets,2,FALSE()),0)</f>
        <v>0</v>
      </c>
      <c r="R921" s="83" t="n">
        <f aca="false">IF($N921="PHY",VLOOKUP(H921,PGDBuckets,2,FALSE()),0)</f>
        <v>0</v>
      </c>
      <c r="S921" s="83" t="n">
        <f aca="false">IF($N921="G",VLOOKUP(H921,PGDBuckets,2,FALSE()),0)</f>
        <v>0</v>
      </c>
      <c r="T921" s="83" t="n">
        <f aca="false">SUM(P921:S921)</f>
        <v>8</v>
      </c>
      <c r="U921" s="83" t="str">
        <f aca="false">IF(O921="not used","-",O921&amp;N921&amp;T921)</f>
        <v>-</v>
      </c>
      <c r="V921" s="83" t="str">
        <f aca="false">IF(O921="Not Used","-",VLOOKUP(D921,FOLIOS,7,FALSE())&amp;H921)</f>
        <v>-</v>
      </c>
      <c r="W921" s="83" t="str">
        <f aca="false">IF(U921="-","-",O921&amp;E921&amp;H921)</f>
        <v>-</v>
      </c>
      <c r="X921" s="84" t="str">
        <f aca="false">D921&amp;G921</f>
        <v>FT-CAND-EGSC-PRCTOLL:EMER/ST.CL</v>
      </c>
      <c r="AF921" s="0" t="str">
        <f aca="false">D921&amp;V921</f>
        <v>FT-CAND-EGSC-PRC-</v>
      </c>
    </row>
    <row r="922" customFormat="false" ht="12.75" hidden="false" customHeight="false" outlineLevel="0" collapsed="false">
      <c r="A922" s="80" t="n">
        <v>36682</v>
      </c>
      <c r="B922" s="81" t="s">
        <v>55</v>
      </c>
      <c r="C922" s="81" t="s">
        <v>56</v>
      </c>
      <c r="D922" s="81" t="s">
        <v>80</v>
      </c>
      <c r="E922" s="81" t="s">
        <v>24</v>
      </c>
      <c r="F922" s="81"/>
      <c r="G922" s="81" t="s">
        <v>62</v>
      </c>
      <c r="H922" s="80" t="n">
        <v>36861</v>
      </c>
      <c r="I922" s="81" t="n">
        <v>0</v>
      </c>
      <c r="J922" s="81" t="n">
        <v>0</v>
      </c>
      <c r="K922" s="82" t="n">
        <f aca="false">IF(J922=0,0,J922/I922)</f>
        <v>0</v>
      </c>
      <c r="L922" s="82" t="n">
        <f aca="false">I922/UOM</f>
        <v>0</v>
      </c>
      <c r="M922" s="82" t="n">
        <f aca="false">J922/UOM</f>
        <v>0</v>
      </c>
      <c r="N922" s="83" t="str">
        <f aca="false">IF(F922="P","PHY",IF(F922="G","G",E922))</f>
        <v>P</v>
      </c>
      <c r="O922" s="83" t="str">
        <f aca="false">IF(ISNA(VLOOKUP(G922,BadCanCurves,1,FALSE())),VLOOKUP(D922,FOLIOS,6,FALSE()),"not used")</f>
        <v>not used</v>
      </c>
      <c r="P922" s="83" t="n">
        <f aca="false">IF($N922="P",VLOOKUP(H922,PrcBuckets,2,FALSE()),0)</f>
        <v>8</v>
      </c>
      <c r="Q922" s="83" t="n">
        <f aca="false">IF($N922="D",VLOOKUP(H922,BasisBuckets,2,FALSE()),0)</f>
        <v>0</v>
      </c>
      <c r="R922" s="83" t="n">
        <f aca="false">IF($N922="PHY",VLOOKUP(H922,PGDBuckets,2,FALSE()),0)</f>
        <v>0</v>
      </c>
      <c r="S922" s="83" t="n">
        <f aca="false">IF($N922="G",VLOOKUP(H922,PGDBuckets,2,FALSE()),0)</f>
        <v>0</v>
      </c>
      <c r="T922" s="83" t="n">
        <f aca="false">SUM(P922:S922)</f>
        <v>8</v>
      </c>
      <c r="U922" s="83" t="str">
        <f aca="false">IF(O922="not used","-",O922&amp;N922&amp;T922)</f>
        <v>-</v>
      </c>
      <c r="V922" s="83" t="str">
        <f aca="false">IF(O922="Not Used","-",VLOOKUP(D922,FOLIOS,7,FALSE())&amp;H922)</f>
        <v>-</v>
      </c>
      <c r="W922" s="83" t="str">
        <f aca="false">IF(U922="-","-",O922&amp;E922&amp;H922)</f>
        <v>-</v>
      </c>
      <c r="X922" s="84" t="str">
        <f aca="false">D922&amp;G922</f>
        <v>FT-CAND-EGSC-PRCTOLL:EMER/ST.CL</v>
      </c>
      <c r="AF922" s="0" t="str">
        <f aca="false">D922&amp;V922</f>
        <v>FT-CAND-EGSC-PRC-</v>
      </c>
    </row>
    <row r="923" customFormat="false" ht="12.75" hidden="false" customHeight="false" outlineLevel="0" collapsed="false">
      <c r="A923" s="80" t="n">
        <v>36682</v>
      </c>
      <c r="B923" s="81" t="s">
        <v>55</v>
      </c>
      <c r="C923" s="81" t="s">
        <v>56</v>
      </c>
      <c r="D923" s="81" t="s">
        <v>80</v>
      </c>
      <c r="E923" s="81" t="s">
        <v>24</v>
      </c>
      <c r="F923" s="81"/>
      <c r="G923" s="81" t="s">
        <v>62</v>
      </c>
      <c r="H923" s="80" t="n">
        <v>36892</v>
      </c>
      <c r="I923" s="81" t="n">
        <v>0</v>
      </c>
      <c r="J923" s="81" t="n">
        <v>0</v>
      </c>
      <c r="K923" s="82" t="n">
        <f aca="false">IF(J923=0,0,J923/I923)</f>
        <v>0</v>
      </c>
      <c r="L923" s="82" t="n">
        <f aca="false">I923/UOM</f>
        <v>0</v>
      </c>
      <c r="M923" s="82" t="n">
        <f aca="false">J923/UOM</f>
        <v>0</v>
      </c>
      <c r="N923" s="83" t="str">
        <f aca="false">IF(F923="P","PHY",IF(F923="G","G",E923))</f>
        <v>P</v>
      </c>
      <c r="O923" s="83" t="str">
        <f aca="false">IF(ISNA(VLOOKUP(G923,BadCanCurves,1,FALSE())),VLOOKUP(D923,FOLIOS,6,FALSE()),"not used")</f>
        <v>not used</v>
      </c>
      <c r="P923" s="83" t="n">
        <f aca="false">IF($N923="P",VLOOKUP(H923,PrcBuckets,2,FALSE()),0)</f>
        <v>9</v>
      </c>
      <c r="Q923" s="83" t="n">
        <f aca="false">IF($N923="D",VLOOKUP(H923,BasisBuckets,2,FALSE()),0)</f>
        <v>0</v>
      </c>
      <c r="R923" s="83" t="n">
        <f aca="false">IF($N923="PHY",VLOOKUP(H923,PGDBuckets,2,FALSE()),0)</f>
        <v>0</v>
      </c>
      <c r="S923" s="83" t="n">
        <f aca="false">IF($N923="G",VLOOKUP(H923,PGDBuckets,2,FALSE()),0)</f>
        <v>0</v>
      </c>
      <c r="T923" s="83" t="n">
        <f aca="false">SUM(P923:S923)</f>
        <v>9</v>
      </c>
      <c r="U923" s="83" t="str">
        <f aca="false">IF(O923="not used","-",O923&amp;N923&amp;T923)</f>
        <v>-</v>
      </c>
      <c r="V923" s="83" t="str">
        <f aca="false">IF(O923="Not Used","-",VLOOKUP(D923,FOLIOS,7,FALSE())&amp;H923)</f>
        <v>-</v>
      </c>
      <c r="W923" s="83" t="str">
        <f aca="false">IF(U923="-","-",O923&amp;E923&amp;H923)</f>
        <v>-</v>
      </c>
      <c r="X923" s="84" t="str">
        <f aca="false">D923&amp;G923</f>
        <v>FT-CAND-EGSC-PRCTOLL:EMER/ST.CL</v>
      </c>
      <c r="AF923" s="0" t="str">
        <f aca="false">D923&amp;V923</f>
        <v>FT-CAND-EGSC-PRC-</v>
      </c>
    </row>
    <row r="924" customFormat="false" ht="12.75" hidden="false" customHeight="false" outlineLevel="0" collapsed="false">
      <c r="A924" s="80" t="n">
        <v>36682</v>
      </c>
      <c r="B924" s="81" t="s">
        <v>55</v>
      </c>
      <c r="C924" s="81" t="s">
        <v>56</v>
      </c>
      <c r="D924" s="81" t="s">
        <v>80</v>
      </c>
      <c r="E924" s="81" t="s">
        <v>24</v>
      </c>
      <c r="F924" s="81"/>
      <c r="G924" s="81" t="s">
        <v>62</v>
      </c>
      <c r="H924" s="80" t="n">
        <v>36923</v>
      </c>
      <c r="I924" s="81" t="n">
        <v>0</v>
      </c>
      <c r="J924" s="81" t="n">
        <v>0</v>
      </c>
      <c r="K924" s="82" t="n">
        <f aca="false">IF(J924=0,0,J924/I924)</f>
        <v>0</v>
      </c>
      <c r="L924" s="82" t="n">
        <f aca="false">I924/UOM</f>
        <v>0</v>
      </c>
      <c r="M924" s="82" t="n">
        <f aca="false">J924/UOM</f>
        <v>0</v>
      </c>
      <c r="N924" s="83" t="str">
        <f aca="false">IF(F924="P","PHY",IF(F924="G","G",E924))</f>
        <v>P</v>
      </c>
      <c r="O924" s="83" t="str">
        <f aca="false">IF(ISNA(VLOOKUP(G924,BadCanCurves,1,FALSE())),VLOOKUP(D924,FOLIOS,6,FALSE()),"not used")</f>
        <v>not used</v>
      </c>
      <c r="P924" s="83" t="n">
        <f aca="false">IF($N924="P",VLOOKUP(H924,PrcBuckets,2,FALSE()),0)</f>
        <v>9</v>
      </c>
      <c r="Q924" s="83" t="n">
        <f aca="false">IF($N924="D",VLOOKUP(H924,BasisBuckets,2,FALSE()),0)</f>
        <v>0</v>
      </c>
      <c r="R924" s="83" t="n">
        <f aca="false">IF($N924="PHY",VLOOKUP(H924,PGDBuckets,2,FALSE()),0)</f>
        <v>0</v>
      </c>
      <c r="S924" s="83" t="n">
        <f aca="false">IF($N924="G",VLOOKUP(H924,PGDBuckets,2,FALSE()),0)</f>
        <v>0</v>
      </c>
      <c r="T924" s="83" t="n">
        <f aca="false">SUM(P924:S924)</f>
        <v>9</v>
      </c>
      <c r="U924" s="83" t="str">
        <f aca="false">IF(O924="not used","-",O924&amp;N924&amp;T924)</f>
        <v>-</v>
      </c>
      <c r="V924" s="83" t="str">
        <f aca="false">IF(O924="Not Used","-",VLOOKUP(D924,FOLIOS,7,FALSE())&amp;H924)</f>
        <v>-</v>
      </c>
      <c r="W924" s="83" t="str">
        <f aca="false">IF(U924="-","-",O924&amp;E924&amp;H924)</f>
        <v>-</v>
      </c>
      <c r="X924" s="84" t="str">
        <f aca="false">D924&amp;G924</f>
        <v>FT-CAND-EGSC-PRCTOLL:EMER/ST.CL</v>
      </c>
      <c r="AF924" s="0" t="str">
        <f aca="false">D924&amp;V924</f>
        <v>FT-CAND-EGSC-PRC-</v>
      </c>
    </row>
    <row r="925" customFormat="false" ht="12.75" hidden="false" customHeight="false" outlineLevel="0" collapsed="false">
      <c r="A925" s="80" t="n">
        <v>36682</v>
      </c>
      <c r="B925" s="81" t="s">
        <v>55</v>
      </c>
      <c r="C925" s="81" t="s">
        <v>56</v>
      </c>
      <c r="D925" s="81" t="s">
        <v>80</v>
      </c>
      <c r="E925" s="81" t="s">
        <v>24</v>
      </c>
      <c r="F925" s="81"/>
      <c r="G925" s="81" t="s">
        <v>62</v>
      </c>
      <c r="H925" s="80" t="n">
        <v>36951</v>
      </c>
      <c r="I925" s="81" t="n">
        <v>0</v>
      </c>
      <c r="J925" s="81" t="n">
        <v>0</v>
      </c>
      <c r="K925" s="82" t="n">
        <f aca="false">IF(J925=0,0,J925/I925)</f>
        <v>0</v>
      </c>
      <c r="L925" s="82" t="n">
        <f aca="false">I925/UOM</f>
        <v>0</v>
      </c>
      <c r="M925" s="82" t="n">
        <f aca="false">J925/UOM</f>
        <v>0</v>
      </c>
      <c r="N925" s="83" t="str">
        <f aca="false">IF(F925="P","PHY",IF(F925="G","G",E925))</f>
        <v>P</v>
      </c>
      <c r="O925" s="83" t="str">
        <f aca="false">IF(ISNA(VLOOKUP(G925,BadCanCurves,1,FALSE())),VLOOKUP(D925,FOLIOS,6,FALSE()),"not used")</f>
        <v>not used</v>
      </c>
      <c r="P925" s="83" t="n">
        <f aca="false">IF($N925="P",VLOOKUP(H925,PrcBuckets,2,FALSE()),0)</f>
        <v>9</v>
      </c>
      <c r="Q925" s="83" t="n">
        <f aca="false">IF($N925="D",VLOOKUP(H925,BasisBuckets,2,FALSE()),0)</f>
        <v>0</v>
      </c>
      <c r="R925" s="83" t="n">
        <f aca="false">IF($N925="PHY",VLOOKUP(H925,PGDBuckets,2,FALSE()),0)</f>
        <v>0</v>
      </c>
      <c r="S925" s="83" t="n">
        <f aca="false">IF($N925="G",VLOOKUP(H925,PGDBuckets,2,FALSE()),0)</f>
        <v>0</v>
      </c>
      <c r="T925" s="83" t="n">
        <f aca="false">SUM(P925:S925)</f>
        <v>9</v>
      </c>
      <c r="U925" s="83" t="str">
        <f aca="false">IF(O925="not used","-",O925&amp;N925&amp;T925)</f>
        <v>-</v>
      </c>
      <c r="V925" s="83" t="str">
        <f aca="false">IF(O925="Not Used","-",VLOOKUP(D925,FOLIOS,7,FALSE())&amp;H925)</f>
        <v>-</v>
      </c>
      <c r="W925" s="83" t="str">
        <f aca="false">IF(U925="-","-",O925&amp;E925&amp;H925)</f>
        <v>-</v>
      </c>
      <c r="X925" s="84" t="str">
        <f aca="false">D925&amp;G925</f>
        <v>FT-CAND-EGSC-PRCTOLL:EMER/ST.CL</v>
      </c>
      <c r="AF925" s="0" t="str">
        <f aca="false">D925&amp;V925</f>
        <v>FT-CAND-EGSC-PRC-</v>
      </c>
    </row>
    <row r="926" customFormat="false" ht="12.75" hidden="false" customHeight="false" outlineLevel="0" collapsed="false">
      <c r="A926" s="80" t="n">
        <v>36682</v>
      </c>
      <c r="B926" s="81" t="s">
        <v>55</v>
      </c>
      <c r="C926" s="81" t="s">
        <v>56</v>
      </c>
      <c r="D926" s="81" t="s">
        <v>80</v>
      </c>
      <c r="E926" s="81" t="s">
        <v>24</v>
      </c>
      <c r="F926" s="81"/>
      <c r="G926" s="81" t="s">
        <v>62</v>
      </c>
      <c r="H926" s="80" t="n">
        <v>36982</v>
      </c>
      <c r="I926" s="81" t="n">
        <v>0</v>
      </c>
      <c r="J926" s="81" t="n">
        <v>0</v>
      </c>
      <c r="K926" s="82" t="n">
        <f aca="false">IF(J926=0,0,J926/I926)</f>
        <v>0</v>
      </c>
      <c r="L926" s="82" t="n">
        <f aca="false">I926/UOM</f>
        <v>0</v>
      </c>
      <c r="M926" s="82" t="n">
        <f aca="false">J926/UOM</f>
        <v>0</v>
      </c>
      <c r="N926" s="83" t="str">
        <f aca="false">IF(F926="P","PHY",IF(F926="G","G",E926))</f>
        <v>P</v>
      </c>
      <c r="O926" s="83" t="str">
        <f aca="false">IF(ISNA(VLOOKUP(G926,BadCanCurves,1,FALSE())),VLOOKUP(D926,FOLIOS,6,FALSE()),"not used")</f>
        <v>not used</v>
      </c>
      <c r="P926" s="83" t="n">
        <f aca="false">IF($N926="P",VLOOKUP(H926,PrcBuckets,2,FALSE()),0)</f>
        <v>9</v>
      </c>
      <c r="Q926" s="83" t="n">
        <f aca="false">IF($N926="D",VLOOKUP(H926,BasisBuckets,2,FALSE()),0)</f>
        <v>0</v>
      </c>
      <c r="R926" s="83" t="n">
        <f aca="false">IF($N926="PHY",VLOOKUP(H926,PGDBuckets,2,FALSE()),0)</f>
        <v>0</v>
      </c>
      <c r="S926" s="83" t="n">
        <f aca="false">IF($N926="G",VLOOKUP(H926,PGDBuckets,2,FALSE()),0)</f>
        <v>0</v>
      </c>
      <c r="T926" s="83" t="n">
        <f aca="false">SUM(P926:S926)</f>
        <v>9</v>
      </c>
      <c r="U926" s="83" t="str">
        <f aca="false">IF(O926="not used","-",O926&amp;N926&amp;T926)</f>
        <v>-</v>
      </c>
      <c r="V926" s="83" t="str">
        <f aca="false">IF(O926="Not Used","-",VLOOKUP(D926,FOLIOS,7,FALSE())&amp;H926)</f>
        <v>-</v>
      </c>
      <c r="W926" s="83" t="str">
        <f aca="false">IF(U926="-","-",O926&amp;E926&amp;H926)</f>
        <v>-</v>
      </c>
      <c r="X926" s="84" t="str">
        <f aca="false">D926&amp;G926</f>
        <v>FT-CAND-EGSC-PRCTOLL:EMER/ST.CL</v>
      </c>
      <c r="AF926" s="0" t="str">
        <f aca="false">D926&amp;V926</f>
        <v>FT-CAND-EGSC-PRC-</v>
      </c>
    </row>
    <row r="927" customFormat="false" ht="12.75" hidden="false" customHeight="false" outlineLevel="0" collapsed="false">
      <c r="A927" s="80" t="n">
        <v>36682</v>
      </c>
      <c r="B927" s="81" t="s">
        <v>55</v>
      </c>
      <c r="C927" s="81" t="s">
        <v>56</v>
      </c>
      <c r="D927" s="81" t="s">
        <v>80</v>
      </c>
      <c r="E927" s="81" t="s">
        <v>24</v>
      </c>
      <c r="F927" s="81"/>
      <c r="G927" s="81" t="s">
        <v>62</v>
      </c>
      <c r="H927" s="80" t="n">
        <v>37012</v>
      </c>
      <c r="I927" s="81" t="n">
        <v>0</v>
      </c>
      <c r="J927" s="81" t="n">
        <v>0</v>
      </c>
      <c r="K927" s="82" t="n">
        <f aca="false">IF(J927=0,0,J927/I927)</f>
        <v>0</v>
      </c>
      <c r="L927" s="82" t="n">
        <f aca="false">I927/UOM</f>
        <v>0</v>
      </c>
      <c r="M927" s="82" t="n">
        <f aca="false">J927/UOM</f>
        <v>0</v>
      </c>
      <c r="N927" s="83" t="str">
        <f aca="false">IF(F927="P","PHY",IF(F927="G","G",E927))</f>
        <v>P</v>
      </c>
      <c r="O927" s="83" t="str">
        <f aca="false">IF(ISNA(VLOOKUP(G927,BadCanCurves,1,FALSE())),VLOOKUP(D927,FOLIOS,6,FALSE()),"not used")</f>
        <v>not used</v>
      </c>
      <c r="P927" s="83" t="n">
        <f aca="false">IF($N927="P",VLOOKUP(H927,PrcBuckets,2,FALSE()),0)</f>
        <v>9</v>
      </c>
      <c r="Q927" s="83" t="n">
        <f aca="false">IF($N927="D",VLOOKUP(H927,BasisBuckets,2,FALSE()),0)</f>
        <v>0</v>
      </c>
      <c r="R927" s="83" t="n">
        <f aca="false">IF($N927="PHY",VLOOKUP(H927,PGDBuckets,2,FALSE()),0)</f>
        <v>0</v>
      </c>
      <c r="S927" s="83" t="n">
        <f aca="false">IF($N927="G",VLOOKUP(H927,PGDBuckets,2,FALSE()),0)</f>
        <v>0</v>
      </c>
      <c r="T927" s="83" t="n">
        <f aca="false">SUM(P927:S927)</f>
        <v>9</v>
      </c>
      <c r="U927" s="83" t="str">
        <f aca="false">IF(O927="not used","-",O927&amp;N927&amp;T927)</f>
        <v>-</v>
      </c>
      <c r="V927" s="83" t="str">
        <f aca="false">IF(O927="Not Used","-",VLOOKUP(D927,FOLIOS,7,FALSE())&amp;H927)</f>
        <v>-</v>
      </c>
      <c r="W927" s="83" t="str">
        <f aca="false">IF(U927="-","-",O927&amp;E927&amp;H927)</f>
        <v>-</v>
      </c>
      <c r="X927" s="84" t="str">
        <f aca="false">D927&amp;G927</f>
        <v>FT-CAND-EGSC-PRCTOLL:EMER/ST.CL</v>
      </c>
      <c r="AF927" s="0" t="str">
        <f aca="false">D927&amp;V927</f>
        <v>FT-CAND-EGSC-PRC-</v>
      </c>
    </row>
    <row r="928" customFormat="false" ht="12.75" hidden="false" customHeight="false" outlineLevel="0" collapsed="false">
      <c r="A928" s="80" t="n">
        <v>36682</v>
      </c>
      <c r="B928" s="81" t="s">
        <v>55</v>
      </c>
      <c r="C928" s="81" t="s">
        <v>56</v>
      </c>
      <c r="D928" s="81" t="s">
        <v>80</v>
      </c>
      <c r="E928" s="81" t="s">
        <v>24</v>
      </c>
      <c r="F928" s="81"/>
      <c r="G928" s="81" t="s">
        <v>62</v>
      </c>
      <c r="H928" s="80" t="n">
        <v>37043</v>
      </c>
      <c r="I928" s="81" t="n">
        <v>0</v>
      </c>
      <c r="J928" s="81" t="n">
        <v>0</v>
      </c>
      <c r="K928" s="82" t="n">
        <f aca="false">IF(J928=0,0,J928/I928)</f>
        <v>0</v>
      </c>
      <c r="L928" s="82" t="n">
        <f aca="false">I928/UOM</f>
        <v>0</v>
      </c>
      <c r="M928" s="82" t="n">
        <f aca="false">J928/UOM</f>
        <v>0</v>
      </c>
      <c r="N928" s="83" t="str">
        <f aca="false">IF(F928="P","PHY",IF(F928="G","G",E928))</f>
        <v>P</v>
      </c>
      <c r="O928" s="83" t="str">
        <f aca="false">IF(ISNA(VLOOKUP(G928,BadCanCurves,1,FALSE())),VLOOKUP(D928,FOLIOS,6,FALSE()),"not used")</f>
        <v>not used</v>
      </c>
      <c r="P928" s="83" t="n">
        <f aca="false">IF($N928="P",VLOOKUP(H928,PrcBuckets,2,FALSE()),0)</f>
        <v>9</v>
      </c>
      <c r="Q928" s="83" t="n">
        <f aca="false">IF($N928="D",VLOOKUP(H928,BasisBuckets,2,FALSE()),0)</f>
        <v>0</v>
      </c>
      <c r="R928" s="83" t="n">
        <f aca="false">IF($N928="PHY",VLOOKUP(H928,PGDBuckets,2,FALSE()),0)</f>
        <v>0</v>
      </c>
      <c r="S928" s="83" t="n">
        <f aca="false">IF($N928="G",VLOOKUP(H928,PGDBuckets,2,FALSE()),0)</f>
        <v>0</v>
      </c>
      <c r="T928" s="83" t="n">
        <f aca="false">SUM(P928:S928)</f>
        <v>9</v>
      </c>
      <c r="U928" s="83" t="str">
        <f aca="false">IF(O928="not used","-",O928&amp;N928&amp;T928)</f>
        <v>-</v>
      </c>
      <c r="V928" s="83" t="str">
        <f aca="false">IF(O928="Not Used","-",VLOOKUP(D928,FOLIOS,7,FALSE())&amp;H928)</f>
        <v>-</v>
      </c>
      <c r="W928" s="83" t="str">
        <f aca="false">IF(U928="-","-",O928&amp;E928&amp;H928)</f>
        <v>-</v>
      </c>
      <c r="X928" s="84" t="str">
        <f aca="false">D928&amp;G928</f>
        <v>FT-CAND-EGSC-PRCTOLL:EMER/ST.CL</v>
      </c>
      <c r="AF928" s="0" t="str">
        <f aca="false">D928&amp;V928</f>
        <v>FT-CAND-EGSC-PRC-</v>
      </c>
    </row>
    <row r="929" customFormat="false" ht="12.75" hidden="false" customHeight="false" outlineLevel="0" collapsed="false">
      <c r="A929" s="80" t="n">
        <v>36682</v>
      </c>
      <c r="B929" s="81" t="s">
        <v>55</v>
      </c>
      <c r="C929" s="81" t="s">
        <v>56</v>
      </c>
      <c r="D929" s="81" t="s">
        <v>80</v>
      </c>
      <c r="E929" s="81" t="s">
        <v>24</v>
      </c>
      <c r="F929" s="81"/>
      <c r="G929" s="81" t="s">
        <v>62</v>
      </c>
      <c r="H929" s="80" t="n">
        <v>37073</v>
      </c>
      <c r="I929" s="81" t="n">
        <v>0</v>
      </c>
      <c r="J929" s="81" t="n">
        <v>0</v>
      </c>
      <c r="K929" s="82" t="n">
        <f aca="false">IF(J929=0,0,J929/I929)</f>
        <v>0</v>
      </c>
      <c r="L929" s="82" t="n">
        <f aca="false">I929/UOM</f>
        <v>0</v>
      </c>
      <c r="M929" s="82" t="n">
        <f aca="false">J929/UOM</f>
        <v>0</v>
      </c>
      <c r="N929" s="83" t="str">
        <f aca="false">IF(F929="P","PHY",IF(F929="G","G",E929))</f>
        <v>P</v>
      </c>
      <c r="O929" s="83" t="str">
        <f aca="false">IF(ISNA(VLOOKUP(G929,BadCanCurves,1,FALSE())),VLOOKUP(D929,FOLIOS,6,FALSE()),"not used")</f>
        <v>not used</v>
      </c>
      <c r="P929" s="83" t="n">
        <f aca="false">IF($N929="P",VLOOKUP(H929,PrcBuckets,2,FALSE()),0)</f>
        <v>9</v>
      </c>
      <c r="Q929" s="83" t="n">
        <f aca="false">IF($N929="D",VLOOKUP(H929,BasisBuckets,2,FALSE()),0)</f>
        <v>0</v>
      </c>
      <c r="R929" s="83" t="n">
        <f aca="false">IF($N929="PHY",VLOOKUP(H929,PGDBuckets,2,FALSE()),0)</f>
        <v>0</v>
      </c>
      <c r="S929" s="83" t="n">
        <f aca="false">IF($N929="G",VLOOKUP(H929,PGDBuckets,2,FALSE()),0)</f>
        <v>0</v>
      </c>
      <c r="T929" s="83" t="n">
        <f aca="false">SUM(P929:S929)</f>
        <v>9</v>
      </c>
      <c r="U929" s="83" t="str">
        <f aca="false">IF(O929="not used","-",O929&amp;N929&amp;T929)</f>
        <v>-</v>
      </c>
      <c r="V929" s="83" t="str">
        <f aca="false">IF(O929="Not Used","-",VLOOKUP(D929,FOLIOS,7,FALSE())&amp;H929)</f>
        <v>-</v>
      </c>
      <c r="W929" s="83" t="str">
        <f aca="false">IF(U929="-","-",O929&amp;E929&amp;H929)</f>
        <v>-</v>
      </c>
      <c r="X929" s="84" t="str">
        <f aca="false">D929&amp;G929</f>
        <v>FT-CAND-EGSC-PRCTOLL:EMER/ST.CL</v>
      </c>
      <c r="AF929" s="0" t="str">
        <f aca="false">D929&amp;V929</f>
        <v>FT-CAND-EGSC-PRC-</v>
      </c>
    </row>
    <row r="930" customFormat="false" ht="12.75" hidden="false" customHeight="false" outlineLevel="0" collapsed="false">
      <c r="A930" s="80" t="n">
        <v>36682</v>
      </c>
      <c r="B930" s="81" t="s">
        <v>55</v>
      </c>
      <c r="C930" s="81" t="s">
        <v>56</v>
      </c>
      <c r="D930" s="81" t="s">
        <v>80</v>
      </c>
      <c r="E930" s="81" t="s">
        <v>24</v>
      </c>
      <c r="F930" s="81"/>
      <c r="G930" s="81" t="s">
        <v>62</v>
      </c>
      <c r="H930" s="80" t="n">
        <v>37104</v>
      </c>
      <c r="I930" s="81" t="n">
        <v>0</v>
      </c>
      <c r="J930" s="81" t="n">
        <v>0</v>
      </c>
      <c r="K930" s="82" t="n">
        <f aca="false">IF(J930=0,0,J930/I930)</f>
        <v>0</v>
      </c>
      <c r="L930" s="82" t="n">
        <f aca="false">I930/UOM</f>
        <v>0</v>
      </c>
      <c r="M930" s="82" t="n">
        <f aca="false">J930/UOM</f>
        <v>0</v>
      </c>
      <c r="N930" s="83" t="str">
        <f aca="false">IF(F930="P","PHY",IF(F930="G","G",E930))</f>
        <v>P</v>
      </c>
      <c r="O930" s="83" t="str">
        <f aca="false">IF(ISNA(VLOOKUP(G930,BadCanCurves,1,FALSE())),VLOOKUP(D930,FOLIOS,6,FALSE()),"not used")</f>
        <v>not used</v>
      </c>
      <c r="P930" s="83" t="n">
        <f aca="false">IF($N930="P",VLOOKUP(H930,PrcBuckets,2,FALSE()),0)</f>
        <v>9</v>
      </c>
      <c r="Q930" s="83" t="n">
        <f aca="false">IF($N930="D",VLOOKUP(H930,BasisBuckets,2,FALSE()),0)</f>
        <v>0</v>
      </c>
      <c r="R930" s="83" t="n">
        <f aca="false">IF($N930="PHY",VLOOKUP(H930,PGDBuckets,2,FALSE()),0)</f>
        <v>0</v>
      </c>
      <c r="S930" s="83" t="n">
        <f aca="false">IF($N930="G",VLOOKUP(H930,PGDBuckets,2,FALSE()),0)</f>
        <v>0</v>
      </c>
      <c r="T930" s="83" t="n">
        <f aca="false">SUM(P930:S930)</f>
        <v>9</v>
      </c>
      <c r="U930" s="83" t="str">
        <f aca="false">IF(O930="not used","-",O930&amp;N930&amp;T930)</f>
        <v>-</v>
      </c>
      <c r="V930" s="83" t="str">
        <f aca="false">IF(O930="Not Used","-",VLOOKUP(D930,FOLIOS,7,FALSE())&amp;H930)</f>
        <v>-</v>
      </c>
      <c r="W930" s="83" t="str">
        <f aca="false">IF(U930="-","-",O930&amp;E930&amp;H930)</f>
        <v>-</v>
      </c>
      <c r="X930" s="84" t="str">
        <f aca="false">D930&amp;G930</f>
        <v>FT-CAND-EGSC-PRCTOLL:EMER/ST.CL</v>
      </c>
      <c r="AF930" s="0" t="str">
        <f aca="false">D930&amp;V930</f>
        <v>FT-CAND-EGSC-PRC-</v>
      </c>
    </row>
    <row r="931" customFormat="false" ht="12.75" hidden="false" customHeight="false" outlineLevel="0" collapsed="false">
      <c r="A931" s="80" t="n">
        <v>36682</v>
      </c>
      <c r="B931" s="81" t="s">
        <v>55</v>
      </c>
      <c r="C931" s="81" t="s">
        <v>56</v>
      </c>
      <c r="D931" s="81" t="s">
        <v>80</v>
      </c>
      <c r="E931" s="81" t="s">
        <v>24</v>
      </c>
      <c r="F931" s="81"/>
      <c r="G931" s="81" t="s">
        <v>62</v>
      </c>
      <c r="H931" s="80" t="n">
        <v>37135</v>
      </c>
      <c r="I931" s="81" t="n">
        <v>0</v>
      </c>
      <c r="J931" s="81" t="n">
        <v>0</v>
      </c>
      <c r="K931" s="82" t="n">
        <f aca="false">IF(J931=0,0,J931/I931)</f>
        <v>0</v>
      </c>
      <c r="L931" s="82" t="n">
        <f aca="false">I931/UOM</f>
        <v>0</v>
      </c>
      <c r="M931" s="82" t="n">
        <f aca="false">J931/UOM</f>
        <v>0</v>
      </c>
      <c r="N931" s="83" t="str">
        <f aca="false">IF(F931="P","PHY",IF(F931="G","G",E931))</f>
        <v>P</v>
      </c>
      <c r="O931" s="83" t="str">
        <f aca="false">IF(ISNA(VLOOKUP(G931,BadCanCurves,1,FALSE())),VLOOKUP(D931,FOLIOS,6,FALSE()),"not used")</f>
        <v>not used</v>
      </c>
      <c r="P931" s="83" t="n">
        <f aca="false">IF($N931="P",VLOOKUP(H931,PrcBuckets,2,FALSE()),0)</f>
        <v>9</v>
      </c>
      <c r="Q931" s="83" t="n">
        <f aca="false">IF($N931="D",VLOOKUP(H931,BasisBuckets,2,FALSE()),0)</f>
        <v>0</v>
      </c>
      <c r="R931" s="83" t="n">
        <f aca="false">IF($N931="PHY",VLOOKUP(H931,PGDBuckets,2,FALSE()),0)</f>
        <v>0</v>
      </c>
      <c r="S931" s="83" t="n">
        <f aca="false">IF($N931="G",VLOOKUP(H931,PGDBuckets,2,FALSE()),0)</f>
        <v>0</v>
      </c>
      <c r="T931" s="83" t="n">
        <f aca="false">SUM(P931:S931)</f>
        <v>9</v>
      </c>
      <c r="U931" s="83" t="str">
        <f aca="false">IF(O931="not used","-",O931&amp;N931&amp;T931)</f>
        <v>-</v>
      </c>
      <c r="V931" s="83" t="str">
        <f aca="false">IF(O931="Not Used","-",VLOOKUP(D931,FOLIOS,7,FALSE())&amp;H931)</f>
        <v>-</v>
      </c>
      <c r="W931" s="83" t="str">
        <f aca="false">IF(U931="-","-",O931&amp;E931&amp;H931)</f>
        <v>-</v>
      </c>
      <c r="X931" s="84" t="str">
        <f aca="false">D931&amp;G931</f>
        <v>FT-CAND-EGSC-PRCTOLL:EMER/ST.CL</v>
      </c>
      <c r="AF931" s="0" t="str">
        <f aca="false">D931&amp;V931</f>
        <v>FT-CAND-EGSC-PRC-</v>
      </c>
    </row>
    <row r="932" customFormat="false" ht="12.75" hidden="false" customHeight="false" outlineLevel="0" collapsed="false">
      <c r="A932" s="80" t="n">
        <v>36682</v>
      </c>
      <c r="B932" s="81" t="s">
        <v>55</v>
      </c>
      <c r="C932" s="81" t="s">
        <v>56</v>
      </c>
      <c r="D932" s="81" t="s">
        <v>80</v>
      </c>
      <c r="E932" s="81" t="s">
        <v>24</v>
      </c>
      <c r="F932" s="81"/>
      <c r="G932" s="81" t="s">
        <v>62</v>
      </c>
      <c r="H932" s="80" t="n">
        <v>37165</v>
      </c>
      <c r="I932" s="81" t="n">
        <v>0</v>
      </c>
      <c r="J932" s="81" t="n">
        <v>0</v>
      </c>
      <c r="K932" s="82" t="n">
        <f aca="false">IF(J932=0,0,J932/I932)</f>
        <v>0</v>
      </c>
      <c r="L932" s="82" t="n">
        <f aca="false">I932/UOM</f>
        <v>0</v>
      </c>
      <c r="M932" s="82" t="n">
        <f aca="false">J932/UOM</f>
        <v>0</v>
      </c>
      <c r="N932" s="83" t="str">
        <f aca="false">IF(F932="P","PHY",IF(F932="G","G",E932))</f>
        <v>P</v>
      </c>
      <c r="O932" s="83" t="str">
        <f aca="false">IF(ISNA(VLOOKUP(G932,BadCanCurves,1,FALSE())),VLOOKUP(D932,FOLIOS,6,FALSE()),"not used")</f>
        <v>not used</v>
      </c>
      <c r="P932" s="83" t="n">
        <f aca="false">IF($N932="P",VLOOKUP(H932,PrcBuckets,2,FALSE()),0)</f>
        <v>9</v>
      </c>
      <c r="Q932" s="83" t="n">
        <f aca="false">IF($N932="D",VLOOKUP(H932,BasisBuckets,2,FALSE()),0)</f>
        <v>0</v>
      </c>
      <c r="R932" s="83" t="n">
        <f aca="false">IF($N932="PHY",VLOOKUP(H932,PGDBuckets,2,FALSE()),0)</f>
        <v>0</v>
      </c>
      <c r="S932" s="83" t="n">
        <f aca="false">IF($N932="G",VLOOKUP(H932,PGDBuckets,2,FALSE()),0)</f>
        <v>0</v>
      </c>
      <c r="T932" s="83" t="n">
        <f aca="false">SUM(P932:S932)</f>
        <v>9</v>
      </c>
      <c r="U932" s="83" t="str">
        <f aca="false">IF(O932="not used","-",O932&amp;N932&amp;T932)</f>
        <v>-</v>
      </c>
      <c r="V932" s="83" t="str">
        <f aca="false">IF(O932="Not Used","-",VLOOKUP(D932,FOLIOS,7,FALSE())&amp;H932)</f>
        <v>-</v>
      </c>
      <c r="W932" s="83" t="str">
        <f aca="false">IF(U932="-","-",O932&amp;E932&amp;H932)</f>
        <v>-</v>
      </c>
      <c r="X932" s="84" t="str">
        <f aca="false">D932&amp;G932</f>
        <v>FT-CAND-EGSC-PRCTOLL:EMER/ST.CL</v>
      </c>
      <c r="AF932" s="0" t="str">
        <f aca="false">D932&amp;V932</f>
        <v>FT-CAND-EGSC-PRC-</v>
      </c>
    </row>
    <row r="933" customFormat="false" ht="12.75" hidden="false" customHeight="false" outlineLevel="0" collapsed="false">
      <c r="A933" s="80" t="n">
        <v>36682</v>
      </c>
      <c r="B933" s="81" t="s">
        <v>55</v>
      </c>
      <c r="C933" s="81" t="s">
        <v>56</v>
      </c>
      <c r="D933" s="81" t="s">
        <v>80</v>
      </c>
      <c r="E933" s="81" t="s">
        <v>24</v>
      </c>
      <c r="F933" s="81"/>
      <c r="G933" s="81" t="s">
        <v>62</v>
      </c>
      <c r="H933" s="80" t="n">
        <v>37196</v>
      </c>
      <c r="I933" s="81" t="n">
        <v>0</v>
      </c>
      <c r="J933" s="81" t="n">
        <v>0</v>
      </c>
      <c r="K933" s="82" t="n">
        <f aca="false">IF(J933=0,0,J933/I933)</f>
        <v>0</v>
      </c>
      <c r="L933" s="82" t="n">
        <f aca="false">I933/UOM</f>
        <v>0</v>
      </c>
      <c r="M933" s="82" t="n">
        <f aca="false">J933/UOM</f>
        <v>0</v>
      </c>
      <c r="N933" s="83" t="str">
        <f aca="false">IF(F933="P","PHY",IF(F933="G","G",E933))</f>
        <v>P</v>
      </c>
      <c r="O933" s="83" t="str">
        <f aca="false">IF(ISNA(VLOOKUP(G933,BadCanCurves,1,FALSE())),VLOOKUP(D933,FOLIOS,6,FALSE()),"not used")</f>
        <v>not used</v>
      </c>
      <c r="P933" s="83" t="n">
        <f aca="false">IF($N933="P",VLOOKUP(H933,PrcBuckets,2,FALSE()),0)</f>
        <v>9</v>
      </c>
      <c r="Q933" s="83" t="n">
        <f aca="false">IF($N933="D",VLOOKUP(H933,BasisBuckets,2,FALSE()),0)</f>
        <v>0</v>
      </c>
      <c r="R933" s="83" t="n">
        <f aca="false">IF($N933="PHY",VLOOKUP(H933,PGDBuckets,2,FALSE()),0)</f>
        <v>0</v>
      </c>
      <c r="S933" s="83" t="n">
        <f aca="false">IF($N933="G",VLOOKUP(H933,PGDBuckets,2,FALSE()),0)</f>
        <v>0</v>
      </c>
      <c r="T933" s="83" t="n">
        <f aca="false">SUM(P933:S933)</f>
        <v>9</v>
      </c>
      <c r="U933" s="83" t="str">
        <f aca="false">IF(O933="not used","-",O933&amp;N933&amp;T933)</f>
        <v>-</v>
      </c>
      <c r="V933" s="83" t="str">
        <f aca="false">IF(O933="Not Used","-",VLOOKUP(D933,FOLIOS,7,FALSE())&amp;H933)</f>
        <v>-</v>
      </c>
      <c r="W933" s="83" t="str">
        <f aca="false">IF(U933="-","-",O933&amp;E933&amp;H933)</f>
        <v>-</v>
      </c>
      <c r="X933" s="84" t="str">
        <f aca="false">D933&amp;G933</f>
        <v>FT-CAND-EGSC-PRCTOLL:EMER/ST.CL</v>
      </c>
      <c r="AF933" s="0" t="str">
        <f aca="false">D933&amp;V933</f>
        <v>FT-CAND-EGSC-PRC-</v>
      </c>
    </row>
    <row r="934" customFormat="false" ht="12.75" hidden="false" customHeight="false" outlineLevel="0" collapsed="false">
      <c r="A934" s="80" t="n">
        <v>36682</v>
      </c>
      <c r="B934" s="81" t="s">
        <v>55</v>
      </c>
      <c r="C934" s="81" t="s">
        <v>56</v>
      </c>
      <c r="D934" s="81" t="s">
        <v>80</v>
      </c>
      <c r="E934" s="81" t="s">
        <v>24</v>
      </c>
      <c r="F934" s="81"/>
      <c r="G934" s="81" t="s">
        <v>62</v>
      </c>
      <c r="H934" s="80" t="n">
        <v>37226</v>
      </c>
      <c r="I934" s="81" t="n">
        <v>0</v>
      </c>
      <c r="J934" s="81" t="n">
        <v>0</v>
      </c>
      <c r="K934" s="82" t="n">
        <f aca="false">IF(J934=0,0,J934/I934)</f>
        <v>0</v>
      </c>
      <c r="L934" s="82" t="n">
        <f aca="false">I934/UOM</f>
        <v>0</v>
      </c>
      <c r="M934" s="82" t="n">
        <f aca="false">J934/UOM</f>
        <v>0</v>
      </c>
      <c r="N934" s="83" t="str">
        <f aca="false">IF(F934="P","PHY",IF(F934="G","G",E934))</f>
        <v>P</v>
      </c>
      <c r="O934" s="83" t="str">
        <f aca="false">IF(ISNA(VLOOKUP(G934,BadCanCurves,1,FALSE())),VLOOKUP(D934,FOLIOS,6,FALSE()),"not used")</f>
        <v>not used</v>
      </c>
      <c r="P934" s="83" t="n">
        <f aca="false">IF($N934="P",VLOOKUP(H934,PrcBuckets,2,FALSE()),0)</f>
        <v>9</v>
      </c>
      <c r="Q934" s="83" t="n">
        <f aca="false">IF($N934="D",VLOOKUP(H934,BasisBuckets,2,FALSE()),0)</f>
        <v>0</v>
      </c>
      <c r="R934" s="83" t="n">
        <f aca="false">IF($N934="PHY",VLOOKUP(H934,PGDBuckets,2,FALSE()),0)</f>
        <v>0</v>
      </c>
      <c r="S934" s="83" t="n">
        <f aca="false">IF($N934="G",VLOOKUP(H934,PGDBuckets,2,FALSE()),0)</f>
        <v>0</v>
      </c>
      <c r="T934" s="83" t="n">
        <f aca="false">SUM(P934:S934)</f>
        <v>9</v>
      </c>
      <c r="U934" s="83" t="str">
        <f aca="false">IF(O934="not used","-",O934&amp;N934&amp;T934)</f>
        <v>-</v>
      </c>
      <c r="V934" s="83" t="str">
        <f aca="false">IF(O934="Not Used","-",VLOOKUP(D934,FOLIOS,7,FALSE())&amp;H934)</f>
        <v>-</v>
      </c>
      <c r="W934" s="83" t="str">
        <f aca="false">IF(U934="-","-",O934&amp;E934&amp;H934)</f>
        <v>-</v>
      </c>
      <c r="X934" s="84" t="str">
        <f aca="false">D934&amp;G934</f>
        <v>FT-CAND-EGSC-PRCTOLL:EMER/ST.CL</v>
      </c>
      <c r="AF934" s="0" t="str">
        <f aca="false">D934&amp;V934</f>
        <v>FT-CAND-EGSC-PRC-</v>
      </c>
    </row>
    <row r="935" customFormat="false" ht="12.75" hidden="false" customHeight="false" outlineLevel="0" collapsed="false">
      <c r="A935" s="80" t="n">
        <v>36682</v>
      </c>
      <c r="B935" s="81" t="s">
        <v>55</v>
      </c>
      <c r="C935" s="81" t="s">
        <v>56</v>
      </c>
      <c r="D935" s="81" t="s">
        <v>80</v>
      </c>
      <c r="E935" s="81" t="s">
        <v>24</v>
      </c>
      <c r="F935" s="81"/>
      <c r="G935" s="81" t="s">
        <v>62</v>
      </c>
      <c r="H935" s="80" t="n">
        <v>37257</v>
      </c>
      <c r="I935" s="81" t="n">
        <v>0</v>
      </c>
      <c r="J935" s="81" t="n">
        <v>0</v>
      </c>
      <c r="K935" s="82" t="n">
        <f aca="false">IF(J935=0,0,J935/I935)</f>
        <v>0</v>
      </c>
      <c r="L935" s="82" t="n">
        <f aca="false">I935/UOM</f>
        <v>0</v>
      </c>
      <c r="M935" s="82" t="n">
        <f aca="false">J935/UOM</f>
        <v>0</v>
      </c>
      <c r="N935" s="83" t="str">
        <f aca="false">IF(F935="P","PHY",IF(F935="G","G",E935))</f>
        <v>P</v>
      </c>
      <c r="O935" s="83" t="str">
        <f aca="false">IF(ISNA(VLOOKUP(G935,BadCanCurves,1,FALSE())),VLOOKUP(D935,FOLIOS,6,FALSE()),"not used")</f>
        <v>not used</v>
      </c>
      <c r="P935" s="83" t="n">
        <f aca="false">IF($N935="P",VLOOKUP(H935,PrcBuckets,2,FALSE()),0)</f>
        <v>10</v>
      </c>
      <c r="Q935" s="83" t="n">
        <f aca="false">IF($N935="D",VLOOKUP(H935,BasisBuckets,2,FALSE()),0)</f>
        <v>0</v>
      </c>
      <c r="R935" s="83" t="n">
        <f aca="false">IF($N935="PHY",VLOOKUP(H935,PGDBuckets,2,FALSE()),0)</f>
        <v>0</v>
      </c>
      <c r="S935" s="83" t="n">
        <f aca="false">IF($N935="G",VLOOKUP(H935,PGDBuckets,2,FALSE()),0)</f>
        <v>0</v>
      </c>
      <c r="T935" s="83" t="n">
        <f aca="false">SUM(P935:S935)</f>
        <v>10</v>
      </c>
      <c r="U935" s="83" t="str">
        <f aca="false">IF(O935="not used","-",O935&amp;N935&amp;T935)</f>
        <v>-</v>
      </c>
      <c r="V935" s="83" t="str">
        <f aca="false">IF(O935="Not Used","-",VLOOKUP(D935,FOLIOS,7,FALSE())&amp;H935)</f>
        <v>-</v>
      </c>
      <c r="W935" s="83" t="str">
        <f aca="false">IF(U935="-","-",O935&amp;E935&amp;H935)</f>
        <v>-</v>
      </c>
      <c r="X935" s="84" t="str">
        <f aca="false">D935&amp;G935</f>
        <v>FT-CAND-EGSC-PRCTOLL:EMER/ST.CL</v>
      </c>
      <c r="AF935" s="0" t="str">
        <f aca="false">D935&amp;V935</f>
        <v>FT-CAND-EGSC-PRC-</v>
      </c>
    </row>
    <row r="936" customFormat="false" ht="12.75" hidden="false" customHeight="false" outlineLevel="0" collapsed="false">
      <c r="A936" s="80" t="n">
        <v>36682</v>
      </c>
      <c r="B936" s="81" t="s">
        <v>55</v>
      </c>
      <c r="C936" s="81" t="s">
        <v>56</v>
      </c>
      <c r="D936" s="81" t="s">
        <v>80</v>
      </c>
      <c r="E936" s="81" t="s">
        <v>24</v>
      </c>
      <c r="F936" s="81"/>
      <c r="G936" s="81" t="s">
        <v>62</v>
      </c>
      <c r="H936" s="80" t="n">
        <v>37288</v>
      </c>
      <c r="I936" s="81" t="n">
        <v>0</v>
      </c>
      <c r="J936" s="81" t="n">
        <v>0</v>
      </c>
      <c r="K936" s="82" t="n">
        <f aca="false">IF(J936=0,0,J936/I936)</f>
        <v>0</v>
      </c>
      <c r="L936" s="82" t="n">
        <f aca="false">I936/UOM</f>
        <v>0</v>
      </c>
      <c r="M936" s="82" t="n">
        <f aca="false">J936/UOM</f>
        <v>0</v>
      </c>
      <c r="N936" s="83" t="str">
        <f aca="false">IF(F936="P","PHY",IF(F936="G","G",E936))</f>
        <v>P</v>
      </c>
      <c r="O936" s="83" t="str">
        <f aca="false">IF(ISNA(VLOOKUP(G936,BadCanCurves,1,FALSE())),VLOOKUP(D936,FOLIOS,6,FALSE()),"not used")</f>
        <v>not used</v>
      </c>
      <c r="P936" s="83" t="n">
        <f aca="false">IF($N936="P",VLOOKUP(H936,PrcBuckets,2,FALSE()),0)</f>
        <v>10</v>
      </c>
      <c r="Q936" s="83" t="n">
        <f aca="false">IF($N936="D",VLOOKUP(H936,BasisBuckets,2,FALSE()),0)</f>
        <v>0</v>
      </c>
      <c r="R936" s="83" t="n">
        <f aca="false">IF($N936="PHY",VLOOKUP(H936,PGDBuckets,2,FALSE()),0)</f>
        <v>0</v>
      </c>
      <c r="S936" s="83" t="n">
        <f aca="false">IF($N936="G",VLOOKUP(H936,PGDBuckets,2,FALSE()),0)</f>
        <v>0</v>
      </c>
      <c r="T936" s="83" t="n">
        <f aca="false">SUM(P936:S936)</f>
        <v>10</v>
      </c>
      <c r="U936" s="83" t="str">
        <f aca="false">IF(O936="not used","-",O936&amp;N936&amp;T936)</f>
        <v>-</v>
      </c>
      <c r="V936" s="83" t="str">
        <f aca="false">IF(O936="Not Used","-",VLOOKUP(D936,FOLIOS,7,FALSE())&amp;H936)</f>
        <v>-</v>
      </c>
      <c r="W936" s="83" t="str">
        <f aca="false">IF(U936="-","-",O936&amp;E936&amp;H936)</f>
        <v>-</v>
      </c>
      <c r="X936" s="84" t="str">
        <f aca="false">D936&amp;G936</f>
        <v>FT-CAND-EGSC-PRCTOLL:EMER/ST.CL</v>
      </c>
      <c r="AF936" s="0" t="str">
        <f aca="false">D936&amp;V936</f>
        <v>FT-CAND-EGSC-PRC-</v>
      </c>
    </row>
    <row r="937" customFormat="false" ht="12.75" hidden="false" customHeight="false" outlineLevel="0" collapsed="false">
      <c r="A937" s="80" t="n">
        <v>36682</v>
      </c>
      <c r="B937" s="81" t="s">
        <v>55</v>
      </c>
      <c r="C937" s="81" t="s">
        <v>56</v>
      </c>
      <c r="D937" s="81" t="s">
        <v>80</v>
      </c>
      <c r="E937" s="81" t="s">
        <v>24</v>
      </c>
      <c r="F937" s="81"/>
      <c r="G937" s="81" t="s">
        <v>62</v>
      </c>
      <c r="H937" s="80" t="n">
        <v>37316</v>
      </c>
      <c r="I937" s="81" t="n">
        <v>0</v>
      </c>
      <c r="J937" s="81" t="n">
        <v>0</v>
      </c>
      <c r="K937" s="82" t="n">
        <f aca="false">IF(J937=0,0,J937/I937)</f>
        <v>0</v>
      </c>
      <c r="L937" s="82" t="n">
        <f aca="false">I937/UOM</f>
        <v>0</v>
      </c>
      <c r="M937" s="82" t="n">
        <f aca="false">J937/UOM</f>
        <v>0</v>
      </c>
      <c r="N937" s="83" t="str">
        <f aca="false">IF(F937="P","PHY",IF(F937="G","G",E937))</f>
        <v>P</v>
      </c>
      <c r="O937" s="83" t="str">
        <f aca="false">IF(ISNA(VLOOKUP(G937,BadCanCurves,1,FALSE())),VLOOKUP(D937,FOLIOS,6,FALSE()),"not used")</f>
        <v>not used</v>
      </c>
      <c r="P937" s="83" t="n">
        <f aca="false">IF($N937="P",VLOOKUP(H937,PrcBuckets,2,FALSE()),0)</f>
        <v>10</v>
      </c>
      <c r="Q937" s="83" t="n">
        <f aca="false">IF($N937="D",VLOOKUP(H937,BasisBuckets,2,FALSE()),0)</f>
        <v>0</v>
      </c>
      <c r="R937" s="83" t="n">
        <f aca="false">IF($N937="PHY",VLOOKUP(H937,PGDBuckets,2,FALSE()),0)</f>
        <v>0</v>
      </c>
      <c r="S937" s="83" t="n">
        <f aca="false">IF($N937="G",VLOOKUP(H937,PGDBuckets,2,FALSE()),0)</f>
        <v>0</v>
      </c>
      <c r="T937" s="83" t="n">
        <f aca="false">SUM(P937:S937)</f>
        <v>10</v>
      </c>
      <c r="U937" s="83" t="str">
        <f aca="false">IF(O937="not used","-",O937&amp;N937&amp;T937)</f>
        <v>-</v>
      </c>
      <c r="V937" s="83" t="str">
        <f aca="false">IF(O937="Not Used","-",VLOOKUP(D937,FOLIOS,7,FALSE())&amp;H937)</f>
        <v>-</v>
      </c>
      <c r="W937" s="83" t="str">
        <f aca="false">IF(U937="-","-",O937&amp;E937&amp;H937)</f>
        <v>-</v>
      </c>
      <c r="X937" s="84" t="str">
        <f aca="false">D937&amp;G937</f>
        <v>FT-CAND-EGSC-PRCTOLL:EMER/ST.CL</v>
      </c>
      <c r="AF937" s="0" t="str">
        <f aca="false">D937&amp;V937</f>
        <v>FT-CAND-EGSC-PRC-</v>
      </c>
    </row>
    <row r="938" customFormat="false" ht="12.75" hidden="false" customHeight="false" outlineLevel="0" collapsed="false">
      <c r="A938" s="80" t="n">
        <v>36682</v>
      </c>
      <c r="B938" s="81" t="s">
        <v>55</v>
      </c>
      <c r="C938" s="81" t="s">
        <v>56</v>
      </c>
      <c r="D938" s="81" t="s">
        <v>80</v>
      </c>
      <c r="E938" s="81" t="s">
        <v>24</v>
      </c>
      <c r="F938" s="81"/>
      <c r="G938" s="81" t="s">
        <v>62</v>
      </c>
      <c r="H938" s="80" t="n">
        <v>37347</v>
      </c>
      <c r="I938" s="81" t="n">
        <v>0</v>
      </c>
      <c r="J938" s="81" t="n">
        <v>0</v>
      </c>
      <c r="K938" s="82" t="n">
        <f aca="false">IF(J938=0,0,J938/I938)</f>
        <v>0</v>
      </c>
      <c r="L938" s="82" t="n">
        <f aca="false">I938/UOM</f>
        <v>0</v>
      </c>
      <c r="M938" s="82" t="n">
        <f aca="false">J938/UOM</f>
        <v>0</v>
      </c>
      <c r="N938" s="83" t="str">
        <f aca="false">IF(F938="P","PHY",IF(F938="G","G",E938))</f>
        <v>P</v>
      </c>
      <c r="O938" s="83" t="str">
        <f aca="false">IF(ISNA(VLOOKUP(G938,BadCanCurves,1,FALSE())),VLOOKUP(D938,FOLIOS,6,FALSE()),"not used")</f>
        <v>not used</v>
      </c>
      <c r="P938" s="83" t="n">
        <f aca="false">IF($N938="P",VLOOKUP(H938,PrcBuckets,2,FALSE()),0)</f>
        <v>10</v>
      </c>
      <c r="Q938" s="83" t="n">
        <f aca="false">IF($N938="D",VLOOKUP(H938,BasisBuckets,2,FALSE()),0)</f>
        <v>0</v>
      </c>
      <c r="R938" s="83" t="n">
        <f aca="false">IF($N938="PHY",VLOOKUP(H938,PGDBuckets,2,FALSE()),0)</f>
        <v>0</v>
      </c>
      <c r="S938" s="83" t="n">
        <f aca="false">IF($N938="G",VLOOKUP(H938,PGDBuckets,2,FALSE()),0)</f>
        <v>0</v>
      </c>
      <c r="T938" s="83" t="n">
        <f aca="false">SUM(P938:S938)</f>
        <v>10</v>
      </c>
      <c r="U938" s="83" t="str">
        <f aca="false">IF(O938="not used","-",O938&amp;N938&amp;T938)</f>
        <v>-</v>
      </c>
      <c r="V938" s="83" t="str">
        <f aca="false">IF(O938="Not Used","-",VLOOKUP(D938,FOLIOS,7,FALSE())&amp;H938)</f>
        <v>-</v>
      </c>
      <c r="W938" s="83" t="str">
        <f aca="false">IF(U938="-","-",O938&amp;E938&amp;H938)</f>
        <v>-</v>
      </c>
      <c r="X938" s="84" t="str">
        <f aca="false">D938&amp;G938</f>
        <v>FT-CAND-EGSC-PRCTOLL:EMER/ST.CL</v>
      </c>
      <c r="AF938" s="0" t="str">
        <f aca="false">D938&amp;V938</f>
        <v>FT-CAND-EGSC-PRC-</v>
      </c>
    </row>
    <row r="939" customFormat="false" ht="12.75" hidden="false" customHeight="false" outlineLevel="0" collapsed="false">
      <c r="A939" s="80" t="n">
        <v>36682</v>
      </c>
      <c r="B939" s="81" t="s">
        <v>55</v>
      </c>
      <c r="C939" s="81" t="s">
        <v>56</v>
      </c>
      <c r="D939" s="81" t="s">
        <v>80</v>
      </c>
      <c r="E939" s="81" t="s">
        <v>24</v>
      </c>
      <c r="F939" s="81"/>
      <c r="G939" s="81" t="s">
        <v>62</v>
      </c>
      <c r="H939" s="80" t="n">
        <v>37377</v>
      </c>
      <c r="I939" s="81" t="n">
        <v>0</v>
      </c>
      <c r="J939" s="81" t="n">
        <v>0</v>
      </c>
      <c r="K939" s="82" t="n">
        <f aca="false">IF(J939=0,0,J939/I939)</f>
        <v>0</v>
      </c>
      <c r="L939" s="82" t="n">
        <f aca="false">I939/UOM</f>
        <v>0</v>
      </c>
      <c r="M939" s="82" t="n">
        <f aca="false">J939/UOM</f>
        <v>0</v>
      </c>
      <c r="N939" s="83" t="str">
        <f aca="false">IF(F939="P","PHY",IF(F939="G","G",E939))</f>
        <v>P</v>
      </c>
      <c r="O939" s="83" t="str">
        <f aca="false">IF(ISNA(VLOOKUP(G939,BadCanCurves,1,FALSE())),VLOOKUP(D939,FOLIOS,6,FALSE()),"not used")</f>
        <v>not used</v>
      </c>
      <c r="P939" s="83" t="n">
        <f aca="false">IF($N939="P",VLOOKUP(H939,PrcBuckets,2,FALSE()),0)</f>
        <v>10</v>
      </c>
      <c r="Q939" s="83" t="n">
        <f aca="false">IF($N939="D",VLOOKUP(H939,BasisBuckets,2,FALSE()),0)</f>
        <v>0</v>
      </c>
      <c r="R939" s="83" t="n">
        <f aca="false">IF($N939="PHY",VLOOKUP(H939,PGDBuckets,2,FALSE()),0)</f>
        <v>0</v>
      </c>
      <c r="S939" s="83" t="n">
        <f aca="false">IF($N939="G",VLOOKUP(H939,PGDBuckets,2,FALSE()),0)</f>
        <v>0</v>
      </c>
      <c r="T939" s="83" t="n">
        <f aca="false">SUM(P939:S939)</f>
        <v>10</v>
      </c>
      <c r="U939" s="83" t="str">
        <f aca="false">IF(O939="not used","-",O939&amp;N939&amp;T939)</f>
        <v>-</v>
      </c>
      <c r="V939" s="83" t="str">
        <f aca="false">IF(O939="Not Used","-",VLOOKUP(D939,FOLIOS,7,FALSE())&amp;H939)</f>
        <v>-</v>
      </c>
      <c r="W939" s="83" t="str">
        <f aca="false">IF(U939="-","-",O939&amp;E939&amp;H939)</f>
        <v>-</v>
      </c>
      <c r="X939" s="84" t="str">
        <f aca="false">D939&amp;G939</f>
        <v>FT-CAND-EGSC-PRCTOLL:EMER/ST.CL</v>
      </c>
      <c r="AF939" s="0" t="str">
        <f aca="false">D939&amp;V939</f>
        <v>FT-CAND-EGSC-PRC-</v>
      </c>
    </row>
    <row r="940" customFormat="false" ht="12.75" hidden="false" customHeight="false" outlineLevel="0" collapsed="false">
      <c r="A940" s="80" t="n">
        <v>36682</v>
      </c>
      <c r="B940" s="81" t="s">
        <v>55</v>
      </c>
      <c r="C940" s="81" t="s">
        <v>56</v>
      </c>
      <c r="D940" s="81" t="s">
        <v>80</v>
      </c>
      <c r="E940" s="81" t="s">
        <v>24</v>
      </c>
      <c r="F940" s="81"/>
      <c r="G940" s="81" t="s">
        <v>62</v>
      </c>
      <c r="H940" s="80" t="n">
        <v>37408</v>
      </c>
      <c r="I940" s="81" t="n">
        <v>0</v>
      </c>
      <c r="J940" s="81" t="n">
        <v>0</v>
      </c>
      <c r="K940" s="82" t="n">
        <f aca="false">IF(J940=0,0,J940/I940)</f>
        <v>0</v>
      </c>
      <c r="L940" s="82" t="n">
        <f aca="false">I940/UOM</f>
        <v>0</v>
      </c>
      <c r="M940" s="82" t="n">
        <f aca="false">J940/UOM</f>
        <v>0</v>
      </c>
      <c r="N940" s="83" t="str">
        <f aca="false">IF(F940="P","PHY",IF(F940="G","G",E940))</f>
        <v>P</v>
      </c>
      <c r="O940" s="83" t="str">
        <f aca="false">IF(ISNA(VLOOKUP(G940,BadCanCurves,1,FALSE())),VLOOKUP(D940,FOLIOS,6,FALSE()),"not used")</f>
        <v>not used</v>
      </c>
      <c r="P940" s="83" t="n">
        <f aca="false">IF($N940="P",VLOOKUP(H940,PrcBuckets,2,FALSE()),0)</f>
        <v>10</v>
      </c>
      <c r="Q940" s="83" t="n">
        <f aca="false">IF($N940="D",VLOOKUP(H940,BasisBuckets,2,FALSE()),0)</f>
        <v>0</v>
      </c>
      <c r="R940" s="83" t="n">
        <f aca="false">IF($N940="PHY",VLOOKUP(H940,PGDBuckets,2,FALSE()),0)</f>
        <v>0</v>
      </c>
      <c r="S940" s="83" t="n">
        <f aca="false">IF($N940="G",VLOOKUP(H940,PGDBuckets,2,FALSE()),0)</f>
        <v>0</v>
      </c>
      <c r="T940" s="83" t="n">
        <f aca="false">SUM(P940:S940)</f>
        <v>10</v>
      </c>
      <c r="U940" s="83" t="str">
        <f aca="false">IF(O940="not used","-",O940&amp;N940&amp;T940)</f>
        <v>-</v>
      </c>
      <c r="V940" s="83" t="str">
        <f aca="false">IF(O940="Not Used","-",VLOOKUP(D940,FOLIOS,7,FALSE())&amp;H940)</f>
        <v>-</v>
      </c>
      <c r="W940" s="83" t="str">
        <f aca="false">IF(U940="-","-",O940&amp;E940&amp;H940)</f>
        <v>-</v>
      </c>
      <c r="X940" s="84" t="str">
        <f aca="false">D940&amp;G940</f>
        <v>FT-CAND-EGSC-PRCTOLL:EMER/ST.CL</v>
      </c>
      <c r="AF940" s="0" t="str">
        <f aca="false">D940&amp;V940</f>
        <v>FT-CAND-EGSC-PRC-</v>
      </c>
    </row>
    <row r="941" customFormat="false" ht="12.75" hidden="false" customHeight="false" outlineLevel="0" collapsed="false">
      <c r="A941" s="80" t="n">
        <v>36682</v>
      </c>
      <c r="B941" s="81" t="s">
        <v>55</v>
      </c>
      <c r="C941" s="81" t="s">
        <v>56</v>
      </c>
      <c r="D941" s="81" t="s">
        <v>80</v>
      </c>
      <c r="E941" s="81" t="s">
        <v>24</v>
      </c>
      <c r="F941" s="81"/>
      <c r="G941" s="81" t="s">
        <v>62</v>
      </c>
      <c r="H941" s="80" t="n">
        <v>37438</v>
      </c>
      <c r="I941" s="81" t="n">
        <v>0</v>
      </c>
      <c r="J941" s="81" t="n">
        <v>0</v>
      </c>
      <c r="K941" s="82" t="n">
        <f aca="false">IF(J941=0,0,J941/I941)</f>
        <v>0</v>
      </c>
      <c r="L941" s="82" t="n">
        <f aca="false">I941/UOM</f>
        <v>0</v>
      </c>
      <c r="M941" s="82" t="n">
        <f aca="false">J941/UOM</f>
        <v>0</v>
      </c>
      <c r="N941" s="83" t="str">
        <f aca="false">IF(F941="P","PHY",IF(F941="G","G",E941))</f>
        <v>P</v>
      </c>
      <c r="O941" s="83" t="str">
        <f aca="false">IF(ISNA(VLOOKUP(G941,BadCanCurves,1,FALSE())),VLOOKUP(D941,FOLIOS,6,FALSE()),"not used")</f>
        <v>not used</v>
      </c>
      <c r="P941" s="83" t="n">
        <f aca="false">IF($N941="P",VLOOKUP(H941,PrcBuckets,2,FALSE()),0)</f>
        <v>10</v>
      </c>
      <c r="Q941" s="83" t="n">
        <f aca="false">IF($N941="D",VLOOKUP(H941,BasisBuckets,2,FALSE()),0)</f>
        <v>0</v>
      </c>
      <c r="R941" s="83" t="n">
        <f aca="false">IF($N941="PHY",VLOOKUP(H941,PGDBuckets,2,FALSE()),0)</f>
        <v>0</v>
      </c>
      <c r="S941" s="83" t="n">
        <f aca="false">IF($N941="G",VLOOKUP(H941,PGDBuckets,2,FALSE()),0)</f>
        <v>0</v>
      </c>
      <c r="T941" s="83" t="n">
        <f aca="false">SUM(P941:S941)</f>
        <v>10</v>
      </c>
      <c r="U941" s="83" t="str">
        <f aca="false">IF(O941="not used","-",O941&amp;N941&amp;T941)</f>
        <v>-</v>
      </c>
      <c r="V941" s="83" t="str">
        <f aca="false">IF(O941="Not Used","-",VLOOKUP(D941,FOLIOS,7,FALSE())&amp;H941)</f>
        <v>-</v>
      </c>
      <c r="W941" s="83" t="str">
        <f aca="false">IF(U941="-","-",O941&amp;E941&amp;H941)</f>
        <v>-</v>
      </c>
      <c r="X941" s="84" t="str">
        <f aca="false">D941&amp;G941</f>
        <v>FT-CAND-EGSC-PRCTOLL:EMER/ST.CL</v>
      </c>
      <c r="AF941" s="0" t="str">
        <f aca="false">D941&amp;V941</f>
        <v>FT-CAND-EGSC-PRC-</v>
      </c>
    </row>
    <row r="942" customFormat="false" ht="12.75" hidden="false" customHeight="false" outlineLevel="0" collapsed="false">
      <c r="A942" s="80" t="n">
        <v>36682</v>
      </c>
      <c r="B942" s="81" t="s">
        <v>55</v>
      </c>
      <c r="C942" s="81" t="s">
        <v>56</v>
      </c>
      <c r="D942" s="81" t="s">
        <v>80</v>
      </c>
      <c r="E942" s="81" t="s">
        <v>24</v>
      </c>
      <c r="F942" s="81"/>
      <c r="G942" s="81" t="s">
        <v>62</v>
      </c>
      <c r="H942" s="80" t="n">
        <v>37469</v>
      </c>
      <c r="I942" s="81" t="n">
        <v>0</v>
      </c>
      <c r="J942" s="81" t="n">
        <v>0</v>
      </c>
      <c r="K942" s="82" t="n">
        <f aca="false">IF(J942=0,0,J942/I942)</f>
        <v>0</v>
      </c>
      <c r="L942" s="82" t="n">
        <f aca="false">I942/UOM</f>
        <v>0</v>
      </c>
      <c r="M942" s="82" t="n">
        <f aca="false">J942/UOM</f>
        <v>0</v>
      </c>
      <c r="N942" s="83" t="str">
        <f aca="false">IF(F942="P","PHY",IF(F942="G","G",E942))</f>
        <v>P</v>
      </c>
      <c r="O942" s="83" t="str">
        <f aca="false">IF(ISNA(VLOOKUP(G942,BadCanCurves,1,FALSE())),VLOOKUP(D942,FOLIOS,6,FALSE()),"not used")</f>
        <v>not used</v>
      </c>
      <c r="P942" s="83" t="n">
        <f aca="false">IF($N942="P",VLOOKUP(H942,PrcBuckets,2,FALSE()),0)</f>
        <v>10</v>
      </c>
      <c r="Q942" s="83" t="n">
        <f aca="false">IF($N942="D",VLOOKUP(H942,BasisBuckets,2,FALSE()),0)</f>
        <v>0</v>
      </c>
      <c r="R942" s="83" t="n">
        <f aca="false">IF($N942="PHY",VLOOKUP(H942,PGDBuckets,2,FALSE()),0)</f>
        <v>0</v>
      </c>
      <c r="S942" s="83" t="n">
        <f aca="false">IF($N942="G",VLOOKUP(H942,PGDBuckets,2,FALSE()),0)</f>
        <v>0</v>
      </c>
      <c r="T942" s="83" t="n">
        <f aca="false">SUM(P942:S942)</f>
        <v>10</v>
      </c>
      <c r="U942" s="83" t="str">
        <f aca="false">IF(O942="not used","-",O942&amp;N942&amp;T942)</f>
        <v>-</v>
      </c>
      <c r="V942" s="83" t="str">
        <f aca="false">IF(O942="Not Used","-",VLOOKUP(D942,FOLIOS,7,FALSE())&amp;H942)</f>
        <v>-</v>
      </c>
      <c r="W942" s="83" t="str">
        <f aca="false">IF(U942="-","-",O942&amp;E942&amp;H942)</f>
        <v>-</v>
      </c>
      <c r="X942" s="84" t="str">
        <f aca="false">D942&amp;G942</f>
        <v>FT-CAND-EGSC-PRCTOLL:EMER/ST.CL</v>
      </c>
      <c r="AF942" s="0" t="str">
        <f aca="false">D942&amp;V942</f>
        <v>FT-CAND-EGSC-PRC-</v>
      </c>
    </row>
    <row r="943" customFormat="false" ht="12.75" hidden="false" customHeight="false" outlineLevel="0" collapsed="false">
      <c r="A943" s="80" t="n">
        <v>36682</v>
      </c>
      <c r="B943" s="81" t="s">
        <v>55</v>
      </c>
      <c r="C943" s="81" t="s">
        <v>56</v>
      </c>
      <c r="D943" s="81" t="s">
        <v>80</v>
      </c>
      <c r="E943" s="81" t="s">
        <v>24</v>
      </c>
      <c r="F943" s="81"/>
      <c r="G943" s="81" t="s">
        <v>62</v>
      </c>
      <c r="H943" s="80" t="n">
        <v>37500</v>
      </c>
      <c r="I943" s="81" t="n">
        <v>0</v>
      </c>
      <c r="J943" s="81" t="n">
        <v>0</v>
      </c>
      <c r="K943" s="82" t="n">
        <f aca="false">IF(J943=0,0,J943/I943)</f>
        <v>0</v>
      </c>
      <c r="L943" s="82" t="n">
        <f aca="false">I943/UOM</f>
        <v>0</v>
      </c>
      <c r="M943" s="82" t="n">
        <f aca="false">J943/UOM</f>
        <v>0</v>
      </c>
      <c r="N943" s="83" t="str">
        <f aca="false">IF(F943="P","PHY",IF(F943="G","G",E943))</f>
        <v>P</v>
      </c>
      <c r="O943" s="83" t="str">
        <f aca="false">IF(ISNA(VLOOKUP(G943,BadCanCurves,1,FALSE())),VLOOKUP(D943,FOLIOS,6,FALSE()),"not used")</f>
        <v>not used</v>
      </c>
      <c r="P943" s="83" t="n">
        <f aca="false">IF($N943="P",VLOOKUP(H943,PrcBuckets,2,FALSE()),0)</f>
        <v>10</v>
      </c>
      <c r="Q943" s="83" t="n">
        <f aca="false">IF($N943="D",VLOOKUP(H943,BasisBuckets,2,FALSE()),0)</f>
        <v>0</v>
      </c>
      <c r="R943" s="83" t="n">
        <f aca="false">IF($N943="PHY",VLOOKUP(H943,PGDBuckets,2,FALSE()),0)</f>
        <v>0</v>
      </c>
      <c r="S943" s="83" t="n">
        <f aca="false">IF($N943="G",VLOOKUP(H943,PGDBuckets,2,FALSE()),0)</f>
        <v>0</v>
      </c>
      <c r="T943" s="83" t="n">
        <f aca="false">SUM(P943:S943)</f>
        <v>10</v>
      </c>
      <c r="U943" s="83" t="str">
        <f aca="false">IF(O943="not used","-",O943&amp;N943&amp;T943)</f>
        <v>-</v>
      </c>
      <c r="V943" s="83" t="str">
        <f aca="false">IF(O943="Not Used","-",VLOOKUP(D943,FOLIOS,7,FALSE())&amp;H943)</f>
        <v>-</v>
      </c>
      <c r="W943" s="83" t="str">
        <f aca="false">IF(U943="-","-",O943&amp;E943&amp;H943)</f>
        <v>-</v>
      </c>
      <c r="X943" s="84" t="str">
        <f aca="false">D943&amp;G943</f>
        <v>FT-CAND-EGSC-PRCTOLL:EMER/ST.CL</v>
      </c>
      <c r="AF943" s="0" t="str">
        <f aca="false">D943&amp;V943</f>
        <v>FT-CAND-EGSC-PRC-</v>
      </c>
    </row>
    <row r="944" customFormat="false" ht="12.75" hidden="false" customHeight="false" outlineLevel="0" collapsed="false">
      <c r="A944" s="80" t="n">
        <v>36682</v>
      </c>
      <c r="B944" s="81" t="s">
        <v>55</v>
      </c>
      <c r="C944" s="81" t="s">
        <v>56</v>
      </c>
      <c r="D944" s="81" t="s">
        <v>80</v>
      </c>
      <c r="E944" s="81" t="s">
        <v>24</v>
      </c>
      <c r="F944" s="81"/>
      <c r="G944" s="81" t="s">
        <v>62</v>
      </c>
      <c r="H944" s="80" t="n">
        <v>37530</v>
      </c>
      <c r="I944" s="81" t="n">
        <v>0</v>
      </c>
      <c r="J944" s="81" t="n">
        <v>0</v>
      </c>
      <c r="K944" s="82" t="n">
        <f aca="false">IF(J944=0,0,J944/I944)</f>
        <v>0</v>
      </c>
      <c r="L944" s="82" t="n">
        <f aca="false">I944/UOM</f>
        <v>0</v>
      </c>
      <c r="M944" s="82" t="n">
        <f aca="false">J944/UOM</f>
        <v>0</v>
      </c>
      <c r="N944" s="83" t="str">
        <f aca="false">IF(F944="P","PHY",IF(F944="G","G",E944))</f>
        <v>P</v>
      </c>
      <c r="O944" s="83" t="str">
        <f aca="false">IF(ISNA(VLOOKUP(G944,BadCanCurves,1,FALSE())),VLOOKUP(D944,FOLIOS,6,FALSE()),"not used")</f>
        <v>not used</v>
      </c>
      <c r="P944" s="83" t="n">
        <f aca="false">IF($N944="P",VLOOKUP(H944,PrcBuckets,2,FALSE()),0)</f>
        <v>10</v>
      </c>
      <c r="Q944" s="83" t="n">
        <f aca="false">IF($N944="D",VLOOKUP(H944,BasisBuckets,2,FALSE()),0)</f>
        <v>0</v>
      </c>
      <c r="R944" s="83" t="n">
        <f aca="false">IF($N944="PHY",VLOOKUP(H944,PGDBuckets,2,FALSE()),0)</f>
        <v>0</v>
      </c>
      <c r="S944" s="83" t="n">
        <f aca="false">IF($N944="G",VLOOKUP(H944,PGDBuckets,2,FALSE()),0)</f>
        <v>0</v>
      </c>
      <c r="T944" s="83" t="n">
        <f aca="false">SUM(P944:S944)</f>
        <v>10</v>
      </c>
      <c r="U944" s="83" t="str">
        <f aca="false">IF(O944="not used","-",O944&amp;N944&amp;T944)</f>
        <v>-</v>
      </c>
      <c r="V944" s="83" t="str">
        <f aca="false">IF(O944="Not Used","-",VLOOKUP(D944,FOLIOS,7,FALSE())&amp;H944)</f>
        <v>-</v>
      </c>
      <c r="W944" s="83" t="str">
        <f aca="false">IF(U944="-","-",O944&amp;E944&amp;H944)</f>
        <v>-</v>
      </c>
      <c r="X944" s="84" t="str">
        <f aca="false">D944&amp;G944</f>
        <v>FT-CAND-EGSC-PRCTOLL:EMER/ST.CL</v>
      </c>
      <c r="AF944" s="0" t="str">
        <f aca="false">D944&amp;V944</f>
        <v>FT-CAND-EGSC-PRC-</v>
      </c>
    </row>
    <row r="945" customFormat="false" ht="12.75" hidden="false" customHeight="false" outlineLevel="0" collapsed="false">
      <c r="A945" s="80" t="n">
        <v>36682</v>
      </c>
      <c r="B945" s="81" t="s">
        <v>55</v>
      </c>
      <c r="C945" s="81" t="s">
        <v>56</v>
      </c>
      <c r="D945" s="81" t="s">
        <v>80</v>
      </c>
      <c r="E945" s="81" t="s">
        <v>24</v>
      </c>
      <c r="F945" s="81"/>
      <c r="G945" s="81" t="s">
        <v>62</v>
      </c>
      <c r="H945" s="80" t="n">
        <v>37561</v>
      </c>
      <c r="I945" s="81" t="n">
        <v>0</v>
      </c>
      <c r="J945" s="81" t="n">
        <v>0</v>
      </c>
      <c r="K945" s="82" t="n">
        <f aca="false">IF(J945=0,0,J945/I945)</f>
        <v>0</v>
      </c>
      <c r="L945" s="82" t="n">
        <f aca="false">I945/UOM</f>
        <v>0</v>
      </c>
      <c r="M945" s="82" t="n">
        <f aca="false">J945/UOM</f>
        <v>0</v>
      </c>
      <c r="N945" s="83" t="str">
        <f aca="false">IF(F945="P","PHY",IF(F945="G","G",E945))</f>
        <v>P</v>
      </c>
      <c r="O945" s="83" t="str">
        <f aca="false">IF(ISNA(VLOOKUP(G945,BadCanCurves,1,FALSE())),VLOOKUP(D945,FOLIOS,6,FALSE()),"not used")</f>
        <v>not used</v>
      </c>
      <c r="P945" s="83" t="n">
        <f aca="false">IF($N945="P",VLOOKUP(H945,PrcBuckets,2,FALSE()),0)</f>
        <v>10</v>
      </c>
      <c r="Q945" s="83" t="n">
        <f aca="false">IF($N945="D",VLOOKUP(H945,BasisBuckets,2,FALSE()),0)</f>
        <v>0</v>
      </c>
      <c r="R945" s="83" t="n">
        <f aca="false">IF($N945="PHY",VLOOKUP(H945,PGDBuckets,2,FALSE()),0)</f>
        <v>0</v>
      </c>
      <c r="S945" s="83" t="n">
        <f aca="false">IF($N945="G",VLOOKUP(H945,PGDBuckets,2,FALSE()),0)</f>
        <v>0</v>
      </c>
      <c r="T945" s="83" t="n">
        <f aca="false">SUM(P945:S945)</f>
        <v>10</v>
      </c>
      <c r="U945" s="83" t="str">
        <f aca="false">IF(O945="not used","-",O945&amp;N945&amp;T945)</f>
        <v>-</v>
      </c>
      <c r="V945" s="83" t="str">
        <f aca="false">IF(O945="Not Used","-",VLOOKUP(D945,FOLIOS,7,FALSE())&amp;H945)</f>
        <v>-</v>
      </c>
      <c r="W945" s="83" t="str">
        <f aca="false">IF(U945="-","-",O945&amp;E945&amp;H945)</f>
        <v>-</v>
      </c>
      <c r="X945" s="84" t="str">
        <f aca="false">D945&amp;G945</f>
        <v>FT-CAND-EGSC-PRCTOLL:EMER/ST.CL</v>
      </c>
      <c r="AF945" s="0" t="str">
        <f aca="false">D945&amp;V945</f>
        <v>FT-CAND-EGSC-PRC-</v>
      </c>
    </row>
    <row r="946" customFormat="false" ht="12.75" hidden="false" customHeight="false" outlineLevel="0" collapsed="false">
      <c r="A946" s="80" t="n">
        <v>36682</v>
      </c>
      <c r="B946" s="81" t="s">
        <v>55</v>
      </c>
      <c r="C946" s="81" t="s">
        <v>56</v>
      </c>
      <c r="D946" s="81" t="s">
        <v>80</v>
      </c>
      <c r="E946" s="81" t="s">
        <v>24</v>
      </c>
      <c r="F946" s="81"/>
      <c r="G946" s="81" t="s">
        <v>62</v>
      </c>
      <c r="H946" s="80" t="n">
        <v>37591</v>
      </c>
      <c r="I946" s="81" t="n">
        <v>0</v>
      </c>
      <c r="J946" s="81" t="n">
        <v>0</v>
      </c>
      <c r="K946" s="82" t="n">
        <f aca="false">IF(J946=0,0,J946/I946)</f>
        <v>0</v>
      </c>
      <c r="L946" s="82" t="n">
        <f aca="false">I946/UOM</f>
        <v>0</v>
      </c>
      <c r="M946" s="82" t="n">
        <f aca="false">J946/UOM</f>
        <v>0</v>
      </c>
      <c r="N946" s="83" t="str">
        <f aca="false">IF(F946="P","PHY",IF(F946="G","G",E946))</f>
        <v>P</v>
      </c>
      <c r="O946" s="83" t="str">
        <f aca="false">IF(ISNA(VLOOKUP(G946,BadCanCurves,1,FALSE())),VLOOKUP(D946,FOLIOS,6,FALSE()),"not used")</f>
        <v>not used</v>
      </c>
      <c r="P946" s="83" t="n">
        <f aca="false">IF($N946="P",VLOOKUP(H946,PrcBuckets,2,FALSE()),0)</f>
        <v>10</v>
      </c>
      <c r="Q946" s="83" t="n">
        <f aca="false">IF($N946="D",VLOOKUP(H946,BasisBuckets,2,FALSE()),0)</f>
        <v>0</v>
      </c>
      <c r="R946" s="83" t="n">
        <f aca="false">IF($N946="PHY",VLOOKUP(H946,PGDBuckets,2,FALSE()),0)</f>
        <v>0</v>
      </c>
      <c r="S946" s="83" t="n">
        <f aca="false">IF($N946="G",VLOOKUP(H946,PGDBuckets,2,FALSE()),0)</f>
        <v>0</v>
      </c>
      <c r="T946" s="83" t="n">
        <f aca="false">SUM(P946:S946)</f>
        <v>10</v>
      </c>
      <c r="U946" s="83" t="str">
        <f aca="false">IF(O946="not used","-",O946&amp;N946&amp;T946)</f>
        <v>-</v>
      </c>
      <c r="V946" s="83" t="str">
        <f aca="false">IF(O946="Not Used","-",VLOOKUP(D946,FOLIOS,7,FALSE())&amp;H946)</f>
        <v>-</v>
      </c>
      <c r="W946" s="83" t="str">
        <f aca="false">IF(U946="-","-",O946&amp;E946&amp;H946)</f>
        <v>-</v>
      </c>
      <c r="X946" s="84" t="str">
        <f aca="false">D946&amp;G946</f>
        <v>FT-CAND-EGSC-PRCTOLL:EMER/ST.CL</v>
      </c>
      <c r="AF946" s="0" t="str">
        <f aca="false">D946&amp;V946</f>
        <v>FT-CAND-EGSC-PRC-</v>
      </c>
    </row>
    <row r="947" customFormat="false" ht="12.75" hidden="false" customHeight="false" outlineLevel="0" collapsed="false">
      <c r="A947" s="80" t="n">
        <v>36682</v>
      </c>
      <c r="B947" s="81" t="s">
        <v>55</v>
      </c>
      <c r="C947" s="81" t="s">
        <v>56</v>
      </c>
      <c r="D947" s="81" t="s">
        <v>80</v>
      </c>
      <c r="E947" s="81" t="s">
        <v>24</v>
      </c>
      <c r="F947" s="81"/>
      <c r="G947" s="81" t="s">
        <v>62</v>
      </c>
      <c r="H947" s="80" t="n">
        <v>37622</v>
      </c>
      <c r="I947" s="81" t="n">
        <v>0</v>
      </c>
      <c r="J947" s="81" t="n">
        <v>0</v>
      </c>
      <c r="K947" s="82" t="n">
        <f aca="false">IF(J947=0,0,J947/I947)</f>
        <v>0</v>
      </c>
      <c r="L947" s="82" t="n">
        <f aca="false">I947/UOM</f>
        <v>0</v>
      </c>
      <c r="M947" s="82" t="n">
        <f aca="false">J947/UOM</f>
        <v>0</v>
      </c>
      <c r="N947" s="83" t="str">
        <f aca="false">IF(F947="P","PHY",IF(F947="G","G",E947))</f>
        <v>P</v>
      </c>
      <c r="O947" s="83" t="str">
        <f aca="false">IF(ISNA(VLOOKUP(G947,BadCanCurves,1,FALSE())),VLOOKUP(D947,FOLIOS,6,FALSE()),"not used")</f>
        <v>not used</v>
      </c>
      <c r="P947" s="83" t="n">
        <f aca="false">IF($N947="P",VLOOKUP(H947,PrcBuckets,2,FALSE()),0)</f>
        <v>11</v>
      </c>
      <c r="Q947" s="83" t="n">
        <f aca="false">IF($N947="D",VLOOKUP(H947,BasisBuckets,2,FALSE()),0)</f>
        <v>0</v>
      </c>
      <c r="R947" s="83" t="n">
        <f aca="false">IF($N947="PHY",VLOOKUP(H947,PGDBuckets,2,FALSE()),0)</f>
        <v>0</v>
      </c>
      <c r="S947" s="83" t="n">
        <f aca="false">IF($N947="G",VLOOKUP(H947,PGDBuckets,2,FALSE()),0)</f>
        <v>0</v>
      </c>
      <c r="T947" s="83" t="n">
        <f aca="false">SUM(P947:S947)</f>
        <v>11</v>
      </c>
      <c r="U947" s="83" t="str">
        <f aca="false">IF(O947="not used","-",O947&amp;N947&amp;T947)</f>
        <v>-</v>
      </c>
      <c r="V947" s="83" t="str">
        <f aca="false">IF(O947="Not Used","-",VLOOKUP(D947,FOLIOS,7,FALSE())&amp;H947)</f>
        <v>-</v>
      </c>
      <c r="W947" s="83" t="str">
        <f aca="false">IF(U947="-","-",O947&amp;E947&amp;H947)</f>
        <v>-</v>
      </c>
      <c r="X947" s="84" t="str">
        <f aca="false">D947&amp;G947</f>
        <v>FT-CAND-EGSC-PRCTOLL:EMER/ST.CL</v>
      </c>
      <c r="AF947" s="0" t="str">
        <f aca="false">D947&amp;V947</f>
        <v>FT-CAND-EGSC-PRC-</v>
      </c>
    </row>
    <row r="948" customFormat="false" ht="12.75" hidden="false" customHeight="false" outlineLevel="0" collapsed="false">
      <c r="A948" s="80" t="n">
        <v>36682</v>
      </c>
      <c r="B948" s="81" t="s">
        <v>55</v>
      </c>
      <c r="C948" s="81" t="s">
        <v>56</v>
      </c>
      <c r="D948" s="81" t="s">
        <v>80</v>
      </c>
      <c r="E948" s="81" t="s">
        <v>24</v>
      </c>
      <c r="F948" s="81"/>
      <c r="G948" s="81" t="s">
        <v>62</v>
      </c>
      <c r="H948" s="80" t="n">
        <v>37653</v>
      </c>
      <c r="I948" s="81" t="n">
        <v>0</v>
      </c>
      <c r="J948" s="81" t="n">
        <v>0</v>
      </c>
      <c r="K948" s="82" t="n">
        <f aca="false">IF(J948=0,0,J948/I948)</f>
        <v>0</v>
      </c>
      <c r="L948" s="82" t="n">
        <f aca="false">I948/UOM</f>
        <v>0</v>
      </c>
      <c r="M948" s="82" t="n">
        <f aca="false">J948/UOM</f>
        <v>0</v>
      </c>
      <c r="N948" s="83" t="str">
        <f aca="false">IF(F948="P","PHY",IF(F948="G","G",E948))</f>
        <v>P</v>
      </c>
      <c r="O948" s="83" t="str">
        <f aca="false">IF(ISNA(VLOOKUP(G948,BadCanCurves,1,FALSE())),VLOOKUP(D948,FOLIOS,6,FALSE()),"not used")</f>
        <v>not used</v>
      </c>
      <c r="P948" s="83" t="n">
        <f aca="false">IF($N948="P",VLOOKUP(H948,PrcBuckets,2,FALSE()),0)</f>
        <v>11</v>
      </c>
      <c r="Q948" s="83" t="n">
        <f aca="false">IF($N948="D",VLOOKUP(H948,BasisBuckets,2,FALSE()),0)</f>
        <v>0</v>
      </c>
      <c r="R948" s="83" t="n">
        <f aca="false">IF($N948="PHY",VLOOKUP(H948,PGDBuckets,2,FALSE()),0)</f>
        <v>0</v>
      </c>
      <c r="S948" s="83" t="n">
        <f aca="false">IF($N948="G",VLOOKUP(H948,PGDBuckets,2,FALSE()),0)</f>
        <v>0</v>
      </c>
      <c r="T948" s="83" t="n">
        <f aca="false">SUM(P948:S948)</f>
        <v>11</v>
      </c>
      <c r="U948" s="83" t="str">
        <f aca="false">IF(O948="not used","-",O948&amp;N948&amp;T948)</f>
        <v>-</v>
      </c>
      <c r="V948" s="83" t="str">
        <f aca="false">IF(O948="Not Used","-",VLOOKUP(D948,FOLIOS,7,FALSE())&amp;H948)</f>
        <v>-</v>
      </c>
      <c r="W948" s="83" t="str">
        <f aca="false">IF(U948="-","-",O948&amp;E948&amp;H948)</f>
        <v>-</v>
      </c>
      <c r="X948" s="84" t="str">
        <f aca="false">D948&amp;G948</f>
        <v>FT-CAND-EGSC-PRCTOLL:EMER/ST.CL</v>
      </c>
      <c r="AF948" s="0" t="str">
        <f aca="false">D948&amp;V948</f>
        <v>FT-CAND-EGSC-PRC-</v>
      </c>
    </row>
    <row r="949" customFormat="false" ht="12.75" hidden="false" customHeight="false" outlineLevel="0" collapsed="false">
      <c r="A949" s="80" t="n">
        <v>36682</v>
      </c>
      <c r="B949" s="81" t="s">
        <v>55</v>
      </c>
      <c r="C949" s="81" t="s">
        <v>56</v>
      </c>
      <c r="D949" s="81" t="s">
        <v>80</v>
      </c>
      <c r="E949" s="81" t="s">
        <v>24</v>
      </c>
      <c r="F949" s="81"/>
      <c r="G949" s="81" t="s">
        <v>62</v>
      </c>
      <c r="H949" s="80" t="n">
        <v>37681</v>
      </c>
      <c r="I949" s="81" t="n">
        <v>0</v>
      </c>
      <c r="J949" s="81" t="n">
        <v>0</v>
      </c>
      <c r="K949" s="82" t="n">
        <f aca="false">IF(J949=0,0,J949/I949)</f>
        <v>0</v>
      </c>
      <c r="L949" s="82" t="n">
        <f aca="false">I949/UOM</f>
        <v>0</v>
      </c>
      <c r="M949" s="82" t="n">
        <f aca="false">J949/UOM</f>
        <v>0</v>
      </c>
      <c r="N949" s="83" t="str">
        <f aca="false">IF(F949="P","PHY",IF(F949="G","G",E949))</f>
        <v>P</v>
      </c>
      <c r="O949" s="83" t="str">
        <f aca="false">IF(ISNA(VLOOKUP(G949,BadCanCurves,1,FALSE())),VLOOKUP(D949,FOLIOS,6,FALSE()),"not used")</f>
        <v>not used</v>
      </c>
      <c r="P949" s="83" t="n">
        <f aca="false">IF($N949="P",VLOOKUP(H949,PrcBuckets,2,FALSE()),0)</f>
        <v>11</v>
      </c>
      <c r="Q949" s="83" t="n">
        <f aca="false">IF($N949="D",VLOOKUP(H949,BasisBuckets,2,FALSE()),0)</f>
        <v>0</v>
      </c>
      <c r="R949" s="83" t="n">
        <f aca="false">IF($N949="PHY",VLOOKUP(H949,PGDBuckets,2,FALSE()),0)</f>
        <v>0</v>
      </c>
      <c r="S949" s="83" t="n">
        <f aca="false">IF($N949="G",VLOOKUP(H949,PGDBuckets,2,FALSE()),0)</f>
        <v>0</v>
      </c>
      <c r="T949" s="83" t="n">
        <f aca="false">SUM(P949:S949)</f>
        <v>11</v>
      </c>
      <c r="U949" s="83" t="str">
        <f aca="false">IF(O949="not used","-",O949&amp;N949&amp;T949)</f>
        <v>-</v>
      </c>
      <c r="V949" s="83" t="str">
        <f aca="false">IF(O949="Not Used","-",VLOOKUP(D949,FOLIOS,7,FALSE())&amp;H949)</f>
        <v>-</v>
      </c>
      <c r="W949" s="83" t="str">
        <f aca="false">IF(U949="-","-",O949&amp;E949&amp;H949)</f>
        <v>-</v>
      </c>
      <c r="X949" s="84" t="str">
        <f aca="false">D949&amp;G949</f>
        <v>FT-CAND-EGSC-PRCTOLL:EMER/ST.CL</v>
      </c>
      <c r="AF949" s="0" t="str">
        <f aca="false">D949&amp;V949</f>
        <v>FT-CAND-EGSC-PRC-</v>
      </c>
    </row>
    <row r="950" customFormat="false" ht="12.75" hidden="false" customHeight="false" outlineLevel="0" collapsed="false">
      <c r="A950" s="80" t="n">
        <v>36682</v>
      </c>
      <c r="B950" s="81" t="s">
        <v>55</v>
      </c>
      <c r="C950" s="81" t="s">
        <v>56</v>
      </c>
      <c r="D950" s="81" t="s">
        <v>80</v>
      </c>
      <c r="E950" s="81" t="s">
        <v>24</v>
      </c>
      <c r="F950" s="81"/>
      <c r="G950" s="81" t="s">
        <v>62</v>
      </c>
      <c r="H950" s="80" t="n">
        <v>37712</v>
      </c>
      <c r="I950" s="81" t="n">
        <v>0</v>
      </c>
      <c r="J950" s="81" t="n">
        <v>0</v>
      </c>
      <c r="K950" s="82" t="n">
        <f aca="false">IF(J950=0,0,J950/I950)</f>
        <v>0</v>
      </c>
      <c r="L950" s="82" t="n">
        <f aca="false">I950/UOM</f>
        <v>0</v>
      </c>
      <c r="M950" s="82" t="n">
        <f aca="false">J950/UOM</f>
        <v>0</v>
      </c>
      <c r="N950" s="83" t="str">
        <f aca="false">IF(F950="P","PHY",IF(F950="G","G",E950))</f>
        <v>P</v>
      </c>
      <c r="O950" s="83" t="str">
        <f aca="false">IF(ISNA(VLOOKUP(G950,BadCanCurves,1,FALSE())),VLOOKUP(D950,FOLIOS,6,FALSE()),"not used")</f>
        <v>not used</v>
      </c>
      <c r="P950" s="83" t="n">
        <f aca="false">IF($N950="P",VLOOKUP(H950,PrcBuckets,2,FALSE()),0)</f>
        <v>11</v>
      </c>
      <c r="Q950" s="83" t="n">
        <f aca="false">IF($N950="D",VLOOKUP(H950,BasisBuckets,2,FALSE()),0)</f>
        <v>0</v>
      </c>
      <c r="R950" s="83" t="n">
        <f aca="false">IF($N950="PHY",VLOOKUP(H950,PGDBuckets,2,FALSE()),0)</f>
        <v>0</v>
      </c>
      <c r="S950" s="83" t="n">
        <f aca="false">IF($N950="G",VLOOKUP(H950,PGDBuckets,2,FALSE()),0)</f>
        <v>0</v>
      </c>
      <c r="T950" s="83" t="n">
        <f aca="false">SUM(P950:S950)</f>
        <v>11</v>
      </c>
      <c r="U950" s="83" t="str">
        <f aca="false">IF(O950="not used","-",O950&amp;N950&amp;T950)</f>
        <v>-</v>
      </c>
      <c r="V950" s="83" t="str">
        <f aca="false">IF(O950="Not Used","-",VLOOKUP(D950,FOLIOS,7,FALSE())&amp;H950)</f>
        <v>-</v>
      </c>
      <c r="W950" s="83" t="str">
        <f aca="false">IF(U950="-","-",O950&amp;E950&amp;H950)</f>
        <v>-</v>
      </c>
      <c r="X950" s="84" t="str">
        <f aca="false">D950&amp;G950</f>
        <v>FT-CAND-EGSC-PRCTOLL:EMER/ST.CL</v>
      </c>
      <c r="AF950" s="0" t="str">
        <f aca="false">D950&amp;V950</f>
        <v>FT-CAND-EGSC-PRC-</v>
      </c>
    </row>
    <row r="951" customFormat="false" ht="12.75" hidden="false" customHeight="false" outlineLevel="0" collapsed="false">
      <c r="A951" s="80" t="n">
        <v>36682</v>
      </c>
      <c r="B951" s="81" t="s">
        <v>55</v>
      </c>
      <c r="C951" s="81" t="s">
        <v>56</v>
      </c>
      <c r="D951" s="81" t="s">
        <v>80</v>
      </c>
      <c r="E951" s="81" t="s">
        <v>24</v>
      </c>
      <c r="F951" s="81"/>
      <c r="G951" s="81" t="s">
        <v>62</v>
      </c>
      <c r="H951" s="80" t="n">
        <v>37742</v>
      </c>
      <c r="I951" s="81" t="n">
        <v>0</v>
      </c>
      <c r="J951" s="81" t="n">
        <v>0</v>
      </c>
      <c r="K951" s="82" t="n">
        <f aca="false">IF(J951=0,0,J951/I951)</f>
        <v>0</v>
      </c>
      <c r="L951" s="82" t="n">
        <f aca="false">I951/UOM</f>
        <v>0</v>
      </c>
      <c r="M951" s="82" t="n">
        <f aca="false">J951/UOM</f>
        <v>0</v>
      </c>
      <c r="N951" s="83" t="str">
        <f aca="false">IF(F951="P","PHY",IF(F951="G","G",E951))</f>
        <v>P</v>
      </c>
      <c r="O951" s="83" t="str">
        <f aca="false">IF(ISNA(VLOOKUP(G951,BadCanCurves,1,FALSE())),VLOOKUP(D951,FOLIOS,6,FALSE()),"not used")</f>
        <v>not used</v>
      </c>
      <c r="P951" s="83" t="n">
        <f aca="false">IF($N951="P",VLOOKUP(H951,PrcBuckets,2,FALSE()),0)</f>
        <v>11</v>
      </c>
      <c r="Q951" s="83" t="n">
        <f aca="false">IF($N951="D",VLOOKUP(H951,BasisBuckets,2,FALSE()),0)</f>
        <v>0</v>
      </c>
      <c r="R951" s="83" t="n">
        <f aca="false">IF($N951="PHY",VLOOKUP(H951,PGDBuckets,2,FALSE()),0)</f>
        <v>0</v>
      </c>
      <c r="S951" s="83" t="n">
        <f aca="false">IF($N951="G",VLOOKUP(H951,PGDBuckets,2,FALSE()),0)</f>
        <v>0</v>
      </c>
      <c r="T951" s="83" t="n">
        <f aca="false">SUM(P951:S951)</f>
        <v>11</v>
      </c>
      <c r="U951" s="83" t="str">
        <f aca="false">IF(O951="not used","-",O951&amp;N951&amp;T951)</f>
        <v>-</v>
      </c>
      <c r="V951" s="83" t="str">
        <f aca="false">IF(O951="Not Used","-",VLOOKUP(D951,FOLIOS,7,FALSE())&amp;H951)</f>
        <v>-</v>
      </c>
      <c r="W951" s="83" t="str">
        <f aca="false">IF(U951="-","-",O951&amp;E951&amp;H951)</f>
        <v>-</v>
      </c>
      <c r="X951" s="84" t="str">
        <f aca="false">D951&amp;G951</f>
        <v>FT-CAND-EGSC-PRCTOLL:EMER/ST.CL</v>
      </c>
      <c r="AF951" s="0" t="str">
        <f aca="false">D951&amp;V951</f>
        <v>FT-CAND-EGSC-PRC-</v>
      </c>
    </row>
    <row r="952" customFormat="false" ht="12.75" hidden="false" customHeight="false" outlineLevel="0" collapsed="false">
      <c r="A952" s="80" t="n">
        <v>36682</v>
      </c>
      <c r="B952" s="81" t="s">
        <v>55</v>
      </c>
      <c r="C952" s="81" t="s">
        <v>56</v>
      </c>
      <c r="D952" s="81" t="s">
        <v>80</v>
      </c>
      <c r="E952" s="81" t="s">
        <v>24</v>
      </c>
      <c r="F952" s="81"/>
      <c r="G952" s="81" t="s">
        <v>62</v>
      </c>
      <c r="H952" s="80" t="n">
        <v>37773</v>
      </c>
      <c r="I952" s="81" t="n">
        <v>0</v>
      </c>
      <c r="J952" s="81" t="n">
        <v>0</v>
      </c>
      <c r="K952" s="82" t="n">
        <f aca="false">IF(J952=0,0,J952/I952)</f>
        <v>0</v>
      </c>
      <c r="L952" s="82" t="n">
        <f aca="false">I952/UOM</f>
        <v>0</v>
      </c>
      <c r="M952" s="82" t="n">
        <f aca="false">J952/UOM</f>
        <v>0</v>
      </c>
      <c r="N952" s="83" t="str">
        <f aca="false">IF(F952="P","PHY",IF(F952="G","G",E952))</f>
        <v>P</v>
      </c>
      <c r="O952" s="83" t="str">
        <f aca="false">IF(ISNA(VLOOKUP(G952,BadCanCurves,1,FALSE())),VLOOKUP(D952,FOLIOS,6,FALSE()),"not used")</f>
        <v>not used</v>
      </c>
      <c r="P952" s="83" t="n">
        <f aca="false">IF($N952="P",VLOOKUP(H952,PrcBuckets,2,FALSE()),0)</f>
        <v>11</v>
      </c>
      <c r="Q952" s="83" t="n">
        <f aca="false">IF($N952="D",VLOOKUP(H952,BasisBuckets,2,FALSE()),0)</f>
        <v>0</v>
      </c>
      <c r="R952" s="83" t="n">
        <f aca="false">IF($N952="PHY",VLOOKUP(H952,PGDBuckets,2,FALSE()),0)</f>
        <v>0</v>
      </c>
      <c r="S952" s="83" t="n">
        <f aca="false">IF($N952="G",VLOOKUP(H952,PGDBuckets,2,FALSE()),0)</f>
        <v>0</v>
      </c>
      <c r="T952" s="83" t="n">
        <f aca="false">SUM(P952:S952)</f>
        <v>11</v>
      </c>
      <c r="U952" s="83" t="str">
        <f aca="false">IF(O952="not used","-",O952&amp;N952&amp;T952)</f>
        <v>-</v>
      </c>
      <c r="V952" s="83" t="str">
        <f aca="false">IF(O952="Not Used","-",VLOOKUP(D952,FOLIOS,7,FALSE())&amp;H952)</f>
        <v>-</v>
      </c>
      <c r="W952" s="83" t="str">
        <f aca="false">IF(U952="-","-",O952&amp;E952&amp;H952)</f>
        <v>-</v>
      </c>
      <c r="X952" s="84" t="str">
        <f aca="false">D952&amp;G952</f>
        <v>FT-CAND-EGSC-PRCTOLL:EMER/ST.CL</v>
      </c>
      <c r="AF952" s="0" t="str">
        <f aca="false">D952&amp;V952</f>
        <v>FT-CAND-EGSC-PRC-</v>
      </c>
    </row>
    <row r="953" customFormat="false" ht="12.75" hidden="false" customHeight="false" outlineLevel="0" collapsed="false">
      <c r="A953" s="80" t="n">
        <v>36682</v>
      </c>
      <c r="B953" s="81" t="s">
        <v>55</v>
      </c>
      <c r="C953" s="81" t="s">
        <v>56</v>
      </c>
      <c r="D953" s="81" t="s">
        <v>80</v>
      </c>
      <c r="E953" s="81" t="s">
        <v>24</v>
      </c>
      <c r="F953" s="81"/>
      <c r="G953" s="81" t="s">
        <v>62</v>
      </c>
      <c r="H953" s="80" t="n">
        <v>37803</v>
      </c>
      <c r="I953" s="81" t="n">
        <v>0</v>
      </c>
      <c r="J953" s="81" t="n">
        <v>0</v>
      </c>
      <c r="K953" s="82" t="n">
        <f aca="false">IF(J953=0,0,J953/I953)</f>
        <v>0</v>
      </c>
      <c r="L953" s="82" t="n">
        <f aca="false">I953/UOM</f>
        <v>0</v>
      </c>
      <c r="M953" s="82" t="n">
        <f aca="false">J953/UOM</f>
        <v>0</v>
      </c>
      <c r="N953" s="83" t="str">
        <f aca="false">IF(F953="P","PHY",IF(F953="G","G",E953))</f>
        <v>P</v>
      </c>
      <c r="O953" s="83" t="str">
        <f aca="false">IF(ISNA(VLOOKUP(G953,BadCanCurves,1,FALSE())),VLOOKUP(D953,FOLIOS,6,FALSE()),"not used")</f>
        <v>not used</v>
      </c>
      <c r="P953" s="83" t="n">
        <f aca="false">IF($N953="P",VLOOKUP(H953,PrcBuckets,2,FALSE()),0)</f>
        <v>11</v>
      </c>
      <c r="Q953" s="83" t="n">
        <f aca="false">IF($N953="D",VLOOKUP(H953,BasisBuckets,2,FALSE()),0)</f>
        <v>0</v>
      </c>
      <c r="R953" s="83" t="n">
        <f aca="false">IF($N953="PHY",VLOOKUP(H953,PGDBuckets,2,FALSE()),0)</f>
        <v>0</v>
      </c>
      <c r="S953" s="83" t="n">
        <f aca="false">IF($N953="G",VLOOKUP(H953,PGDBuckets,2,FALSE()),0)</f>
        <v>0</v>
      </c>
      <c r="T953" s="83" t="n">
        <f aca="false">SUM(P953:S953)</f>
        <v>11</v>
      </c>
      <c r="U953" s="83" t="str">
        <f aca="false">IF(O953="not used","-",O953&amp;N953&amp;T953)</f>
        <v>-</v>
      </c>
      <c r="V953" s="83" t="str">
        <f aca="false">IF(O953="Not Used","-",VLOOKUP(D953,FOLIOS,7,FALSE())&amp;H953)</f>
        <v>-</v>
      </c>
      <c r="W953" s="83" t="str">
        <f aca="false">IF(U953="-","-",O953&amp;E953&amp;H953)</f>
        <v>-</v>
      </c>
      <c r="X953" s="84" t="str">
        <f aca="false">D953&amp;G953</f>
        <v>FT-CAND-EGSC-PRCTOLL:EMER/ST.CL</v>
      </c>
      <c r="AF953" s="0" t="str">
        <f aca="false">D953&amp;V953</f>
        <v>FT-CAND-EGSC-PRC-</v>
      </c>
    </row>
    <row r="954" customFormat="false" ht="12.75" hidden="false" customHeight="false" outlineLevel="0" collapsed="false">
      <c r="A954" s="80" t="n">
        <v>36682</v>
      </c>
      <c r="B954" s="81" t="s">
        <v>55</v>
      </c>
      <c r="C954" s="81" t="s">
        <v>56</v>
      </c>
      <c r="D954" s="81" t="s">
        <v>80</v>
      </c>
      <c r="E954" s="81" t="s">
        <v>24</v>
      </c>
      <c r="F954" s="81"/>
      <c r="G954" s="81" t="s">
        <v>62</v>
      </c>
      <c r="H954" s="80" t="n">
        <v>37834</v>
      </c>
      <c r="I954" s="81" t="n">
        <v>0</v>
      </c>
      <c r="J954" s="81" t="n">
        <v>0</v>
      </c>
      <c r="K954" s="82" t="n">
        <f aca="false">IF(J954=0,0,J954/I954)</f>
        <v>0</v>
      </c>
      <c r="L954" s="82" t="n">
        <f aca="false">I954/UOM</f>
        <v>0</v>
      </c>
      <c r="M954" s="82" t="n">
        <f aca="false">J954/UOM</f>
        <v>0</v>
      </c>
      <c r="N954" s="83" t="str">
        <f aca="false">IF(F954="P","PHY",IF(F954="G","G",E954))</f>
        <v>P</v>
      </c>
      <c r="O954" s="83" t="str">
        <f aca="false">IF(ISNA(VLOOKUP(G954,BadCanCurves,1,FALSE())),VLOOKUP(D954,FOLIOS,6,FALSE()),"not used")</f>
        <v>not used</v>
      </c>
      <c r="P954" s="83" t="n">
        <f aca="false">IF($N954="P",VLOOKUP(H954,PrcBuckets,2,FALSE()),0)</f>
        <v>11</v>
      </c>
      <c r="Q954" s="83" t="n">
        <f aca="false">IF($N954="D",VLOOKUP(H954,BasisBuckets,2,FALSE()),0)</f>
        <v>0</v>
      </c>
      <c r="R954" s="83" t="n">
        <f aca="false">IF($N954="PHY",VLOOKUP(H954,PGDBuckets,2,FALSE()),0)</f>
        <v>0</v>
      </c>
      <c r="S954" s="83" t="n">
        <f aca="false">IF($N954="G",VLOOKUP(H954,PGDBuckets,2,FALSE()),0)</f>
        <v>0</v>
      </c>
      <c r="T954" s="83" t="n">
        <f aca="false">SUM(P954:S954)</f>
        <v>11</v>
      </c>
      <c r="U954" s="83" t="str">
        <f aca="false">IF(O954="not used","-",O954&amp;N954&amp;T954)</f>
        <v>-</v>
      </c>
      <c r="V954" s="83" t="str">
        <f aca="false">IF(O954="Not Used","-",VLOOKUP(D954,FOLIOS,7,FALSE())&amp;H954)</f>
        <v>-</v>
      </c>
      <c r="W954" s="83" t="str">
        <f aca="false">IF(U954="-","-",O954&amp;E954&amp;H954)</f>
        <v>-</v>
      </c>
      <c r="X954" s="84" t="str">
        <f aca="false">D954&amp;G954</f>
        <v>FT-CAND-EGSC-PRCTOLL:EMER/ST.CL</v>
      </c>
      <c r="AF954" s="0" t="str">
        <f aca="false">D954&amp;V954</f>
        <v>FT-CAND-EGSC-PRC-</v>
      </c>
    </row>
    <row r="955" customFormat="false" ht="12.75" hidden="false" customHeight="false" outlineLevel="0" collapsed="false">
      <c r="A955" s="80" t="n">
        <v>36682</v>
      </c>
      <c r="B955" s="81" t="s">
        <v>55</v>
      </c>
      <c r="C955" s="81" t="s">
        <v>56</v>
      </c>
      <c r="D955" s="81" t="s">
        <v>80</v>
      </c>
      <c r="E955" s="81" t="s">
        <v>24</v>
      </c>
      <c r="F955" s="81"/>
      <c r="G955" s="81" t="s">
        <v>62</v>
      </c>
      <c r="H955" s="80" t="n">
        <v>37865</v>
      </c>
      <c r="I955" s="81" t="n">
        <v>0</v>
      </c>
      <c r="J955" s="81" t="n">
        <v>0</v>
      </c>
      <c r="K955" s="82" t="n">
        <f aca="false">IF(J955=0,0,J955/I955)</f>
        <v>0</v>
      </c>
      <c r="L955" s="82" t="n">
        <f aca="false">I955/UOM</f>
        <v>0</v>
      </c>
      <c r="M955" s="82" t="n">
        <f aca="false">J955/UOM</f>
        <v>0</v>
      </c>
      <c r="N955" s="83" t="str">
        <f aca="false">IF(F955="P","PHY",IF(F955="G","G",E955))</f>
        <v>P</v>
      </c>
      <c r="O955" s="83" t="str">
        <f aca="false">IF(ISNA(VLOOKUP(G955,BadCanCurves,1,FALSE())),VLOOKUP(D955,FOLIOS,6,FALSE()),"not used")</f>
        <v>not used</v>
      </c>
      <c r="P955" s="83" t="n">
        <f aca="false">IF($N955="P",VLOOKUP(H955,PrcBuckets,2,FALSE()),0)</f>
        <v>11</v>
      </c>
      <c r="Q955" s="83" t="n">
        <f aca="false">IF($N955="D",VLOOKUP(H955,BasisBuckets,2,FALSE()),0)</f>
        <v>0</v>
      </c>
      <c r="R955" s="83" t="n">
        <f aca="false">IF($N955="PHY",VLOOKUP(H955,PGDBuckets,2,FALSE()),0)</f>
        <v>0</v>
      </c>
      <c r="S955" s="83" t="n">
        <f aca="false">IF($N955="G",VLOOKUP(H955,PGDBuckets,2,FALSE()),0)</f>
        <v>0</v>
      </c>
      <c r="T955" s="83" t="n">
        <f aca="false">SUM(P955:S955)</f>
        <v>11</v>
      </c>
      <c r="U955" s="83" t="str">
        <f aca="false">IF(O955="not used","-",O955&amp;N955&amp;T955)</f>
        <v>-</v>
      </c>
      <c r="V955" s="83" t="str">
        <f aca="false">IF(O955="Not Used","-",VLOOKUP(D955,FOLIOS,7,FALSE())&amp;H955)</f>
        <v>-</v>
      </c>
      <c r="W955" s="83" t="str">
        <f aca="false">IF(U955="-","-",O955&amp;E955&amp;H955)</f>
        <v>-</v>
      </c>
      <c r="X955" s="84" t="str">
        <f aca="false">D955&amp;G955</f>
        <v>FT-CAND-EGSC-PRCTOLL:EMER/ST.CL</v>
      </c>
      <c r="AF955" s="0" t="str">
        <f aca="false">D955&amp;V955</f>
        <v>FT-CAND-EGSC-PRC-</v>
      </c>
    </row>
    <row r="956" customFormat="false" ht="12.75" hidden="false" customHeight="false" outlineLevel="0" collapsed="false">
      <c r="A956" s="80" t="n">
        <v>36682</v>
      </c>
      <c r="B956" s="81" t="s">
        <v>55</v>
      </c>
      <c r="C956" s="81" t="s">
        <v>56</v>
      </c>
      <c r="D956" s="81" t="s">
        <v>80</v>
      </c>
      <c r="E956" s="81" t="s">
        <v>24</v>
      </c>
      <c r="F956" s="81"/>
      <c r="G956" s="81" t="s">
        <v>62</v>
      </c>
      <c r="H956" s="80" t="n">
        <v>37895</v>
      </c>
      <c r="I956" s="81" t="n">
        <v>0</v>
      </c>
      <c r="J956" s="81" t="n">
        <v>0</v>
      </c>
      <c r="K956" s="82" t="n">
        <f aca="false">IF(J956=0,0,J956/I956)</f>
        <v>0</v>
      </c>
      <c r="L956" s="82" t="n">
        <f aca="false">I956/UOM</f>
        <v>0</v>
      </c>
      <c r="M956" s="82" t="n">
        <f aca="false">J956/UOM</f>
        <v>0</v>
      </c>
      <c r="N956" s="83" t="str">
        <f aca="false">IF(F956="P","PHY",IF(F956="G","G",E956))</f>
        <v>P</v>
      </c>
      <c r="O956" s="83" t="str">
        <f aca="false">IF(ISNA(VLOOKUP(G956,BadCanCurves,1,FALSE())),VLOOKUP(D956,FOLIOS,6,FALSE()),"not used")</f>
        <v>not used</v>
      </c>
      <c r="P956" s="83" t="n">
        <f aca="false">IF($N956="P",VLOOKUP(H956,PrcBuckets,2,FALSE()),0)</f>
        <v>11</v>
      </c>
      <c r="Q956" s="83" t="n">
        <f aca="false">IF($N956="D",VLOOKUP(H956,BasisBuckets,2,FALSE()),0)</f>
        <v>0</v>
      </c>
      <c r="R956" s="83" t="n">
        <f aca="false">IF($N956="PHY",VLOOKUP(H956,PGDBuckets,2,FALSE()),0)</f>
        <v>0</v>
      </c>
      <c r="S956" s="83" t="n">
        <f aca="false">IF($N956="G",VLOOKUP(H956,PGDBuckets,2,FALSE()),0)</f>
        <v>0</v>
      </c>
      <c r="T956" s="83" t="n">
        <f aca="false">SUM(P956:S956)</f>
        <v>11</v>
      </c>
      <c r="U956" s="83" t="str">
        <f aca="false">IF(O956="not used","-",O956&amp;N956&amp;T956)</f>
        <v>-</v>
      </c>
      <c r="V956" s="83" t="str">
        <f aca="false">IF(O956="Not Used","-",VLOOKUP(D956,FOLIOS,7,FALSE())&amp;H956)</f>
        <v>-</v>
      </c>
      <c r="W956" s="83" t="str">
        <f aca="false">IF(U956="-","-",O956&amp;E956&amp;H956)</f>
        <v>-</v>
      </c>
      <c r="X956" s="84" t="str">
        <f aca="false">D956&amp;G956</f>
        <v>FT-CAND-EGSC-PRCTOLL:EMER/ST.CL</v>
      </c>
      <c r="AF956" s="0" t="str">
        <f aca="false">D956&amp;V956</f>
        <v>FT-CAND-EGSC-PRC-</v>
      </c>
    </row>
    <row r="957" customFormat="false" ht="12.75" hidden="false" customHeight="false" outlineLevel="0" collapsed="false">
      <c r="A957" s="80" t="n">
        <v>36682</v>
      </c>
      <c r="B957" s="81" t="s">
        <v>55</v>
      </c>
      <c r="C957" s="81" t="s">
        <v>56</v>
      </c>
      <c r="D957" s="81" t="s">
        <v>80</v>
      </c>
      <c r="E957" s="81" t="s">
        <v>24</v>
      </c>
      <c r="F957" s="81"/>
      <c r="G957" s="81" t="s">
        <v>62</v>
      </c>
      <c r="H957" s="80" t="n">
        <v>37926</v>
      </c>
      <c r="I957" s="81" t="n">
        <v>0</v>
      </c>
      <c r="J957" s="81" t="n">
        <v>0</v>
      </c>
      <c r="K957" s="82" t="n">
        <f aca="false">IF(J957=0,0,J957/I957)</f>
        <v>0</v>
      </c>
      <c r="L957" s="82" t="n">
        <f aca="false">I957/UOM</f>
        <v>0</v>
      </c>
      <c r="M957" s="82" t="n">
        <f aca="false">J957/UOM</f>
        <v>0</v>
      </c>
      <c r="N957" s="83" t="str">
        <f aca="false">IF(F957="P","PHY",IF(F957="G","G",E957))</f>
        <v>P</v>
      </c>
      <c r="O957" s="83" t="str">
        <f aca="false">IF(ISNA(VLOOKUP(G957,BadCanCurves,1,FALSE())),VLOOKUP(D957,FOLIOS,6,FALSE()),"not used")</f>
        <v>not used</v>
      </c>
      <c r="P957" s="83" t="n">
        <f aca="false">IF($N957="P",VLOOKUP(H957,PrcBuckets,2,FALSE()),0)</f>
        <v>11</v>
      </c>
      <c r="Q957" s="83" t="n">
        <f aca="false">IF($N957="D",VLOOKUP(H957,BasisBuckets,2,FALSE()),0)</f>
        <v>0</v>
      </c>
      <c r="R957" s="83" t="n">
        <f aca="false">IF($N957="PHY",VLOOKUP(H957,PGDBuckets,2,FALSE()),0)</f>
        <v>0</v>
      </c>
      <c r="S957" s="83" t="n">
        <f aca="false">IF($N957="G",VLOOKUP(H957,PGDBuckets,2,FALSE()),0)</f>
        <v>0</v>
      </c>
      <c r="T957" s="83" t="n">
        <f aca="false">SUM(P957:S957)</f>
        <v>11</v>
      </c>
      <c r="U957" s="83" t="str">
        <f aca="false">IF(O957="not used","-",O957&amp;N957&amp;T957)</f>
        <v>-</v>
      </c>
      <c r="V957" s="83" t="str">
        <f aca="false">IF(O957="Not Used","-",VLOOKUP(D957,FOLIOS,7,FALSE())&amp;H957)</f>
        <v>-</v>
      </c>
      <c r="W957" s="83" t="str">
        <f aca="false">IF(U957="-","-",O957&amp;E957&amp;H957)</f>
        <v>-</v>
      </c>
      <c r="X957" s="84" t="str">
        <f aca="false">D957&amp;G957</f>
        <v>FT-CAND-EGSC-PRCTOLL:EMER/ST.CL</v>
      </c>
      <c r="AF957" s="0" t="str">
        <f aca="false">D957&amp;V957</f>
        <v>FT-CAND-EGSC-PRC-</v>
      </c>
    </row>
    <row r="958" customFormat="false" ht="12.75" hidden="false" customHeight="false" outlineLevel="0" collapsed="false">
      <c r="A958" s="80" t="n">
        <v>36682</v>
      </c>
      <c r="B958" s="81" t="s">
        <v>55</v>
      </c>
      <c r="C958" s="81" t="s">
        <v>56</v>
      </c>
      <c r="D958" s="81" t="s">
        <v>80</v>
      </c>
      <c r="E958" s="81" t="s">
        <v>24</v>
      </c>
      <c r="F958" s="81"/>
      <c r="G958" s="81" t="s">
        <v>62</v>
      </c>
      <c r="H958" s="80" t="n">
        <v>37956</v>
      </c>
      <c r="I958" s="81" t="n">
        <v>0</v>
      </c>
      <c r="J958" s="81" t="n">
        <v>0</v>
      </c>
      <c r="K958" s="82" t="n">
        <f aca="false">IF(J958=0,0,J958/I958)</f>
        <v>0</v>
      </c>
      <c r="L958" s="82" t="n">
        <f aca="false">I958/UOM</f>
        <v>0</v>
      </c>
      <c r="M958" s="82" t="n">
        <f aca="false">J958/UOM</f>
        <v>0</v>
      </c>
      <c r="N958" s="83" t="str">
        <f aca="false">IF(F958="P","PHY",IF(F958="G","G",E958))</f>
        <v>P</v>
      </c>
      <c r="O958" s="83" t="str">
        <f aca="false">IF(ISNA(VLOOKUP(G958,BadCanCurves,1,FALSE())),VLOOKUP(D958,FOLIOS,6,FALSE()),"not used")</f>
        <v>not used</v>
      </c>
      <c r="P958" s="83" t="n">
        <f aca="false">IF($N958="P",VLOOKUP(H958,PrcBuckets,2,FALSE()),0)</f>
        <v>11</v>
      </c>
      <c r="Q958" s="83" t="n">
        <f aca="false">IF($N958="D",VLOOKUP(H958,BasisBuckets,2,FALSE()),0)</f>
        <v>0</v>
      </c>
      <c r="R958" s="83" t="n">
        <f aca="false">IF($N958="PHY",VLOOKUP(H958,PGDBuckets,2,FALSE()),0)</f>
        <v>0</v>
      </c>
      <c r="S958" s="83" t="n">
        <f aca="false">IF($N958="G",VLOOKUP(H958,PGDBuckets,2,FALSE()),0)</f>
        <v>0</v>
      </c>
      <c r="T958" s="83" t="n">
        <f aca="false">SUM(P958:S958)</f>
        <v>11</v>
      </c>
      <c r="U958" s="83" t="str">
        <f aca="false">IF(O958="not used","-",O958&amp;N958&amp;T958)</f>
        <v>-</v>
      </c>
      <c r="V958" s="83" t="str">
        <f aca="false">IF(O958="Not Used","-",VLOOKUP(D958,FOLIOS,7,FALSE())&amp;H958)</f>
        <v>-</v>
      </c>
      <c r="W958" s="83" t="str">
        <f aca="false">IF(U958="-","-",O958&amp;E958&amp;H958)</f>
        <v>-</v>
      </c>
      <c r="X958" s="84" t="str">
        <f aca="false">D958&amp;G958</f>
        <v>FT-CAND-EGSC-PRCTOLL:EMER/ST.CL</v>
      </c>
      <c r="AF958" s="0" t="str">
        <f aca="false">D958&amp;V958</f>
        <v>FT-CAND-EGSC-PRC-</v>
      </c>
    </row>
    <row r="959" customFormat="false" ht="12.75" hidden="false" customHeight="false" outlineLevel="0" collapsed="false">
      <c r="A959" s="80" t="n">
        <v>36682</v>
      </c>
      <c r="B959" s="81" t="s">
        <v>55</v>
      </c>
      <c r="C959" s="81" t="s">
        <v>56</v>
      </c>
      <c r="D959" s="81" t="s">
        <v>80</v>
      </c>
      <c r="E959" s="81" t="s">
        <v>24</v>
      </c>
      <c r="F959" s="81"/>
      <c r="G959" s="81" t="s">
        <v>62</v>
      </c>
      <c r="H959" s="80" t="n">
        <v>37987</v>
      </c>
      <c r="I959" s="81" t="n">
        <v>0</v>
      </c>
      <c r="J959" s="81" t="n">
        <v>0</v>
      </c>
      <c r="K959" s="82" t="n">
        <f aca="false">IF(J959=0,0,J959/I959)</f>
        <v>0</v>
      </c>
      <c r="L959" s="82" t="n">
        <f aca="false">I959/UOM</f>
        <v>0</v>
      </c>
      <c r="M959" s="82" t="n">
        <f aca="false">J959/UOM</f>
        <v>0</v>
      </c>
      <c r="N959" s="83" t="str">
        <f aca="false">IF(F959="P","PHY",IF(F959="G","G",E959))</f>
        <v>P</v>
      </c>
      <c r="O959" s="83" t="str">
        <f aca="false">IF(ISNA(VLOOKUP(G959,BadCanCurves,1,FALSE())),VLOOKUP(D959,FOLIOS,6,FALSE()),"not used")</f>
        <v>not used</v>
      </c>
      <c r="P959" s="83" t="n">
        <f aca="false">IF($N959="P",VLOOKUP(H959,PrcBuckets,2,FALSE()),0)</f>
        <v>12</v>
      </c>
      <c r="Q959" s="83" t="n">
        <f aca="false">IF($N959="D",VLOOKUP(H959,BasisBuckets,2,FALSE()),0)</f>
        <v>0</v>
      </c>
      <c r="R959" s="83" t="n">
        <f aca="false">IF($N959="PHY",VLOOKUP(H959,PGDBuckets,2,FALSE()),0)</f>
        <v>0</v>
      </c>
      <c r="S959" s="83" t="n">
        <f aca="false">IF($N959="G",VLOOKUP(H959,PGDBuckets,2,FALSE()),0)</f>
        <v>0</v>
      </c>
      <c r="T959" s="83" t="n">
        <f aca="false">SUM(P959:S959)</f>
        <v>12</v>
      </c>
      <c r="U959" s="83" t="str">
        <f aca="false">IF(O959="not used","-",O959&amp;N959&amp;T959)</f>
        <v>-</v>
      </c>
      <c r="V959" s="83" t="str">
        <f aca="false">IF(O959="Not Used","-",VLOOKUP(D959,FOLIOS,7,FALSE())&amp;H959)</f>
        <v>-</v>
      </c>
      <c r="W959" s="83" t="str">
        <f aca="false">IF(U959="-","-",O959&amp;E959&amp;H959)</f>
        <v>-</v>
      </c>
      <c r="X959" s="84" t="str">
        <f aca="false">D959&amp;G959</f>
        <v>FT-CAND-EGSC-PRCTOLL:EMER/ST.CL</v>
      </c>
      <c r="AF959" s="0" t="str">
        <f aca="false">D959&amp;V959</f>
        <v>FT-CAND-EGSC-PRC-</v>
      </c>
    </row>
    <row r="960" customFormat="false" ht="12.75" hidden="false" customHeight="false" outlineLevel="0" collapsed="false">
      <c r="A960" s="80" t="n">
        <v>36682</v>
      </c>
      <c r="B960" s="81" t="s">
        <v>55</v>
      </c>
      <c r="C960" s="81" t="s">
        <v>56</v>
      </c>
      <c r="D960" s="81" t="s">
        <v>80</v>
      </c>
      <c r="E960" s="81" t="s">
        <v>24</v>
      </c>
      <c r="F960" s="81"/>
      <c r="G960" s="81" t="s">
        <v>62</v>
      </c>
      <c r="H960" s="80" t="n">
        <v>38018</v>
      </c>
      <c r="I960" s="81" t="n">
        <v>0</v>
      </c>
      <c r="J960" s="81" t="n">
        <v>0</v>
      </c>
      <c r="K960" s="82" t="n">
        <f aca="false">IF(J960=0,0,J960/I960)</f>
        <v>0</v>
      </c>
      <c r="L960" s="82" t="n">
        <f aca="false">I960/UOM</f>
        <v>0</v>
      </c>
      <c r="M960" s="82" t="n">
        <f aca="false">J960/UOM</f>
        <v>0</v>
      </c>
      <c r="N960" s="83" t="str">
        <f aca="false">IF(F960="P","PHY",IF(F960="G","G",E960))</f>
        <v>P</v>
      </c>
      <c r="O960" s="83" t="str">
        <f aca="false">IF(ISNA(VLOOKUP(G960,BadCanCurves,1,FALSE())),VLOOKUP(D960,FOLIOS,6,FALSE()),"not used")</f>
        <v>not used</v>
      </c>
      <c r="P960" s="83" t="n">
        <f aca="false">IF($N960="P",VLOOKUP(H960,PrcBuckets,2,FALSE()),0)</f>
        <v>12</v>
      </c>
      <c r="Q960" s="83" t="n">
        <f aca="false">IF($N960="D",VLOOKUP(H960,BasisBuckets,2,FALSE()),0)</f>
        <v>0</v>
      </c>
      <c r="R960" s="83" t="n">
        <f aca="false">IF($N960="PHY",VLOOKUP(H960,PGDBuckets,2,FALSE()),0)</f>
        <v>0</v>
      </c>
      <c r="S960" s="83" t="n">
        <f aca="false">IF($N960="G",VLOOKUP(H960,PGDBuckets,2,FALSE()),0)</f>
        <v>0</v>
      </c>
      <c r="T960" s="83" t="n">
        <f aca="false">SUM(P960:S960)</f>
        <v>12</v>
      </c>
      <c r="U960" s="83" t="str">
        <f aca="false">IF(O960="not used","-",O960&amp;N960&amp;T960)</f>
        <v>-</v>
      </c>
      <c r="V960" s="83" t="str">
        <f aca="false">IF(O960="Not Used","-",VLOOKUP(D960,FOLIOS,7,FALSE())&amp;H960)</f>
        <v>-</v>
      </c>
      <c r="W960" s="83" t="str">
        <f aca="false">IF(U960="-","-",O960&amp;E960&amp;H960)</f>
        <v>-</v>
      </c>
      <c r="X960" s="84" t="str">
        <f aca="false">D960&amp;G960</f>
        <v>FT-CAND-EGSC-PRCTOLL:EMER/ST.CL</v>
      </c>
      <c r="AF960" s="0" t="str">
        <f aca="false">D960&amp;V960</f>
        <v>FT-CAND-EGSC-PRC-</v>
      </c>
    </row>
    <row r="961" customFormat="false" ht="12.75" hidden="false" customHeight="false" outlineLevel="0" collapsed="false">
      <c r="A961" s="80" t="n">
        <v>36682</v>
      </c>
      <c r="B961" s="81" t="s">
        <v>55</v>
      </c>
      <c r="C961" s="81" t="s">
        <v>56</v>
      </c>
      <c r="D961" s="81" t="s">
        <v>80</v>
      </c>
      <c r="E961" s="81" t="s">
        <v>24</v>
      </c>
      <c r="F961" s="81"/>
      <c r="G961" s="81" t="s">
        <v>62</v>
      </c>
      <c r="H961" s="80" t="n">
        <v>38047</v>
      </c>
      <c r="I961" s="81" t="n">
        <v>0</v>
      </c>
      <c r="J961" s="81" t="n">
        <v>0</v>
      </c>
      <c r="K961" s="82" t="n">
        <f aca="false">IF(J961=0,0,J961/I961)</f>
        <v>0</v>
      </c>
      <c r="L961" s="82" t="n">
        <f aca="false">I961/UOM</f>
        <v>0</v>
      </c>
      <c r="M961" s="82" t="n">
        <f aca="false">J961/UOM</f>
        <v>0</v>
      </c>
      <c r="N961" s="83" t="str">
        <f aca="false">IF(F961="P","PHY",IF(F961="G","G",E961))</f>
        <v>P</v>
      </c>
      <c r="O961" s="83" t="str">
        <f aca="false">IF(ISNA(VLOOKUP(G961,BadCanCurves,1,FALSE())),VLOOKUP(D961,FOLIOS,6,FALSE()),"not used")</f>
        <v>not used</v>
      </c>
      <c r="P961" s="83" t="n">
        <f aca="false">IF($N961="P",VLOOKUP(H961,PrcBuckets,2,FALSE()),0)</f>
        <v>12</v>
      </c>
      <c r="Q961" s="83" t="n">
        <f aca="false">IF($N961="D",VLOOKUP(H961,BasisBuckets,2,FALSE()),0)</f>
        <v>0</v>
      </c>
      <c r="R961" s="83" t="n">
        <f aca="false">IF($N961="PHY",VLOOKUP(H961,PGDBuckets,2,FALSE()),0)</f>
        <v>0</v>
      </c>
      <c r="S961" s="83" t="n">
        <f aca="false">IF($N961="G",VLOOKUP(H961,PGDBuckets,2,FALSE()),0)</f>
        <v>0</v>
      </c>
      <c r="T961" s="83" t="n">
        <f aca="false">SUM(P961:S961)</f>
        <v>12</v>
      </c>
      <c r="U961" s="83" t="str">
        <f aca="false">IF(O961="not used","-",O961&amp;N961&amp;T961)</f>
        <v>-</v>
      </c>
      <c r="V961" s="83" t="str">
        <f aca="false">IF(O961="Not Used","-",VLOOKUP(D961,FOLIOS,7,FALSE())&amp;H961)</f>
        <v>-</v>
      </c>
      <c r="W961" s="83" t="str">
        <f aca="false">IF(U961="-","-",O961&amp;E961&amp;H961)</f>
        <v>-</v>
      </c>
      <c r="X961" s="84" t="str">
        <f aca="false">D961&amp;G961</f>
        <v>FT-CAND-EGSC-PRCTOLL:EMER/ST.CL</v>
      </c>
      <c r="AF961" s="0" t="str">
        <f aca="false">D961&amp;V961</f>
        <v>FT-CAND-EGSC-PRC-</v>
      </c>
    </row>
    <row r="962" customFormat="false" ht="12.75" hidden="false" customHeight="false" outlineLevel="0" collapsed="false">
      <c r="A962" s="80" t="n">
        <v>36682</v>
      </c>
      <c r="B962" s="81" t="s">
        <v>55</v>
      </c>
      <c r="C962" s="81" t="s">
        <v>56</v>
      </c>
      <c r="D962" s="81" t="s">
        <v>80</v>
      </c>
      <c r="E962" s="81" t="s">
        <v>24</v>
      </c>
      <c r="F962" s="81"/>
      <c r="G962" s="81" t="s">
        <v>62</v>
      </c>
      <c r="H962" s="80" t="n">
        <v>38078</v>
      </c>
      <c r="I962" s="81" t="n">
        <v>0</v>
      </c>
      <c r="J962" s="81" t="n">
        <v>0</v>
      </c>
      <c r="K962" s="82" t="n">
        <f aca="false">IF(J962=0,0,J962/I962)</f>
        <v>0</v>
      </c>
      <c r="L962" s="82" t="n">
        <f aca="false">I962/UOM</f>
        <v>0</v>
      </c>
      <c r="M962" s="82" t="n">
        <f aca="false">J962/UOM</f>
        <v>0</v>
      </c>
      <c r="N962" s="83" t="str">
        <f aca="false">IF(F962="P","PHY",IF(F962="G","G",E962))</f>
        <v>P</v>
      </c>
      <c r="O962" s="83" t="str">
        <f aca="false">IF(ISNA(VLOOKUP(G962,BadCanCurves,1,FALSE())),VLOOKUP(D962,FOLIOS,6,FALSE()),"not used")</f>
        <v>not used</v>
      </c>
      <c r="P962" s="83" t="n">
        <f aca="false">IF($N962="P",VLOOKUP(H962,PrcBuckets,2,FALSE()),0)</f>
        <v>12</v>
      </c>
      <c r="Q962" s="83" t="n">
        <f aca="false">IF($N962="D",VLOOKUP(H962,BasisBuckets,2,FALSE()),0)</f>
        <v>0</v>
      </c>
      <c r="R962" s="83" t="n">
        <f aca="false">IF($N962="PHY",VLOOKUP(H962,PGDBuckets,2,FALSE()),0)</f>
        <v>0</v>
      </c>
      <c r="S962" s="83" t="n">
        <f aca="false">IF($N962="G",VLOOKUP(H962,PGDBuckets,2,FALSE()),0)</f>
        <v>0</v>
      </c>
      <c r="T962" s="83" t="n">
        <f aca="false">SUM(P962:S962)</f>
        <v>12</v>
      </c>
      <c r="U962" s="83" t="str">
        <f aca="false">IF(O962="not used","-",O962&amp;N962&amp;T962)</f>
        <v>-</v>
      </c>
      <c r="V962" s="83" t="str">
        <f aca="false">IF(O962="Not Used","-",VLOOKUP(D962,FOLIOS,7,FALSE())&amp;H962)</f>
        <v>-</v>
      </c>
      <c r="W962" s="83" t="str">
        <f aca="false">IF(U962="-","-",O962&amp;E962&amp;H962)</f>
        <v>-</v>
      </c>
      <c r="X962" s="84" t="str">
        <f aca="false">D962&amp;G962</f>
        <v>FT-CAND-EGSC-PRCTOLL:EMER/ST.CL</v>
      </c>
      <c r="AF962" s="0" t="str">
        <f aca="false">D962&amp;V962</f>
        <v>FT-CAND-EGSC-PRC-</v>
      </c>
    </row>
    <row r="963" customFormat="false" ht="12.75" hidden="false" customHeight="false" outlineLevel="0" collapsed="false">
      <c r="A963" s="80" t="n">
        <v>36682</v>
      </c>
      <c r="B963" s="81" t="s">
        <v>55</v>
      </c>
      <c r="C963" s="81" t="s">
        <v>56</v>
      </c>
      <c r="D963" s="81" t="s">
        <v>80</v>
      </c>
      <c r="E963" s="81" t="s">
        <v>24</v>
      </c>
      <c r="F963" s="81"/>
      <c r="G963" s="81" t="s">
        <v>62</v>
      </c>
      <c r="H963" s="80" t="n">
        <v>38108</v>
      </c>
      <c r="I963" s="81" t="n">
        <v>0</v>
      </c>
      <c r="J963" s="81" t="n">
        <v>0</v>
      </c>
      <c r="K963" s="82" t="n">
        <f aca="false">IF(J963=0,0,J963/I963)</f>
        <v>0</v>
      </c>
      <c r="L963" s="82" t="n">
        <f aca="false">I963/UOM</f>
        <v>0</v>
      </c>
      <c r="M963" s="82" t="n">
        <f aca="false">J963/UOM</f>
        <v>0</v>
      </c>
      <c r="N963" s="83" t="str">
        <f aca="false">IF(F963="P","PHY",IF(F963="G","G",E963))</f>
        <v>P</v>
      </c>
      <c r="O963" s="83" t="str">
        <f aca="false">IF(ISNA(VLOOKUP(G963,BadCanCurves,1,FALSE())),VLOOKUP(D963,FOLIOS,6,FALSE()),"not used")</f>
        <v>not used</v>
      </c>
      <c r="P963" s="83" t="n">
        <f aca="false">IF($N963="P",VLOOKUP(H963,PrcBuckets,2,FALSE()),0)</f>
        <v>12</v>
      </c>
      <c r="Q963" s="83" t="n">
        <f aca="false">IF($N963="D",VLOOKUP(H963,BasisBuckets,2,FALSE()),0)</f>
        <v>0</v>
      </c>
      <c r="R963" s="83" t="n">
        <f aca="false">IF($N963="PHY",VLOOKUP(H963,PGDBuckets,2,FALSE()),0)</f>
        <v>0</v>
      </c>
      <c r="S963" s="83" t="n">
        <f aca="false">IF($N963="G",VLOOKUP(H963,PGDBuckets,2,FALSE()),0)</f>
        <v>0</v>
      </c>
      <c r="T963" s="83" t="n">
        <f aca="false">SUM(P963:S963)</f>
        <v>12</v>
      </c>
      <c r="U963" s="83" t="str">
        <f aca="false">IF(O963="not used","-",O963&amp;N963&amp;T963)</f>
        <v>-</v>
      </c>
      <c r="V963" s="83" t="str">
        <f aca="false">IF(O963="Not Used","-",VLOOKUP(D963,FOLIOS,7,FALSE())&amp;H963)</f>
        <v>-</v>
      </c>
      <c r="W963" s="83" t="str">
        <f aca="false">IF(U963="-","-",O963&amp;E963&amp;H963)</f>
        <v>-</v>
      </c>
      <c r="X963" s="84" t="str">
        <f aca="false">D963&amp;G963</f>
        <v>FT-CAND-EGSC-PRCTOLL:EMER/ST.CL</v>
      </c>
      <c r="AF963" s="0" t="str">
        <f aca="false">D963&amp;V963</f>
        <v>FT-CAND-EGSC-PRC-</v>
      </c>
    </row>
    <row r="964" customFormat="false" ht="12.75" hidden="false" customHeight="false" outlineLevel="0" collapsed="false">
      <c r="A964" s="80" t="n">
        <v>36682</v>
      </c>
      <c r="B964" s="81" t="s">
        <v>55</v>
      </c>
      <c r="C964" s="81" t="s">
        <v>56</v>
      </c>
      <c r="D964" s="81" t="s">
        <v>80</v>
      </c>
      <c r="E964" s="81" t="s">
        <v>24</v>
      </c>
      <c r="F964" s="81"/>
      <c r="G964" s="81" t="s">
        <v>62</v>
      </c>
      <c r="H964" s="80" t="n">
        <v>38139</v>
      </c>
      <c r="I964" s="81" t="n">
        <v>0</v>
      </c>
      <c r="J964" s="81" t="n">
        <v>0</v>
      </c>
      <c r="K964" s="82" t="n">
        <f aca="false">IF(J964=0,0,J964/I964)</f>
        <v>0</v>
      </c>
      <c r="L964" s="82" t="n">
        <f aca="false">I964/UOM</f>
        <v>0</v>
      </c>
      <c r="M964" s="82" t="n">
        <f aca="false">J964/UOM</f>
        <v>0</v>
      </c>
      <c r="N964" s="83" t="str">
        <f aca="false">IF(F964="P","PHY",IF(F964="G","G",E964))</f>
        <v>P</v>
      </c>
      <c r="O964" s="83" t="str">
        <f aca="false">IF(ISNA(VLOOKUP(G964,BadCanCurves,1,FALSE())),VLOOKUP(D964,FOLIOS,6,FALSE()),"not used")</f>
        <v>not used</v>
      </c>
      <c r="P964" s="83" t="n">
        <f aca="false">IF($N964="P",VLOOKUP(H964,PrcBuckets,2,FALSE()),0)</f>
        <v>12</v>
      </c>
      <c r="Q964" s="83" t="n">
        <f aca="false">IF($N964="D",VLOOKUP(H964,BasisBuckets,2,FALSE()),0)</f>
        <v>0</v>
      </c>
      <c r="R964" s="83" t="n">
        <f aca="false">IF($N964="PHY",VLOOKUP(H964,PGDBuckets,2,FALSE()),0)</f>
        <v>0</v>
      </c>
      <c r="S964" s="83" t="n">
        <f aca="false">IF($N964="G",VLOOKUP(H964,PGDBuckets,2,FALSE()),0)</f>
        <v>0</v>
      </c>
      <c r="T964" s="83" t="n">
        <f aca="false">SUM(P964:S964)</f>
        <v>12</v>
      </c>
      <c r="U964" s="83" t="str">
        <f aca="false">IF(O964="not used","-",O964&amp;N964&amp;T964)</f>
        <v>-</v>
      </c>
      <c r="V964" s="83" t="str">
        <f aca="false">IF(O964="Not Used","-",VLOOKUP(D964,FOLIOS,7,FALSE())&amp;H964)</f>
        <v>-</v>
      </c>
      <c r="W964" s="83" t="str">
        <f aca="false">IF(U964="-","-",O964&amp;E964&amp;H964)</f>
        <v>-</v>
      </c>
      <c r="X964" s="84" t="str">
        <f aca="false">D964&amp;G964</f>
        <v>FT-CAND-EGSC-PRCTOLL:EMER/ST.CL</v>
      </c>
      <c r="AF964" s="0" t="str">
        <f aca="false">D964&amp;V964</f>
        <v>FT-CAND-EGSC-PRC-</v>
      </c>
    </row>
    <row r="965" customFormat="false" ht="12.75" hidden="false" customHeight="false" outlineLevel="0" collapsed="false">
      <c r="A965" s="80" t="n">
        <v>36682</v>
      </c>
      <c r="B965" s="81" t="s">
        <v>55</v>
      </c>
      <c r="C965" s="81" t="s">
        <v>56</v>
      </c>
      <c r="D965" s="81" t="s">
        <v>80</v>
      </c>
      <c r="E965" s="81" t="s">
        <v>24</v>
      </c>
      <c r="F965" s="81"/>
      <c r="G965" s="81" t="s">
        <v>62</v>
      </c>
      <c r="H965" s="80" t="n">
        <v>38169</v>
      </c>
      <c r="I965" s="81" t="n">
        <v>0</v>
      </c>
      <c r="J965" s="81" t="n">
        <v>0</v>
      </c>
      <c r="K965" s="82" t="n">
        <f aca="false">IF(J965=0,0,J965/I965)</f>
        <v>0</v>
      </c>
      <c r="L965" s="82" t="n">
        <f aca="false">I965/UOM</f>
        <v>0</v>
      </c>
      <c r="M965" s="82" t="n">
        <f aca="false">J965/UOM</f>
        <v>0</v>
      </c>
      <c r="N965" s="83" t="str">
        <f aca="false">IF(F965="P","PHY",IF(F965="G","G",E965))</f>
        <v>P</v>
      </c>
      <c r="O965" s="83" t="str">
        <f aca="false">IF(ISNA(VLOOKUP(G965,BadCanCurves,1,FALSE())),VLOOKUP(D965,FOLIOS,6,FALSE()),"not used")</f>
        <v>not used</v>
      </c>
      <c r="P965" s="83" t="n">
        <f aca="false">IF($N965="P",VLOOKUP(H965,PrcBuckets,2,FALSE()),0)</f>
        <v>12</v>
      </c>
      <c r="Q965" s="83" t="n">
        <f aca="false">IF($N965="D",VLOOKUP(H965,BasisBuckets,2,FALSE()),0)</f>
        <v>0</v>
      </c>
      <c r="R965" s="83" t="n">
        <f aca="false">IF($N965="PHY",VLOOKUP(H965,PGDBuckets,2,FALSE()),0)</f>
        <v>0</v>
      </c>
      <c r="S965" s="83" t="n">
        <f aca="false">IF($N965="G",VLOOKUP(H965,PGDBuckets,2,FALSE()),0)</f>
        <v>0</v>
      </c>
      <c r="T965" s="83" t="n">
        <f aca="false">SUM(P965:S965)</f>
        <v>12</v>
      </c>
      <c r="U965" s="83" t="str">
        <f aca="false">IF(O965="not used","-",O965&amp;N965&amp;T965)</f>
        <v>-</v>
      </c>
      <c r="V965" s="83" t="str">
        <f aca="false">IF(O965="Not Used","-",VLOOKUP(D965,FOLIOS,7,FALSE())&amp;H965)</f>
        <v>-</v>
      </c>
      <c r="W965" s="83" t="str">
        <f aca="false">IF(U965="-","-",O965&amp;E965&amp;H965)</f>
        <v>-</v>
      </c>
      <c r="X965" s="84" t="str">
        <f aca="false">D965&amp;G965</f>
        <v>FT-CAND-EGSC-PRCTOLL:EMER/ST.CL</v>
      </c>
      <c r="AF965" s="0" t="str">
        <f aca="false">D965&amp;V965</f>
        <v>FT-CAND-EGSC-PRC-</v>
      </c>
    </row>
    <row r="966" customFormat="false" ht="12.75" hidden="false" customHeight="false" outlineLevel="0" collapsed="false">
      <c r="A966" s="80" t="n">
        <v>36682</v>
      </c>
      <c r="B966" s="81" t="s">
        <v>55</v>
      </c>
      <c r="C966" s="81" t="s">
        <v>56</v>
      </c>
      <c r="D966" s="81" t="s">
        <v>80</v>
      </c>
      <c r="E966" s="81" t="s">
        <v>24</v>
      </c>
      <c r="F966" s="81"/>
      <c r="G966" s="81" t="s">
        <v>62</v>
      </c>
      <c r="H966" s="80" t="n">
        <v>38200</v>
      </c>
      <c r="I966" s="81" t="n">
        <v>0</v>
      </c>
      <c r="J966" s="81" t="n">
        <v>0</v>
      </c>
      <c r="K966" s="82" t="n">
        <f aca="false">IF(J966=0,0,J966/I966)</f>
        <v>0</v>
      </c>
      <c r="L966" s="82" t="n">
        <f aca="false">I966/UOM</f>
        <v>0</v>
      </c>
      <c r="M966" s="82" t="n">
        <f aca="false">J966/UOM</f>
        <v>0</v>
      </c>
      <c r="N966" s="83" t="str">
        <f aca="false">IF(F966="P","PHY",IF(F966="G","G",E966))</f>
        <v>P</v>
      </c>
      <c r="O966" s="83" t="str">
        <f aca="false">IF(ISNA(VLOOKUP(G966,BadCanCurves,1,FALSE())),VLOOKUP(D966,FOLIOS,6,FALSE()),"not used")</f>
        <v>not used</v>
      </c>
      <c r="P966" s="83" t="n">
        <f aca="false">IF($N966="P",VLOOKUP(H966,PrcBuckets,2,FALSE()),0)</f>
        <v>12</v>
      </c>
      <c r="Q966" s="83" t="n">
        <f aca="false">IF($N966="D",VLOOKUP(H966,BasisBuckets,2,FALSE()),0)</f>
        <v>0</v>
      </c>
      <c r="R966" s="83" t="n">
        <f aca="false">IF($N966="PHY",VLOOKUP(H966,PGDBuckets,2,FALSE()),0)</f>
        <v>0</v>
      </c>
      <c r="S966" s="83" t="n">
        <f aca="false">IF($N966="G",VLOOKUP(H966,PGDBuckets,2,FALSE()),0)</f>
        <v>0</v>
      </c>
      <c r="T966" s="83" t="n">
        <f aca="false">SUM(P966:S966)</f>
        <v>12</v>
      </c>
      <c r="U966" s="83" t="str">
        <f aca="false">IF(O966="not used","-",O966&amp;N966&amp;T966)</f>
        <v>-</v>
      </c>
      <c r="V966" s="83" t="str">
        <f aca="false">IF(O966="Not Used","-",VLOOKUP(D966,FOLIOS,7,FALSE())&amp;H966)</f>
        <v>-</v>
      </c>
      <c r="W966" s="83" t="str">
        <f aca="false">IF(U966="-","-",O966&amp;E966&amp;H966)</f>
        <v>-</v>
      </c>
      <c r="X966" s="84" t="str">
        <f aca="false">D966&amp;G966</f>
        <v>FT-CAND-EGSC-PRCTOLL:EMER/ST.CL</v>
      </c>
      <c r="AF966" s="0" t="str">
        <f aca="false">D966&amp;V966</f>
        <v>FT-CAND-EGSC-PRC-</v>
      </c>
    </row>
    <row r="967" customFormat="false" ht="12.75" hidden="false" customHeight="false" outlineLevel="0" collapsed="false">
      <c r="A967" s="80" t="n">
        <v>36682</v>
      </c>
      <c r="B967" s="81" t="s">
        <v>55</v>
      </c>
      <c r="C967" s="81" t="s">
        <v>56</v>
      </c>
      <c r="D967" s="81" t="s">
        <v>80</v>
      </c>
      <c r="E967" s="81" t="s">
        <v>24</v>
      </c>
      <c r="F967" s="81"/>
      <c r="G967" s="81" t="s">
        <v>62</v>
      </c>
      <c r="H967" s="80" t="n">
        <v>38231</v>
      </c>
      <c r="I967" s="81" t="n">
        <v>0</v>
      </c>
      <c r="J967" s="81" t="n">
        <v>0</v>
      </c>
      <c r="K967" s="82" t="n">
        <f aca="false">IF(J967=0,0,J967/I967)</f>
        <v>0</v>
      </c>
      <c r="L967" s="82" t="n">
        <f aca="false">I967/UOM</f>
        <v>0</v>
      </c>
      <c r="M967" s="82" t="n">
        <f aca="false">J967/UOM</f>
        <v>0</v>
      </c>
      <c r="N967" s="83" t="str">
        <f aca="false">IF(F967="P","PHY",IF(F967="G","G",E967))</f>
        <v>P</v>
      </c>
      <c r="O967" s="83" t="str">
        <f aca="false">IF(ISNA(VLOOKUP(G967,BadCanCurves,1,FALSE())),VLOOKUP(D967,FOLIOS,6,FALSE()),"not used")</f>
        <v>not used</v>
      </c>
      <c r="P967" s="83" t="n">
        <f aca="false">IF($N967="P",VLOOKUP(H967,PrcBuckets,2,FALSE()),0)</f>
        <v>12</v>
      </c>
      <c r="Q967" s="83" t="n">
        <f aca="false">IF($N967="D",VLOOKUP(H967,BasisBuckets,2,FALSE()),0)</f>
        <v>0</v>
      </c>
      <c r="R967" s="83" t="n">
        <f aca="false">IF($N967="PHY",VLOOKUP(H967,PGDBuckets,2,FALSE()),0)</f>
        <v>0</v>
      </c>
      <c r="S967" s="83" t="n">
        <f aca="false">IF($N967="G",VLOOKUP(H967,PGDBuckets,2,FALSE()),0)</f>
        <v>0</v>
      </c>
      <c r="T967" s="83" t="n">
        <f aca="false">SUM(P967:S967)</f>
        <v>12</v>
      </c>
      <c r="U967" s="83" t="str">
        <f aca="false">IF(O967="not used","-",O967&amp;N967&amp;T967)</f>
        <v>-</v>
      </c>
      <c r="V967" s="83" t="str">
        <f aca="false">IF(O967="Not Used","-",VLOOKUP(D967,FOLIOS,7,FALSE())&amp;H967)</f>
        <v>-</v>
      </c>
      <c r="W967" s="83" t="str">
        <f aca="false">IF(U967="-","-",O967&amp;E967&amp;H967)</f>
        <v>-</v>
      </c>
      <c r="X967" s="84" t="str">
        <f aca="false">D967&amp;G967</f>
        <v>FT-CAND-EGSC-PRCTOLL:EMER/ST.CL</v>
      </c>
      <c r="AF967" s="0" t="str">
        <f aca="false">D967&amp;V967</f>
        <v>FT-CAND-EGSC-PRC-</v>
      </c>
    </row>
    <row r="968" customFormat="false" ht="12.75" hidden="false" customHeight="false" outlineLevel="0" collapsed="false">
      <c r="A968" s="80" t="n">
        <v>36682</v>
      </c>
      <c r="B968" s="81" t="s">
        <v>55</v>
      </c>
      <c r="C968" s="81" t="s">
        <v>56</v>
      </c>
      <c r="D968" s="81" t="s">
        <v>80</v>
      </c>
      <c r="E968" s="81" t="s">
        <v>24</v>
      </c>
      <c r="F968" s="81"/>
      <c r="G968" s="81" t="s">
        <v>62</v>
      </c>
      <c r="H968" s="80" t="n">
        <v>38261</v>
      </c>
      <c r="I968" s="81" t="n">
        <v>0</v>
      </c>
      <c r="J968" s="81" t="n">
        <v>0</v>
      </c>
      <c r="K968" s="82" t="n">
        <f aca="false">IF(J968=0,0,J968/I968)</f>
        <v>0</v>
      </c>
      <c r="L968" s="82" t="n">
        <f aca="false">I968/UOM</f>
        <v>0</v>
      </c>
      <c r="M968" s="82" t="n">
        <f aca="false">J968/UOM</f>
        <v>0</v>
      </c>
      <c r="N968" s="83" t="str">
        <f aca="false">IF(F968="P","PHY",IF(F968="G","G",E968))</f>
        <v>P</v>
      </c>
      <c r="O968" s="83" t="str">
        <f aca="false">IF(ISNA(VLOOKUP(G968,BadCanCurves,1,FALSE())),VLOOKUP(D968,FOLIOS,6,FALSE()),"not used")</f>
        <v>not used</v>
      </c>
      <c r="P968" s="83" t="n">
        <f aca="false">IF($N968="P",VLOOKUP(H968,PrcBuckets,2,FALSE()),0)</f>
        <v>12</v>
      </c>
      <c r="Q968" s="83" t="n">
        <f aca="false">IF($N968="D",VLOOKUP(H968,BasisBuckets,2,FALSE()),0)</f>
        <v>0</v>
      </c>
      <c r="R968" s="83" t="n">
        <f aca="false">IF($N968="PHY",VLOOKUP(H968,PGDBuckets,2,FALSE()),0)</f>
        <v>0</v>
      </c>
      <c r="S968" s="83" t="n">
        <f aca="false">IF($N968="G",VLOOKUP(H968,PGDBuckets,2,FALSE()),0)</f>
        <v>0</v>
      </c>
      <c r="T968" s="83" t="n">
        <f aca="false">SUM(P968:S968)</f>
        <v>12</v>
      </c>
      <c r="U968" s="83" t="str">
        <f aca="false">IF(O968="not used","-",O968&amp;N968&amp;T968)</f>
        <v>-</v>
      </c>
      <c r="V968" s="83" t="str">
        <f aca="false">IF(O968="Not Used","-",VLOOKUP(D968,FOLIOS,7,FALSE())&amp;H968)</f>
        <v>-</v>
      </c>
      <c r="W968" s="83" t="str">
        <f aca="false">IF(U968="-","-",O968&amp;E968&amp;H968)</f>
        <v>-</v>
      </c>
      <c r="X968" s="84" t="str">
        <f aca="false">D968&amp;G968</f>
        <v>FT-CAND-EGSC-PRCTOLL:EMER/ST.CL</v>
      </c>
      <c r="AF968" s="0" t="str">
        <f aca="false">D968&amp;V968</f>
        <v>FT-CAND-EGSC-PRC-</v>
      </c>
    </row>
    <row r="969" customFormat="false" ht="12.75" hidden="false" customHeight="false" outlineLevel="0" collapsed="false">
      <c r="A969" s="80" t="n">
        <v>36682</v>
      </c>
      <c r="B969" s="81" t="s">
        <v>55</v>
      </c>
      <c r="C969" s="81" t="s">
        <v>56</v>
      </c>
      <c r="D969" s="81" t="s">
        <v>80</v>
      </c>
      <c r="E969" s="81" t="s">
        <v>24</v>
      </c>
      <c r="F969" s="81"/>
      <c r="G969" s="81" t="s">
        <v>62</v>
      </c>
      <c r="H969" s="80" t="n">
        <v>38292</v>
      </c>
      <c r="I969" s="81" t="n">
        <v>0</v>
      </c>
      <c r="J969" s="81" t="n">
        <v>0</v>
      </c>
      <c r="K969" s="82" t="n">
        <f aca="false">IF(J969=0,0,J969/I969)</f>
        <v>0</v>
      </c>
      <c r="L969" s="82" t="n">
        <f aca="false">I969/UOM</f>
        <v>0</v>
      </c>
      <c r="M969" s="82" t="n">
        <f aca="false">J969/UOM</f>
        <v>0</v>
      </c>
      <c r="N969" s="83" t="str">
        <f aca="false">IF(F969="P","PHY",IF(F969="G","G",E969))</f>
        <v>P</v>
      </c>
      <c r="O969" s="83" t="str">
        <f aca="false">IF(ISNA(VLOOKUP(G969,BadCanCurves,1,FALSE())),VLOOKUP(D969,FOLIOS,6,FALSE()),"not used")</f>
        <v>not used</v>
      </c>
      <c r="P969" s="83" t="n">
        <f aca="false">IF($N969="P",VLOOKUP(H969,PrcBuckets,2,FALSE()),0)</f>
        <v>12</v>
      </c>
      <c r="Q969" s="83" t="n">
        <f aca="false">IF($N969="D",VLOOKUP(H969,BasisBuckets,2,FALSE()),0)</f>
        <v>0</v>
      </c>
      <c r="R969" s="83" t="n">
        <f aca="false">IF($N969="PHY",VLOOKUP(H969,PGDBuckets,2,FALSE()),0)</f>
        <v>0</v>
      </c>
      <c r="S969" s="83" t="n">
        <f aca="false">IF($N969="G",VLOOKUP(H969,PGDBuckets,2,FALSE()),0)</f>
        <v>0</v>
      </c>
      <c r="T969" s="83" t="n">
        <f aca="false">SUM(P969:S969)</f>
        <v>12</v>
      </c>
      <c r="U969" s="83" t="str">
        <f aca="false">IF(O969="not used","-",O969&amp;N969&amp;T969)</f>
        <v>-</v>
      </c>
      <c r="V969" s="83" t="str">
        <f aca="false">IF(O969="Not Used","-",VLOOKUP(D969,FOLIOS,7,FALSE())&amp;H969)</f>
        <v>-</v>
      </c>
      <c r="W969" s="83" t="str">
        <f aca="false">IF(U969="-","-",O969&amp;E969&amp;H969)</f>
        <v>-</v>
      </c>
      <c r="X969" s="84" t="str">
        <f aca="false">D969&amp;G969</f>
        <v>FT-CAND-EGSC-PRCTOLL:EMER/ST.CL</v>
      </c>
      <c r="AF969" s="0" t="str">
        <f aca="false">D969&amp;V969</f>
        <v>FT-CAND-EGSC-PRC-</v>
      </c>
    </row>
    <row r="970" customFormat="false" ht="12.75" hidden="false" customHeight="false" outlineLevel="0" collapsed="false">
      <c r="A970" s="80" t="n">
        <v>36682</v>
      </c>
      <c r="B970" s="81" t="s">
        <v>55</v>
      </c>
      <c r="C970" s="81" t="s">
        <v>56</v>
      </c>
      <c r="D970" s="81" t="s">
        <v>80</v>
      </c>
      <c r="E970" s="81" t="s">
        <v>24</v>
      </c>
      <c r="F970" s="81"/>
      <c r="G970" s="81" t="s">
        <v>62</v>
      </c>
      <c r="H970" s="80" t="n">
        <v>38322</v>
      </c>
      <c r="I970" s="81" t="n">
        <v>0</v>
      </c>
      <c r="J970" s="81" t="n">
        <v>0</v>
      </c>
      <c r="K970" s="82" t="n">
        <f aca="false">IF(J970=0,0,J970/I970)</f>
        <v>0</v>
      </c>
      <c r="L970" s="82" t="n">
        <f aca="false">I970/UOM</f>
        <v>0</v>
      </c>
      <c r="M970" s="82" t="n">
        <f aca="false">J970/UOM</f>
        <v>0</v>
      </c>
      <c r="N970" s="83" t="str">
        <f aca="false">IF(F970="P","PHY",IF(F970="G","G",E970))</f>
        <v>P</v>
      </c>
      <c r="O970" s="83" t="str">
        <f aca="false">IF(ISNA(VLOOKUP(G970,BadCanCurves,1,FALSE())),VLOOKUP(D970,FOLIOS,6,FALSE()),"not used")</f>
        <v>not used</v>
      </c>
      <c r="P970" s="83" t="n">
        <f aca="false">IF($N970="P",VLOOKUP(H970,PrcBuckets,2,FALSE()),0)</f>
        <v>12</v>
      </c>
      <c r="Q970" s="83" t="n">
        <f aca="false">IF($N970="D",VLOOKUP(H970,BasisBuckets,2,FALSE()),0)</f>
        <v>0</v>
      </c>
      <c r="R970" s="83" t="n">
        <f aca="false">IF($N970="PHY",VLOOKUP(H970,PGDBuckets,2,FALSE()),0)</f>
        <v>0</v>
      </c>
      <c r="S970" s="83" t="n">
        <f aca="false">IF($N970="G",VLOOKUP(H970,PGDBuckets,2,FALSE()),0)</f>
        <v>0</v>
      </c>
      <c r="T970" s="83" t="n">
        <f aca="false">SUM(P970:S970)</f>
        <v>12</v>
      </c>
      <c r="U970" s="83" t="str">
        <f aca="false">IF(O970="not used","-",O970&amp;N970&amp;T970)</f>
        <v>-</v>
      </c>
      <c r="V970" s="83" t="str">
        <f aca="false">IF(O970="Not Used","-",VLOOKUP(D970,FOLIOS,7,FALSE())&amp;H970)</f>
        <v>-</v>
      </c>
      <c r="W970" s="83" t="str">
        <f aca="false">IF(U970="-","-",O970&amp;E970&amp;H970)</f>
        <v>-</v>
      </c>
      <c r="X970" s="84" t="str">
        <f aca="false">D970&amp;G970</f>
        <v>FT-CAND-EGSC-PRCTOLL:EMER/ST.CL</v>
      </c>
      <c r="AF970" s="0" t="str">
        <f aca="false">D970&amp;V970</f>
        <v>FT-CAND-EGSC-PRC-</v>
      </c>
    </row>
    <row r="971" customFormat="false" ht="12.75" hidden="false" customHeight="false" outlineLevel="0" collapsed="false">
      <c r="A971" s="80" t="n">
        <v>36682</v>
      </c>
      <c r="B971" s="81" t="s">
        <v>55</v>
      </c>
      <c r="C971" s="81" t="s">
        <v>56</v>
      </c>
      <c r="D971" s="81" t="s">
        <v>80</v>
      </c>
      <c r="E971" s="81" t="s">
        <v>24</v>
      </c>
      <c r="F971" s="81"/>
      <c r="G971" s="81" t="s">
        <v>62</v>
      </c>
      <c r="H971" s="80" t="n">
        <v>38353</v>
      </c>
      <c r="I971" s="81" t="n">
        <v>0</v>
      </c>
      <c r="J971" s="81" t="n">
        <v>0</v>
      </c>
      <c r="K971" s="82" t="n">
        <f aca="false">IF(J971=0,0,J971/I971)</f>
        <v>0</v>
      </c>
      <c r="L971" s="82" t="n">
        <f aca="false">I971/UOM</f>
        <v>0</v>
      </c>
      <c r="M971" s="82" t="n">
        <f aca="false">J971/UOM</f>
        <v>0</v>
      </c>
      <c r="N971" s="83" t="str">
        <f aca="false">IF(F971="P","PHY",IF(F971="G","G",E971))</f>
        <v>P</v>
      </c>
      <c r="O971" s="83" t="str">
        <f aca="false">IF(ISNA(VLOOKUP(G971,BadCanCurves,1,FALSE())),VLOOKUP(D971,FOLIOS,6,FALSE()),"not used")</f>
        <v>not used</v>
      </c>
      <c r="P971" s="83" t="n">
        <f aca="false">IF($N971="P",VLOOKUP(H971,PrcBuckets,2,FALSE()),0)</f>
        <v>13</v>
      </c>
      <c r="Q971" s="83" t="n">
        <f aca="false">IF($N971="D",VLOOKUP(H971,BasisBuckets,2,FALSE()),0)</f>
        <v>0</v>
      </c>
      <c r="R971" s="83" t="n">
        <f aca="false">IF($N971="PHY",VLOOKUP(H971,PGDBuckets,2,FALSE()),0)</f>
        <v>0</v>
      </c>
      <c r="S971" s="83" t="n">
        <f aca="false">IF($N971="G",VLOOKUP(H971,PGDBuckets,2,FALSE()),0)</f>
        <v>0</v>
      </c>
      <c r="T971" s="83" t="n">
        <f aca="false">SUM(P971:S971)</f>
        <v>13</v>
      </c>
      <c r="U971" s="83" t="str">
        <f aca="false">IF(O971="not used","-",O971&amp;N971&amp;T971)</f>
        <v>-</v>
      </c>
      <c r="V971" s="83" t="str">
        <f aca="false">IF(O971="Not Used","-",VLOOKUP(D971,FOLIOS,7,FALSE())&amp;H971)</f>
        <v>-</v>
      </c>
      <c r="W971" s="83" t="str">
        <f aca="false">IF(U971="-","-",O971&amp;E971&amp;H971)</f>
        <v>-</v>
      </c>
      <c r="X971" s="84" t="str">
        <f aca="false">D971&amp;G971</f>
        <v>FT-CAND-EGSC-PRCTOLL:EMER/ST.CL</v>
      </c>
      <c r="AF971" s="0" t="str">
        <f aca="false">D971&amp;V971</f>
        <v>FT-CAND-EGSC-PRC-</v>
      </c>
    </row>
    <row r="972" customFormat="false" ht="12.75" hidden="false" customHeight="false" outlineLevel="0" collapsed="false">
      <c r="A972" s="80" t="n">
        <v>36682</v>
      </c>
      <c r="B972" s="81" t="s">
        <v>55</v>
      </c>
      <c r="C972" s="81" t="s">
        <v>56</v>
      </c>
      <c r="D972" s="81" t="s">
        <v>80</v>
      </c>
      <c r="E972" s="81" t="s">
        <v>24</v>
      </c>
      <c r="F972" s="81"/>
      <c r="G972" s="81" t="s">
        <v>62</v>
      </c>
      <c r="H972" s="80" t="n">
        <v>38384</v>
      </c>
      <c r="I972" s="81" t="n">
        <v>0</v>
      </c>
      <c r="J972" s="81" t="n">
        <v>0</v>
      </c>
      <c r="K972" s="82" t="n">
        <f aca="false">IF(J972=0,0,J972/I972)</f>
        <v>0</v>
      </c>
      <c r="L972" s="82" t="n">
        <f aca="false">I972/UOM</f>
        <v>0</v>
      </c>
      <c r="M972" s="82" t="n">
        <f aca="false">J972/UOM</f>
        <v>0</v>
      </c>
      <c r="N972" s="83" t="str">
        <f aca="false">IF(F972="P","PHY",IF(F972="G","G",E972))</f>
        <v>P</v>
      </c>
      <c r="O972" s="83" t="str">
        <f aca="false">IF(ISNA(VLOOKUP(G972,BadCanCurves,1,FALSE())),VLOOKUP(D972,FOLIOS,6,FALSE()),"not used")</f>
        <v>not used</v>
      </c>
      <c r="P972" s="83" t="n">
        <f aca="false">IF($N972="P",VLOOKUP(H972,PrcBuckets,2,FALSE()),0)</f>
        <v>13</v>
      </c>
      <c r="Q972" s="83" t="n">
        <f aca="false">IF($N972="D",VLOOKUP(H972,BasisBuckets,2,FALSE()),0)</f>
        <v>0</v>
      </c>
      <c r="R972" s="83" t="n">
        <f aca="false">IF($N972="PHY",VLOOKUP(H972,PGDBuckets,2,FALSE()),0)</f>
        <v>0</v>
      </c>
      <c r="S972" s="83" t="n">
        <f aca="false">IF($N972="G",VLOOKUP(H972,PGDBuckets,2,FALSE()),0)</f>
        <v>0</v>
      </c>
      <c r="T972" s="83" t="n">
        <f aca="false">SUM(P972:S972)</f>
        <v>13</v>
      </c>
      <c r="U972" s="83" t="str">
        <f aca="false">IF(O972="not used","-",O972&amp;N972&amp;T972)</f>
        <v>-</v>
      </c>
      <c r="V972" s="83" t="str">
        <f aca="false">IF(O972="Not Used","-",VLOOKUP(D972,FOLIOS,7,FALSE())&amp;H972)</f>
        <v>-</v>
      </c>
      <c r="W972" s="83" t="str">
        <f aca="false">IF(U972="-","-",O972&amp;E972&amp;H972)</f>
        <v>-</v>
      </c>
      <c r="X972" s="84" t="str">
        <f aca="false">D972&amp;G972</f>
        <v>FT-CAND-EGSC-PRCTOLL:EMER/ST.CL</v>
      </c>
      <c r="AF972" s="0" t="str">
        <f aca="false">D972&amp;V972</f>
        <v>FT-CAND-EGSC-PRC-</v>
      </c>
    </row>
    <row r="973" customFormat="false" ht="12.75" hidden="false" customHeight="false" outlineLevel="0" collapsed="false">
      <c r="A973" s="80" t="n">
        <v>36682</v>
      </c>
      <c r="B973" s="81" t="s">
        <v>55</v>
      </c>
      <c r="C973" s="81" t="s">
        <v>56</v>
      </c>
      <c r="D973" s="81" t="s">
        <v>80</v>
      </c>
      <c r="E973" s="81" t="s">
        <v>24</v>
      </c>
      <c r="F973" s="81"/>
      <c r="G973" s="81" t="s">
        <v>62</v>
      </c>
      <c r="H973" s="80" t="n">
        <v>38412</v>
      </c>
      <c r="I973" s="81" t="n">
        <v>0</v>
      </c>
      <c r="J973" s="81" t="n">
        <v>0</v>
      </c>
      <c r="K973" s="82" t="n">
        <f aca="false">IF(J973=0,0,J973/I973)</f>
        <v>0</v>
      </c>
      <c r="L973" s="82" t="n">
        <f aca="false">I973/UOM</f>
        <v>0</v>
      </c>
      <c r="M973" s="82" t="n">
        <f aca="false">J973/UOM</f>
        <v>0</v>
      </c>
      <c r="N973" s="83" t="str">
        <f aca="false">IF(F973="P","PHY",IF(F973="G","G",E973))</f>
        <v>P</v>
      </c>
      <c r="O973" s="83" t="str">
        <f aca="false">IF(ISNA(VLOOKUP(G973,BadCanCurves,1,FALSE())),VLOOKUP(D973,FOLIOS,6,FALSE()),"not used")</f>
        <v>not used</v>
      </c>
      <c r="P973" s="83" t="n">
        <f aca="false">IF($N973="P",VLOOKUP(H973,PrcBuckets,2,FALSE()),0)</f>
        <v>13</v>
      </c>
      <c r="Q973" s="83" t="n">
        <f aca="false">IF($N973="D",VLOOKUP(H973,BasisBuckets,2,FALSE()),0)</f>
        <v>0</v>
      </c>
      <c r="R973" s="83" t="n">
        <f aca="false">IF($N973="PHY",VLOOKUP(H973,PGDBuckets,2,FALSE()),0)</f>
        <v>0</v>
      </c>
      <c r="S973" s="83" t="n">
        <f aca="false">IF($N973="G",VLOOKUP(H973,PGDBuckets,2,FALSE()),0)</f>
        <v>0</v>
      </c>
      <c r="T973" s="83" t="n">
        <f aca="false">SUM(P973:S973)</f>
        <v>13</v>
      </c>
      <c r="U973" s="83" t="str">
        <f aca="false">IF(O973="not used","-",O973&amp;N973&amp;T973)</f>
        <v>-</v>
      </c>
      <c r="V973" s="83" t="str">
        <f aca="false">IF(O973="Not Used","-",VLOOKUP(D973,FOLIOS,7,FALSE())&amp;H973)</f>
        <v>-</v>
      </c>
      <c r="W973" s="83" t="str">
        <f aca="false">IF(U973="-","-",O973&amp;E973&amp;H973)</f>
        <v>-</v>
      </c>
      <c r="X973" s="84" t="str">
        <f aca="false">D973&amp;G973</f>
        <v>FT-CAND-EGSC-PRCTOLL:EMER/ST.CL</v>
      </c>
      <c r="AF973" s="0" t="str">
        <f aca="false">D973&amp;V973</f>
        <v>FT-CAND-EGSC-PRC-</v>
      </c>
    </row>
    <row r="974" customFormat="false" ht="12.75" hidden="false" customHeight="false" outlineLevel="0" collapsed="false">
      <c r="A974" s="80" t="n">
        <v>36682</v>
      </c>
      <c r="B974" s="81" t="s">
        <v>55</v>
      </c>
      <c r="C974" s="81" t="s">
        <v>56</v>
      </c>
      <c r="D974" s="81" t="s">
        <v>80</v>
      </c>
      <c r="E974" s="81" t="s">
        <v>24</v>
      </c>
      <c r="F974" s="81"/>
      <c r="G974" s="81" t="s">
        <v>62</v>
      </c>
      <c r="H974" s="80" t="n">
        <v>38443</v>
      </c>
      <c r="I974" s="81" t="n">
        <v>0</v>
      </c>
      <c r="J974" s="81" t="n">
        <v>0</v>
      </c>
      <c r="K974" s="82" t="n">
        <f aca="false">IF(J974=0,0,J974/I974)</f>
        <v>0</v>
      </c>
      <c r="L974" s="82" t="n">
        <f aca="false">I974/UOM</f>
        <v>0</v>
      </c>
      <c r="M974" s="82" t="n">
        <f aca="false">J974/UOM</f>
        <v>0</v>
      </c>
      <c r="N974" s="83" t="str">
        <f aca="false">IF(F974="P","PHY",IF(F974="G","G",E974))</f>
        <v>P</v>
      </c>
      <c r="O974" s="83" t="str">
        <f aca="false">IF(ISNA(VLOOKUP(G974,BadCanCurves,1,FALSE())),VLOOKUP(D974,FOLIOS,6,FALSE()),"not used")</f>
        <v>not used</v>
      </c>
      <c r="P974" s="83" t="n">
        <f aca="false">IF($N974="P",VLOOKUP(H974,PrcBuckets,2,FALSE()),0)</f>
        <v>13</v>
      </c>
      <c r="Q974" s="83" t="n">
        <f aca="false">IF($N974="D",VLOOKUP(H974,BasisBuckets,2,FALSE()),0)</f>
        <v>0</v>
      </c>
      <c r="R974" s="83" t="n">
        <f aca="false">IF($N974="PHY",VLOOKUP(H974,PGDBuckets,2,FALSE()),0)</f>
        <v>0</v>
      </c>
      <c r="S974" s="83" t="n">
        <f aca="false">IF($N974="G",VLOOKUP(H974,PGDBuckets,2,FALSE()),0)</f>
        <v>0</v>
      </c>
      <c r="T974" s="83" t="n">
        <f aca="false">SUM(P974:S974)</f>
        <v>13</v>
      </c>
      <c r="U974" s="83" t="str">
        <f aca="false">IF(O974="not used","-",O974&amp;N974&amp;T974)</f>
        <v>-</v>
      </c>
      <c r="V974" s="83" t="str">
        <f aca="false">IF(O974="Not Used","-",VLOOKUP(D974,FOLIOS,7,FALSE())&amp;H974)</f>
        <v>-</v>
      </c>
      <c r="W974" s="83" t="str">
        <f aca="false">IF(U974="-","-",O974&amp;E974&amp;H974)</f>
        <v>-</v>
      </c>
      <c r="X974" s="84" t="str">
        <f aca="false">D974&amp;G974</f>
        <v>FT-CAND-EGSC-PRCTOLL:EMER/ST.CL</v>
      </c>
      <c r="AF974" s="0" t="str">
        <f aca="false">D974&amp;V974</f>
        <v>FT-CAND-EGSC-PRC-</v>
      </c>
    </row>
    <row r="975" customFormat="false" ht="12.75" hidden="false" customHeight="false" outlineLevel="0" collapsed="false">
      <c r="A975" s="80" t="n">
        <v>36682</v>
      </c>
      <c r="B975" s="81" t="s">
        <v>55</v>
      </c>
      <c r="C975" s="81" t="s">
        <v>56</v>
      </c>
      <c r="D975" s="81" t="s">
        <v>80</v>
      </c>
      <c r="E975" s="81" t="s">
        <v>24</v>
      </c>
      <c r="F975" s="81"/>
      <c r="G975" s="81" t="s">
        <v>62</v>
      </c>
      <c r="H975" s="80" t="n">
        <v>38473</v>
      </c>
      <c r="I975" s="81" t="n">
        <v>0</v>
      </c>
      <c r="J975" s="81" t="n">
        <v>0</v>
      </c>
      <c r="K975" s="82" t="n">
        <f aca="false">IF(J975=0,0,J975/I975)</f>
        <v>0</v>
      </c>
      <c r="L975" s="82" t="n">
        <f aca="false">I975/UOM</f>
        <v>0</v>
      </c>
      <c r="M975" s="82" t="n">
        <f aca="false">J975/UOM</f>
        <v>0</v>
      </c>
      <c r="N975" s="83" t="str">
        <f aca="false">IF(F975="P","PHY",IF(F975="G","G",E975))</f>
        <v>P</v>
      </c>
      <c r="O975" s="83" t="str">
        <f aca="false">IF(ISNA(VLOOKUP(G975,BadCanCurves,1,FALSE())),VLOOKUP(D975,FOLIOS,6,FALSE()),"not used")</f>
        <v>not used</v>
      </c>
      <c r="P975" s="83" t="n">
        <f aca="false">IF($N975="P",VLOOKUP(H975,PrcBuckets,2,FALSE()),0)</f>
        <v>13</v>
      </c>
      <c r="Q975" s="83" t="n">
        <f aca="false">IF($N975="D",VLOOKUP(H975,BasisBuckets,2,FALSE()),0)</f>
        <v>0</v>
      </c>
      <c r="R975" s="83" t="n">
        <f aca="false">IF($N975="PHY",VLOOKUP(H975,PGDBuckets,2,FALSE()),0)</f>
        <v>0</v>
      </c>
      <c r="S975" s="83" t="n">
        <f aca="false">IF($N975="G",VLOOKUP(H975,PGDBuckets,2,FALSE()),0)</f>
        <v>0</v>
      </c>
      <c r="T975" s="83" t="n">
        <f aca="false">SUM(P975:S975)</f>
        <v>13</v>
      </c>
      <c r="U975" s="83" t="str">
        <f aca="false">IF(O975="not used","-",O975&amp;N975&amp;T975)</f>
        <v>-</v>
      </c>
      <c r="V975" s="83" t="str">
        <f aca="false">IF(O975="Not Used","-",VLOOKUP(D975,FOLIOS,7,FALSE())&amp;H975)</f>
        <v>-</v>
      </c>
      <c r="W975" s="83" t="str">
        <f aca="false">IF(U975="-","-",O975&amp;E975&amp;H975)</f>
        <v>-</v>
      </c>
      <c r="X975" s="84" t="str">
        <f aca="false">D975&amp;G975</f>
        <v>FT-CAND-EGSC-PRCTOLL:EMER/ST.CL</v>
      </c>
      <c r="AF975" s="0" t="str">
        <f aca="false">D975&amp;V975</f>
        <v>FT-CAND-EGSC-PRC-</v>
      </c>
    </row>
    <row r="976" customFormat="false" ht="12.75" hidden="false" customHeight="false" outlineLevel="0" collapsed="false">
      <c r="A976" s="80" t="n">
        <v>36682</v>
      </c>
      <c r="B976" s="81" t="s">
        <v>55</v>
      </c>
      <c r="C976" s="81" t="s">
        <v>56</v>
      </c>
      <c r="D976" s="81" t="s">
        <v>80</v>
      </c>
      <c r="E976" s="81" t="s">
        <v>24</v>
      </c>
      <c r="F976" s="81"/>
      <c r="G976" s="81" t="s">
        <v>62</v>
      </c>
      <c r="H976" s="80" t="n">
        <v>38504</v>
      </c>
      <c r="I976" s="81" t="n">
        <v>0</v>
      </c>
      <c r="J976" s="81" t="n">
        <v>0</v>
      </c>
      <c r="K976" s="82" t="n">
        <f aca="false">IF(J976=0,0,J976/I976)</f>
        <v>0</v>
      </c>
      <c r="L976" s="82" t="n">
        <f aca="false">I976/UOM</f>
        <v>0</v>
      </c>
      <c r="M976" s="82" t="n">
        <f aca="false">J976/UOM</f>
        <v>0</v>
      </c>
      <c r="N976" s="83" t="str">
        <f aca="false">IF(F976="P","PHY",IF(F976="G","G",E976))</f>
        <v>P</v>
      </c>
      <c r="O976" s="83" t="str">
        <f aca="false">IF(ISNA(VLOOKUP(G976,BadCanCurves,1,FALSE())),VLOOKUP(D976,FOLIOS,6,FALSE()),"not used")</f>
        <v>not used</v>
      </c>
      <c r="P976" s="83" t="n">
        <f aca="false">IF($N976="P",VLOOKUP(H976,PrcBuckets,2,FALSE()),0)</f>
        <v>13</v>
      </c>
      <c r="Q976" s="83" t="n">
        <f aca="false">IF($N976="D",VLOOKUP(H976,BasisBuckets,2,FALSE()),0)</f>
        <v>0</v>
      </c>
      <c r="R976" s="83" t="n">
        <f aca="false">IF($N976="PHY",VLOOKUP(H976,PGDBuckets,2,FALSE()),0)</f>
        <v>0</v>
      </c>
      <c r="S976" s="83" t="n">
        <f aca="false">IF($N976="G",VLOOKUP(H976,PGDBuckets,2,FALSE()),0)</f>
        <v>0</v>
      </c>
      <c r="T976" s="83" t="n">
        <f aca="false">SUM(P976:S976)</f>
        <v>13</v>
      </c>
      <c r="U976" s="83" t="str">
        <f aca="false">IF(O976="not used","-",O976&amp;N976&amp;T976)</f>
        <v>-</v>
      </c>
      <c r="V976" s="83" t="str">
        <f aca="false">IF(O976="Not Used","-",VLOOKUP(D976,FOLIOS,7,FALSE())&amp;H976)</f>
        <v>-</v>
      </c>
      <c r="W976" s="83" t="str">
        <f aca="false">IF(U976="-","-",O976&amp;E976&amp;H976)</f>
        <v>-</v>
      </c>
      <c r="X976" s="84" t="str">
        <f aca="false">D976&amp;G976</f>
        <v>FT-CAND-EGSC-PRCTOLL:EMER/ST.CL</v>
      </c>
      <c r="AF976" s="0" t="str">
        <f aca="false">D976&amp;V976</f>
        <v>FT-CAND-EGSC-PRC-</v>
      </c>
    </row>
    <row r="977" customFormat="false" ht="12.75" hidden="false" customHeight="false" outlineLevel="0" collapsed="false">
      <c r="A977" s="80" t="n">
        <v>36682</v>
      </c>
      <c r="B977" s="81" t="s">
        <v>55</v>
      </c>
      <c r="C977" s="81" t="s">
        <v>56</v>
      </c>
      <c r="D977" s="81" t="s">
        <v>80</v>
      </c>
      <c r="E977" s="81" t="s">
        <v>24</v>
      </c>
      <c r="F977" s="81"/>
      <c r="G977" s="81" t="s">
        <v>62</v>
      </c>
      <c r="H977" s="80" t="n">
        <v>38534</v>
      </c>
      <c r="I977" s="81" t="n">
        <v>0</v>
      </c>
      <c r="J977" s="81" t="n">
        <v>0</v>
      </c>
      <c r="K977" s="82" t="n">
        <f aca="false">IF(J977=0,0,J977/I977)</f>
        <v>0</v>
      </c>
      <c r="L977" s="82" t="n">
        <f aca="false">I977/UOM</f>
        <v>0</v>
      </c>
      <c r="M977" s="82" t="n">
        <f aca="false">J977/UOM</f>
        <v>0</v>
      </c>
      <c r="N977" s="83" t="str">
        <f aca="false">IF(F977="P","PHY",IF(F977="G","G",E977))</f>
        <v>P</v>
      </c>
      <c r="O977" s="83" t="str">
        <f aca="false">IF(ISNA(VLOOKUP(G977,BadCanCurves,1,FALSE())),VLOOKUP(D977,FOLIOS,6,FALSE()),"not used")</f>
        <v>not used</v>
      </c>
      <c r="P977" s="83" t="n">
        <f aca="false">IF($N977="P",VLOOKUP(H977,PrcBuckets,2,FALSE()),0)</f>
        <v>13</v>
      </c>
      <c r="Q977" s="83" t="n">
        <f aca="false">IF($N977="D",VLOOKUP(H977,BasisBuckets,2,FALSE()),0)</f>
        <v>0</v>
      </c>
      <c r="R977" s="83" t="n">
        <f aca="false">IF($N977="PHY",VLOOKUP(H977,PGDBuckets,2,FALSE()),0)</f>
        <v>0</v>
      </c>
      <c r="S977" s="83" t="n">
        <f aca="false">IF($N977="G",VLOOKUP(H977,PGDBuckets,2,FALSE()),0)</f>
        <v>0</v>
      </c>
      <c r="T977" s="83" t="n">
        <f aca="false">SUM(P977:S977)</f>
        <v>13</v>
      </c>
      <c r="U977" s="83" t="str">
        <f aca="false">IF(O977="not used","-",O977&amp;N977&amp;T977)</f>
        <v>-</v>
      </c>
      <c r="V977" s="83" t="str">
        <f aca="false">IF(O977="Not Used","-",VLOOKUP(D977,FOLIOS,7,FALSE())&amp;H977)</f>
        <v>-</v>
      </c>
      <c r="W977" s="83" t="str">
        <f aca="false">IF(U977="-","-",O977&amp;E977&amp;H977)</f>
        <v>-</v>
      </c>
      <c r="X977" s="84" t="str">
        <f aca="false">D977&amp;G977</f>
        <v>FT-CAND-EGSC-PRCTOLL:EMER/ST.CL</v>
      </c>
      <c r="AF977" s="0" t="str">
        <f aca="false">D977&amp;V977</f>
        <v>FT-CAND-EGSC-PRC-</v>
      </c>
    </row>
    <row r="978" customFormat="false" ht="12.75" hidden="false" customHeight="false" outlineLevel="0" collapsed="false">
      <c r="A978" s="80" t="n">
        <v>36682</v>
      </c>
      <c r="B978" s="81" t="s">
        <v>55</v>
      </c>
      <c r="C978" s="81" t="s">
        <v>56</v>
      </c>
      <c r="D978" s="81" t="s">
        <v>80</v>
      </c>
      <c r="E978" s="81" t="s">
        <v>24</v>
      </c>
      <c r="F978" s="81"/>
      <c r="G978" s="81" t="s">
        <v>62</v>
      </c>
      <c r="H978" s="80" t="n">
        <v>38565</v>
      </c>
      <c r="I978" s="81" t="n">
        <v>0</v>
      </c>
      <c r="J978" s="81" t="n">
        <v>0</v>
      </c>
      <c r="K978" s="82" t="n">
        <f aca="false">IF(J978=0,0,J978/I978)</f>
        <v>0</v>
      </c>
      <c r="L978" s="82" t="n">
        <f aca="false">I978/UOM</f>
        <v>0</v>
      </c>
      <c r="M978" s="82" t="n">
        <f aca="false">J978/UOM</f>
        <v>0</v>
      </c>
      <c r="N978" s="83" t="str">
        <f aca="false">IF(F978="P","PHY",IF(F978="G","G",E978))</f>
        <v>P</v>
      </c>
      <c r="O978" s="83" t="str">
        <f aca="false">IF(ISNA(VLOOKUP(G978,BadCanCurves,1,FALSE())),VLOOKUP(D978,FOLIOS,6,FALSE()),"not used")</f>
        <v>not used</v>
      </c>
      <c r="P978" s="83" t="n">
        <f aca="false">IF($N978="P",VLOOKUP(H978,PrcBuckets,2,FALSE()),0)</f>
        <v>13</v>
      </c>
      <c r="Q978" s="83" t="n">
        <f aca="false">IF($N978="D",VLOOKUP(H978,BasisBuckets,2,FALSE()),0)</f>
        <v>0</v>
      </c>
      <c r="R978" s="83" t="n">
        <f aca="false">IF($N978="PHY",VLOOKUP(H978,PGDBuckets,2,FALSE()),0)</f>
        <v>0</v>
      </c>
      <c r="S978" s="83" t="n">
        <f aca="false">IF($N978="G",VLOOKUP(H978,PGDBuckets,2,FALSE()),0)</f>
        <v>0</v>
      </c>
      <c r="T978" s="83" t="n">
        <f aca="false">SUM(P978:S978)</f>
        <v>13</v>
      </c>
      <c r="U978" s="83" t="str">
        <f aca="false">IF(O978="not used","-",O978&amp;N978&amp;T978)</f>
        <v>-</v>
      </c>
      <c r="V978" s="83" t="str">
        <f aca="false">IF(O978="Not Used","-",VLOOKUP(D978,FOLIOS,7,FALSE())&amp;H978)</f>
        <v>-</v>
      </c>
      <c r="W978" s="83" t="str">
        <f aca="false">IF(U978="-","-",O978&amp;E978&amp;H978)</f>
        <v>-</v>
      </c>
      <c r="X978" s="84" t="str">
        <f aca="false">D978&amp;G978</f>
        <v>FT-CAND-EGSC-PRCTOLL:EMER/ST.CL</v>
      </c>
      <c r="AF978" s="0" t="str">
        <f aca="false">D978&amp;V978</f>
        <v>FT-CAND-EGSC-PRC-</v>
      </c>
    </row>
    <row r="979" customFormat="false" ht="12.75" hidden="false" customHeight="false" outlineLevel="0" collapsed="false">
      <c r="A979" s="80" t="n">
        <v>36682</v>
      </c>
      <c r="B979" s="81" t="s">
        <v>55</v>
      </c>
      <c r="C979" s="81" t="s">
        <v>56</v>
      </c>
      <c r="D979" s="81" t="s">
        <v>80</v>
      </c>
      <c r="E979" s="81" t="s">
        <v>24</v>
      </c>
      <c r="F979" s="81"/>
      <c r="G979" s="81" t="s">
        <v>62</v>
      </c>
      <c r="H979" s="80" t="n">
        <v>38596</v>
      </c>
      <c r="I979" s="81" t="n">
        <v>0</v>
      </c>
      <c r="J979" s="81" t="n">
        <v>0</v>
      </c>
      <c r="K979" s="82" t="n">
        <f aca="false">IF(J979=0,0,J979/I979)</f>
        <v>0</v>
      </c>
      <c r="L979" s="82" t="n">
        <f aca="false">I979/UOM</f>
        <v>0</v>
      </c>
      <c r="M979" s="82" t="n">
        <f aca="false">J979/UOM</f>
        <v>0</v>
      </c>
      <c r="N979" s="83" t="str">
        <f aca="false">IF(F979="P","PHY",IF(F979="G","G",E979))</f>
        <v>P</v>
      </c>
      <c r="O979" s="83" t="str">
        <f aca="false">IF(ISNA(VLOOKUP(G979,BadCanCurves,1,FALSE())),VLOOKUP(D979,FOLIOS,6,FALSE()),"not used")</f>
        <v>not used</v>
      </c>
      <c r="P979" s="83" t="n">
        <f aca="false">IF($N979="P",VLOOKUP(H979,PrcBuckets,2,FALSE()),0)</f>
        <v>13</v>
      </c>
      <c r="Q979" s="83" t="n">
        <f aca="false">IF($N979="D",VLOOKUP(H979,BasisBuckets,2,FALSE()),0)</f>
        <v>0</v>
      </c>
      <c r="R979" s="83" t="n">
        <f aca="false">IF($N979="PHY",VLOOKUP(H979,PGDBuckets,2,FALSE()),0)</f>
        <v>0</v>
      </c>
      <c r="S979" s="83" t="n">
        <f aca="false">IF($N979="G",VLOOKUP(H979,PGDBuckets,2,FALSE()),0)</f>
        <v>0</v>
      </c>
      <c r="T979" s="83" t="n">
        <f aca="false">SUM(P979:S979)</f>
        <v>13</v>
      </c>
      <c r="U979" s="83" t="str">
        <f aca="false">IF(O979="not used","-",O979&amp;N979&amp;T979)</f>
        <v>-</v>
      </c>
      <c r="V979" s="83" t="str">
        <f aca="false">IF(O979="Not Used","-",VLOOKUP(D979,FOLIOS,7,FALSE())&amp;H979)</f>
        <v>-</v>
      </c>
      <c r="W979" s="83" t="str">
        <f aca="false">IF(U979="-","-",O979&amp;E979&amp;H979)</f>
        <v>-</v>
      </c>
      <c r="X979" s="84" t="str">
        <f aca="false">D979&amp;G979</f>
        <v>FT-CAND-EGSC-PRCTOLL:EMER/ST.CL</v>
      </c>
      <c r="AF979" s="0" t="str">
        <f aca="false">D979&amp;V979</f>
        <v>FT-CAND-EGSC-PRC-</v>
      </c>
    </row>
    <row r="980" customFormat="false" ht="12.75" hidden="false" customHeight="false" outlineLevel="0" collapsed="false">
      <c r="A980" s="80" t="n">
        <v>36682</v>
      </c>
      <c r="B980" s="81" t="s">
        <v>55</v>
      </c>
      <c r="C980" s="81" t="s">
        <v>56</v>
      </c>
      <c r="D980" s="81" t="s">
        <v>80</v>
      </c>
      <c r="E980" s="81" t="s">
        <v>24</v>
      </c>
      <c r="F980" s="81"/>
      <c r="G980" s="81" t="s">
        <v>62</v>
      </c>
      <c r="H980" s="80" t="n">
        <v>38626</v>
      </c>
      <c r="I980" s="81" t="n">
        <v>0</v>
      </c>
      <c r="J980" s="81" t="n">
        <v>0</v>
      </c>
      <c r="K980" s="82" t="n">
        <f aca="false">IF(J980=0,0,J980/I980)</f>
        <v>0</v>
      </c>
      <c r="L980" s="82" t="n">
        <f aca="false">I980/UOM</f>
        <v>0</v>
      </c>
      <c r="M980" s="82" t="n">
        <f aca="false">J980/UOM</f>
        <v>0</v>
      </c>
      <c r="N980" s="83" t="str">
        <f aca="false">IF(F980="P","PHY",IF(F980="G","G",E980))</f>
        <v>P</v>
      </c>
      <c r="O980" s="83" t="str">
        <f aca="false">IF(ISNA(VLOOKUP(G980,BadCanCurves,1,FALSE())),VLOOKUP(D980,FOLIOS,6,FALSE()),"not used")</f>
        <v>not used</v>
      </c>
      <c r="P980" s="83" t="n">
        <f aca="false">IF($N980="P",VLOOKUP(H980,PrcBuckets,2,FALSE()),0)</f>
        <v>13</v>
      </c>
      <c r="Q980" s="83" t="n">
        <f aca="false">IF($N980="D",VLOOKUP(H980,BasisBuckets,2,FALSE()),0)</f>
        <v>0</v>
      </c>
      <c r="R980" s="83" t="n">
        <f aca="false">IF($N980="PHY",VLOOKUP(H980,PGDBuckets,2,FALSE()),0)</f>
        <v>0</v>
      </c>
      <c r="S980" s="83" t="n">
        <f aca="false">IF($N980="G",VLOOKUP(H980,PGDBuckets,2,FALSE()),0)</f>
        <v>0</v>
      </c>
      <c r="T980" s="83" t="n">
        <f aca="false">SUM(P980:S980)</f>
        <v>13</v>
      </c>
      <c r="U980" s="83" t="str">
        <f aca="false">IF(O980="not used","-",O980&amp;N980&amp;T980)</f>
        <v>-</v>
      </c>
      <c r="V980" s="83" t="str">
        <f aca="false">IF(O980="Not Used","-",VLOOKUP(D980,FOLIOS,7,FALSE())&amp;H980)</f>
        <v>-</v>
      </c>
      <c r="W980" s="83" t="str">
        <f aca="false">IF(U980="-","-",O980&amp;E980&amp;H980)</f>
        <v>-</v>
      </c>
      <c r="X980" s="84" t="str">
        <f aca="false">D980&amp;G980</f>
        <v>FT-CAND-EGSC-PRCTOLL:EMER/ST.CL</v>
      </c>
      <c r="AF980" s="0" t="str">
        <f aca="false">D980&amp;V980</f>
        <v>FT-CAND-EGSC-PRC-</v>
      </c>
    </row>
    <row r="981" customFormat="false" ht="12.75" hidden="false" customHeight="false" outlineLevel="0" collapsed="false">
      <c r="A981" s="80" t="n">
        <v>36682</v>
      </c>
      <c r="B981" s="81" t="s">
        <v>55</v>
      </c>
      <c r="C981" s="81" t="s">
        <v>56</v>
      </c>
      <c r="D981" s="81" t="s">
        <v>80</v>
      </c>
      <c r="E981" s="81" t="s">
        <v>24</v>
      </c>
      <c r="F981" s="81"/>
      <c r="G981" s="81" t="s">
        <v>62</v>
      </c>
      <c r="H981" s="80" t="n">
        <v>38657</v>
      </c>
      <c r="I981" s="81" t="n">
        <v>0</v>
      </c>
      <c r="J981" s="81" t="n">
        <v>0</v>
      </c>
      <c r="K981" s="82" t="n">
        <f aca="false">IF(J981=0,0,J981/I981)</f>
        <v>0</v>
      </c>
      <c r="L981" s="82" t="n">
        <f aca="false">I981/UOM</f>
        <v>0</v>
      </c>
      <c r="M981" s="82" t="n">
        <f aca="false">J981/UOM</f>
        <v>0</v>
      </c>
      <c r="N981" s="83" t="str">
        <f aca="false">IF(F981="P","PHY",IF(F981="G","G",E981))</f>
        <v>P</v>
      </c>
      <c r="O981" s="83" t="str">
        <f aca="false">IF(ISNA(VLOOKUP(G981,BadCanCurves,1,FALSE())),VLOOKUP(D981,FOLIOS,6,FALSE()),"not used")</f>
        <v>not used</v>
      </c>
      <c r="P981" s="83" t="n">
        <f aca="false">IF($N981="P",VLOOKUP(H981,PrcBuckets,2,FALSE()),0)</f>
        <v>13</v>
      </c>
      <c r="Q981" s="83" t="n">
        <f aca="false">IF($N981="D",VLOOKUP(H981,BasisBuckets,2,FALSE()),0)</f>
        <v>0</v>
      </c>
      <c r="R981" s="83" t="n">
        <f aca="false">IF($N981="PHY",VLOOKUP(H981,PGDBuckets,2,FALSE()),0)</f>
        <v>0</v>
      </c>
      <c r="S981" s="83" t="n">
        <f aca="false">IF($N981="G",VLOOKUP(H981,PGDBuckets,2,FALSE()),0)</f>
        <v>0</v>
      </c>
      <c r="T981" s="83" t="n">
        <f aca="false">SUM(P981:S981)</f>
        <v>13</v>
      </c>
      <c r="U981" s="83" t="str">
        <f aca="false">IF(O981="not used","-",O981&amp;N981&amp;T981)</f>
        <v>-</v>
      </c>
      <c r="V981" s="83" t="str">
        <f aca="false">IF(O981="Not Used","-",VLOOKUP(D981,FOLIOS,7,FALSE())&amp;H981)</f>
        <v>-</v>
      </c>
      <c r="W981" s="83" t="str">
        <f aca="false">IF(U981="-","-",O981&amp;E981&amp;H981)</f>
        <v>-</v>
      </c>
      <c r="X981" s="84" t="str">
        <f aca="false">D981&amp;G981</f>
        <v>FT-CAND-EGSC-PRCTOLL:EMER/ST.CL</v>
      </c>
      <c r="AF981" s="0" t="str">
        <f aca="false">D981&amp;V981</f>
        <v>FT-CAND-EGSC-PRC-</v>
      </c>
    </row>
    <row r="982" customFormat="false" ht="12.75" hidden="false" customHeight="false" outlineLevel="0" collapsed="false">
      <c r="A982" s="80" t="n">
        <v>36682</v>
      </c>
      <c r="B982" s="81" t="s">
        <v>55</v>
      </c>
      <c r="C982" s="81" t="s">
        <v>56</v>
      </c>
      <c r="D982" s="81" t="s">
        <v>80</v>
      </c>
      <c r="E982" s="81" t="s">
        <v>24</v>
      </c>
      <c r="F982" s="81"/>
      <c r="G982" s="81" t="s">
        <v>62</v>
      </c>
      <c r="H982" s="80" t="n">
        <v>38687</v>
      </c>
      <c r="I982" s="81" t="n">
        <v>0</v>
      </c>
      <c r="J982" s="81" t="n">
        <v>0</v>
      </c>
      <c r="K982" s="82" t="n">
        <f aca="false">IF(J982=0,0,J982/I982)</f>
        <v>0</v>
      </c>
      <c r="L982" s="82" t="n">
        <f aca="false">I982/UOM</f>
        <v>0</v>
      </c>
      <c r="M982" s="82" t="n">
        <f aca="false">J982/UOM</f>
        <v>0</v>
      </c>
      <c r="N982" s="83" t="str">
        <f aca="false">IF(F982="P","PHY",IF(F982="G","G",E982))</f>
        <v>P</v>
      </c>
      <c r="O982" s="83" t="str">
        <f aca="false">IF(ISNA(VLOOKUP(G982,BadCanCurves,1,FALSE())),VLOOKUP(D982,FOLIOS,6,FALSE()),"not used")</f>
        <v>not used</v>
      </c>
      <c r="P982" s="83" t="n">
        <f aca="false">IF($N982="P",VLOOKUP(H982,PrcBuckets,2,FALSE()),0)</f>
        <v>13</v>
      </c>
      <c r="Q982" s="83" t="n">
        <f aca="false">IF($N982="D",VLOOKUP(H982,BasisBuckets,2,FALSE()),0)</f>
        <v>0</v>
      </c>
      <c r="R982" s="83" t="n">
        <f aca="false">IF($N982="PHY",VLOOKUP(H982,PGDBuckets,2,FALSE()),0)</f>
        <v>0</v>
      </c>
      <c r="S982" s="83" t="n">
        <f aca="false">IF($N982="G",VLOOKUP(H982,PGDBuckets,2,FALSE()),0)</f>
        <v>0</v>
      </c>
      <c r="T982" s="83" t="n">
        <f aca="false">SUM(P982:S982)</f>
        <v>13</v>
      </c>
      <c r="U982" s="83" t="str">
        <f aca="false">IF(O982="not used","-",O982&amp;N982&amp;T982)</f>
        <v>-</v>
      </c>
      <c r="V982" s="83" t="str">
        <f aca="false">IF(O982="Not Used","-",VLOOKUP(D982,FOLIOS,7,FALSE())&amp;H982)</f>
        <v>-</v>
      </c>
      <c r="W982" s="83" t="str">
        <f aca="false">IF(U982="-","-",O982&amp;E982&amp;H982)</f>
        <v>-</v>
      </c>
      <c r="X982" s="84" t="str">
        <f aca="false">D982&amp;G982</f>
        <v>FT-CAND-EGSC-PRCTOLL:EMER/ST.CL</v>
      </c>
      <c r="AF982" s="0" t="str">
        <f aca="false">D982&amp;V982</f>
        <v>FT-CAND-EGSC-PRC-</v>
      </c>
    </row>
    <row r="983" customFormat="false" ht="12.75" hidden="false" customHeight="false" outlineLevel="0" collapsed="false">
      <c r="A983" s="80" t="n">
        <v>36682</v>
      </c>
      <c r="B983" s="81" t="s">
        <v>55</v>
      </c>
      <c r="C983" s="81" t="s">
        <v>56</v>
      </c>
      <c r="D983" s="81" t="s">
        <v>80</v>
      </c>
      <c r="E983" s="81" t="s">
        <v>24</v>
      </c>
      <c r="F983" s="81"/>
      <c r="G983" s="81" t="s">
        <v>62</v>
      </c>
      <c r="H983" s="80" t="n">
        <v>38718</v>
      </c>
      <c r="I983" s="81" t="n">
        <v>0</v>
      </c>
      <c r="J983" s="81" t="n">
        <v>0</v>
      </c>
      <c r="K983" s="82" t="n">
        <f aca="false">IF(J983=0,0,J983/I983)</f>
        <v>0</v>
      </c>
      <c r="L983" s="82" t="n">
        <f aca="false">I983/UOM</f>
        <v>0</v>
      </c>
      <c r="M983" s="82" t="n">
        <f aca="false">J983/UOM</f>
        <v>0</v>
      </c>
      <c r="N983" s="83" t="str">
        <f aca="false">IF(F983="P","PHY",IF(F983="G","G",E983))</f>
        <v>P</v>
      </c>
      <c r="O983" s="83" t="str">
        <f aca="false">IF(ISNA(VLOOKUP(G983,BadCanCurves,1,FALSE())),VLOOKUP(D983,FOLIOS,6,FALSE()),"not used")</f>
        <v>not used</v>
      </c>
      <c r="P983" s="83" t="n">
        <f aca="false">IF($N983="P",VLOOKUP(H983,PrcBuckets,2,FALSE()),0)</f>
        <v>13</v>
      </c>
      <c r="Q983" s="83" t="n">
        <f aca="false">IF($N983="D",VLOOKUP(H983,BasisBuckets,2,FALSE()),0)</f>
        <v>0</v>
      </c>
      <c r="R983" s="83" t="n">
        <f aca="false">IF($N983="PHY",VLOOKUP(H983,PGDBuckets,2,FALSE()),0)</f>
        <v>0</v>
      </c>
      <c r="S983" s="83" t="n">
        <f aca="false">IF($N983="G",VLOOKUP(H983,PGDBuckets,2,FALSE()),0)</f>
        <v>0</v>
      </c>
      <c r="T983" s="83" t="n">
        <f aca="false">SUM(P983:S983)</f>
        <v>13</v>
      </c>
      <c r="U983" s="83" t="str">
        <f aca="false">IF(O983="not used","-",O983&amp;N983&amp;T983)</f>
        <v>-</v>
      </c>
      <c r="V983" s="83" t="str">
        <f aca="false">IF(O983="Not Used","-",VLOOKUP(D983,FOLIOS,7,FALSE())&amp;H983)</f>
        <v>-</v>
      </c>
      <c r="W983" s="83" t="str">
        <f aca="false">IF(U983="-","-",O983&amp;E983&amp;H983)</f>
        <v>-</v>
      </c>
      <c r="X983" s="84" t="str">
        <f aca="false">D983&amp;G983</f>
        <v>FT-CAND-EGSC-PRCTOLL:EMER/ST.CL</v>
      </c>
      <c r="AF983" s="0" t="str">
        <f aca="false">D983&amp;V983</f>
        <v>FT-CAND-EGSC-PRC-</v>
      </c>
    </row>
    <row r="984" customFormat="false" ht="12.75" hidden="false" customHeight="false" outlineLevel="0" collapsed="false">
      <c r="A984" s="80" t="n">
        <v>36682</v>
      </c>
      <c r="B984" s="81" t="s">
        <v>55</v>
      </c>
      <c r="C984" s="81" t="s">
        <v>56</v>
      </c>
      <c r="D984" s="81" t="s">
        <v>80</v>
      </c>
      <c r="E984" s="81" t="s">
        <v>24</v>
      </c>
      <c r="F984" s="81"/>
      <c r="G984" s="81" t="s">
        <v>62</v>
      </c>
      <c r="H984" s="80" t="n">
        <v>38749</v>
      </c>
      <c r="I984" s="81" t="n">
        <v>0</v>
      </c>
      <c r="J984" s="81" t="n">
        <v>0</v>
      </c>
      <c r="K984" s="82" t="n">
        <f aca="false">IF(J984=0,0,J984/I984)</f>
        <v>0</v>
      </c>
      <c r="L984" s="82" t="n">
        <f aca="false">I984/UOM</f>
        <v>0</v>
      </c>
      <c r="M984" s="82" t="n">
        <f aca="false">J984/UOM</f>
        <v>0</v>
      </c>
      <c r="N984" s="83" t="str">
        <f aca="false">IF(F984="P","PHY",IF(F984="G","G",E984))</f>
        <v>P</v>
      </c>
      <c r="O984" s="83" t="str">
        <f aca="false">IF(ISNA(VLOOKUP(G984,BadCanCurves,1,FALSE())),VLOOKUP(D984,FOLIOS,6,FALSE()),"not used")</f>
        <v>not used</v>
      </c>
      <c r="P984" s="83" t="n">
        <f aca="false">IF($N984="P",VLOOKUP(H984,PrcBuckets,2,FALSE()),0)</f>
        <v>13</v>
      </c>
      <c r="Q984" s="83" t="n">
        <f aca="false">IF($N984="D",VLOOKUP(H984,BasisBuckets,2,FALSE()),0)</f>
        <v>0</v>
      </c>
      <c r="R984" s="83" t="n">
        <f aca="false">IF($N984="PHY",VLOOKUP(H984,PGDBuckets,2,FALSE()),0)</f>
        <v>0</v>
      </c>
      <c r="S984" s="83" t="n">
        <f aca="false">IF($N984="G",VLOOKUP(H984,PGDBuckets,2,FALSE()),0)</f>
        <v>0</v>
      </c>
      <c r="T984" s="83" t="n">
        <f aca="false">SUM(P984:S984)</f>
        <v>13</v>
      </c>
      <c r="U984" s="83" t="str">
        <f aca="false">IF(O984="not used","-",O984&amp;N984&amp;T984)</f>
        <v>-</v>
      </c>
      <c r="V984" s="83" t="str">
        <f aca="false">IF(O984="Not Used","-",VLOOKUP(D984,FOLIOS,7,FALSE())&amp;H984)</f>
        <v>-</v>
      </c>
      <c r="W984" s="83" t="str">
        <f aca="false">IF(U984="-","-",O984&amp;E984&amp;H984)</f>
        <v>-</v>
      </c>
      <c r="X984" s="84" t="str">
        <f aca="false">D984&amp;G984</f>
        <v>FT-CAND-EGSC-PRCTOLL:EMER/ST.CL</v>
      </c>
      <c r="AF984" s="0" t="str">
        <f aca="false">D984&amp;V984</f>
        <v>FT-CAND-EGSC-PRC-</v>
      </c>
    </row>
    <row r="985" customFormat="false" ht="12.75" hidden="false" customHeight="false" outlineLevel="0" collapsed="false">
      <c r="A985" s="80" t="n">
        <v>36682</v>
      </c>
      <c r="B985" s="81" t="s">
        <v>55</v>
      </c>
      <c r="C985" s="81" t="s">
        <v>56</v>
      </c>
      <c r="D985" s="81" t="s">
        <v>80</v>
      </c>
      <c r="E985" s="81" t="s">
        <v>24</v>
      </c>
      <c r="F985" s="81"/>
      <c r="G985" s="81" t="s">
        <v>62</v>
      </c>
      <c r="H985" s="80" t="n">
        <v>38777</v>
      </c>
      <c r="I985" s="81" t="n">
        <v>0</v>
      </c>
      <c r="J985" s="81" t="n">
        <v>0</v>
      </c>
      <c r="K985" s="82" t="n">
        <f aca="false">IF(J985=0,0,J985/I985)</f>
        <v>0</v>
      </c>
      <c r="L985" s="82" t="n">
        <f aca="false">I985/UOM</f>
        <v>0</v>
      </c>
      <c r="M985" s="82" t="n">
        <f aca="false">J985/UOM</f>
        <v>0</v>
      </c>
      <c r="N985" s="83" t="str">
        <f aca="false">IF(F985="P","PHY",IF(F985="G","G",E985))</f>
        <v>P</v>
      </c>
      <c r="O985" s="83" t="str">
        <f aca="false">IF(ISNA(VLOOKUP(G985,BadCanCurves,1,FALSE())),VLOOKUP(D985,FOLIOS,6,FALSE()),"not used")</f>
        <v>not used</v>
      </c>
      <c r="P985" s="83" t="n">
        <f aca="false">IF($N985="P",VLOOKUP(H985,PrcBuckets,2,FALSE()),0)</f>
        <v>13</v>
      </c>
      <c r="Q985" s="83" t="n">
        <f aca="false">IF($N985="D",VLOOKUP(H985,BasisBuckets,2,FALSE()),0)</f>
        <v>0</v>
      </c>
      <c r="R985" s="83" t="n">
        <f aca="false">IF($N985="PHY",VLOOKUP(H985,PGDBuckets,2,FALSE()),0)</f>
        <v>0</v>
      </c>
      <c r="S985" s="83" t="n">
        <f aca="false">IF($N985="G",VLOOKUP(H985,PGDBuckets,2,FALSE()),0)</f>
        <v>0</v>
      </c>
      <c r="T985" s="83" t="n">
        <f aca="false">SUM(P985:S985)</f>
        <v>13</v>
      </c>
      <c r="U985" s="83" t="str">
        <f aca="false">IF(O985="not used","-",O985&amp;N985&amp;T985)</f>
        <v>-</v>
      </c>
      <c r="V985" s="83" t="str">
        <f aca="false">IF(O985="Not Used","-",VLOOKUP(D985,FOLIOS,7,FALSE())&amp;H985)</f>
        <v>-</v>
      </c>
      <c r="W985" s="83" t="str">
        <f aca="false">IF(U985="-","-",O985&amp;E985&amp;H985)</f>
        <v>-</v>
      </c>
      <c r="X985" s="84" t="str">
        <f aca="false">D985&amp;G985</f>
        <v>FT-CAND-EGSC-PRCTOLL:EMER/ST.CL</v>
      </c>
      <c r="AF985" s="0" t="str">
        <f aca="false">D985&amp;V985</f>
        <v>FT-CAND-EGSC-PRC-</v>
      </c>
    </row>
    <row r="986" customFormat="false" ht="12.75" hidden="false" customHeight="false" outlineLevel="0" collapsed="false">
      <c r="A986" s="80" t="n">
        <v>36682</v>
      </c>
      <c r="B986" s="81" t="s">
        <v>55</v>
      </c>
      <c r="C986" s="81" t="s">
        <v>56</v>
      </c>
      <c r="D986" s="81" t="s">
        <v>80</v>
      </c>
      <c r="E986" s="81" t="s">
        <v>24</v>
      </c>
      <c r="F986" s="81"/>
      <c r="G986" s="81" t="s">
        <v>62</v>
      </c>
      <c r="H986" s="80" t="n">
        <v>38808</v>
      </c>
      <c r="I986" s="81" t="n">
        <v>0</v>
      </c>
      <c r="J986" s="81" t="n">
        <v>0</v>
      </c>
      <c r="K986" s="82" t="n">
        <f aca="false">IF(J986=0,0,J986/I986)</f>
        <v>0</v>
      </c>
      <c r="L986" s="82" t="n">
        <f aca="false">I986/UOM</f>
        <v>0</v>
      </c>
      <c r="M986" s="82" t="n">
        <f aca="false">J986/UOM</f>
        <v>0</v>
      </c>
      <c r="N986" s="83" t="str">
        <f aca="false">IF(F986="P","PHY",IF(F986="G","G",E986))</f>
        <v>P</v>
      </c>
      <c r="O986" s="83" t="str">
        <f aca="false">IF(ISNA(VLOOKUP(G986,BadCanCurves,1,FALSE())),VLOOKUP(D986,FOLIOS,6,FALSE()),"not used")</f>
        <v>not used</v>
      </c>
      <c r="P986" s="83" t="n">
        <f aca="false">IF($N986="P",VLOOKUP(H986,PrcBuckets,2,FALSE()),0)</f>
        <v>13</v>
      </c>
      <c r="Q986" s="83" t="n">
        <f aca="false">IF($N986="D",VLOOKUP(H986,BasisBuckets,2,FALSE()),0)</f>
        <v>0</v>
      </c>
      <c r="R986" s="83" t="n">
        <f aca="false">IF($N986="PHY",VLOOKUP(H986,PGDBuckets,2,FALSE()),0)</f>
        <v>0</v>
      </c>
      <c r="S986" s="83" t="n">
        <f aca="false">IF($N986="G",VLOOKUP(H986,PGDBuckets,2,FALSE()),0)</f>
        <v>0</v>
      </c>
      <c r="T986" s="83" t="n">
        <f aca="false">SUM(P986:S986)</f>
        <v>13</v>
      </c>
      <c r="U986" s="83" t="str">
        <f aca="false">IF(O986="not used","-",O986&amp;N986&amp;T986)</f>
        <v>-</v>
      </c>
      <c r="V986" s="83" t="str">
        <f aca="false">IF(O986="Not Used","-",VLOOKUP(D986,FOLIOS,7,FALSE())&amp;H986)</f>
        <v>-</v>
      </c>
      <c r="W986" s="83" t="str">
        <f aca="false">IF(U986="-","-",O986&amp;E986&amp;H986)</f>
        <v>-</v>
      </c>
      <c r="X986" s="84" t="str">
        <f aca="false">D986&amp;G986</f>
        <v>FT-CAND-EGSC-PRCTOLL:EMER/ST.CL</v>
      </c>
      <c r="AF986" s="0" t="str">
        <f aca="false">D986&amp;V986</f>
        <v>FT-CAND-EGSC-PRC-</v>
      </c>
    </row>
    <row r="987" customFormat="false" ht="12.75" hidden="false" customHeight="false" outlineLevel="0" collapsed="false">
      <c r="A987" s="80" t="n">
        <v>36682</v>
      </c>
      <c r="B987" s="81" t="s">
        <v>55</v>
      </c>
      <c r="C987" s="81" t="s">
        <v>56</v>
      </c>
      <c r="D987" s="81" t="s">
        <v>80</v>
      </c>
      <c r="E987" s="81" t="s">
        <v>24</v>
      </c>
      <c r="F987" s="81"/>
      <c r="G987" s="81" t="s">
        <v>62</v>
      </c>
      <c r="H987" s="80" t="n">
        <v>38838</v>
      </c>
      <c r="I987" s="81" t="n">
        <v>0</v>
      </c>
      <c r="J987" s="81" t="n">
        <v>0</v>
      </c>
      <c r="K987" s="82" t="n">
        <f aca="false">IF(J987=0,0,J987/I987)</f>
        <v>0</v>
      </c>
      <c r="L987" s="82" t="n">
        <f aca="false">I987/UOM</f>
        <v>0</v>
      </c>
      <c r="M987" s="82" t="n">
        <f aca="false">J987/UOM</f>
        <v>0</v>
      </c>
      <c r="N987" s="83" t="str">
        <f aca="false">IF(F987="P","PHY",IF(F987="G","G",E987))</f>
        <v>P</v>
      </c>
      <c r="O987" s="83" t="str">
        <f aca="false">IF(ISNA(VLOOKUP(G987,BadCanCurves,1,FALSE())),VLOOKUP(D987,FOLIOS,6,FALSE()),"not used")</f>
        <v>not used</v>
      </c>
      <c r="P987" s="83" t="n">
        <f aca="false">IF($N987="P",VLOOKUP(H987,PrcBuckets,2,FALSE()),0)</f>
        <v>13</v>
      </c>
      <c r="Q987" s="83" t="n">
        <f aca="false">IF($N987="D",VLOOKUP(H987,BasisBuckets,2,FALSE()),0)</f>
        <v>0</v>
      </c>
      <c r="R987" s="83" t="n">
        <f aca="false">IF($N987="PHY",VLOOKUP(H987,PGDBuckets,2,FALSE()),0)</f>
        <v>0</v>
      </c>
      <c r="S987" s="83" t="n">
        <f aca="false">IF($N987="G",VLOOKUP(H987,PGDBuckets,2,FALSE()),0)</f>
        <v>0</v>
      </c>
      <c r="T987" s="83" t="n">
        <f aca="false">SUM(P987:S987)</f>
        <v>13</v>
      </c>
      <c r="U987" s="83" t="str">
        <f aca="false">IF(O987="not used","-",O987&amp;N987&amp;T987)</f>
        <v>-</v>
      </c>
      <c r="V987" s="83" t="str">
        <f aca="false">IF(O987="Not Used","-",VLOOKUP(D987,FOLIOS,7,FALSE())&amp;H987)</f>
        <v>-</v>
      </c>
      <c r="W987" s="83" t="str">
        <f aca="false">IF(U987="-","-",O987&amp;E987&amp;H987)</f>
        <v>-</v>
      </c>
      <c r="X987" s="84" t="str">
        <f aca="false">D987&amp;G987</f>
        <v>FT-CAND-EGSC-PRCTOLL:EMER/ST.CL</v>
      </c>
      <c r="AF987" s="0" t="str">
        <f aca="false">D987&amp;V987</f>
        <v>FT-CAND-EGSC-PRC-</v>
      </c>
    </row>
    <row r="988" customFormat="false" ht="12.75" hidden="false" customHeight="false" outlineLevel="0" collapsed="false">
      <c r="A988" s="80" t="n">
        <v>36682</v>
      </c>
      <c r="B988" s="81" t="s">
        <v>55</v>
      </c>
      <c r="C988" s="81" t="s">
        <v>56</v>
      </c>
      <c r="D988" s="81" t="s">
        <v>80</v>
      </c>
      <c r="E988" s="81" t="s">
        <v>24</v>
      </c>
      <c r="F988" s="81"/>
      <c r="G988" s="81" t="s">
        <v>62</v>
      </c>
      <c r="H988" s="80" t="n">
        <v>38869</v>
      </c>
      <c r="I988" s="81" t="n">
        <v>0</v>
      </c>
      <c r="J988" s="81" t="n">
        <v>0</v>
      </c>
      <c r="K988" s="82" t="n">
        <f aca="false">IF(J988=0,0,J988/I988)</f>
        <v>0</v>
      </c>
      <c r="L988" s="82" t="n">
        <f aca="false">I988/UOM</f>
        <v>0</v>
      </c>
      <c r="M988" s="82" t="n">
        <f aca="false">J988/UOM</f>
        <v>0</v>
      </c>
      <c r="N988" s="83" t="str">
        <f aca="false">IF(F988="P","PHY",IF(F988="G","G",E988))</f>
        <v>P</v>
      </c>
      <c r="O988" s="83" t="str">
        <f aca="false">IF(ISNA(VLOOKUP(G988,BadCanCurves,1,FALSE())),VLOOKUP(D988,FOLIOS,6,FALSE()),"not used")</f>
        <v>not used</v>
      </c>
      <c r="P988" s="83" t="n">
        <f aca="false">IF($N988="P",VLOOKUP(H988,PrcBuckets,2,FALSE()),0)</f>
        <v>13</v>
      </c>
      <c r="Q988" s="83" t="n">
        <f aca="false">IF($N988="D",VLOOKUP(H988,BasisBuckets,2,FALSE()),0)</f>
        <v>0</v>
      </c>
      <c r="R988" s="83" t="n">
        <f aca="false">IF($N988="PHY",VLOOKUP(H988,PGDBuckets,2,FALSE()),0)</f>
        <v>0</v>
      </c>
      <c r="S988" s="83" t="n">
        <f aca="false">IF($N988="G",VLOOKUP(H988,PGDBuckets,2,FALSE()),0)</f>
        <v>0</v>
      </c>
      <c r="T988" s="83" t="n">
        <f aca="false">SUM(P988:S988)</f>
        <v>13</v>
      </c>
      <c r="U988" s="83" t="str">
        <f aca="false">IF(O988="not used","-",O988&amp;N988&amp;T988)</f>
        <v>-</v>
      </c>
      <c r="V988" s="83" t="str">
        <f aca="false">IF(O988="Not Used","-",VLOOKUP(D988,FOLIOS,7,FALSE())&amp;H988)</f>
        <v>-</v>
      </c>
      <c r="W988" s="83" t="str">
        <f aca="false">IF(U988="-","-",O988&amp;E988&amp;H988)</f>
        <v>-</v>
      </c>
      <c r="X988" s="84" t="str">
        <f aca="false">D988&amp;G988</f>
        <v>FT-CAND-EGSC-PRCTOLL:EMER/ST.CL</v>
      </c>
      <c r="AF988" s="0" t="str">
        <f aca="false">D988&amp;V988</f>
        <v>FT-CAND-EGSC-PRC-</v>
      </c>
    </row>
    <row r="989" customFormat="false" ht="12.75" hidden="false" customHeight="false" outlineLevel="0" collapsed="false">
      <c r="A989" s="80" t="n">
        <v>36682</v>
      </c>
      <c r="B989" s="81" t="s">
        <v>55</v>
      </c>
      <c r="C989" s="81" t="s">
        <v>56</v>
      </c>
      <c r="D989" s="81" t="s">
        <v>80</v>
      </c>
      <c r="E989" s="81" t="s">
        <v>24</v>
      </c>
      <c r="F989" s="81"/>
      <c r="G989" s="81" t="s">
        <v>62</v>
      </c>
      <c r="H989" s="80" t="n">
        <v>38899</v>
      </c>
      <c r="I989" s="81" t="n">
        <v>0</v>
      </c>
      <c r="J989" s="81" t="n">
        <v>0</v>
      </c>
      <c r="K989" s="82" t="n">
        <f aca="false">IF(J989=0,0,J989/I989)</f>
        <v>0</v>
      </c>
      <c r="L989" s="82" t="n">
        <f aca="false">I989/UOM</f>
        <v>0</v>
      </c>
      <c r="M989" s="82" t="n">
        <f aca="false">J989/UOM</f>
        <v>0</v>
      </c>
      <c r="N989" s="83" t="str">
        <f aca="false">IF(F989="P","PHY",IF(F989="G","G",E989))</f>
        <v>P</v>
      </c>
      <c r="O989" s="83" t="str">
        <f aca="false">IF(ISNA(VLOOKUP(G989,BadCanCurves,1,FALSE())),VLOOKUP(D989,FOLIOS,6,FALSE()),"not used")</f>
        <v>not used</v>
      </c>
      <c r="P989" s="83" t="n">
        <f aca="false">IF($N989="P",VLOOKUP(H989,PrcBuckets,2,FALSE()),0)</f>
        <v>13</v>
      </c>
      <c r="Q989" s="83" t="n">
        <f aca="false">IF($N989="D",VLOOKUP(H989,BasisBuckets,2,FALSE()),0)</f>
        <v>0</v>
      </c>
      <c r="R989" s="83" t="n">
        <f aca="false">IF($N989="PHY",VLOOKUP(H989,PGDBuckets,2,FALSE()),0)</f>
        <v>0</v>
      </c>
      <c r="S989" s="83" t="n">
        <f aca="false">IF($N989="G",VLOOKUP(H989,PGDBuckets,2,FALSE()),0)</f>
        <v>0</v>
      </c>
      <c r="T989" s="83" t="n">
        <f aca="false">SUM(P989:S989)</f>
        <v>13</v>
      </c>
      <c r="U989" s="83" t="str">
        <f aca="false">IF(O989="not used","-",O989&amp;N989&amp;T989)</f>
        <v>-</v>
      </c>
      <c r="V989" s="83" t="str">
        <f aca="false">IF(O989="Not Used","-",VLOOKUP(D989,FOLIOS,7,FALSE())&amp;H989)</f>
        <v>-</v>
      </c>
      <c r="W989" s="83" t="str">
        <f aca="false">IF(U989="-","-",O989&amp;E989&amp;H989)</f>
        <v>-</v>
      </c>
      <c r="X989" s="84" t="str">
        <f aca="false">D989&amp;G989</f>
        <v>FT-CAND-EGSC-PRCTOLL:EMER/ST.CL</v>
      </c>
      <c r="AF989" s="0" t="str">
        <f aca="false">D989&amp;V989</f>
        <v>FT-CAND-EGSC-PRC-</v>
      </c>
    </row>
    <row r="990" customFormat="false" ht="12.75" hidden="false" customHeight="false" outlineLevel="0" collapsed="false">
      <c r="A990" s="80" t="n">
        <v>36682</v>
      </c>
      <c r="B990" s="81" t="s">
        <v>55</v>
      </c>
      <c r="C990" s="81" t="s">
        <v>56</v>
      </c>
      <c r="D990" s="81" t="s">
        <v>80</v>
      </c>
      <c r="E990" s="81" t="s">
        <v>24</v>
      </c>
      <c r="F990" s="81"/>
      <c r="G990" s="81" t="s">
        <v>62</v>
      </c>
      <c r="H990" s="80" t="n">
        <v>38930</v>
      </c>
      <c r="I990" s="81" t="n">
        <v>0</v>
      </c>
      <c r="J990" s="81" t="n">
        <v>0</v>
      </c>
      <c r="K990" s="82" t="n">
        <f aca="false">IF(J990=0,0,J990/I990)</f>
        <v>0</v>
      </c>
      <c r="L990" s="82" t="n">
        <f aca="false">I990/UOM</f>
        <v>0</v>
      </c>
      <c r="M990" s="82" t="n">
        <f aca="false">J990/UOM</f>
        <v>0</v>
      </c>
      <c r="N990" s="83" t="str">
        <f aca="false">IF(F990="P","PHY",IF(F990="G","G",E990))</f>
        <v>P</v>
      </c>
      <c r="O990" s="83" t="str">
        <f aca="false">IF(ISNA(VLOOKUP(G990,BadCanCurves,1,FALSE())),VLOOKUP(D990,FOLIOS,6,FALSE()),"not used")</f>
        <v>not used</v>
      </c>
      <c r="P990" s="83" t="n">
        <f aca="false">IF($N990="P",VLOOKUP(H990,PrcBuckets,2,FALSE()),0)</f>
        <v>13</v>
      </c>
      <c r="Q990" s="83" t="n">
        <f aca="false">IF($N990="D",VLOOKUP(H990,BasisBuckets,2,FALSE()),0)</f>
        <v>0</v>
      </c>
      <c r="R990" s="83" t="n">
        <f aca="false">IF($N990="PHY",VLOOKUP(H990,PGDBuckets,2,FALSE()),0)</f>
        <v>0</v>
      </c>
      <c r="S990" s="83" t="n">
        <f aca="false">IF($N990="G",VLOOKUP(H990,PGDBuckets,2,FALSE()),0)</f>
        <v>0</v>
      </c>
      <c r="T990" s="83" t="n">
        <f aca="false">SUM(P990:S990)</f>
        <v>13</v>
      </c>
      <c r="U990" s="83" t="str">
        <f aca="false">IF(O990="not used","-",O990&amp;N990&amp;T990)</f>
        <v>-</v>
      </c>
      <c r="V990" s="83" t="str">
        <f aca="false">IF(O990="Not Used","-",VLOOKUP(D990,FOLIOS,7,FALSE())&amp;H990)</f>
        <v>-</v>
      </c>
      <c r="W990" s="83" t="str">
        <f aca="false">IF(U990="-","-",O990&amp;E990&amp;H990)</f>
        <v>-</v>
      </c>
      <c r="X990" s="84" t="str">
        <f aca="false">D990&amp;G990</f>
        <v>FT-CAND-EGSC-PRCTOLL:EMER/ST.CL</v>
      </c>
      <c r="AF990" s="0" t="str">
        <f aca="false">D990&amp;V990</f>
        <v>FT-CAND-EGSC-PRC-</v>
      </c>
    </row>
    <row r="991" customFormat="false" ht="12.75" hidden="false" customHeight="false" outlineLevel="0" collapsed="false">
      <c r="A991" s="80" t="n">
        <v>36682</v>
      </c>
      <c r="B991" s="81" t="s">
        <v>55</v>
      </c>
      <c r="C991" s="81" t="s">
        <v>56</v>
      </c>
      <c r="D991" s="81" t="s">
        <v>80</v>
      </c>
      <c r="E991" s="81" t="s">
        <v>24</v>
      </c>
      <c r="F991" s="81"/>
      <c r="G991" s="81" t="s">
        <v>62</v>
      </c>
      <c r="H991" s="80" t="n">
        <v>38961</v>
      </c>
      <c r="I991" s="81" t="n">
        <v>0</v>
      </c>
      <c r="J991" s="81" t="n">
        <v>0</v>
      </c>
      <c r="K991" s="82" t="n">
        <f aca="false">IF(J991=0,0,J991/I991)</f>
        <v>0</v>
      </c>
      <c r="L991" s="82" t="n">
        <f aca="false">I991/UOM</f>
        <v>0</v>
      </c>
      <c r="M991" s="82" t="n">
        <f aca="false">J991/UOM</f>
        <v>0</v>
      </c>
      <c r="N991" s="83" t="str">
        <f aca="false">IF(F991="P","PHY",IF(F991="G","G",E991))</f>
        <v>P</v>
      </c>
      <c r="O991" s="83" t="str">
        <f aca="false">IF(ISNA(VLOOKUP(G991,BadCanCurves,1,FALSE())),VLOOKUP(D991,FOLIOS,6,FALSE()),"not used")</f>
        <v>not used</v>
      </c>
      <c r="P991" s="83" t="n">
        <f aca="false">IF($N991="P",VLOOKUP(H991,PrcBuckets,2,FALSE()),0)</f>
        <v>13</v>
      </c>
      <c r="Q991" s="83" t="n">
        <f aca="false">IF($N991="D",VLOOKUP(H991,BasisBuckets,2,FALSE()),0)</f>
        <v>0</v>
      </c>
      <c r="R991" s="83" t="n">
        <f aca="false">IF($N991="PHY",VLOOKUP(H991,PGDBuckets,2,FALSE()),0)</f>
        <v>0</v>
      </c>
      <c r="S991" s="83" t="n">
        <f aca="false">IF($N991="G",VLOOKUP(H991,PGDBuckets,2,FALSE()),0)</f>
        <v>0</v>
      </c>
      <c r="T991" s="83" t="n">
        <f aca="false">SUM(P991:S991)</f>
        <v>13</v>
      </c>
      <c r="U991" s="83" t="str">
        <f aca="false">IF(O991="not used","-",O991&amp;N991&amp;T991)</f>
        <v>-</v>
      </c>
      <c r="V991" s="83" t="str">
        <f aca="false">IF(O991="Not Used","-",VLOOKUP(D991,FOLIOS,7,FALSE())&amp;H991)</f>
        <v>-</v>
      </c>
      <c r="W991" s="83" t="str">
        <f aca="false">IF(U991="-","-",O991&amp;E991&amp;H991)</f>
        <v>-</v>
      </c>
      <c r="X991" s="84" t="str">
        <f aca="false">D991&amp;G991</f>
        <v>FT-CAND-EGSC-PRCTOLL:EMER/ST.CL</v>
      </c>
      <c r="AF991" s="0" t="str">
        <f aca="false">D991&amp;V991</f>
        <v>FT-CAND-EGSC-PRC-</v>
      </c>
    </row>
    <row r="992" customFormat="false" ht="12.75" hidden="false" customHeight="false" outlineLevel="0" collapsed="false">
      <c r="A992" s="80" t="n">
        <v>36682</v>
      </c>
      <c r="B992" s="81" t="s">
        <v>55</v>
      </c>
      <c r="C992" s="81" t="s">
        <v>56</v>
      </c>
      <c r="D992" s="81" t="s">
        <v>80</v>
      </c>
      <c r="E992" s="81" t="s">
        <v>24</v>
      </c>
      <c r="F992" s="81"/>
      <c r="G992" s="81" t="s">
        <v>62</v>
      </c>
      <c r="H992" s="80" t="n">
        <v>38991</v>
      </c>
      <c r="I992" s="81" t="n">
        <v>0</v>
      </c>
      <c r="J992" s="81" t="n">
        <v>0</v>
      </c>
      <c r="K992" s="82" t="n">
        <f aca="false">IF(J992=0,0,J992/I992)</f>
        <v>0</v>
      </c>
      <c r="L992" s="82" t="n">
        <f aca="false">I992/UOM</f>
        <v>0</v>
      </c>
      <c r="M992" s="82" t="n">
        <f aca="false">J992/UOM</f>
        <v>0</v>
      </c>
      <c r="N992" s="83" t="str">
        <f aca="false">IF(F992="P","PHY",IF(F992="G","G",E992))</f>
        <v>P</v>
      </c>
      <c r="O992" s="83" t="str">
        <f aca="false">IF(ISNA(VLOOKUP(G992,BadCanCurves,1,FALSE())),VLOOKUP(D992,FOLIOS,6,FALSE()),"not used")</f>
        <v>not used</v>
      </c>
      <c r="P992" s="83" t="n">
        <f aca="false">IF($N992="P",VLOOKUP(H992,PrcBuckets,2,FALSE()),0)</f>
        <v>13</v>
      </c>
      <c r="Q992" s="83" t="n">
        <f aca="false">IF($N992="D",VLOOKUP(H992,BasisBuckets,2,FALSE()),0)</f>
        <v>0</v>
      </c>
      <c r="R992" s="83" t="n">
        <f aca="false">IF($N992="PHY",VLOOKUP(H992,PGDBuckets,2,FALSE()),0)</f>
        <v>0</v>
      </c>
      <c r="S992" s="83" t="n">
        <f aca="false">IF($N992="G",VLOOKUP(H992,PGDBuckets,2,FALSE()),0)</f>
        <v>0</v>
      </c>
      <c r="T992" s="83" t="n">
        <f aca="false">SUM(P992:S992)</f>
        <v>13</v>
      </c>
      <c r="U992" s="83" t="str">
        <f aca="false">IF(O992="not used","-",O992&amp;N992&amp;T992)</f>
        <v>-</v>
      </c>
      <c r="V992" s="83" t="str">
        <f aca="false">IF(O992="Not Used","-",VLOOKUP(D992,FOLIOS,7,FALSE())&amp;H992)</f>
        <v>-</v>
      </c>
      <c r="W992" s="83" t="str">
        <f aca="false">IF(U992="-","-",O992&amp;E992&amp;H992)</f>
        <v>-</v>
      </c>
      <c r="X992" s="84" t="str">
        <f aca="false">D992&amp;G992</f>
        <v>FT-CAND-EGSC-PRCTOLL:EMER/ST.CL</v>
      </c>
      <c r="AF992" s="0" t="str">
        <f aca="false">D992&amp;V992</f>
        <v>FT-CAND-EGSC-PRC-</v>
      </c>
    </row>
    <row r="993" customFormat="false" ht="12.75" hidden="false" customHeight="false" outlineLevel="0" collapsed="false">
      <c r="A993" s="80" t="n">
        <v>36682</v>
      </c>
      <c r="B993" s="81" t="s">
        <v>55</v>
      </c>
      <c r="C993" s="81" t="s">
        <v>56</v>
      </c>
      <c r="D993" s="81" t="s">
        <v>80</v>
      </c>
      <c r="E993" s="81" t="s">
        <v>24</v>
      </c>
      <c r="F993" s="81"/>
      <c r="G993" s="81" t="s">
        <v>62</v>
      </c>
      <c r="H993" s="80" t="n">
        <v>39022</v>
      </c>
      <c r="I993" s="81" t="n">
        <v>0</v>
      </c>
      <c r="J993" s="81" t="n">
        <v>0</v>
      </c>
      <c r="K993" s="82" t="n">
        <f aca="false">IF(J993=0,0,J993/I993)</f>
        <v>0</v>
      </c>
      <c r="L993" s="82" t="n">
        <f aca="false">I993/UOM</f>
        <v>0</v>
      </c>
      <c r="M993" s="82" t="n">
        <f aca="false">J993/UOM</f>
        <v>0</v>
      </c>
      <c r="N993" s="83" t="str">
        <f aca="false">IF(F993="P","PHY",IF(F993="G","G",E993))</f>
        <v>P</v>
      </c>
      <c r="O993" s="83" t="str">
        <f aca="false">IF(ISNA(VLOOKUP(G993,BadCanCurves,1,FALSE())),VLOOKUP(D993,FOLIOS,6,FALSE()),"not used")</f>
        <v>not used</v>
      </c>
      <c r="P993" s="83" t="n">
        <f aca="false">IF($N993="P",VLOOKUP(H993,PrcBuckets,2,FALSE()),0)</f>
        <v>13</v>
      </c>
      <c r="Q993" s="83" t="n">
        <f aca="false">IF($N993="D",VLOOKUP(H993,BasisBuckets,2,FALSE()),0)</f>
        <v>0</v>
      </c>
      <c r="R993" s="83" t="n">
        <f aca="false">IF($N993="PHY",VLOOKUP(H993,PGDBuckets,2,FALSE()),0)</f>
        <v>0</v>
      </c>
      <c r="S993" s="83" t="n">
        <f aca="false">IF($N993="G",VLOOKUP(H993,PGDBuckets,2,FALSE()),0)</f>
        <v>0</v>
      </c>
      <c r="T993" s="83" t="n">
        <f aca="false">SUM(P993:S993)</f>
        <v>13</v>
      </c>
      <c r="U993" s="83" t="str">
        <f aca="false">IF(O993="not used","-",O993&amp;N993&amp;T993)</f>
        <v>-</v>
      </c>
      <c r="V993" s="83" t="str">
        <f aca="false">IF(O993="Not Used","-",VLOOKUP(D993,FOLIOS,7,FALSE())&amp;H993)</f>
        <v>-</v>
      </c>
      <c r="W993" s="83" t="str">
        <f aca="false">IF(U993="-","-",O993&amp;E993&amp;H993)</f>
        <v>-</v>
      </c>
      <c r="X993" s="84" t="str">
        <f aca="false">D993&amp;G993</f>
        <v>FT-CAND-EGSC-PRCTOLL:EMER/ST.CL</v>
      </c>
      <c r="AF993" s="0" t="str">
        <f aca="false">D993&amp;V993</f>
        <v>FT-CAND-EGSC-PRC-</v>
      </c>
    </row>
    <row r="994" customFormat="false" ht="12.75" hidden="false" customHeight="false" outlineLevel="0" collapsed="false">
      <c r="A994" s="80" t="n">
        <v>36682</v>
      </c>
      <c r="B994" s="81" t="s">
        <v>55</v>
      </c>
      <c r="C994" s="81" t="s">
        <v>56</v>
      </c>
      <c r="D994" s="81" t="s">
        <v>80</v>
      </c>
      <c r="E994" s="81" t="s">
        <v>24</v>
      </c>
      <c r="F994" s="81"/>
      <c r="G994" s="81" t="s">
        <v>62</v>
      </c>
      <c r="H994" s="80" t="n">
        <v>39052</v>
      </c>
      <c r="I994" s="81" t="n">
        <v>0</v>
      </c>
      <c r="J994" s="81" t="n">
        <v>0</v>
      </c>
      <c r="K994" s="82" t="n">
        <f aca="false">IF(J994=0,0,J994/I994)</f>
        <v>0</v>
      </c>
      <c r="L994" s="82" t="n">
        <f aca="false">I994/UOM</f>
        <v>0</v>
      </c>
      <c r="M994" s="82" t="n">
        <f aca="false">J994/UOM</f>
        <v>0</v>
      </c>
      <c r="N994" s="83" t="str">
        <f aca="false">IF(F994="P","PHY",IF(F994="G","G",E994))</f>
        <v>P</v>
      </c>
      <c r="O994" s="83" t="str">
        <f aca="false">IF(ISNA(VLOOKUP(G994,BadCanCurves,1,FALSE())),VLOOKUP(D994,FOLIOS,6,FALSE()),"not used")</f>
        <v>not used</v>
      </c>
      <c r="P994" s="83" t="n">
        <f aca="false">IF($N994="P",VLOOKUP(H994,PrcBuckets,2,FALSE()),0)</f>
        <v>13</v>
      </c>
      <c r="Q994" s="83" t="n">
        <f aca="false">IF($N994="D",VLOOKUP(H994,BasisBuckets,2,FALSE()),0)</f>
        <v>0</v>
      </c>
      <c r="R994" s="83" t="n">
        <f aca="false">IF($N994="PHY",VLOOKUP(H994,PGDBuckets,2,FALSE()),0)</f>
        <v>0</v>
      </c>
      <c r="S994" s="83" t="n">
        <f aca="false">IF($N994="G",VLOOKUP(H994,PGDBuckets,2,FALSE()),0)</f>
        <v>0</v>
      </c>
      <c r="T994" s="83" t="n">
        <f aca="false">SUM(P994:S994)</f>
        <v>13</v>
      </c>
      <c r="U994" s="83" t="str">
        <f aca="false">IF(O994="not used","-",O994&amp;N994&amp;T994)</f>
        <v>-</v>
      </c>
      <c r="V994" s="83" t="str">
        <f aca="false">IF(O994="Not Used","-",VLOOKUP(D994,FOLIOS,7,FALSE())&amp;H994)</f>
        <v>-</v>
      </c>
      <c r="W994" s="83" t="str">
        <f aca="false">IF(U994="-","-",O994&amp;E994&amp;H994)</f>
        <v>-</v>
      </c>
      <c r="X994" s="84" t="str">
        <f aca="false">D994&amp;G994</f>
        <v>FT-CAND-EGSC-PRCTOLL:EMER/ST.CL</v>
      </c>
      <c r="AF994" s="0" t="str">
        <f aca="false">D994&amp;V994</f>
        <v>FT-CAND-EGSC-PRC-</v>
      </c>
    </row>
    <row r="995" customFormat="false" ht="12.75" hidden="false" customHeight="false" outlineLevel="0" collapsed="false">
      <c r="A995" s="80" t="n">
        <v>36682</v>
      </c>
      <c r="B995" s="81" t="s">
        <v>55</v>
      </c>
      <c r="C995" s="81" t="s">
        <v>56</v>
      </c>
      <c r="D995" s="81" t="s">
        <v>80</v>
      </c>
      <c r="E995" s="81" t="s">
        <v>24</v>
      </c>
      <c r="F995" s="81"/>
      <c r="G995" s="81" t="s">
        <v>62</v>
      </c>
      <c r="H995" s="80" t="n">
        <v>39083</v>
      </c>
      <c r="I995" s="81" t="n">
        <v>0</v>
      </c>
      <c r="J995" s="81" t="n">
        <v>0</v>
      </c>
      <c r="K995" s="82" t="n">
        <f aca="false">IF(J995=0,0,J995/I995)</f>
        <v>0</v>
      </c>
      <c r="L995" s="82" t="n">
        <f aca="false">I995/UOM</f>
        <v>0</v>
      </c>
      <c r="M995" s="82" t="n">
        <f aca="false">J995/UOM</f>
        <v>0</v>
      </c>
      <c r="N995" s="83" t="str">
        <f aca="false">IF(F995="P","PHY",IF(F995="G","G",E995))</f>
        <v>P</v>
      </c>
      <c r="O995" s="83" t="str">
        <f aca="false">IF(ISNA(VLOOKUP(G995,BadCanCurves,1,FALSE())),VLOOKUP(D995,FOLIOS,6,FALSE()),"not used")</f>
        <v>not used</v>
      </c>
      <c r="P995" s="83" t="n">
        <f aca="false">IF($N995="P",VLOOKUP(H995,PrcBuckets,2,FALSE()),0)</f>
        <v>13</v>
      </c>
      <c r="Q995" s="83" t="n">
        <f aca="false">IF($N995="D",VLOOKUP(H995,BasisBuckets,2,FALSE()),0)</f>
        <v>0</v>
      </c>
      <c r="R995" s="83" t="n">
        <f aca="false">IF($N995="PHY",VLOOKUP(H995,PGDBuckets,2,FALSE()),0)</f>
        <v>0</v>
      </c>
      <c r="S995" s="83" t="n">
        <f aca="false">IF($N995="G",VLOOKUP(H995,PGDBuckets,2,FALSE()),0)</f>
        <v>0</v>
      </c>
      <c r="T995" s="83" t="n">
        <f aca="false">SUM(P995:S995)</f>
        <v>13</v>
      </c>
      <c r="U995" s="83" t="str">
        <f aca="false">IF(O995="not used","-",O995&amp;N995&amp;T995)</f>
        <v>-</v>
      </c>
      <c r="V995" s="83" t="str">
        <f aca="false">IF(O995="Not Used","-",VLOOKUP(D995,FOLIOS,7,FALSE())&amp;H995)</f>
        <v>-</v>
      </c>
      <c r="W995" s="83" t="str">
        <f aca="false">IF(U995="-","-",O995&amp;E995&amp;H995)</f>
        <v>-</v>
      </c>
      <c r="X995" s="84" t="str">
        <f aca="false">D995&amp;G995</f>
        <v>FT-CAND-EGSC-PRCTOLL:EMER/ST.CL</v>
      </c>
      <c r="AF995" s="0" t="str">
        <f aca="false">D995&amp;V995</f>
        <v>FT-CAND-EGSC-PRC-</v>
      </c>
    </row>
    <row r="996" customFormat="false" ht="12.75" hidden="false" customHeight="false" outlineLevel="0" collapsed="false">
      <c r="A996" s="80" t="n">
        <v>36682</v>
      </c>
      <c r="B996" s="81" t="s">
        <v>55</v>
      </c>
      <c r="C996" s="81" t="s">
        <v>56</v>
      </c>
      <c r="D996" s="81" t="s">
        <v>80</v>
      </c>
      <c r="E996" s="81" t="s">
        <v>24</v>
      </c>
      <c r="F996" s="81"/>
      <c r="G996" s="81" t="s">
        <v>62</v>
      </c>
      <c r="H996" s="80" t="n">
        <v>39114</v>
      </c>
      <c r="I996" s="81" t="n">
        <v>0</v>
      </c>
      <c r="J996" s="81" t="n">
        <v>0</v>
      </c>
      <c r="K996" s="82" t="n">
        <f aca="false">IF(J996=0,0,J996/I996)</f>
        <v>0</v>
      </c>
      <c r="L996" s="82" t="n">
        <f aca="false">I996/UOM</f>
        <v>0</v>
      </c>
      <c r="M996" s="82" t="n">
        <f aca="false">J996/UOM</f>
        <v>0</v>
      </c>
      <c r="N996" s="83" t="str">
        <f aca="false">IF(F996="P","PHY",IF(F996="G","G",E996))</f>
        <v>P</v>
      </c>
      <c r="O996" s="83" t="str">
        <f aca="false">IF(ISNA(VLOOKUP(G996,BadCanCurves,1,FALSE())),VLOOKUP(D996,FOLIOS,6,FALSE()),"not used")</f>
        <v>not used</v>
      </c>
      <c r="P996" s="83" t="n">
        <f aca="false">IF($N996="P",VLOOKUP(H996,PrcBuckets,2,FALSE()),0)</f>
        <v>13</v>
      </c>
      <c r="Q996" s="83" t="n">
        <f aca="false">IF($N996="D",VLOOKUP(H996,BasisBuckets,2,FALSE()),0)</f>
        <v>0</v>
      </c>
      <c r="R996" s="83" t="n">
        <f aca="false">IF($N996="PHY",VLOOKUP(H996,PGDBuckets,2,FALSE()),0)</f>
        <v>0</v>
      </c>
      <c r="S996" s="83" t="n">
        <f aca="false">IF($N996="G",VLOOKUP(H996,PGDBuckets,2,FALSE()),0)</f>
        <v>0</v>
      </c>
      <c r="T996" s="83" t="n">
        <f aca="false">SUM(P996:S996)</f>
        <v>13</v>
      </c>
      <c r="U996" s="83" t="str">
        <f aca="false">IF(O996="not used","-",O996&amp;N996&amp;T996)</f>
        <v>-</v>
      </c>
      <c r="V996" s="83" t="str">
        <f aca="false">IF(O996="Not Used","-",VLOOKUP(D996,FOLIOS,7,FALSE())&amp;H996)</f>
        <v>-</v>
      </c>
      <c r="W996" s="83" t="str">
        <f aca="false">IF(U996="-","-",O996&amp;E996&amp;H996)</f>
        <v>-</v>
      </c>
      <c r="X996" s="84" t="str">
        <f aca="false">D996&amp;G996</f>
        <v>FT-CAND-EGSC-PRCTOLL:EMER/ST.CL</v>
      </c>
      <c r="AF996" s="0" t="str">
        <f aca="false">D996&amp;V996</f>
        <v>FT-CAND-EGSC-PRC-</v>
      </c>
    </row>
    <row r="997" customFormat="false" ht="12.75" hidden="false" customHeight="false" outlineLevel="0" collapsed="false">
      <c r="A997" s="80" t="n">
        <v>36682</v>
      </c>
      <c r="B997" s="81" t="s">
        <v>55</v>
      </c>
      <c r="C997" s="81" t="s">
        <v>56</v>
      </c>
      <c r="D997" s="81" t="s">
        <v>80</v>
      </c>
      <c r="E997" s="81" t="s">
        <v>24</v>
      </c>
      <c r="F997" s="81"/>
      <c r="G997" s="81" t="s">
        <v>62</v>
      </c>
      <c r="H997" s="80" t="n">
        <v>39142</v>
      </c>
      <c r="I997" s="81" t="n">
        <v>0</v>
      </c>
      <c r="J997" s="81" t="n">
        <v>0</v>
      </c>
      <c r="K997" s="82" t="n">
        <f aca="false">IF(J997=0,0,J997/I997)</f>
        <v>0</v>
      </c>
      <c r="L997" s="82" t="n">
        <f aca="false">I997/UOM</f>
        <v>0</v>
      </c>
      <c r="M997" s="82" t="n">
        <f aca="false">J997/UOM</f>
        <v>0</v>
      </c>
      <c r="N997" s="83" t="str">
        <f aca="false">IF(F997="P","PHY",IF(F997="G","G",E997))</f>
        <v>P</v>
      </c>
      <c r="O997" s="83" t="str">
        <f aca="false">IF(ISNA(VLOOKUP(G997,BadCanCurves,1,FALSE())),VLOOKUP(D997,FOLIOS,6,FALSE()),"not used")</f>
        <v>not used</v>
      </c>
      <c r="P997" s="83" t="n">
        <f aca="false">IF($N997="P",VLOOKUP(H997,PrcBuckets,2,FALSE()),0)</f>
        <v>13</v>
      </c>
      <c r="Q997" s="83" t="n">
        <f aca="false">IF($N997="D",VLOOKUP(H997,BasisBuckets,2,FALSE()),0)</f>
        <v>0</v>
      </c>
      <c r="R997" s="83" t="n">
        <f aca="false">IF($N997="PHY",VLOOKUP(H997,PGDBuckets,2,FALSE()),0)</f>
        <v>0</v>
      </c>
      <c r="S997" s="83" t="n">
        <f aca="false">IF($N997="G",VLOOKUP(H997,PGDBuckets,2,FALSE()),0)</f>
        <v>0</v>
      </c>
      <c r="T997" s="83" t="n">
        <f aca="false">SUM(P997:S997)</f>
        <v>13</v>
      </c>
      <c r="U997" s="83" t="str">
        <f aca="false">IF(O997="not used","-",O997&amp;N997&amp;T997)</f>
        <v>-</v>
      </c>
      <c r="V997" s="83" t="str">
        <f aca="false">IF(O997="Not Used","-",VLOOKUP(D997,FOLIOS,7,FALSE())&amp;H997)</f>
        <v>-</v>
      </c>
      <c r="W997" s="83" t="str">
        <f aca="false">IF(U997="-","-",O997&amp;E997&amp;H997)</f>
        <v>-</v>
      </c>
      <c r="X997" s="84" t="str">
        <f aca="false">D997&amp;G997</f>
        <v>FT-CAND-EGSC-PRCTOLL:EMER/ST.CL</v>
      </c>
      <c r="AF997" s="0" t="str">
        <f aca="false">D997&amp;V997</f>
        <v>FT-CAND-EGSC-PRC-</v>
      </c>
    </row>
    <row r="998" customFormat="false" ht="12.75" hidden="false" customHeight="false" outlineLevel="0" collapsed="false">
      <c r="A998" s="80" t="n">
        <v>36682</v>
      </c>
      <c r="B998" s="81" t="s">
        <v>55</v>
      </c>
      <c r="C998" s="81" t="s">
        <v>56</v>
      </c>
      <c r="D998" s="81" t="s">
        <v>80</v>
      </c>
      <c r="E998" s="81" t="s">
        <v>24</v>
      </c>
      <c r="F998" s="81"/>
      <c r="G998" s="81" t="s">
        <v>62</v>
      </c>
      <c r="H998" s="80" t="n">
        <v>39173</v>
      </c>
      <c r="I998" s="81" t="n">
        <v>0</v>
      </c>
      <c r="J998" s="81" t="n">
        <v>0</v>
      </c>
      <c r="K998" s="82" t="n">
        <f aca="false">IF(J998=0,0,J998/I998)</f>
        <v>0</v>
      </c>
      <c r="L998" s="82" t="n">
        <f aca="false">I998/UOM</f>
        <v>0</v>
      </c>
      <c r="M998" s="82" t="n">
        <f aca="false">J998/UOM</f>
        <v>0</v>
      </c>
      <c r="N998" s="83" t="str">
        <f aca="false">IF(F998="P","PHY",IF(F998="G","G",E998))</f>
        <v>P</v>
      </c>
      <c r="O998" s="83" t="str">
        <f aca="false">IF(ISNA(VLOOKUP(G998,BadCanCurves,1,FALSE())),VLOOKUP(D998,FOLIOS,6,FALSE()),"not used")</f>
        <v>not used</v>
      </c>
      <c r="P998" s="83" t="n">
        <f aca="false">IF($N998="P",VLOOKUP(H998,PrcBuckets,2,FALSE()),0)</f>
        <v>13</v>
      </c>
      <c r="Q998" s="83" t="n">
        <f aca="false">IF($N998="D",VLOOKUP(H998,BasisBuckets,2,FALSE()),0)</f>
        <v>0</v>
      </c>
      <c r="R998" s="83" t="n">
        <f aca="false">IF($N998="PHY",VLOOKUP(H998,PGDBuckets,2,FALSE()),0)</f>
        <v>0</v>
      </c>
      <c r="S998" s="83" t="n">
        <f aca="false">IF($N998="G",VLOOKUP(H998,PGDBuckets,2,FALSE()),0)</f>
        <v>0</v>
      </c>
      <c r="T998" s="83" t="n">
        <f aca="false">SUM(P998:S998)</f>
        <v>13</v>
      </c>
      <c r="U998" s="83" t="str">
        <f aca="false">IF(O998="not used","-",O998&amp;N998&amp;T998)</f>
        <v>-</v>
      </c>
      <c r="V998" s="83" t="str">
        <f aca="false">IF(O998="Not Used","-",VLOOKUP(D998,FOLIOS,7,FALSE())&amp;H998)</f>
        <v>-</v>
      </c>
      <c r="W998" s="83" t="str">
        <f aca="false">IF(U998="-","-",O998&amp;E998&amp;H998)</f>
        <v>-</v>
      </c>
      <c r="X998" s="84" t="str">
        <f aca="false">D998&amp;G998</f>
        <v>FT-CAND-EGSC-PRCTOLL:EMER/ST.CL</v>
      </c>
      <c r="AF998" s="0" t="str">
        <f aca="false">D998&amp;V998</f>
        <v>FT-CAND-EGSC-PRC-</v>
      </c>
    </row>
    <row r="999" customFormat="false" ht="12.75" hidden="false" customHeight="false" outlineLevel="0" collapsed="false">
      <c r="A999" s="80" t="n">
        <v>36682</v>
      </c>
      <c r="B999" s="81" t="s">
        <v>55</v>
      </c>
      <c r="C999" s="81" t="s">
        <v>56</v>
      </c>
      <c r="D999" s="81" t="s">
        <v>80</v>
      </c>
      <c r="E999" s="81" t="s">
        <v>24</v>
      </c>
      <c r="F999" s="81"/>
      <c r="G999" s="81" t="s">
        <v>62</v>
      </c>
      <c r="H999" s="80" t="n">
        <v>39203</v>
      </c>
      <c r="I999" s="81" t="n">
        <v>0</v>
      </c>
      <c r="J999" s="81" t="n">
        <v>0</v>
      </c>
      <c r="K999" s="82" t="n">
        <f aca="false">IF(J999=0,0,J999/I999)</f>
        <v>0</v>
      </c>
      <c r="L999" s="82" t="n">
        <f aca="false">I999/UOM</f>
        <v>0</v>
      </c>
      <c r="M999" s="82" t="n">
        <f aca="false">J999/UOM</f>
        <v>0</v>
      </c>
      <c r="N999" s="83" t="str">
        <f aca="false">IF(F999="P","PHY",IF(F999="G","G",E999))</f>
        <v>P</v>
      </c>
      <c r="O999" s="83" t="str">
        <f aca="false">IF(ISNA(VLOOKUP(G999,BadCanCurves,1,FALSE())),VLOOKUP(D999,FOLIOS,6,FALSE()),"not used")</f>
        <v>not used</v>
      </c>
      <c r="P999" s="83" t="n">
        <f aca="false">IF($N999="P",VLOOKUP(H999,PrcBuckets,2,FALSE()),0)</f>
        <v>13</v>
      </c>
      <c r="Q999" s="83" t="n">
        <f aca="false">IF($N999="D",VLOOKUP(H999,BasisBuckets,2,FALSE()),0)</f>
        <v>0</v>
      </c>
      <c r="R999" s="83" t="n">
        <f aca="false">IF($N999="PHY",VLOOKUP(H999,PGDBuckets,2,FALSE()),0)</f>
        <v>0</v>
      </c>
      <c r="S999" s="83" t="n">
        <f aca="false">IF($N999="G",VLOOKUP(H999,PGDBuckets,2,FALSE()),0)</f>
        <v>0</v>
      </c>
      <c r="T999" s="83" t="n">
        <f aca="false">SUM(P999:S999)</f>
        <v>13</v>
      </c>
      <c r="U999" s="83" t="str">
        <f aca="false">IF(O999="not used","-",O999&amp;N999&amp;T999)</f>
        <v>-</v>
      </c>
      <c r="V999" s="83" t="str">
        <f aca="false">IF(O999="Not Used","-",VLOOKUP(D999,FOLIOS,7,FALSE())&amp;H999)</f>
        <v>-</v>
      </c>
      <c r="W999" s="83" t="str">
        <f aca="false">IF(U999="-","-",O999&amp;E999&amp;H999)</f>
        <v>-</v>
      </c>
      <c r="X999" s="84" t="str">
        <f aca="false">D999&amp;G999</f>
        <v>FT-CAND-EGSC-PRCTOLL:EMER/ST.CL</v>
      </c>
      <c r="AF999" s="0" t="str">
        <f aca="false">D999&amp;V999</f>
        <v>FT-CAND-EGSC-PRC-</v>
      </c>
    </row>
    <row r="1000" customFormat="false" ht="12.75" hidden="false" customHeight="false" outlineLevel="0" collapsed="false">
      <c r="A1000" s="80" t="n">
        <v>36682</v>
      </c>
      <c r="B1000" s="81" t="s">
        <v>55</v>
      </c>
      <c r="C1000" s="81" t="s">
        <v>56</v>
      </c>
      <c r="D1000" s="81" t="s">
        <v>80</v>
      </c>
      <c r="E1000" s="81" t="s">
        <v>24</v>
      </c>
      <c r="F1000" s="81"/>
      <c r="G1000" s="81" t="s">
        <v>62</v>
      </c>
      <c r="H1000" s="80" t="n">
        <v>39234</v>
      </c>
      <c r="I1000" s="81" t="n">
        <v>0</v>
      </c>
      <c r="J1000" s="81" t="n">
        <v>0</v>
      </c>
      <c r="K1000" s="82" t="n">
        <f aca="false">IF(J1000=0,0,J1000/I1000)</f>
        <v>0</v>
      </c>
      <c r="L1000" s="82" t="n">
        <f aca="false">I1000/UOM</f>
        <v>0</v>
      </c>
      <c r="M1000" s="82" t="n">
        <f aca="false">J1000/UOM</f>
        <v>0</v>
      </c>
      <c r="N1000" s="83" t="str">
        <f aca="false">IF(F1000="P","PHY",IF(F1000="G","G",E1000))</f>
        <v>P</v>
      </c>
      <c r="O1000" s="83" t="str">
        <f aca="false">IF(ISNA(VLOOKUP(G1000,BadCanCurves,1,FALSE())),VLOOKUP(D1000,FOLIOS,6,FALSE()),"not used")</f>
        <v>not used</v>
      </c>
      <c r="P1000" s="83" t="n">
        <f aca="false">IF($N1000="P",VLOOKUP(H1000,PrcBuckets,2,FALSE()),0)</f>
        <v>13</v>
      </c>
      <c r="Q1000" s="83" t="n">
        <f aca="false">IF($N1000="D",VLOOKUP(H1000,BasisBuckets,2,FALSE()),0)</f>
        <v>0</v>
      </c>
      <c r="R1000" s="83" t="n">
        <f aca="false">IF($N1000="PHY",VLOOKUP(H1000,PGDBuckets,2,FALSE()),0)</f>
        <v>0</v>
      </c>
      <c r="S1000" s="83" t="n">
        <f aca="false">IF($N1000="G",VLOOKUP(H1000,PGDBuckets,2,FALSE()),0)</f>
        <v>0</v>
      </c>
      <c r="T1000" s="83" t="n">
        <f aca="false">SUM(P1000:S1000)</f>
        <v>13</v>
      </c>
      <c r="U1000" s="83" t="str">
        <f aca="false">IF(O1000="not used","-",O1000&amp;N1000&amp;T1000)</f>
        <v>-</v>
      </c>
      <c r="V1000" s="83" t="str">
        <f aca="false">IF(O1000="Not Used","-",VLOOKUP(D1000,FOLIOS,7,FALSE())&amp;H1000)</f>
        <v>-</v>
      </c>
      <c r="W1000" s="83" t="str">
        <f aca="false">IF(U1000="-","-",O1000&amp;E1000&amp;H1000)</f>
        <v>-</v>
      </c>
      <c r="X1000" s="84" t="str">
        <f aca="false">D1000&amp;G1000</f>
        <v>FT-CAND-EGSC-PRCTOLL:EMER/ST.CL</v>
      </c>
      <c r="AF1000" s="0" t="str">
        <f aca="false">D1000&amp;V1000</f>
        <v>FT-CAND-EGSC-PRC-</v>
      </c>
    </row>
    <row r="1001" customFormat="false" ht="12.75" hidden="false" customHeight="false" outlineLevel="0" collapsed="false">
      <c r="A1001" s="80" t="n">
        <v>36682</v>
      </c>
      <c r="B1001" s="81" t="s">
        <v>55</v>
      </c>
      <c r="C1001" s="81" t="s">
        <v>56</v>
      </c>
      <c r="D1001" s="81" t="s">
        <v>80</v>
      </c>
      <c r="E1001" s="81" t="s">
        <v>24</v>
      </c>
      <c r="F1001" s="81"/>
      <c r="G1001" s="81" t="s">
        <v>62</v>
      </c>
      <c r="H1001" s="80" t="n">
        <v>39264</v>
      </c>
      <c r="I1001" s="81" t="n">
        <v>0</v>
      </c>
      <c r="J1001" s="81" t="n">
        <v>0</v>
      </c>
      <c r="K1001" s="82" t="n">
        <f aca="false">IF(J1001=0,0,J1001/I1001)</f>
        <v>0</v>
      </c>
      <c r="L1001" s="82" t="n">
        <f aca="false">I1001/UOM</f>
        <v>0</v>
      </c>
      <c r="M1001" s="82" t="n">
        <f aca="false">J1001/UOM</f>
        <v>0</v>
      </c>
      <c r="N1001" s="83" t="str">
        <f aca="false">IF(F1001="P","PHY",IF(F1001="G","G",E1001))</f>
        <v>P</v>
      </c>
      <c r="O1001" s="83" t="str">
        <f aca="false">IF(ISNA(VLOOKUP(G1001,BadCanCurves,1,FALSE())),VLOOKUP(D1001,FOLIOS,6,FALSE()),"not used")</f>
        <v>not used</v>
      </c>
      <c r="P1001" s="83" t="n">
        <f aca="false">IF($N1001="P",VLOOKUP(H1001,PrcBuckets,2,FALSE()),0)</f>
        <v>13</v>
      </c>
      <c r="Q1001" s="83" t="n">
        <f aca="false">IF($N1001="D",VLOOKUP(H1001,BasisBuckets,2,FALSE()),0)</f>
        <v>0</v>
      </c>
      <c r="R1001" s="83" t="n">
        <f aca="false">IF($N1001="PHY",VLOOKUP(H1001,PGDBuckets,2,FALSE()),0)</f>
        <v>0</v>
      </c>
      <c r="S1001" s="83" t="n">
        <f aca="false">IF($N1001="G",VLOOKUP(H1001,PGDBuckets,2,FALSE()),0)</f>
        <v>0</v>
      </c>
      <c r="T1001" s="83" t="n">
        <f aca="false">SUM(P1001:S1001)</f>
        <v>13</v>
      </c>
      <c r="U1001" s="83" t="str">
        <f aca="false">IF(O1001="not used","-",O1001&amp;N1001&amp;T1001)</f>
        <v>-</v>
      </c>
      <c r="V1001" s="83" t="str">
        <f aca="false">IF(O1001="Not Used","-",VLOOKUP(D1001,FOLIOS,7,FALSE())&amp;H1001)</f>
        <v>-</v>
      </c>
      <c r="W1001" s="83" t="str">
        <f aca="false">IF(U1001="-","-",O1001&amp;E1001&amp;H1001)</f>
        <v>-</v>
      </c>
      <c r="X1001" s="84" t="str">
        <f aca="false">D1001&amp;G1001</f>
        <v>FT-CAND-EGSC-PRCTOLL:EMER/ST.CL</v>
      </c>
      <c r="AF1001" s="0" t="str">
        <f aca="false">D1001&amp;V1001</f>
        <v>FT-CAND-EGSC-PRC-</v>
      </c>
    </row>
    <row r="1002" customFormat="false" ht="12.75" hidden="false" customHeight="false" outlineLevel="0" collapsed="false">
      <c r="A1002" s="80" t="n">
        <v>36682</v>
      </c>
      <c r="B1002" s="81" t="s">
        <v>55</v>
      </c>
      <c r="C1002" s="81" t="s">
        <v>56</v>
      </c>
      <c r="D1002" s="81" t="s">
        <v>80</v>
      </c>
      <c r="E1002" s="81" t="s">
        <v>24</v>
      </c>
      <c r="F1002" s="81"/>
      <c r="G1002" s="81" t="s">
        <v>62</v>
      </c>
      <c r="H1002" s="80" t="n">
        <v>39295</v>
      </c>
      <c r="I1002" s="81" t="n">
        <v>0</v>
      </c>
      <c r="J1002" s="81" t="n">
        <v>0</v>
      </c>
      <c r="K1002" s="82" t="n">
        <f aca="false">IF(J1002=0,0,J1002/I1002)</f>
        <v>0</v>
      </c>
      <c r="L1002" s="82" t="n">
        <f aca="false">I1002/UOM</f>
        <v>0</v>
      </c>
      <c r="M1002" s="82" t="n">
        <f aca="false">J1002/UOM</f>
        <v>0</v>
      </c>
      <c r="N1002" s="83" t="str">
        <f aca="false">IF(F1002="P","PHY",IF(F1002="G","G",E1002))</f>
        <v>P</v>
      </c>
      <c r="O1002" s="83" t="str">
        <f aca="false">IF(ISNA(VLOOKUP(G1002,BadCanCurves,1,FALSE())),VLOOKUP(D1002,FOLIOS,6,FALSE()),"not used")</f>
        <v>not used</v>
      </c>
      <c r="P1002" s="83" t="n">
        <f aca="false">IF($N1002="P",VLOOKUP(H1002,PrcBuckets,2,FALSE()),0)</f>
        <v>13</v>
      </c>
      <c r="Q1002" s="83" t="n">
        <f aca="false">IF($N1002="D",VLOOKUP(H1002,BasisBuckets,2,FALSE()),0)</f>
        <v>0</v>
      </c>
      <c r="R1002" s="83" t="n">
        <f aca="false">IF($N1002="PHY",VLOOKUP(H1002,PGDBuckets,2,FALSE()),0)</f>
        <v>0</v>
      </c>
      <c r="S1002" s="83" t="n">
        <f aca="false">IF($N1002="G",VLOOKUP(H1002,PGDBuckets,2,FALSE()),0)</f>
        <v>0</v>
      </c>
      <c r="T1002" s="83" t="n">
        <f aca="false">SUM(P1002:S1002)</f>
        <v>13</v>
      </c>
      <c r="U1002" s="83" t="str">
        <f aca="false">IF(O1002="not used","-",O1002&amp;N1002&amp;T1002)</f>
        <v>-</v>
      </c>
      <c r="V1002" s="83" t="str">
        <f aca="false">IF(O1002="Not Used","-",VLOOKUP(D1002,FOLIOS,7,FALSE())&amp;H1002)</f>
        <v>-</v>
      </c>
      <c r="W1002" s="83" t="str">
        <f aca="false">IF(U1002="-","-",O1002&amp;E1002&amp;H1002)</f>
        <v>-</v>
      </c>
      <c r="X1002" s="84" t="str">
        <f aca="false">D1002&amp;G1002</f>
        <v>FT-CAND-EGSC-PRCTOLL:EMER/ST.CL</v>
      </c>
      <c r="AF1002" s="0" t="str">
        <f aca="false">D1002&amp;V1002</f>
        <v>FT-CAND-EGSC-PRC-</v>
      </c>
    </row>
    <row r="1003" customFormat="false" ht="12.75" hidden="false" customHeight="false" outlineLevel="0" collapsed="false">
      <c r="A1003" s="80" t="n">
        <v>36682</v>
      </c>
      <c r="B1003" s="81" t="s">
        <v>55</v>
      </c>
      <c r="C1003" s="81" t="s">
        <v>56</v>
      </c>
      <c r="D1003" s="81" t="s">
        <v>80</v>
      </c>
      <c r="E1003" s="81" t="s">
        <v>24</v>
      </c>
      <c r="F1003" s="81"/>
      <c r="G1003" s="81" t="s">
        <v>62</v>
      </c>
      <c r="H1003" s="80" t="n">
        <v>39326</v>
      </c>
      <c r="I1003" s="81" t="n">
        <v>0</v>
      </c>
      <c r="J1003" s="81" t="n">
        <v>0</v>
      </c>
      <c r="K1003" s="82" t="n">
        <f aca="false">IF(J1003=0,0,J1003/I1003)</f>
        <v>0</v>
      </c>
      <c r="L1003" s="82" t="n">
        <f aca="false">I1003/UOM</f>
        <v>0</v>
      </c>
      <c r="M1003" s="82" t="n">
        <f aca="false">J1003/UOM</f>
        <v>0</v>
      </c>
      <c r="N1003" s="83" t="str">
        <f aca="false">IF(F1003="P","PHY",IF(F1003="G","G",E1003))</f>
        <v>P</v>
      </c>
      <c r="O1003" s="83" t="str">
        <f aca="false">IF(ISNA(VLOOKUP(G1003,BadCanCurves,1,FALSE())),VLOOKUP(D1003,FOLIOS,6,FALSE()),"not used")</f>
        <v>not used</v>
      </c>
      <c r="P1003" s="83" t="n">
        <f aca="false">IF($N1003="P",VLOOKUP(H1003,PrcBuckets,2,FALSE()),0)</f>
        <v>13</v>
      </c>
      <c r="Q1003" s="83" t="n">
        <f aca="false">IF($N1003="D",VLOOKUP(H1003,BasisBuckets,2,FALSE()),0)</f>
        <v>0</v>
      </c>
      <c r="R1003" s="83" t="n">
        <f aca="false">IF($N1003="PHY",VLOOKUP(H1003,PGDBuckets,2,FALSE()),0)</f>
        <v>0</v>
      </c>
      <c r="S1003" s="83" t="n">
        <f aca="false">IF($N1003="G",VLOOKUP(H1003,PGDBuckets,2,FALSE()),0)</f>
        <v>0</v>
      </c>
      <c r="T1003" s="83" t="n">
        <f aca="false">SUM(P1003:S1003)</f>
        <v>13</v>
      </c>
      <c r="U1003" s="83" t="str">
        <f aca="false">IF(O1003="not used","-",O1003&amp;N1003&amp;T1003)</f>
        <v>-</v>
      </c>
      <c r="V1003" s="83" t="str">
        <f aca="false">IF(O1003="Not Used","-",VLOOKUP(D1003,FOLIOS,7,FALSE())&amp;H1003)</f>
        <v>-</v>
      </c>
      <c r="W1003" s="83" t="str">
        <f aca="false">IF(U1003="-","-",O1003&amp;E1003&amp;H1003)</f>
        <v>-</v>
      </c>
      <c r="X1003" s="84" t="str">
        <f aca="false">D1003&amp;G1003</f>
        <v>FT-CAND-EGSC-PRCTOLL:EMER/ST.CL</v>
      </c>
      <c r="AF1003" s="0" t="str">
        <f aca="false">D1003&amp;V1003</f>
        <v>FT-CAND-EGSC-PRC-</v>
      </c>
    </row>
    <row r="1004" customFormat="false" ht="12.75" hidden="false" customHeight="false" outlineLevel="0" collapsed="false">
      <c r="A1004" s="80" t="n">
        <v>36682</v>
      </c>
      <c r="B1004" s="81" t="s">
        <v>55</v>
      </c>
      <c r="C1004" s="81" t="s">
        <v>56</v>
      </c>
      <c r="D1004" s="81" t="s">
        <v>80</v>
      </c>
      <c r="E1004" s="81" t="s">
        <v>24</v>
      </c>
      <c r="F1004" s="81"/>
      <c r="G1004" s="81" t="s">
        <v>62</v>
      </c>
      <c r="H1004" s="80" t="n">
        <v>39356</v>
      </c>
      <c r="I1004" s="81" t="n">
        <v>0</v>
      </c>
      <c r="J1004" s="81" t="n">
        <v>0</v>
      </c>
      <c r="K1004" s="82" t="n">
        <f aca="false">IF(J1004=0,0,J1004/I1004)</f>
        <v>0</v>
      </c>
      <c r="L1004" s="82" t="n">
        <f aca="false">I1004/UOM</f>
        <v>0</v>
      </c>
      <c r="M1004" s="82" t="n">
        <f aca="false">J1004/UOM</f>
        <v>0</v>
      </c>
      <c r="N1004" s="83" t="str">
        <f aca="false">IF(F1004="P","PHY",IF(F1004="G","G",E1004))</f>
        <v>P</v>
      </c>
      <c r="O1004" s="83" t="str">
        <f aca="false">IF(ISNA(VLOOKUP(G1004,BadCanCurves,1,FALSE())),VLOOKUP(D1004,FOLIOS,6,FALSE()),"not used")</f>
        <v>not used</v>
      </c>
      <c r="P1004" s="83" t="n">
        <f aca="false">IF($N1004="P",VLOOKUP(H1004,PrcBuckets,2,FALSE()),0)</f>
        <v>13</v>
      </c>
      <c r="Q1004" s="83" t="n">
        <f aca="false">IF($N1004="D",VLOOKUP(H1004,BasisBuckets,2,FALSE()),0)</f>
        <v>0</v>
      </c>
      <c r="R1004" s="83" t="n">
        <f aca="false">IF($N1004="PHY",VLOOKUP(H1004,PGDBuckets,2,FALSE()),0)</f>
        <v>0</v>
      </c>
      <c r="S1004" s="83" t="n">
        <f aca="false">IF($N1004="G",VLOOKUP(H1004,PGDBuckets,2,FALSE()),0)</f>
        <v>0</v>
      </c>
      <c r="T1004" s="83" t="n">
        <f aca="false">SUM(P1004:S1004)</f>
        <v>13</v>
      </c>
      <c r="U1004" s="83" t="str">
        <f aca="false">IF(O1004="not used","-",O1004&amp;N1004&amp;T1004)</f>
        <v>-</v>
      </c>
      <c r="V1004" s="83" t="str">
        <f aca="false">IF(O1004="Not Used","-",VLOOKUP(D1004,FOLIOS,7,FALSE())&amp;H1004)</f>
        <v>-</v>
      </c>
      <c r="W1004" s="83" t="str">
        <f aca="false">IF(U1004="-","-",O1004&amp;E1004&amp;H1004)</f>
        <v>-</v>
      </c>
      <c r="X1004" s="84" t="str">
        <f aca="false">D1004&amp;G1004</f>
        <v>FT-CAND-EGSC-PRCTOLL:EMER/ST.CL</v>
      </c>
      <c r="AF1004" s="0" t="str">
        <f aca="false">D1004&amp;V1004</f>
        <v>FT-CAND-EGSC-PRC-</v>
      </c>
    </row>
    <row r="1005" customFormat="false" ht="12.75" hidden="false" customHeight="false" outlineLevel="0" collapsed="false">
      <c r="A1005" s="80" t="n">
        <v>36682</v>
      </c>
      <c r="B1005" s="81" t="s">
        <v>55</v>
      </c>
      <c r="C1005" s="81" t="s">
        <v>56</v>
      </c>
      <c r="D1005" s="81" t="s">
        <v>80</v>
      </c>
      <c r="E1005" s="81" t="s">
        <v>24</v>
      </c>
      <c r="F1005" s="81"/>
      <c r="G1005" s="81" t="s">
        <v>62</v>
      </c>
      <c r="H1005" s="80" t="n">
        <v>39387</v>
      </c>
      <c r="I1005" s="81" t="n">
        <v>0</v>
      </c>
      <c r="J1005" s="81" t="n">
        <v>0</v>
      </c>
      <c r="K1005" s="82" t="n">
        <f aca="false">IF(J1005=0,0,J1005/I1005)</f>
        <v>0</v>
      </c>
      <c r="L1005" s="82" t="n">
        <f aca="false">I1005/UOM</f>
        <v>0</v>
      </c>
      <c r="M1005" s="82" t="n">
        <f aca="false">J1005/UOM</f>
        <v>0</v>
      </c>
      <c r="N1005" s="83" t="str">
        <f aca="false">IF(F1005="P","PHY",IF(F1005="G","G",E1005))</f>
        <v>P</v>
      </c>
      <c r="O1005" s="83" t="str">
        <f aca="false">IF(ISNA(VLOOKUP(G1005,BadCanCurves,1,FALSE())),VLOOKUP(D1005,FOLIOS,6,FALSE()),"not used")</f>
        <v>not used</v>
      </c>
      <c r="P1005" s="83" t="n">
        <f aca="false">IF($N1005="P",VLOOKUP(H1005,PrcBuckets,2,FALSE()),0)</f>
        <v>13</v>
      </c>
      <c r="Q1005" s="83" t="n">
        <f aca="false">IF($N1005="D",VLOOKUP(H1005,BasisBuckets,2,FALSE()),0)</f>
        <v>0</v>
      </c>
      <c r="R1005" s="83" t="n">
        <f aca="false">IF($N1005="PHY",VLOOKUP(H1005,PGDBuckets,2,FALSE()),0)</f>
        <v>0</v>
      </c>
      <c r="S1005" s="83" t="n">
        <f aca="false">IF($N1005="G",VLOOKUP(H1005,PGDBuckets,2,FALSE()),0)</f>
        <v>0</v>
      </c>
      <c r="T1005" s="83" t="n">
        <f aca="false">SUM(P1005:S1005)</f>
        <v>13</v>
      </c>
      <c r="U1005" s="83" t="str">
        <f aca="false">IF(O1005="not used","-",O1005&amp;N1005&amp;T1005)</f>
        <v>-</v>
      </c>
      <c r="V1005" s="83" t="str">
        <f aca="false">IF(O1005="Not Used","-",VLOOKUP(D1005,FOLIOS,7,FALSE())&amp;H1005)</f>
        <v>-</v>
      </c>
      <c r="W1005" s="83" t="str">
        <f aca="false">IF(U1005="-","-",O1005&amp;E1005&amp;H1005)</f>
        <v>-</v>
      </c>
      <c r="X1005" s="84" t="str">
        <f aca="false">D1005&amp;G1005</f>
        <v>FT-CAND-EGSC-PRCTOLL:EMER/ST.CL</v>
      </c>
      <c r="AF1005" s="0" t="str">
        <f aca="false">D1005&amp;V1005</f>
        <v>FT-CAND-EGSC-PRC-</v>
      </c>
    </row>
    <row r="1006" customFormat="false" ht="12.75" hidden="false" customHeight="false" outlineLevel="0" collapsed="false">
      <c r="A1006" s="80" t="n">
        <v>36682</v>
      </c>
      <c r="B1006" s="81" t="s">
        <v>55</v>
      </c>
      <c r="C1006" s="81" t="s">
        <v>56</v>
      </c>
      <c r="D1006" s="81" t="s">
        <v>80</v>
      </c>
      <c r="E1006" s="81" t="s">
        <v>24</v>
      </c>
      <c r="F1006" s="81"/>
      <c r="G1006" s="81" t="s">
        <v>62</v>
      </c>
      <c r="H1006" s="80" t="n">
        <v>39417</v>
      </c>
      <c r="I1006" s="81" t="n">
        <v>0</v>
      </c>
      <c r="J1006" s="81" t="n">
        <v>0</v>
      </c>
      <c r="K1006" s="82" t="n">
        <f aca="false">IF(J1006=0,0,J1006/I1006)</f>
        <v>0</v>
      </c>
      <c r="L1006" s="82" t="n">
        <f aca="false">I1006/UOM</f>
        <v>0</v>
      </c>
      <c r="M1006" s="82" t="n">
        <f aca="false">J1006/UOM</f>
        <v>0</v>
      </c>
      <c r="N1006" s="83" t="str">
        <f aca="false">IF(F1006="P","PHY",IF(F1006="G","G",E1006))</f>
        <v>P</v>
      </c>
      <c r="O1006" s="83" t="str">
        <f aca="false">IF(ISNA(VLOOKUP(G1006,BadCanCurves,1,FALSE())),VLOOKUP(D1006,FOLIOS,6,FALSE()),"not used")</f>
        <v>not used</v>
      </c>
      <c r="P1006" s="83" t="n">
        <f aca="false">IF($N1006="P",VLOOKUP(H1006,PrcBuckets,2,FALSE()),0)</f>
        <v>13</v>
      </c>
      <c r="Q1006" s="83" t="n">
        <f aca="false">IF($N1006="D",VLOOKUP(H1006,BasisBuckets,2,FALSE()),0)</f>
        <v>0</v>
      </c>
      <c r="R1006" s="83" t="n">
        <f aca="false">IF($N1006="PHY",VLOOKUP(H1006,PGDBuckets,2,FALSE()),0)</f>
        <v>0</v>
      </c>
      <c r="S1006" s="83" t="n">
        <f aca="false">IF($N1006="G",VLOOKUP(H1006,PGDBuckets,2,FALSE()),0)</f>
        <v>0</v>
      </c>
      <c r="T1006" s="83" t="n">
        <f aca="false">SUM(P1006:S1006)</f>
        <v>13</v>
      </c>
      <c r="U1006" s="83" t="str">
        <f aca="false">IF(O1006="not used","-",O1006&amp;N1006&amp;T1006)</f>
        <v>-</v>
      </c>
      <c r="V1006" s="83" t="str">
        <f aca="false">IF(O1006="Not Used","-",VLOOKUP(D1006,FOLIOS,7,FALSE())&amp;H1006)</f>
        <v>-</v>
      </c>
      <c r="W1006" s="83" t="str">
        <f aca="false">IF(U1006="-","-",O1006&amp;E1006&amp;H1006)</f>
        <v>-</v>
      </c>
      <c r="X1006" s="84" t="str">
        <f aca="false">D1006&amp;G1006</f>
        <v>FT-CAND-EGSC-PRCTOLL:EMER/ST.CL</v>
      </c>
      <c r="AF1006" s="0" t="str">
        <f aca="false">D1006&amp;V1006</f>
        <v>FT-CAND-EGSC-PRC-</v>
      </c>
    </row>
    <row r="1007" customFormat="false" ht="12.75" hidden="false" customHeight="false" outlineLevel="0" collapsed="false">
      <c r="A1007" s="80" t="n">
        <v>36682</v>
      </c>
      <c r="B1007" s="81" t="s">
        <v>55</v>
      </c>
      <c r="C1007" s="81" t="s">
        <v>56</v>
      </c>
      <c r="D1007" s="81" t="s">
        <v>80</v>
      </c>
      <c r="E1007" s="81" t="s">
        <v>24</v>
      </c>
      <c r="F1007" s="81"/>
      <c r="G1007" s="81" t="s">
        <v>62</v>
      </c>
      <c r="H1007" s="80" t="n">
        <v>39448</v>
      </c>
      <c r="I1007" s="81" t="n">
        <v>0</v>
      </c>
      <c r="J1007" s="81" t="n">
        <v>0</v>
      </c>
      <c r="K1007" s="82" t="n">
        <f aca="false">IF(J1007=0,0,J1007/I1007)</f>
        <v>0</v>
      </c>
      <c r="L1007" s="82" t="n">
        <f aca="false">I1007/UOM</f>
        <v>0</v>
      </c>
      <c r="M1007" s="82" t="n">
        <f aca="false">J1007/UOM</f>
        <v>0</v>
      </c>
      <c r="N1007" s="83" t="str">
        <f aca="false">IF(F1007="P","PHY",IF(F1007="G","G",E1007))</f>
        <v>P</v>
      </c>
      <c r="O1007" s="83" t="str">
        <f aca="false">IF(ISNA(VLOOKUP(G1007,BadCanCurves,1,FALSE())),VLOOKUP(D1007,FOLIOS,6,FALSE()),"not used")</f>
        <v>not used</v>
      </c>
      <c r="P1007" s="83" t="n">
        <f aca="false">IF($N1007="P",VLOOKUP(H1007,PrcBuckets,2,FALSE()),0)</f>
        <v>13</v>
      </c>
      <c r="Q1007" s="83" t="n">
        <f aca="false">IF($N1007="D",VLOOKUP(H1007,BasisBuckets,2,FALSE()),0)</f>
        <v>0</v>
      </c>
      <c r="R1007" s="83" t="n">
        <f aca="false">IF($N1007="PHY",VLOOKUP(H1007,PGDBuckets,2,FALSE()),0)</f>
        <v>0</v>
      </c>
      <c r="S1007" s="83" t="n">
        <f aca="false">IF($N1007="G",VLOOKUP(H1007,PGDBuckets,2,FALSE()),0)</f>
        <v>0</v>
      </c>
      <c r="T1007" s="83" t="n">
        <f aca="false">SUM(P1007:S1007)</f>
        <v>13</v>
      </c>
      <c r="U1007" s="83" t="str">
        <f aca="false">IF(O1007="not used","-",O1007&amp;N1007&amp;T1007)</f>
        <v>-</v>
      </c>
      <c r="V1007" s="83" t="str">
        <f aca="false">IF(O1007="Not Used","-",VLOOKUP(D1007,FOLIOS,7,FALSE())&amp;H1007)</f>
        <v>-</v>
      </c>
      <c r="W1007" s="83" t="str">
        <f aca="false">IF(U1007="-","-",O1007&amp;E1007&amp;H1007)</f>
        <v>-</v>
      </c>
      <c r="X1007" s="84" t="str">
        <f aca="false">D1007&amp;G1007</f>
        <v>FT-CAND-EGSC-PRCTOLL:EMER/ST.CL</v>
      </c>
      <c r="AF1007" s="0" t="str">
        <f aca="false">D1007&amp;V1007</f>
        <v>FT-CAND-EGSC-PRC-</v>
      </c>
    </row>
    <row r="1008" customFormat="false" ht="12.75" hidden="false" customHeight="false" outlineLevel="0" collapsed="false">
      <c r="A1008" s="80" t="n">
        <v>36682</v>
      </c>
      <c r="B1008" s="81" t="s">
        <v>55</v>
      </c>
      <c r="C1008" s="81" t="s">
        <v>56</v>
      </c>
      <c r="D1008" s="81" t="s">
        <v>80</v>
      </c>
      <c r="E1008" s="81" t="s">
        <v>24</v>
      </c>
      <c r="F1008" s="81"/>
      <c r="G1008" s="81" t="s">
        <v>62</v>
      </c>
      <c r="H1008" s="80" t="n">
        <v>39479</v>
      </c>
      <c r="I1008" s="81" t="n">
        <v>0</v>
      </c>
      <c r="J1008" s="81" t="n">
        <v>0</v>
      </c>
      <c r="K1008" s="82" t="n">
        <f aca="false">IF(J1008=0,0,J1008/I1008)</f>
        <v>0</v>
      </c>
      <c r="L1008" s="82" t="n">
        <f aca="false">I1008/UOM</f>
        <v>0</v>
      </c>
      <c r="M1008" s="82" t="n">
        <f aca="false">J1008/UOM</f>
        <v>0</v>
      </c>
      <c r="N1008" s="83" t="str">
        <f aca="false">IF(F1008="P","PHY",IF(F1008="G","G",E1008))</f>
        <v>P</v>
      </c>
      <c r="O1008" s="83" t="str">
        <f aca="false">IF(ISNA(VLOOKUP(G1008,BadCanCurves,1,FALSE())),VLOOKUP(D1008,FOLIOS,6,FALSE()),"not used")</f>
        <v>not used</v>
      </c>
      <c r="P1008" s="83" t="n">
        <f aca="false">IF($N1008="P",VLOOKUP(H1008,PrcBuckets,2,FALSE()),0)</f>
        <v>13</v>
      </c>
      <c r="Q1008" s="83" t="n">
        <f aca="false">IF($N1008="D",VLOOKUP(H1008,BasisBuckets,2,FALSE()),0)</f>
        <v>0</v>
      </c>
      <c r="R1008" s="83" t="n">
        <f aca="false">IF($N1008="PHY",VLOOKUP(H1008,PGDBuckets,2,FALSE()),0)</f>
        <v>0</v>
      </c>
      <c r="S1008" s="83" t="n">
        <f aca="false">IF($N1008="G",VLOOKUP(H1008,PGDBuckets,2,FALSE()),0)</f>
        <v>0</v>
      </c>
      <c r="T1008" s="83" t="n">
        <f aca="false">SUM(P1008:S1008)</f>
        <v>13</v>
      </c>
      <c r="U1008" s="83" t="str">
        <f aca="false">IF(O1008="not used","-",O1008&amp;N1008&amp;T1008)</f>
        <v>-</v>
      </c>
      <c r="V1008" s="83" t="str">
        <f aca="false">IF(O1008="Not Used","-",VLOOKUP(D1008,FOLIOS,7,FALSE())&amp;H1008)</f>
        <v>-</v>
      </c>
      <c r="W1008" s="83" t="str">
        <f aca="false">IF(U1008="-","-",O1008&amp;E1008&amp;H1008)</f>
        <v>-</v>
      </c>
      <c r="X1008" s="84" t="str">
        <f aca="false">D1008&amp;G1008</f>
        <v>FT-CAND-EGSC-PRCTOLL:EMER/ST.CL</v>
      </c>
      <c r="AF1008" s="0" t="str">
        <f aca="false">D1008&amp;V1008</f>
        <v>FT-CAND-EGSC-PRC-</v>
      </c>
    </row>
    <row r="1009" customFormat="false" ht="12.75" hidden="false" customHeight="false" outlineLevel="0" collapsed="false">
      <c r="A1009" s="80" t="n">
        <v>36682</v>
      </c>
      <c r="B1009" s="81" t="s">
        <v>55</v>
      </c>
      <c r="C1009" s="81" t="s">
        <v>56</v>
      </c>
      <c r="D1009" s="81" t="s">
        <v>80</v>
      </c>
      <c r="E1009" s="81" t="s">
        <v>24</v>
      </c>
      <c r="F1009" s="81"/>
      <c r="G1009" s="81" t="s">
        <v>62</v>
      </c>
      <c r="H1009" s="80" t="n">
        <v>39508</v>
      </c>
      <c r="I1009" s="81" t="n">
        <v>0</v>
      </c>
      <c r="J1009" s="81" t="n">
        <v>0</v>
      </c>
      <c r="K1009" s="82" t="n">
        <f aca="false">IF(J1009=0,0,J1009/I1009)</f>
        <v>0</v>
      </c>
      <c r="L1009" s="82" t="n">
        <f aca="false">I1009/UOM</f>
        <v>0</v>
      </c>
      <c r="M1009" s="82" t="n">
        <f aca="false">J1009/UOM</f>
        <v>0</v>
      </c>
      <c r="N1009" s="83" t="str">
        <f aca="false">IF(F1009="P","PHY",IF(F1009="G","G",E1009))</f>
        <v>P</v>
      </c>
      <c r="O1009" s="83" t="str">
        <f aca="false">IF(ISNA(VLOOKUP(G1009,BadCanCurves,1,FALSE())),VLOOKUP(D1009,FOLIOS,6,FALSE()),"not used")</f>
        <v>not used</v>
      </c>
      <c r="P1009" s="83" t="n">
        <f aca="false">IF($N1009="P",VLOOKUP(H1009,PrcBuckets,2,FALSE()),0)</f>
        <v>13</v>
      </c>
      <c r="Q1009" s="83" t="n">
        <f aca="false">IF($N1009="D",VLOOKUP(H1009,BasisBuckets,2,FALSE()),0)</f>
        <v>0</v>
      </c>
      <c r="R1009" s="83" t="n">
        <f aca="false">IF($N1009="PHY",VLOOKUP(H1009,PGDBuckets,2,FALSE()),0)</f>
        <v>0</v>
      </c>
      <c r="S1009" s="83" t="n">
        <f aca="false">IF($N1009="G",VLOOKUP(H1009,PGDBuckets,2,FALSE()),0)</f>
        <v>0</v>
      </c>
      <c r="T1009" s="83" t="n">
        <f aca="false">SUM(P1009:S1009)</f>
        <v>13</v>
      </c>
      <c r="U1009" s="83" t="str">
        <f aca="false">IF(O1009="not used","-",O1009&amp;N1009&amp;T1009)</f>
        <v>-</v>
      </c>
      <c r="V1009" s="83" t="str">
        <f aca="false">IF(O1009="Not Used","-",VLOOKUP(D1009,FOLIOS,7,FALSE())&amp;H1009)</f>
        <v>-</v>
      </c>
      <c r="W1009" s="83" t="str">
        <f aca="false">IF(U1009="-","-",O1009&amp;E1009&amp;H1009)</f>
        <v>-</v>
      </c>
      <c r="X1009" s="84" t="str">
        <f aca="false">D1009&amp;G1009</f>
        <v>FT-CAND-EGSC-PRCTOLL:EMER/ST.CL</v>
      </c>
      <c r="AF1009" s="0" t="str">
        <f aca="false">D1009&amp;V1009</f>
        <v>FT-CAND-EGSC-PRC-</v>
      </c>
    </row>
    <row r="1010" customFormat="false" ht="12.75" hidden="false" customHeight="false" outlineLevel="0" collapsed="false">
      <c r="A1010" s="80" t="n">
        <v>36682</v>
      </c>
      <c r="B1010" s="81" t="s">
        <v>55</v>
      </c>
      <c r="C1010" s="81" t="s">
        <v>56</v>
      </c>
      <c r="D1010" s="81" t="s">
        <v>80</v>
      </c>
      <c r="E1010" s="81" t="s">
        <v>24</v>
      </c>
      <c r="F1010" s="81"/>
      <c r="G1010" s="81" t="s">
        <v>62</v>
      </c>
      <c r="H1010" s="80" t="n">
        <v>39539</v>
      </c>
      <c r="I1010" s="81" t="n">
        <v>0</v>
      </c>
      <c r="J1010" s="81" t="n">
        <v>0</v>
      </c>
      <c r="K1010" s="82" t="n">
        <f aca="false">IF(J1010=0,0,J1010/I1010)</f>
        <v>0</v>
      </c>
      <c r="L1010" s="82" t="n">
        <f aca="false">I1010/UOM</f>
        <v>0</v>
      </c>
      <c r="M1010" s="82" t="n">
        <f aca="false">J1010/UOM</f>
        <v>0</v>
      </c>
      <c r="N1010" s="83" t="str">
        <f aca="false">IF(F1010="P","PHY",IF(F1010="G","G",E1010))</f>
        <v>P</v>
      </c>
      <c r="O1010" s="83" t="str">
        <f aca="false">IF(ISNA(VLOOKUP(G1010,BadCanCurves,1,FALSE())),VLOOKUP(D1010,FOLIOS,6,FALSE()),"not used")</f>
        <v>not used</v>
      </c>
      <c r="P1010" s="83" t="n">
        <f aca="false">IF($N1010="P",VLOOKUP(H1010,PrcBuckets,2,FALSE()),0)</f>
        <v>13</v>
      </c>
      <c r="Q1010" s="83" t="n">
        <f aca="false">IF($N1010="D",VLOOKUP(H1010,BasisBuckets,2,FALSE()),0)</f>
        <v>0</v>
      </c>
      <c r="R1010" s="83" t="n">
        <f aca="false">IF($N1010="PHY",VLOOKUP(H1010,PGDBuckets,2,FALSE()),0)</f>
        <v>0</v>
      </c>
      <c r="S1010" s="83" t="n">
        <f aca="false">IF($N1010="G",VLOOKUP(H1010,PGDBuckets,2,FALSE()),0)</f>
        <v>0</v>
      </c>
      <c r="T1010" s="83" t="n">
        <f aca="false">SUM(P1010:S1010)</f>
        <v>13</v>
      </c>
      <c r="U1010" s="83" t="str">
        <f aca="false">IF(O1010="not used","-",O1010&amp;N1010&amp;T1010)</f>
        <v>-</v>
      </c>
      <c r="V1010" s="83" t="str">
        <f aca="false">IF(O1010="Not Used","-",VLOOKUP(D1010,FOLIOS,7,FALSE())&amp;H1010)</f>
        <v>-</v>
      </c>
      <c r="W1010" s="83" t="str">
        <f aca="false">IF(U1010="-","-",O1010&amp;E1010&amp;H1010)</f>
        <v>-</v>
      </c>
      <c r="X1010" s="84" t="str">
        <f aca="false">D1010&amp;G1010</f>
        <v>FT-CAND-EGSC-PRCTOLL:EMER/ST.CL</v>
      </c>
      <c r="AF1010" s="0" t="str">
        <f aca="false">D1010&amp;V1010</f>
        <v>FT-CAND-EGSC-PRC-</v>
      </c>
    </row>
    <row r="1011" customFormat="false" ht="12.75" hidden="false" customHeight="false" outlineLevel="0" collapsed="false">
      <c r="A1011" s="80" t="n">
        <v>36682</v>
      </c>
      <c r="B1011" s="81" t="s">
        <v>55</v>
      </c>
      <c r="C1011" s="81" t="s">
        <v>56</v>
      </c>
      <c r="D1011" s="81" t="s">
        <v>80</v>
      </c>
      <c r="E1011" s="81" t="s">
        <v>24</v>
      </c>
      <c r="F1011" s="81"/>
      <c r="G1011" s="81" t="s">
        <v>62</v>
      </c>
      <c r="H1011" s="80" t="n">
        <v>39569</v>
      </c>
      <c r="I1011" s="81" t="n">
        <v>0</v>
      </c>
      <c r="J1011" s="81" t="n">
        <v>0</v>
      </c>
      <c r="K1011" s="82" t="n">
        <f aca="false">IF(J1011=0,0,J1011/I1011)</f>
        <v>0</v>
      </c>
      <c r="L1011" s="82" t="n">
        <f aca="false">I1011/UOM</f>
        <v>0</v>
      </c>
      <c r="M1011" s="82" t="n">
        <f aca="false">J1011/UOM</f>
        <v>0</v>
      </c>
      <c r="N1011" s="83" t="str">
        <f aca="false">IF(F1011="P","PHY",IF(F1011="G","G",E1011))</f>
        <v>P</v>
      </c>
      <c r="O1011" s="83" t="str">
        <f aca="false">IF(ISNA(VLOOKUP(G1011,BadCanCurves,1,FALSE())),VLOOKUP(D1011,FOLIOS,6,FALSE()),"not used")</f>
        <v>not used</v>
      </c>
      <c r="P1011" s="83" t="n">
        <f aca="false">IF($N1011="P",VLOOKUP(H1011,PrcBuckets,2,FALSE()),0)</f>
        <v>13</v>
      </c>
      <c r="Q1011" s="83" t="n">
        <f aca="false">IF($N1011="D",VLOOKUP(H1011,BasisBuckets,2,FALSE()),0)</f>
        <v>0</v>
      </c>
      <c r="R1011" s="83" t="n">
        <f aca="false">IF($N1011="PHY",VLOOKUP(H1011,PGDBuckets,2,FALSE()),0)</f>
        <v>0</v>
      </c>
      <c r="S1011" s="83" t="n">
        <f aca="false">IF($N1011="G",VLOOKUP(H1011,PGDBuckets,2,FALSE()),0)</f>
        <v>0</v>
      </c>
      <c r="T1011" s="83" t="n">
        <f aca="false">SUM(P1011:S1011)</f>
        <v>13</v>
      </c>
      <c r="U1011" s="83" t="str">
        <f aca="false">IF(O1011="not used","-",O1011&amp;N1011&amp;T1011)</f>
        <v>-</v>
      </c>
      <c r="V1011" s="83" t="str">
        <f aca="false">IF(O1011="Not Used","-",VLOOKUP(D1011,FOLIOS,7,FALSE())&amp;H1011)</f>
        <v>-</v>
      </c>
      <c r="W1011" s="83" t="str">
        <f aca="false">IF(U1011="-","-",O1011&amp;E1011&amp;H1011)</f>
        <v>-</v>
      </c>
      <c r="X1011" s="84" t="str">
        <f aca="false">D1011&amp;G1011</f>
        <v>FT-CAND-EGSC-PRCTOLL:EMER/ST.CL</v>
      </c>
      <c r="AF1011" s="0" t="str">
        <f aca="false">D1011&amp;V1011</f>
        <v>FT-CAND-EGSC-PRC-</v>
      </c>
    </row>
    <row r="1012" customFormat="false" ht="12.75" hidden="false" customHeight="false" outlineLevel="0" collapsed="false">
      <c r="A1012" s="80" t="n">
        <v>36682</v>
      </c>
      <c r="B1012" s="81" t="s">
        <v>55</v>
      </c>
      <c r="C1012" s="81" t="s">
        <v>56</v>
      </c>
      <c r="D1012" s="81" t="s">
        <v>80</v>
      </c>
      <c r="E1012" s="81" t="s">
        <v>24</v>
      </c>
      <c r="F1012" s="81"/>
      <c r="G1012" s="81" t="s">
        <v>62</v>
      </c>
      <c r="H1012" s="80" t="n">
        <v>39600</v>
      </c>
      <c r="I1012" s="81" t="n">
        <v>0</v>
      </c>
      <c r="J1012" s="81" t="n">
        <v>0</v>
      </c>
      <c r="K1012" s="82" t="n">
        <f aca="false">IF(J1012=0,0,J1012/I1012)</f>
        <v>0</v>
      </c>
      <c r="L1012" s="82" t="n">
        <f aca="false">I1012/UOM</f>
        <v>0</v>
      </c>
      <c r="M1012" s="82" t="n">
        <f aca="false">J1012/UOM</f>
        <v>0</v>
      </c>
      <c r="N1012" s="83" t="str">
        <f aca="false">IF(F1012="P","PHY",IF(F1012="G","G",E1012))</f>
        <v>P</v>
      </c>
      <c r="O1012" s="83" t="str">
        <f aca="false">IF(ISNA(VLOOKUP(G1012,BadCanCurves,1,FALSE())),VLOOKUP(D1012,FOLIOS,6,FALSE()),"not used")</f>
        <v>not used</v>
      </c>
      <c r="P1012" s="83" t="n">
        <f aca="false">IF($N1012="P",VLOOKUP(H1012,PrcBuckets,2,FALSE()),0)</f>
        <v>13</v>
      </c>
      <c r="Q1012" s="83" t="n">
        <f aca="false">IF($N1012="D",VLOOKUP(H1012,BasisBuckets,2,FALSE()),0)</f>
        <v>0</v>
      </c>
      <c r="R1012" s="83" t="n">
        <f aca="false">IF($N1012="PHY",VLOOKUP(H1012,PGDBuckets,2,FALSE()),0)</f>
        <v>0</v>
      </c>
      <c r="S1012" s="83" t="n">
        <f aca="false">IF($N1012="G",VLOOKUP(H1012,PGDBuckets,2,FALSE()),0)</f>
        <v>0</v>
      </c>
      <c r="T1012" s="83" t="n">
        <f aca="false">SUM(P1012:S1012)</f>
        <v>13</v>
      </c>
      <c r="U1012" s="83" t="str">
        <f aca="false">IF(O1012="not used","-",O1012&amp;N1012&amp;T1012)</f>
        <v>-</v>
      </c>
      <c r="V1012" s="83" t="str">
        <f aca="false">IF(O1012="Not Used","-",VLOOKUP(D1012,FOLIOS,7,FALSE())&amp;H1012)</f>
        <v>-</v>
      </c>
      <c r="W1012" s="83" t="str">
        <f aca="false">IF(U1012="-","-",O1012&amp;E1012&amp;H1012)</f>
        <v>-</v>
      </c>
      <c r="X1012" s="84" t="str">
        <f aca="false">D1012&amp;G1012</f>
        <v>FT-CAND-EGSC-PRCTOLL:EMER/ST.CL</v>
      </c>
      <c r="AF1012" s="0" t="str">
        <f aca="false">D1012&amp;V1012</f>
        <v>FT-CAND-EGSC-PRC-</v>
      </c>
    </row>
    <row r="1013" customFormat="false" ht="12.75" hidden="false" customHeight="false" outlineLevel="0" collapsed="false">
      <c r="A1013" s="80" t="n">
        <v>36682</v>
      </c>
      <c r="B1013" s="81" t="s">
        <v>55</v>
      </c>
      <c r="C1013" s="81" t="s">
        <v>56</v>
      </c>
      <c r="D1013" s="81" t="s">
        <v>80</v>
      </c>
      <c r="E1013" s="81" t="s">
        <v>24</v>
      </c>
      <c r="F1013" s="81"/>
      <c r="G1013" s="81" t="s">
        <v>62</v>
      </c>
      <c r="H1013" s="80" t="n">
        <v>39630</v>
      </c>
      <c r="I1013" s="81" t="n">
        <v>0</v>
      </c>
      <c r="J1013" s="81" t="n">
        <v>0</v>
      </c>
      <c r="K1013" s="82" t="n">
        <f aca="false">IF(J1013=0,0,J1013/I1013)</f>
        <v>0</v>
      </c>
      <c r="L1013" s="82" t="n">
        <f aca="false">I1013/UOM</f>
        <v>0</v>
      </c>
      <c r="M1013" s="82" t="n">
        <f aca="false">J1013/UOM</f>
        <v>0</v>
      </c>
      <c r="N1013" s="83" t="str">
        <f aca="false">IF(F1013="P","PHY",IF(F1013="G","G",E1013))</f>
        <v>P</v>
      </c>
      <c r="O1013" s="83" t="str">
        <f aca="false">IF(ISNA(VLOOKUP(G1013,BadCanCurves,1,FALSE())),VLOOKUP(D1013,FOLIOS,6,FALSE()),"not used")</f>
        <v>not used</v>
      </c>
      <c r="P1013" s="83" t="n">
        <f aca="false">IF($N1013="P",VLOOKUP(H1013,PrcBuckets,2,FALSE()),0)</f>
        <v>13</v>
      </c>
      <c r="Q1013" s="83" t="n">
        <f aca="false">IF($N1013="D",VLOOKUP(H1013,BasisBuckets,2,FALSE()),0)</f>
        <v>0</v>
      </c>
      <c r="R1013" s="83" t="n">
        <f aca="false">IF($N1013="PHY",VLOOKUP(H1013,PGDBuckets,2,FALSE()),0)</f>
        <v>0</v>
      </c>
      <c r="S1013" s="83" t="n">
        <f aca="false">IF($N1013="G",VLOOKUP(H1013,PGDBuckets,2,FALSE()),0)</f>
        <v>0</v>
      </c>
      <c r="T1013" s="83" t="n">
        <f aca="false">SUM(P1013:S1013)</f>
        <v>13</v>
      </c>
      <c r="U1013" s="83" t="str">
        <f aca="false">IF(O1013="not used","-",O1013&amp;N1013&amp;T1013)</f>
        <v>-</v>
      </c>
      <c r="V1013" s="83" t="str">
        <f aca="false">IF(O1013="Not Used","-",VLOOKUP(D1013,FOLIOS,7,FALSE())&amp;H1013)</f>
        <v>-</v>
      </c>
      <c r="W1013" s="83" t="str">
        <f aca="false">IF(U1013="-","-",O1013&amp;E1013&amp;H1013)</f>
        <v>-</v>
      </c>
      <c r="X1013" s="84" t="str">
        <f aca="false">D1013&amp;G1013</f>
        <v>FT-CAND-EGSC-PRCTOLL:EMER/ST.CL</v>
      </c>
      <c r="AF1013" s="0" t="str">
        <f aca="false">D1013&amp;V1013</f>
        <v>FT-CAND-EGSC-PRC-</v>
      </c>
    </row>
    <row r="1014" customFormat="false" ht="12.75" hidden="false" customHeight="false" outlineLevel="0" collapsed="false">
      <c r="A1014" s="80" t="n">
        <v>36682</v>
      </c>
      <c r="B1014" s="81" t="s">
        <v>55</v>
      </c>
      <c r="C1014" s="81" t="s">
        <v>56</v>
      </c>
      <c r="D1014" s="81" t="s">
        <v>80</v>
      </c>
      <c r="E1014" s="81" t="s">
        <v>24</v>
      </c>
      <c r="F1014" s="81"/>
      <c r="G1014" s="81" t="s">
        <v>62</v>
      </c>
      <c r="H1014" s="80" t="n">
        <v>39661</v>
      </c>
      <c r="I1014" s="81" t="n">
        <v>0</v>
      </c>
      <c r="J1014" s="81" t="n">
        <v>0</v>
      </c>
      <c r="K1014" s="82" t="n">
        <f aca="false">IF(J1014=0,0,J1014/I1014)</f>
        <v>0</v>
      </c>
      <c r="L1014" s="82" t="n">
        <f aca="false">I1014/UOM</f>
        <v>0</v>
      </c>
      <c r="M1014" s="82" t="n">
        <f aca="false">J1014/UOM</f>
        <v>0</v>
      </c>
      <c r="N1014" s="83" t="str">
        <f aca="false">IF(F1014="P","PHY",IF(F1014="G","G",E1014))</f>
        <v>P</v>
      </c>
      <c r="O1014" s="83" t="str">
        <f aca="false">IF(ISNA(VLOOKUP(G1014,BadCanCurves,1,FALSE())),VLOOKUP(D1014,FOLIOS,6,FALSE()),"not used")</f>
        <v>not used</v>
      </c>
      <c r="P1014" s="83" t="n">
        <f aca="false">IF($N1014="P",VLOOKUP(H1014,PrcBuckets,2,FALSE()),0)</f>
        <v>13</v>
      </c>
      <c r="Q1014" s="83" t="n">
        <f aca="false">IF($N1014="D",VLOOKUP(H1014,BasisBuckets,2,FALSE()),0)</f>
        <v>0</v>
      </c>
      <c r="R1014" s="83" t="n">
        <f aca="false">IF($N1014="PHY",VLOOKUP(H1014,PGDBuckets,2,FALSE()),0)</f>
        <v>0</v>
      </c>
      <c r="S1014" s="83" t="n">
        <f aca="false">IF($N1014="G",VLOOKUP(H1014,PGDBuckets,2,FALSE()),0)</f>
        <v>0</v>
      </c>
      <c r="T1014" s="83" t="n">
        <f aca="false">SUM(P1014:S1014)</f>
        <v>13</v>
      </c>
      <c r="U1014" s="83" t="str">
        <f aca="false">IF(O1014="not used","-",O1014&amp;N1014&amp;T1014)</f>
        <v>-</v>
      </c>
      <c r="V1014" s="83" t="str">
        <f aca="false">IF(O1014="Not Used","-",VLOOKUP(D1014,FOLIOS,7,FALSE())&amp;H1014)</f>
        <v>-</v>
      </c>
      <c r="W1014" s="83" t="str">
        <f aca="false">IF(U1014="-","-",O1014&amp;E1014&amp;H1014)</f>
        <v>-</v>
      </c>
      <c r="X1014" s="84" t="str">
        <f aca="false">D1014&amp;G1014</f>
        <v>FT-CAND-EGSC-PRCTOLL:EMER/ST.CL</v>
      </c>
      <c r="AF1014" s="0" t="str">
        <f aca="false">D1014&amp;V1014</f>
        <v>FT-CAND-EGSC-PRC-</v>
      </c>
    </row>
    <row r="1015" customFormat="false" ht="12.75" hidden="false" customHeight="false" outlineLevel="0" collapsed="false">
      <c r="A1015" s="80" t="n">
        <v>36682</v>
      </c>
      <c r="B1015" s="81" t="s">
        <v>55</v>
      </c>
      <c r="C1015" s="81" t="s">
        <v>56</v>
      </c>
      <c r="D1015" s="81" t="s">
        <v>80</v>
      </c>
      <c r="E1015" s="81" t="s">
        <v>24</v>
      </c>
      <c r="F1015" s="81"/>
      <c r="G1015" s="81" t="s">
        <v>62</v>
      </c>
      <c r="H1015" s="80" t="n">
        <v>39692</v>
      </c>
      <c r="I1015" s="81" t="n">
        <v>0</v>
      </c>
      <c r="J1015" s="81" t="n">
        <v>0</v>
      </c>
      <c r="K1015" s="82" t="n">
        <f aca="false">IF(J1015=0,0,J1015/I1015)</f>
        <v>0</v>
      </c>
      <c r="L1015" s="82" t="n">
        <f aca="false">I1015/UOM</f>
        <v>0</v>
      </c>
      <c r="M1015" s="82" t="n">
        <f aca="false">J1015/UOM</f>
        <v>0</v>
      </c>
      <c r="N1015" s="83" t="str">
        <f aca="false">IF(F1015="P","PHY",IF(F1015="G","G",E1015))</f>
        <v>P</v>
      </c>
      <c r="O1015" s="83" t="str">
        <f aca="false">IF(ISNA(VLOOKUP(G1015,BadCanCurves,1,FALSE())),VLOOKUP(D1015,FOLIOS,6,FALSE()),"not used")</f>
        <v>not used</v>
      </c>
      <c r="P1015" s="83" t="n">
        <f aca="false">IF($N1015="P",VLOOKUP(H1015,PrcBuckets,2,FALSE()),0)</f>
        <v>13</v>
      </c>
      <c r="Q1015" s="83" t="n">
        <f aca="false">IF($N1015="D",VLOOKUP(H1015,BasisBuckets,2,FALSE()),0)</f>
        <v>0</v>
      </c>
      <c r="R1015" s="83" t="n">
        <f aca="false">IF($N1015="PHY",VLOOKUP(H1015,PGDBuckets,2,FALSE()),0)</f>
        <v>0</v>
      </c>
      <c r="S1015" s="83" t="n">
        <f aca="false">IF($N1015="G",VLOOKUP(H1015,PGDBuckets,2,FALSE()),0)</f>
        <v>0</v>
      </c>
      <c r="T1015" s="83" t="n">
        <f aca="false">SUM(P1015:S1015)</f>
        <v>13</v>
      </c>
      <c r="U1015" s="83" t="str">
        <f aca="false">IF(O1015="not used","-",O1015&amp;N1015&amp;T1015)</f>
        <v>-</v>
      </c>
      <c r="V1015" s="83" t="str">
        <f aca="false">IF(O1015="Not Used","-",VLOOKUP(D1015,FOLIOS,7,FALSE())&amp;H1015)</f>
        <v>-</v>
      </c>
      <c r="W1015" s="83" t="str">
        <f aca="false">IF(U1015="-","-",O1015&amp;E1015&amp;H1015)</f>
        <v>-</v>
      </c>
      <c r="X1015" s="84" t="str">
        <f aca="false">D1015&amp;G1015</f>
        <v>FT-CAND-EGSC-PRCTOLL:EMER/ST.CL</v>
      </c>
      <c r="AF1015" s="0" t="str">
        <f aca="false">D1015&amp;V1015</f>
        <v>FT-CAND-EGSC-PRC-</v>
      </c>
    </row>
    <row r="1016" customFormat="false" ht="12.75" hidden="false" customHeight="false" outlineLevel="0" collapsed="false">
      <c r="A1016" s="80" t="n">
        <v>36682</v>
      </c>
      <c r="B1016" s="81" t="s">
        <v>55</v>
      </c>
      <c r="C1016" s="81" t="s">
        <v>56</v>
      </c>
      <c r="D1016" s="81" t="s">
        <v>80</v>
      </c>
      <c r="E1016" s="81" t="s">
        <v>24</v>
      </c>
      <c r="F1016" s="81"/>
      <c r="G1016" s="81" t="s">
        <v>62</v>
      </c>
      <c r="H1016" s="80" t="n">
        <v>39722</v>
      </c>
      <c r="I1016" s="81" t="n">
        <v>0</v>
      </c>
      <c r="J1016" s="81" t="n">
        <v>0</v>
      </c>
      <c r="K1016" s="82" t="n">
        <f aca="false">IF(J1016=0,0,J1016/I1016)</f>
        <v>0</v>
      </c>
      <c r="L1016" s="82" t="n">
        <f aca="false">I1016/UOM</f>
        <v>0</v>
      </c>
      <c r="M1016" s="82" t="n">
        <f aca="false">J1016/UOM</f>
        <v>0</v>
      </c>
      <c r="N1016" s="83" t="str">
        <f aca="false">IF(F1016="P","PHY",IF(F1016="G","G",E1016))</f>
        <v>P</v>
      </c>
      <c r="O1016" s="83" t="str">
        <f aca="false">IF(ISNA(VLOOKUP(G1016,BadCanCurves,1,FALSE())),VLOOKUP(D1016,FOLIOS,6,FALSE()),"not used")</f>
        <v>not used</v>
      </c>
      <c r="P1016" s="83" t="n">
        <f aca="false">IF($N1016="P",VLOOKUP(H1016,PrcBuckets,2,FALSE()),0)</f>
        <v>13</v>
      </c>
      <c r="Q1016" s="83" t="n">
        <f aca="false">IF($N1016="D",VLOOKUP(H1016,BasisBuckets,2,FALSE()),0)</f>
        <v>0</v>
      </c>
      <c r="R1016" s="83" t="n">
        <f aca="false">IF($N1016="PHY",VLOOKUP(H1016,PGDBuckets,2,FALSE()),0)</f>
        <v>0</v>
      </c>
      <c r="S1016" s="83" t="n">
        <f aca="false">IF($N1016="G",VLOOKUP(H1016,PGDBuckets,2,FALSE()),0)</f>
        <v>0</v>
      </c>
      <c r="T1016" s="83" t="n">
        <f aca="false">SUM(P1016:S1016)</f>
        <v>13</v>
      </c>
      <c r="U1016" s="83" t="str">
        <f aca="false">IF(O1016="not used","-",O1016&amp;N1016&amp;T1016)</f>
        <v>-</v>
      </c>
      <c r="V1016" s="83" t="str">
        <f aca="false">IF(O1016="Not Used","-",VLOOKUP(D1016,FOLIOS,7,FALSE())&amp;H1016)</f>
        <v>-</v>
      </c>
      <c r="W1016" s="83" t="str">
        <f aca="false">IF(U1016="-","-",O1016&amp;E1016&amp;H1016)</f>
        <v>-</v>
      </c>
      <c r="X1016" s="84" t="str">
        <f aca="false">D1016&amp;G1016</f>
        <v>FT-CAND-EGSC-PRCTOLL:EMER/ST.CL</v>
      </c>
      <c r="AF1016" s="0" t="str">
        <f aca="false">D1016&amp;V1016</f>
        <v>FT-CAND-EGSC-PRC-</v>
      </c>
    </row>
    <row r="1017" customFormat="false" ht="12.75" hidden="false" customHeight="false" outlineLevel="0" collapsed="false">
      <c r="A1017" s="80" t="n">
        <v>36682</v>
      </c>
      <c r="B1017" s="81" t="s">
        <v>55</v>
      </c>
      <c r="C1017" s="81" t="s">
        <v>56</v>
      </c>
      <c r="D1017" s="81" t="s">
        <v>80</v>
      </c>
      <c r="E1017" s="81" t="s">
        <v>24</v>
      </c>
      <c r="F1017" s="81"/>
      <c r="G1017" s="81" t="s">
        <v>62</v>
      </c>
      <c r="H1017" s="80" t="n">
        <v>39753</v>
      </c>
      <c r="I1017" s="81" t="n">
        <v>0</v>
      </c>
      <c r="J1017" s="81" t="n">
        <v>0</v>
      </c>
      <c r="K1017" s="82" t="n">
        <f aca="false">IF(J1017=0,0,J1017/I1017)</f>
        <v>0</v>
      </c>
      <c r="L1017" s="82" t="n">
        <f aca="false">I1017/UOM</f>
        <v>0</v>
      </c>
      <c r="M1017" s="82" t="n">
        <f aca="false">J1017/UOM</f>
        <v>0</v>
      </c>
      <c r="N1017" s="83" t="str">
        <f aca="false">IF(F1017="P","PHY",IF(F1017="G","G",E1017))</f>
        <v>P</v>
      </c>
      <c r="O1017" s="83" t="str">
        <f aca="false">IF(ISNA(VLOOKUP(G1017,BadCanCurves,1,FALSE())),VLOOKUP(D1017,FOLIOS,6,FALSE()),"not used")</f>
        <v>not used</v>
      </c>
      <c r="P1017" s="83" t="n">
        <f aca="false">IF($N1017="P",VLOOKUP(H1017,PrcBuckets,2,FALSE()),0)</f>
        <v>13</v>
      </c>
      <c r="Q1017" s="83" t="n">
        <f aca="false">IF($N1017="D",VLOOKUP(H1017,BasisBuckets,2,FALSE()),0)</f>
        <v>0</v>
      </c>
      <c r="R1017" s="83" t="n">
        <f aca="false">IF($N1017="PHY",VLOOKUP(H1017,PGDBuckets,2,FALSE()),0)</f>
        <v>0</v>
      </c>
      <c r="S1017" s="83" t="n">
        <f aca="false">IF($N1017="G",VLOOKUP(H1017,PGDBuckets,2,FALSE()),0)</f>
        <v>0</v>
      </c>
      <c r="T1017" s="83" t="n">
        <f aca="false">SUM(P1017:S1017)</f>
        <v>13</v>
      </c>
      <c r="U1017" s="83" t="str">
        <f aca="false">IF(O1017="not used","-",O1017&amp;N1017&amp;T1017)</f>
        <v>-</v>
      </c>
      <c r="V1017" s="83" t="str">
        <f aca="false">IF(O1017="Not Used","-",VLOOKUP(D1017,FOLIOS,7,FALSE())&amp;H1017)</f>
        <v>-</v>
      </c>
      <c r="W1017" s="83" t="str">
        <f aca="false">IF(U1017="-","-",O1017&amp;E1017&amp;H1017)</f>
        <v>-</v>
      </c>
      <c r="X1017" s="84" t="str">
        <f aca="false">D1017&amp;G1017</f>
        <v>FT-CAND-EGSC-PRCTOLL:EMER/ST.CL</v>
      </c>
      <c r="AF1017" s="0" t="str">
        <f aca="false">D1017&amp;V1017</f>
        <v>FT-CAND-EGSC-PRC-</v>
      </c>
    </row>
    <row r="1018" customFormat="false" ht="12.75" hidden="false" customHeight="false" outlineLevel="0" collapsed="false">
      <c r="A1018" s="80" t="n">
        <v>36682</v>
      </c>
      <c r="B1018" s="81" t="s">
        <v>55</v>
      </c>
      <c r="C1018" s="81" t="s">
        <v>56</v>
      </c>
      <c r="D1018" s="81" t="s">
        <v>80</v>
      </c>
      <c r="E1018" s="81" t="s">
        <v>24</v>
      </c>
      <c r="F1018" s="81"/>
      <c r="G1018" s="81" t="s">
        <v>62</v>
      </c>
      <c r="H1018" s="80" t="n">
        <v>39783</v>
      </c>
      <c r="I1018" s="81" t="n">
        <v>0</v>
      </c>
      <c r="J1018" s="81" t="n">
        <v>0</v>
      </c>
      <c r="K1018" s="82" t="n">
        <f aca="false">IF(J1018=0,0,J1018/I1018)</f>
        <v>0</v>
      </c>
      <c r="L1018" s="82" t="n">
        <f aca="false">I1018/UOM</f>
        <v>0</v>
      </c>
      <c r="M1018" s="82" t="n">
        <f aca="false">J1018/UOM</f>
        <v>0</v>
      </c>
      <c r="N1018" s="83" t="str">
        <f aca="false">IF(F1018="P","PHY",IF(F1018="G","G",E1018))</f>
        <v>P</v>
      </c>
      <c r="O1018" s="83" t="str">
        <f aca="false">IF(ISNA(VLOOKUP(G1018,BadCanCurves,1,FALSE())),VLOOKUP(D1018,FOLIOS,6,FALSE()),"not used")</f>
        <v>not used</v>
      </c>
      <c r="P1018" s="83" t="n">
        <f aca="false">IF($N1018="P",VLOOKUP(H1018,PrcBuckets,2,FALSE()),0)</f>
        <v>13</v>
      </c>
      <c r="Q1018" s="83" t="n">
        <f aca="false">IF($N1018="D",VLOOKUP(H1018,BasisBuckets,2,FALSE()),0)</f>
        <v>0</v>
      </c>
      <c r="R1018" s="83" t="n">
        <f aca="false">IF($N1018="PHY",VLOOKUP(H1018,PGDBuckets,2,FALSE()),0)</f>
        <v>0</v>
      </c>
      <c r="S1018" s="83" t="n">
        <f aca="false">IF($N1018="G",VLOOKUP(H1018,PGDBuckets,2,FALSE()),0)</f>
        <v>0</v>
      </c>
      <c r="T1018" s="83" t="n">
        <f aca="false">SUM(P1018:S1018)</f>
        <v>13</v>
      </c>
      <c r="U1018" s="83" t="str">
        <f aca="false">IF(O1018="not used","-",O1018&amp;N1018&amp;T1018)</f>
        <v>-</v>
      </c>
      <c r="V1018" s="83" t="str">
        <f aca="false">IF(O1018="Not Used","-",VLOOKUP(D1018,FOLIOS,7,FALSE())&amp;H1018)</f>
        <v>-</v>
      </c>
      <c r="W1018" s="83" t="str">
        <f aca="false">IF(U1018="-","-",O1018&amp;E1018&amp;H1018)</f>
        <v>-</v>
      </c>
      <c r="X1018" s="84" t="str">
        <f aca="false">D1018&amp;G1018</f>
        <v>FT-CAND-EGSC-PRCTOLL:EMER/ST.CL</v>
      </c>
      <c r="AF1018" s="0" t="str">
        <f aca="false">D1018&amp;V1018</f>
        <v>FT-CAND-EGSC-PRC-</v>
      </c>
    </row>
    <row r="1019" customFormat="false" ht="12.75" hidden="false" customHeight="false" outlineLevel="0" collapsed="false">
      <c r="A1019" s="80" t="n">
        <v>36682</v>
      </c>
      <c r="B1019" s="81" t="s">
        <v>55</v>
      </c>
      <c r="C1019" s="81" t="s">
        <v>56</v>
      </c>
      <c r="D1019" s="81" t="s">
        <v>80</v>
      </c>
      <c r="E1019" s="81" t="s">
        <v>24</v>
      </c>
      <c r="F1019" s="81"/>
      <c r="G1019" s="81" t="s">
        <v>63</v>
      </c>
      <c r="H1019" s="80" t="n">
        <v>36708</v>
      </c>
      <c r="I1019" s="81" t="n">
        <v>325943</v>
      </c>
      <c r="J1019" s="81" t="n">
        <v>0</v>
      </c>
      <c r="K1019" s="82" t="n">
        <f aca="false">IF(J1019=0,0,J1019/I1019)</f>
        <v>0</v>
      </c>
      <c r="L1019" s="82" t="n">
        <f aca="false">I1019/UOM</f>
        <v>32.5943</v>
      </c>
      <c r="M1019" s="82" t="n">
        <f aca="false">J1019/UOM</f>
        <v>0</v>
      </c>
      <c r="N1019" s="83" t="str">
        <f aca="false">IF(F1019="P","PHY",IF(F1019="G","G",E1019))</f>
        <v>P</v>
      </c>
      <c r="O1019" s="83" t="str">
        <f aca="false">IF(ISNA(VLOOKUP(G1019,BadCanCurves,1,FALSE())),VLOOKUP(D1019,FOLIOS,6,FALSE()),"not used")</f>
        <v>not used</v>
      </c>
      <c r="P1019" s="83" t="n">
        <f aca="false">IF($N1019="P",VLOOKUP(H1019,PrcBuckets,2,FALSE()),0)</f>
        <v>4</v>
      </c>
      <c r="Q1019" s="83" t="n">
        <f aca="false">IF($N1019="D",VLOOKUP(H1019,BasisBuckets,2,FALSE()),0)</f>
        <v>0</v>
      </c>
      <c r="R1019" s="83" t="n">
        <f aca="false">IF($N1019="PHY",VLOOKUP(H1019,PGDBuckets,2,FALSE()),0)</f>
        <v>0</v>
      </c>
      <c r="S1019" s="83" t="n">
        <f aca="false">IF($N1019="G",VLOOKUP(H1019,PGDBuckets,2,FALSE()),0)</f>
        <v>0</v>
      </c>
      <c r="T1019" s="83" t="n">
        <f aca="false">SUM(P1019:S1019)</f>
        <v>4</v>
      </c>
      <c r="U1019" s="83" t="str">
        <f aca="false">IF(O1019="not used","-",O1019&amp;N1019&amp;T1019)</f>
        <v>-</v>
      </c>
      <c r="V1019" s="83" t="str">
        <f aca="false">IF(O1019="Not Used","-",VLOOKUP(D1019,FOLIOS,7,FALSE())&amp;H1019)</f>
        <v>-</v>
      </c>
      <c r="W1019" s="83" t="str">
        <f aca="false">IF(U1019="-","-",O1019&amp;E1019&amp;H1019)</f>
        <v>-</v>
      </c>
      <c r="X1019" s="84" t="str">
        <f aca="false">D1019&amp;G1019</f>
        <v>FT-CAND-EGSC-PRCTOLL:EMP/EAST.Z</v>
      </c>
      <c r="AF1019" s="0" t="str">
        <f aca="false">D1019&amp;V1019</f>
        <v>FT-CAND-EGSC-PRC-</v>
      </c>
    </row>
    <row r="1020" customFormat="false" ht="12.75" hidden="false" customHeight="false" outlineLevel="0" collapsed="false">
      <c r="A1020" s="80" t="n">
        <v>36682</v>
      </c>
      <c r="B1020" s="81" t="s">
        <v>55</v>
      </c>
      <c r="C1020" s="81" t="s">
        <v>56</v>
      </c>
      <c r="D1020" s="81" t="s">
        <v>80</v>
      </c>
      <c r="E1020" s="81" t="s">
        <v>24</v>
      </c>
      <c r="F1020" s="81"/>
      <c r="G1020" s="81" t="s">
        <v>63</v>
      </c>
      <c r="H1020" s="80" t="n">
        <v>36739</v>
      </c>
      <c r="I1020" s="81" t="n">
        <v>324063</v>
      </c>
      <c r="J1020" s="81" t="n">
        <v>0</v>
      </c>
      <c r="K1020" s="82" t="n">
        <f aca="false">IF(J1020=0,0,J1020/I1020)</f>
        <v>0</v>
      </c>
      <c r="L1020" s="82" t="n">
        <f aca="false">I1020/UOM</f>
        <v>32.4063</v>
      </c>
      <c r="M1020" s="82" t="n">
        <f aca="false">J1020/UOM</f>
        <v>0</v>
      </c>
      <c r="N1020" s="83" t="str">
        <f aca="false">IF(F1020="P","PHY",IF(F1020="G","G",E1020))</f>
        <v>P</v>
      </c>
      <c r="O1020" s="83" t="str">
        <f aca="false">IF(ISNA(VLOOKUP(G1020,BadCanCurves,1,FALSE())),VLOOKUP(D1020,FOLIOS,6,FALSE()),"not used")</f>
        <v>not used</v>
      </c>
      <c r="P1020" s="83" t="n">
        <f aca="false">IF($N1020="P",VLOOKUP(H1020,PrcBuckets,2,FALSE()),0)</f>
        <v>5</v>
      </c>
      <c r="Q1020" s="83" t="n">
        <f aca="false">IF($N1020="D",VLOOKUP(H1020,BasisBuckets,2,FALSE()),0)</f>
        <v>0</v>
      </c>
      <c r="R1020" s="83" t="n">
        <f aca="false">IF($N1020="PHY",VLOOKUP(H1020,PGDBuckets,2,FALSE()),0)</f>
        <v>0</v>
      </c>
      <c r="S1020" s="83" t="n">
        <f aca="false">IF($N1020="G",VLOOKUP(H1020,PGDBuckets,2,FALSE()),0)</f>
        <v>0</v>
      </c>
      <c r="T1020" s="83" t="n">
        <f aca="false">SUM(P1020:S1020)</f>
        <v>5</v>
      </c>
      <c r="U1020" s="83" t="str">
        <f aca="false">IF(O1020="not used","-",O1020&amp;N1020&amp;T1020)</f>
        <v>-</v>
      </c>
      <c r="V1020" s="83" t="str">
        <f aca="false">IF(O1020="Not Used","-",VLOOKUP(D1020,FOLIOS,7,FALSE())&amp;H1020)</f>
        <v>-</v>
      </c>
      <c r="W1020" s="83" t="str">
        <f aca="false">IF(U1020="-","-",O1020&amp;E1020&amp;H1020)</f>
        <v>-</v>
      </c>
      <c r="X1020" s="84" t="str">
        <f aca="false">D1020&amp;G1020</f>
        <v>FT-CAND-EGSC-PRCTOLL:EMP/EAST.Z</v>
      </c>
      <c r="AF1020" s="0" t="str">
        <f aca="false">D1020&amp;V1020</f>
        <v>FT-CAND-EGSC-PRC-</v>
      </c>
    </row>
    <row r="1021" customFormat="false" ht="12.75" hidden="false" customHeight="false" outlineLevel="0" collapsed="false">
      <c r="A1021" s="80" t="n">
        <v>36682</v>
      </c>
      <c r="B1021" s="81" t="s">
        <v>55</v>
      </c>
      <c r="C1021" s="81" t="s">
        <v>56</v>
      </c>
      <c r="D1021" s="81" t="s">
        <v>80</v>
      </c>
      <c r="E1021" s="81" t="s">
        <v>24</v>
      </c>
      <c r="F1021" s="81"/>
      <c r="G1021" s="81" t="s">
        <v>63</v>
      </c>
      <c r="H1021" s="80" t="n">
        <v>36770</v>
      </c>
      <c r="I1021" s="81" t="n">
        <v>311769</v>
      </c>
      <c r="J1021" s="81" t="n">
        <v>0</v>
      </c>
      <c r="K1021" s="82" t="n">
        <f aca="false">IF(J1021=0,0,J1021/I1021)</f>
        <v>0</v>
      </c>
      <c r="L1021" s="82" t="n">
        <f aca="false">I1021/UOM</f>
        <v>31.1769</v>
      </c>
      <c r="M1021" s="82" t="n">
        <f aca="false">J1021/UOM</f>
        <v>0</v>
      </c>
      <c r="N1021" s="83" t="str">
        <f aca="false">IF(F1021="P","PHY",IF(F1021="G","G",E1021))</f>
        <v>P</v>
      </c>
      <c r="O1021" s="83" t="str">
        <f aca="false">IF(ISNA(VLOOKUP(G1021,BadCanCurves,1,FALSE())),VLOOKUP(D1021,FOLIOS,6,FALSE()),"not used")</f>
        <v>not used</v>
      </c>
      <c r="P1021" s="83" t="n">
        <f aca="false">IF($N1021="P",VLOOKUP(H1021,PrcBuckets,2,FALSE()),0)</f>
        <v>6</v>
      </c>
      <c r="Q1021" s="83" t="n">
        <f aca="false">IF($N1021="D",VLOOKUP(H1021,BasisBuckets,2,FALSE()),0)</f>
        <v>0</v>
      </c>
      <c r="R1021" s="83" t="n">
        <f aca="false">IF($N1021="PHY",VLOOKUP(H1021,PGDBuckets,2,FALSE()),0)</f>
        <v>0</v>
      </c>
      <c r="S1021" s="83" t="n">
        <f aca="false">IF($N1021="G",VLOOKUP(H1021,PGDBuckets,2,FALSE()),0)</f>
        <v>0</v>
      </c>
      <c r="T1021" s="83" t="n">
        <f aca="false">SUM(P1021:S1021)</f>
        <v>6</v>
      </c>
      <c r="U1021" s="83" t="str">
        <f aca="false">IF(O1021="not used","-",O1021&amp;N1021&amp;T1021)</f>
        <v>-</v>
      </c>
      <c r="V1021" s="83" t="str">
        <f aca="false">IF(O1021="Not Used","-",VLOOKUP(D1021,FOLIOS,7,FALSE())&amp;H1021)</f>
        <v>-</v>
      </c>
      <c r="W1021" s="83" t="str">
        <f aca="false">IF(U1021="-","-",O1021&amp;E1021&amp;H1021)</f>
        <v>-</v>
      </c>
      <c r="X1021" s="84" t="str">
        <f aca="false">D1021&amp;G1021</f>
        <v>FT-CAND-EGSC-PRCTOLL:EMP/EAST.Z</v>
      </c>
      <c r="AF1021" s="0" t="str">
        <f aca="false">D1021&amp;V1021</f>
        <v>FT-CAND-EGSC-PRC-</v>
      </c>
    </row>
    <row r="1022" customFormat="false" ht="12.75" hidden="false" customHeight="false" outlineLevel="0" collapsed="false">
      <c r="A1022" s="80" t="n">
        <v>36682</v>
      </c>
      <c r="B1022" s="81" t="s">
        <v>55</v>
      </c>
      <c r="C1022" s="81" t="s">
        <v>56</v>
      </c>
      <c r="D1022" s="81" t="s">
        <v>80</v>
      </c>
      <c r="E1022" s="81" t="s">
        <v>24</v>
      </c>
      <c r="F1022" s="81"/>
      <c r="G1022" s="81" t="s">
        <v>63</v>
      </c>
      <c r="H1022" s="80" t="n">
        <v>36800</v>
      </c>
      <c r="I1022" s="81" t="n">
        <v>320348</v>
      </c>
      <c r="J1022" s="81" t="n">
        <v>0</v>
      </c>
      <c r="K1022" s="82" t="n">
        <f aca="false">IF(J1022=0,0,J1022/I1022)</f>
        <v>0</v>
      </c>
      <c r="L1022" s="82" t="n">
        <f aca="false">I1022/UOM</f>
        <v>32.0348</v>
      </c>
      <c r="M1022" s="82" t="n">
        <f aca="false">J1022/UOM</f>
        <v>0</v>
      </c>
      <c r="N1022" s="83" t="str">
        <f aca="false">IF(F1022="P","PHY",IF(F1022="G","G",E1022))</f>
        <v>P</v>
      </c>
      <c r="O1022" s="83" t="str">
        <f aca="false">IF(ISNA(VLOOKUP(G1022,BadCanCurves,1,FALSE())),VLOOKUP(D1022,FOLIOS,6,FALSE()),"not used")</f>
        <v>not used</v>
      </c>
      <c r="P1022" s="83" t="n">
        <f aca="false">IF($N1022="P",VLOOKUP(H1022,PrcBuckets,2,FALSE()),0)</f>
        <v>7</v>
      </c>
      <c r="Q1022" s="83" t="n">
        <f aca="false">IF($N1022="D",VLOOKUP(H1022,BasisBuckets,2,FALSE()),0)</f>
        <v>0</v>
      </c>
      <c r="R1022" s="83" t="n">
        <f aca="false">IF($N1022="PHY",VLOOKUP(H1022,PGDBuckets,2,FALSE()),0)</f>
        <v>0</v>
      </c>
      <c r="S1022" s="83" t="n">
        <f aca="false">IF($N1022="G",VLOOKUP(H1022,PGDBuckets,2,FALSE()),0)</f>
        <v>0</v>
      </c>
      <c r="T1022" s="83" t="n">
        <f aca="false">SUM(P1022:S1022)</f>
        <v>7</v>
      </c>
      <c r="U1022" s="83" t="str">
        <f aca="false">IF(O1022="not used","-",O1022&amp;N1022&amp;T1022)</f>
        <v>-</v>
      </c>
      <c r="V1022" s="83" t="str">
        <f aca="false">IF(O1022="Not Used","-",VLOOKUP(D1022,FOLIOS,7,FALSE())&amp;H1022)</f>
        <v>-</v>
      </c>
      <c r="W1022" s="83" t="str">
        <f aca="false">IF(U1022="-","-",O1022&amp;E1022&amp;H1022)</f>
        <v>-</v>
      </c>
      <c r="X1022" s="84" t="str">
        <f aca="false">D1022&amp;G1022</f>
        <v>FT-CAND-EGSC-PRCTOLL:EMP/EAST.Z</v>
      </c>
      <c r="AF1022" s="0" t="str">
        <f aca="false">D1022&amp;V1022</f>
        <v>FT-CAND-EGSC-PRC-</v>
      </c>
    </row>
    <row r="1023" customFormat="false" ht="12.75" hidden="false" customHeight="false" outlineLevel="0" collapsed="false">
      <c r="A1023" s="80" t="n">
        <v>36682</v>
      </c>
      <c r="B1023" s="81" t="s">
        <v>55</v>
      </c>
      <c r="C1023" s="81" t="s">
        <v>56</v>
      </c>
      <c r="D1023" s="81" t="s">
        <v>80</v>
      </c>
      <c r="E1023" s="81" t="s">
        <v>24</v>
      </c>
      <c r="F1023" s="81"/>
      <c r="G1023" s="81" t="s">
        <v>63</v>
      </c>
      <c r="H1023" s="80" t="n">
        <v>36831</v>
      </c>
      <c r="I1023" s="81" t="n">
        <v>308175</v>
      </c>
      <c r="J1023" s="81" t="n">
        <v>0</v>
      </c>
      <c r="K1023" s="82" t="n">
        <f aca="false">IF(J1023=0,0,J1023/I1023)</f>
        <v>0</v>
      </c>
      <c r="L1023" s="82" t="n">
        <f aca="false">I1023/UOM</f>
        <v>30.8175</v>
      </c>
      <c r="M1023" s="82" t="n">
        <f aca="false">J1023/UOM</f>
        <v>0</v>
      </c>
      <c r="N1023" s="83" t="str">
        <f aca="false">IF(F1023="P","PHY",IF(F1023="G","G",E1023))</f>
        <v>P</v>
      </c>
      <c r="O1023" s="83" t="str">
        <f aca="false">IF(ISNA(VLOOKUP(G1023,BadCanCurves,1,FALSE())),VLOOKUP(D1023,FOLIOS,6,FALSE()),"not used")</f>
        <v>not used</v>
      </c>
      <c r="P1023" s="83" t="n">
        <f aca="false">IF($N1023="P",VLOOKUP(H1023,PrcBuckets,2,FALSE()),0)</f>
        <v>8</v>
      </c>
      <c r="Q1023" s="83" t="n">
        <f aca="false">IF($N1023="D",VLOOKUP(H1023,BasisBuckets,2,FALSE()),0)</f>
        <v>0</v>
      </c>
      <c r="R1023" s="83" t="n">
        <f aca="false">IF($N1023="PHY",VLOOKUP(H1023,PGDBuckets,2,FALSE()),0)</f>
        <v>0</v>
      </c>
      <c r="S1023" s="83" t="n">
        <f aca="false">IF($N1023="G",VLOOKUP(H1023,PGDBuckets,2,FALSE()),0)</f>
        <v>0</v>
      </c>
      <c r="T1023" s="83" t="n">
        <f aca="false">SUM(P1023:S1023)</f>
        <v>8</v>
      </c>
      <c r="U1023" s="83" t="str">
        <f aca="false">IF(O1023="not used","-",O1023&amp;N1023&amp;T1023)</f>
        <v>-</v>
      </c>
      <c r="V1023" s="83" t="str">
        <f aca="false">IF(O1023="Not Used","-",VLOOKUP(D1023,FOLIOS,7,FALSE())&amp;H1023)</f>
        <v>-</v>
      </c>
      <c r="W1023" s="83" t="str">
        <f aca="false">IF(U1023="-","-",O1023&amp;E1023&amp;H1023)</f>
        <v>-</v>
      </c>
      <c r="X1023" s="84" t="str">
        <f aca="false">D1023&amp;G1023</f>
        <v>FT-CAND-EGSC-PRCTOLL:EMP/EAST.Z</v>
      </c>
      <c r="AF1023" s="0" t="str">
        <f aca="false">D1023&amp;V1023</f>
        <v>FT-CAND-EGSC-PRC-</v>
      </c>
    </row>
    <row r="1024" customFormat="false" ht="12.75" hidden="false" customHeight="false" outlineLevel="0" collapsed="false">
      <c r="A1024" s="80" t="n">
        <v>36682</v>
      </c>
      <c r="B1024" s="81" t="s">
        <v>55</v>
      </c>
      <c r="C1024" s="81" t="s">
        <v>56</v>
      </c>
      <c r="D1024" s="81" t="s">
        <v>80</v>
      </c>
      <c r="E1024" s="81" t="s">
        <v>24</v>
      </c>
      <c r="F1024" s="81"/>
      <c r="G1024" s="81" t="s">
        <v>63</v>
      </c>
      <c r="H1024" s="80" t="n">
        <v>36861</v>
      </c>
      <c r="I1024" s="81" t="n">
        <v>316600</v>
      </c>
      <c r="J1024" s="81" t="n">
        <v>0</v>
      </c>
      <c r="K1024" s="82" t="n">
        <f aca="false">IF(J1024=0,0,J1024/I1024)</f>
        <v>0</v>
      </c>
      <c r="L1024" s="82" t="n">
        <f aca="false">I1024/UOM</f>
        <v>31.66</v>
      </c>
      <c r="M1024" s="82" t="n">
        <f aca="false">J1024/UOM</f>
        <v>0</v>
      </c>
      <c r="N1024" s="83" t="str">
        <f aca="false">IF(F1024="P","PHY",IF(F1024="G","G",E1024))</f>
        <v>P</v>
      </c>
      <c r="O1024" s="83" t="str">
        <f aca="false">IF(ISNA(VLOOKUP(G1024,BadCanCurves,1,FALSE())),VLOOKUP(D1024,FOLIOS,6,FALSE()),"not used")</f>
        <v>not used</v>
      </c>
      <c r="P1024" s="83" t="n">
        <f aca="false">IF($N1024="P",VLOOKUP(H1024,PrcBuckets,2,FALSE()),0)</f>
        <v>8</v>
      </c>
      <c r="Q1024" s="83" t="n">
        <f aca="false">IF($N1024="D",VLOOKUP(H1024,BasisBuckets,2,FALSE()),0)</f>
        <v>0</v>
      </c>
      <c r="R1024" s="83" t="n">
        <f aca="false">IF($N1024="PHY",VLOOKUP(H1024,PGDBuckets,2,FALSE()),0)</f>
        <v>0</v>
      </c>
      <c r="S1024" s="83" t="n">
        <f aca="false">IF($N1024="G",VLOOKUP(H1024,PGDBuckets,2,FALSE()),0)</f>
        <v>0</v>
      </c>
      <c r="T1024" s="83" t="n">
        <f aca="false">SUM(P1024:S1024)</f>
        <v>8</v>
      </c>
      <c r="U1024" s="83" t="str">
        <f aca="false">IF(O1024="not used","-",O1024&amp;N1024&amp;T1024)</f>
        <v>-</v>
      </c>
      <c r="V1024" s="83" t="str">
        <f aca="false">IF(O1024="Not Used","-",VLOOKUP(D1024,FOLIOS,7,FALSE())&amp;H1024)</f>
        <v>-</v>
      </c>
      <c r="W1024" s="83" t="str">
        <f aca="false">IF(U1024="-","-",O1024&amp;E1024&amp;H1024)</f>
        <v>-</v>
      </c>
      <c r="X1024" s="84" t="str">
        <f aca="false">D1024&amp;G1024</f>
        <v>FT-CAND-EGSC-PRCTOLL:EMP/EAST.Z</v>
      </c>
      <c r="AF1024" s="0" t="str">
        <f aca="false">D1024&amp;V1024</f>
        <v>FT-CAND-EGSC-PRC-</v>
      </c>
    </row>
    <row r="1025" customFormat="false" ht="12.75" hidden="false" customHeight="false" outlineLevel="0" collapsed="false">
      <c r="A1025" s="80" t="n">
        <v>36682</v>
      </c>
      <c r="B1025" s="81" t="s">
        <v>55</v>
      </c>
      <c r="C1025" s="81" t="s">
        <v>56</v>
      </c>
      <c r="D1025" s="81" t="s">
        <v>80</v>
      </c>
      <c r="E1025" s="81" t="s">
        <v>24</v>
      </c>
      <c r="F1025" s="81"/>
      <c r="G1025" s="81" t="s">
        <v>63</v>
      </c>
      <c r="H1025" s="80" t="n">
        <v>36892</v>
      </c>
      <c r="I1025" s="81" t="n">
        <v>314688</v>
      </c>
      <c r="J1025" s="81" t="n">
        <v>0</v>
      </c>
      <c r="K1025" s="82" t="n">
        <f aca="false">IF(J1025=0,0,J1025/I1025)</f>
        <v>0</v>
      </c>
      <c r="L1025" s="82" t="n">
        <f aca="false">I1025/UOM</f>
        <v>31.4688</v>
      </c>
      <c r="M1025" s="82" t="n">
        <f aca="false">J1025/UOM</f>
        <v>0</v>
      </c>
      <c r="N1025" s="83" t="str">
        <f aca="false">IF(F1025="P","PHY",IF(F1025="G","G",E1025))</f>
        <v>P</v>
      </c>
      <c r="O1025" s="83" t="str">
        <f aca="false">IF(ISNA(VLOOKUP(G1025,BadCanCurves,1,FALSE())),VLOOKUP(D1025,FOLIOS,6,FALSE()),"not used")</f>
        <v>not used</v>
      </c>
      <c r="P1025" s="83" t="n">
        <f aca="false">IF($N1025="P",VLOOKUP(H1025,PrcBuckets,2,FALSE()),0)</f>
        <v>9</v>
      </c>
      <c r="Q1025" s="83" t="n">
        <f aca="false">IF($N1025="D",VLOOKUP(H1025,BasisBuckets,2,FALSE()),0)</f>
        <v>0</v>
      </c>
      <c r="R1025" s="83" t="n">
        <f aca="false">IF($N1025="PHY",VLOOKUP(H1025,PGDBuckets,2,FALSE()),0)</f>
        <v>0</v>
      </c>
      <c r="S1025" s="83" t="n">
        <f aca="false">IF($N1025="G",VLOOKUP(H1025,PGDBuckets,2,FALSE()),0)</f>
        <v>0</v>
      </c>
      <c r="T1025" s="83" t="n">
        <f aca="false">SUM(P1025:S1025)</f>
        <v>9</v>
      </c>
      <c r="U1025" s="83" t="str">
        <f aca="false">IF(O1025="not used","-",O1025&amp;N1025&amp;T1025)</f>
        <v>-</v>
      </c>
      <c r="V1025" s="83" t="str">
        <f aca="false">IF(O1025="Not Used","-",VLOOKUP(D1025,FOLIOS,7,FALSE())&amp;H1025)</f>
        <v>-</v>
      </c>
      <c r="W1025" s="83" t="str">
        <f aca="false">IF(U1025="-","-",O1025&amp;E1025&amp;H1025)</f>
        <v>-</v>
      </c>
      <c r="X1025" s="84" t="str">
        <f aca="false">D1025&amp;G1025</f>
        <v>FT-CAND-EGSC-PRCTOLL:EMP/EAST.Z</v>
      </c>
      <c r="AF1025" s="0" t="str">
        <f aca="false">D1025&amp;V1025</f>
        <v>FT-CAND-EGSC-PRC-</v>
      </c>
    </row>
    <row r="1026" customFormat="false" ht="12.75" hidden="false" customHeight="false" outlineLevel="0" collapsed="false">
      <c r="A1026" s="80" t="n">
        <v>36682</v>
      </c>
      <c r="B1026" s="81" t="s">
        <v>55</v>
      </c>
      <c r="C1026" s="81" t="s">
        <v>56</v>
      </c>
      <c r="D1026" s="81" t="s">
        <v>80</v>
      </c>
      <c r="E1026" s="81" t="s">
        <v>24</v>
      </c>
      <c r="F1026" s="81"/>
      <c r="G1026" s="81" t="s">
        <v>63</v>
      </c>
      <c r="H1026" s="80" t="n">
        <v>36923</v>
      </c>
      <c r="I1026" s="81" t="n">
        <v>282508</v>
      </c>
      <c r="J1026" s="81" t="n">
        <v>0</v>
      </c>
      <c r="K1026" s="82" t="n">
        <f aca="false">IF(J1026=0,0,J1026/I1026)</f>
        <v>0</v>
      </c>
      <c r="L1026" s="82" t="n">
        <f aca="false">I1026/UOM</f>
        <v>28.2508</v>
      </c>
      <c r="M1026" s="82" t="n">
        <f aca="false">J1026/UOM</f>
        <v>0</v>
      </c>
      <c r="N1026" s="83" t="str">
        <f aca="false">IF(F1026="P","PHY",IF(F1026="G","G",E1026))</f>
        <v>P</v>
      </c>
      <c r="O1026" s="83" t="str">
        <f aca="false">IF(ISNA(VLOOKUP(G1026,BadCanCurves,1,FALSE())),VLOOKUP(D1026,FOLIOS,6,FALSE()),"not used")</f>
        <v>not used</v>
      </c>
      <c r="P1026" s="83" t="n">
        <f aca="false">IF($N1026="P",VLOOKUP(H1026,PrcBuckets,2,FALSE()),0)</f>
        <v>9</v>
      </c>
      <c r="Q1026" s="83" t="n">
        <f aca="false">IF($N1026="D",VLOOKUP(H1026,BasisBuckets,2,FALSE()),0)</f>
        <v>0</v>
      </c>
      <c r="R1026" s="83" t="n">
        <f aca="false">IF($N1026="PHY",VLOOKUP(H1026,PGDBuckets,2,FALSE()),0)</f>
        <v>0</v>
      </c>
      <c r="S1026" s="83" t="n">
        <f aca="false">IF($N1026="G",VLOOKUP(H1026,PGDBuckets,2,FALSE()),0)</f>
        <v>0</v>
      </c>
      <c r="T1026" s="83" t="n">
        <f aca="false">SUM(P1026:S1026)</f>
        <v>9</v>
      </c>
      <c r="U1026" s="83" t="str">
        <f aca="false">IF(O1026="not used","-",O1026&amp;N1026&amp;T1026)</f>
        <v>-</v>
      </c>
      <c r="V1026" s="83" t="str">
        <f aca="false">IF(O1026="Not Used","-",VLOOKUP(D1026,FOLIOS,7,FALSE())&amp;H1026)</f>
        <v>-</v>
      </c>
      <c r="W1026" s="83" t="str">
        <f aca="false">IF(U1026="-","-",O1026&amp;E1026&amp;H1026)</f>
        <v>-</v>
      </c>
      <c r="X1026" s="84" t="str">
        <f aca="false">D1026&amp;G1026</f>
        <v>FT-CAND-EGSC-PRCTOLL:EMP/EAST.Z</v>
      </c>
      <c r="AF1026" s="0" t="str">
        <f aca="false">D1026&amp;V1026</f>
        <v>FT-CAND-EGSC-PRC-</v>
      </c>
    </row>
    <row r="1027" customFormat="false" ht="12.75" hidden="false" customHeight="false" outlineLevel="0" collapsed="false">
      <c r="A1027" s="80" t="n">
        <v>36682</v>
      </c>
      <c r="B1027" s="81" t="s">
        <v>55</v>
      </c>
      <c r="C1027" s="81" t="s">
        <v>56</v>
      </c>
      <c r="D1027" s="81" t="s">
        <v>80</v>
      </c>
      <c r="E1027" s="81" t="s">
        <v>24</v>
      </c>
      <c r="F1027" s="81"/>
      <c r="G1027" s="81" t="s">
        <v>63</v>
      </c>
      <c r="H1027" s="80" t="n">
        <v>36951</v>
      </c>
      <c r="I1027" s="81" t="n">
        <v>311047</v>
      </c>
      <c r="J1027" s="81" t="n">
        <v>0</v>
      </c>
      <c r="K1027" s="82" t="n">
        <f aca="false">IF(J1027=0,0,J1027/I1027)</f>
        <v>0</v>
      </c>
      <c r="L1027" s="82" t="n">
        <f aca="false">I1027/UOM</f>
        <v>31.1047</v>
      </c>
      <c r="M1027" s="82" t="n">
        <f aca="false">J1027/UOM</f>
        <v>0</v>
      </c>
      <c r="N1027" s="83" t="str">
        <f aca="false">IF(F1027="P","PHY",IF(F1027="G","G",E1027))</f>
        <v>P</v>
      </c>
      <c r="O1027" s="83" t="str">
        <f aca="false">IF(ISNA(VLOOKUP(G1027,BadCanCurves,1,FALSE())),VLOOKUP(D1027,FOLIOS,6,FALSE()),"not used")</f>
        <v>not used</v>
      </c>
      <c r="P1027" s="83" t="n">
        <f aca="false">IF($N1027="P",VLOOKUP(H1027,PrcBuckets,2,FALSE()),0)</f>
        <v>9</v>
      </c>
      <c r="Q1027" s="83" t="n">
        <f aca="false">IF($N1027="D",VLOOKUP(H1027,BasisBuckets,2,FALSE()),0)</f>
        <v>0</v>
      </c>
      <c r="R1027" s="83" t="n">
        <f aca="false">IF($N1027="PHY",VLOOKUP(H1027,PGDBuckets,2,FALSE()),0)</f>
        <v>0</v>
      </c>
      <c r="S1027" s="83" t="n">
        <f aca="false">IF($N1027="G",VLOOKUP(H1027,PGDBuckets,2,FALSE()),0)</f>
        <v>0</v>
      </c>
      <c r="T1027" s="83" t="n">
        <f aca="false">SUM(P1027:S1027)</f>
        <v>9</v>
      </c>
      <c r="U1027" s="83" t="str">
        <f aca="false">IF(O1027="not used","-",O1027&amp;N1027&amp;T1027)</f>
        <v>-</v>
      </c>
      <c r="V1027" s="83" t="str">
        <f aca="false">IF(O1027="Not Used","-",VLOOKUP(D1027,FOLIOS,7,FALSE())&amp;H1027)</f>
        <v>-</v>
      </c>
      <c r="W1027" s="83" t="str">
        <f aca="false">IF(U1027="-","-",O1027&amp;E1027&amp;H1027)</f>
        <v>-</v>
      </c>
      <c r="X1027" s="84" t="str">
        <f aca="false">D1027&amp;G1027</f>
        <v>FT-CAND-EGSC-PRCTOLL:EMP/EAST.Z</v>
      </c>
      <c r="AF1027" s="0" t="str">
        <f aca="false">D1027&amp;V1027</f>
        <v>FT-CAND-EGSC-PRC-</v>
      </c>
    </row>
    <row r="1028" customFormat="false" ht="12.75" hidden="false" customHeight="false" outlineLevel="0" collapsed="false">
      <c r="A1028" s="80" t="n">
        <v>36682</v>
      </c>
      <c r="B1028" s="81" t="s">
        <v>55</v>
      </c>
      <c r="C1028" s="81" t="s">
        <v>56</v>
      </c>
      <c r="D1028" s="81" t="s">
        <v>80</v>
      </c>
      <c r="E1028" s="81" t="s">
        <v>24</v>
      </c>
      <c r="F1028" s="81"/>
      <c r="G1028" s="81" t="s">
        <v>63</v>
      </c>
      <c r="H1028" s="80" t="n">
        <v>36982</v>
      </c>
      <c r="I1028" s="81" t="n">
        <v>299168</v>
      </c>
      <c r="J1028" s="81" t="n">
        <v>0</v>
      </c>
      <c r="K1028" s="82" t="n">
        <f aca="false">IF(J1028=0,0,J1028/I1028)</f>
        <v>0</v>
      </c>
      <c r="L1028" s="82" t="n">
        <f aca="false">I1028/UOM</f>
        <v>29.9168</v>
      </c>
      <c r="M1028" s="82" t="n">
        <f aca="false">J1028/UOM</f>
        <v>0</v>
      </c>
      <c r="N1028" s="83" t="str">
        <f aca="false">IF(F1028="P","PHY",IF(F1028="G","G",E1028))</f>
        <v>P</v>
      </c>
      <c r="O1028" s="83" t="str">
        <f aca="false">IF(ISNA(VLOOKUP(G1028,BadCanCurves,1,FALSE())),VLOOKUP(D1028,FOLIOS,6,FALSE()),"not used")</f>
        <v>not used</v>
      </c>
      <c r="P1028" s="83" t="n">
        <f aca="false">IF($N1028="P",VLOOKUP(H1028,PrcBuckets,2,FALSE()),0)</f>
        <v>9</v>
      </c>
      <c r="Q1028" s="83" t="n">
        <f aca="false">IF($N1028="D",VLOOKUP(H1028,BasisBuckets,2,FALSE()),0)</f>
        <v>0</v>
      </c>
      <c r="R1028" s="83" t="n">
        <f aca="false">IF($N1028="PHY",VLOOKUP(H1028,PGDBuckets,2,FALSE()),0)</f>
        <v>0</v>
      </c>
      <c r="S1028" s="83" t="n">
        <f aca="false">IF($N1028="G",VLOOKUP(H1028,PGDBuckets,2,FALSE()),0)</f>
        <v>0</v>
      </c>
      <c r="T1028" s="83" t="n">
        <f aca="false">SUM(P1028:S1028)</f>
        <v>9</v>
      </c>
      <c r="U1028" s="83" t="str">
        <f aca="false">IF(O1028="not used","-",O1028&amp;N1028&amp;T1028)</f>
        <v>-</v>
      </c>
      <c r="V1028" s="83" t="str">
        <f aca="false">IF(O1028="Not Used","-",VLOOKUP(D1028,FOLIOS,7,FALSE())&amp;H1028)</f>
        <v>-</v>
      </c>
      <c r="W1028" s="83" t="str">
        <f aca="false">IF(U1028="-","-",O1028&amp;E1028&amp;H1028)</f>
        <v>-</v>
      </c>
      <c r="X1028" s="84" t="str">
        <f aca="false">D1028&amp;G1028</f>
        <v>FT-CAND-EGSC-PRCTOLL:EMP/EAST.Z</v>
      </c>
      <c r="AF1028" s="0" t="str">
        <f aca="false">D1028&amp;V1028</f>
        <v>FT-CAND-EGSC-PRC-</v>
      </c>
    </row>
    <row r="1029" customFormat="false" ht="12.75" hidden="false" customHeight="false" outlineLevel="0" collapsed="false">
      <c r="A1029" s="80" t="n">
        <v>36682</v>
      </c>
      <c r="B1029" s="81" t="s">
        <v>55</v>
      </c>
      <c r="C1029" s="81" t="s">
        <v>56</v>
      </c>
      <c r="D1029" s="81" t="s">
        <v>80</v>
      </c>
      <c r="E1029" s="81" t="s">
        <v>24</v>
      </c>
      <c r="F1029" s="81"/>
      <c r="G1029" s="81" t="s">
        <v>63</v>
      </c>
      <c r="H1029" s="80" t="n">
        <v>37012</v>
      </c>
      <c r="I1029" s="81" t="n">
        <v>307318</v>
      </c>
      <c r="J1029" s="81" t="n">
        <v>0</v>
      </c>
      <c r="K1029" s="82" t="n">
        <f aca="false">IF(J1029=0,0,J1029/I1029)</f>
        <v>0</v>
      </c>
      <c r="L1029" s="82" t="n">
        <f aca="false">I1029/UOM</f>
        <v>30.7318</v>
      </c>
      <c r="M1029" s="82" t="n">
        <f aca="false">J1029/UOM</f>
        <v>0</v>
      </c>
      <c r="N1029" s="83" t="str">
        <f aca="false">IF(F1029="P","PHY",IF(F1029="G","G",E1029))</f>
        <v>P</v>
      </c>
      <c r="O1029" s="83" t="str">
        <f aca="false">IF(ISNA(VLOOKUP(G1029,BadCanCurves,1,FALSE())),VLOOKUP(D1029,FOLIOS,6,FALSE()),"not used")</f>
        <v>not used</v>
      </c>
      <c r="P1029" s="83" t="n">
        <f aca="false">IF($N1029="P",VLOOKUP(H1029,PrcBuckets,2,FALSE()),0)</f>
        <v>9</v>
      </c>
      <c r="Q1029" s="83" t="n">
        <f aca="false">IF($N1029="D",VLOOKUP(H1029,BasisBuckets,2,FALSE()),0)</f>
        <v>0</v>
      </c>
      <c r="R1029" s="83" t="n">
        <f aca="false">IF($N1029="PHY",VLOOKUP(H1029,PGDBuckets,2,FALSE()),0)</f>
        <v>0</v>
      </c>
      <c r="S1029" s="83" t="n">
        <f aca="false">IF($N1029="G",VLOOKUP(H1029,PGDBuckets,2,FALSE()),0)</f>
        <v>0</v>
      </c>
      <c r="T1029" s="83" t="n">
        <f aca="false">SUM(P1029:S1029)</f>
        <v>9</v>
      </c>
      <c r="U1029" s="83" t="str">
        <f aca="false">IF(O1029="not used","-",O1029&amp;N1029&amp;T1029)</f>
        <v>-</v>
      </c>
      <c r="V1029" s="83" t="str">
        <f aca="false">IF(O1029="Not Used","-",VLOOKUP(D1029,FOLIOS,7,FALSE())&amp;H1029)</f>
        <v>-</v>
      </c>
      <c r="W1029" s="83" t="str">
        <f aca="false">IF(U1029="-","-",O1029&amp;E1029&amp;H1029)</f>
        <v>-</v>
      </c>
      <c r="X1029" s="84" t="str">
        <f aca="false">D1029&amp;G1029</f>
        <v>FT-CAND-EGSC-PRCTOLL:EMP/EAST.Z</v>
      </c>
      <c r="AF1029" s="0" t="str">
        <f aca="false">D1029&amp;V1029</f>
        <v>FT-CAND-EGSC-PRC-</v>
      </c>
    </row>
    <row r="1030" customFormat="false" ht="12.75" hidden="false" customHeight="false" outlineLevel="0" collapsed="false">
      <c r="A1030" s="80" t="n">
        <v>36682</v>
      </c>
      <c r="B1030" s="81" t="s">
        <v>55</v>
      </c>
      <c r="C1030" s="81" t="s">
        <v>56</v>
      </c>
      <c r="D1030" s="81" t="s">
        <v>80</v>
      </c>
      <c r="E1030" s="81" t="s">
        <v>24</v>
      </c>
      <c r="F1030" s="81"/>
      <c r="G1030" s="81" t="s">
        <v>63</v>
      </c>
      <c r="H1030" s="80" t="n">
        <v>37043</v>
      </c>
      <c r="I1030" s="81" t="n">
        <v>295584</v>
      </c>
      <c r="J1030" s="81" t="n">
        <v>0</v>
      </c>
      <c r="K1030" s="82" t="n">
        <f aca="false">IF(J1030=0,0,J1030/I1030)</f>
        <v>0</v>
      </c>
      <c r="L1030" s="82" t="n">
        <f aca="false">I1030/UOM</f>
        <v>29.5584</v>
      </c>
      <c r="M1030" s="82" t="n">
        <f aca="false">J1030/UOM</f>
        <v>0</v>
      </c>
      <c r="N1030" s="83" t="str">
        <f aca="false">IF(F1030="P","PHY",IF(F1030="G","G",E1030))</f>
        <v>P</v>
      </c>
      <c r="O1030" s="83" t="str">
        <f aca="false">IF(ISNA(VLOOKUP(G1030,BadCanCurves,1,FALSE())),VLOOKUP(D1030,FOLIOS,6,FALSE()),"not used")</f>
        <v>not used</v>
      </c>
      <c r="P1030" s="83" t="n">
        <f aca="false">IF($N1030="P",VLOOKUP(H1030,PrcBuckets,2,FALSE()),0)</f>
        <v>9</v>
      </c>
      <c r="Q1030" s="83" t="n">
        <f aca="false">IF($N1030="D",VLOOKUP(H1030,BasisBuckets,2,FALSE()),0)</f>
        <v>0</v>
      </c>
      <c r="R1030" s="83" t="n">
        <f aca="false">IF($N1030="PHY",VLOOKUP(H1030,PGDBuckets,2,FALSE()),0)</f>
        <v>0</v>
      </c>
      <c r="S1030" s="83" t="n">
        <f aca="false">IF($N1030="G",VLOOKUP(H1030,PGDBuckets,2,FALSE()),0)</f>
        <v>0</v>
      </c>
      <c r="T1030" s="83" t="n">
        <f aca="false">SUM(P1030:S1030)</f>
        <v>9</v>
      </c>
      <c r="U1030" s="83" t="str">
        <f aca="false">IF(O1030="not used","-",O1030&amp;N1030&amp;T1030)</f>
        <v>-</v>
      </c>
      <c r="V1030" s="83" t="str">
        <f aca="false">IF(O1030="Not Used","-",VLOOKUP(D1030,FOLIOS,7,FALSE())&amp;H1030)</f>
        <v>-</v>
      </c>
      <c r="W1030" s="83" t="str">
        <f aca="false">IF(U1030="-","-",O1030&amp;E1030&amp;H1030)</f>
        <v>-</v>
      </c>
      <c r="X1030" s="84" t="str">
        <f aca="false">D1030&amp;G1030</f>
        <v>FT-CAND-EGSC-PRCTOLL:EMP/EAST.Z</v>
      </c>
      <c r="AF1030" s="0" t="str">
        <f aca="false">D1030&amp;V1030</f>
        <v>FT-CAND-EGSC-PRC-</v>
      </c>
    </row>
    <row r="1031" customFormat="false" ht="12.75" hidden="false" customHeight="false" outlineLevel="0" collapsed="false">
      <c r="A1031" s="80" t="n">
        <v>36682</v>
      </c>
      <c r="B1031" s="81" t="s">
        <v>55</v>
      </c>
      <c r="C1031" s="81" t="s">
        <v>56</v>
      </c>
      <c r="D1031" s="81" t="s">
        <v>80</v>
      </c>
      <c r="E1031" s="81" t="s">
        <v>24</v>
      </c>
      <c r="F1031" s="81"/>
      <c r="G1031" s="81" t="s">
        <v>63</v>
      </c>
      <c r="H1031" s="80" t="n">
        <v>37073</v>
      </c>
      <c r="I1031" s="81" t="n">
        <v>303627</v>
      </c>
      <c r="J1031" s="81" t="n">
        <v>0</v>
      </c>
      <c r="K1031" s="82" t="n">
        <f aca="false">IF(J1031=0,0,J1031/I1031)</f>
        <v>0</v>
      </c>
      <c r="L1031" s="82" t="n">
        <f aca="false">I1031/UOM</f>
        <v>30.3627</v>
      </c>
      <c r="M1031" s="82" t="n">
        <f aca="false">J1031/UOM</f>
        <v>0</v>
      </c>
      <c r="N1031" s="83" t="str">
        <f aca="false">IF(F1031="P","PHY",IF(F1031="G","G",E1031))</f>
        <v>P</v>
      </c>
      <c r="O1031" s="83" t="str">
        <f aca="false">IF(ISNA(VLOOKUP(G1031,BadCanCurves,1,FALSE())),VLOOKUP(D1031,FOLIOS,6,FALSE()),"not used")</f>
        <v>not used</v>
      </c>
      <c r="P1031" s="83" t="n">
        <f aca="false">IF($N1031="P",VLOOKUP(H1031,PrcBuckets,2,FALSE()),0)</f>
        <v>9</v>
      </c>
      <c r="Q1031" s="83" t="n">
        <f aca="false">IF($N1031="D",VLOOKUP(H1031,BasisBuckets,2,FALSE()),0)</f>
        <v>0</v>
      </c>
      <c r="R1031" s="83" t="n">
        <f aca="false">IF($N1031="PHY",VLOOKUP(H1031,PGDBuckets,2,FALSE()),0)</f>
        <v>0</v>
      </c>
      <c r="S1031" s="83" t="n">
        <f aca="false">IF($N1031="G",VLOOKUP(H1031,PGDBuckets,2,FALSE()),0)</f>
        <v>0</v>
      </c>
      <c r="T1031" s="83" t="n">
        <f aca="false">SUM(P1031:S1031)</f>
        <v>9</v>
      </c>
      <c r="U1031" s="83" t="str">
        <f aca="false">IF(O1031="not used","-",O1031&amp;N1031&amp;T1031)</f>
        <v>-</v>
      </c>
      <c r="V1031" s="83" t="str">
        <f aca="false">IF(O1031="Not Used","-",VLOOKUP(D1031,FOLIOS,7,FALSE())&amp;H1031)</f>
        <v>-</v>
      </c>
      <c r="W1031" s="83" t="str">
        <f aca="false">IF(U1031="-","-",O1031&amp;E1031&amp;H1031)</f>
        <v>-</v>
      </c>
      <c r="X1031" s="84" t="str">
        <f aca="false">D1031&amp;G1031</f>
        <v>FT-CAND-EGSC-PRCTOLL:EMP/EAST.Z</v>
      </c>
      <c r="AF1031" s="0" t="str">
        <f aca="false">D1031&amp;V1031</f>
        <v>FT-CAND-EGSC-PRC-</v>
      </c>
    </row>
    <row r="1032" customFormat="false" ht="12.75" hidden="false" customHeight="false" outlineLevel="0" collapsed="false">
      <c r="A1032" s="80" t="n">
        <v>36682</v>
      </c>
      <c r="B1032" s="81" t="s">
        <v>55</v>
      </c>
      <c r="C1032" s="81" t="s">
        <v>56</v>
      </c>
      <c r="D1032" s="81" t="s">
        <v>80</v>
      </c>
      <c r="E1032" s="81" t="s">
        <v>24</v>
      </c>
      <c r="F1032" s="81"/>
      <c r="G1032" s="81" t="s">
        <v>63</v>
      </c>
      <c r="H1032" s="80" t="n">
        <v>37104</v>
      </c>
      <c r="I1032" s="81" t="n">
        <v>301772</v>
      </c>
      <c r="J1032" s="81" t="n">
        <v>0</v>
      </c>
      <c r="K1032" s="82" t="n">
        <f aca="false">IF(J1032=0,0,J1032/I1032)</f>
        <v>0</v>
      </c>
      <c r="L1032" s="82" t="n">
        <f aca="false">I1032/UOM</f>
        <v>30.1772</v>
      </c>
      <c r="M1032" s="82" t="n">
        <f aca="false">J1032/UOM</f>
        <v>0</v>
      </c>
      <c r="N1032" s="83" t="str">
        <f aca="false">IF(F1032="P","PHY",IF(F1032="G","G",E1032))</f>
        <v>P</v>
      </c>
      <c r="O1032" s="83" t="str">
        <f aca="false">IF(ISNA(VLOOKUP(G1032,BadCanCurves,1,FALSE())),VLOOKUP(D1032,FOLIOS,6,FALSE()),"not used")</f>
        <v>not used</v>
      </c>
      <c r="P1032" s="83" t="n">
        <f aca="false">IF($N1032="P",VLOOKUP(H1032,PrcBuckets,2,FALSE()),0)</f>
        <v>9</v>
      </c>
      <c r="Q1032" s="83" t="n">
        <f aca="false">IF($N1032="D",VLOOKUP(H1032,BasisBuckets,2,FALSE()),0)</f>
        <v>0</v>
      </c>
      <c r="R1032" s="83" t="n">
        <f aca="false">IF($N1032="PHY",VLOOKUP(H1032,PGDBuckets,2,FALSE()),0)</f>
        <v>0</v>
      </c>
      <c r="S1032" s="83" t="n">
        <f aca="false">IF($N1032="G",VLOOKUP(H1032,PGDBuckets,2,FALSE()),0)</f>
        <v>0</v>
      </c>
      <c r="T1032" s="83" t="n">
        <f aca="false">SUM(P1032:S1032)</f>
        <v>9</v>
      </c>
      <c r="U1032" s="83" t="str">
        <f aca="false">IF(O1032="not used","-",O1032&amp;N1032&amp;T1032)</f>
        <v>-</v>
      </c>
      <c r="V1032" s="83" t="str">
        <f aca="false">IF(O1032="Not Used","-",VLOOKUP(D1032,FOLIOS,7,FALSE())&amp;H1032)</f>
        <v>-</v>
      </c>
      <c r="W1032" s="83" t="str">
        <f aca="false">IF(U1032="-","-",O1032&amp;E1032&amp;H1032)</f>
        <v>-</v>
      </c>
      <c r="X1032" s="84" t="str">
        <f aca="false">D1032&amp;G1032</f>
        <v>FT-CAND-EGSC-PRCTOLL:EMP/EAST.Z</v>
      </c>
      <c r="AF1032" s="0" t="str">
        <f aca="false">D1032&amp;V1032</f>
        <v>FT-CAND-EGSC-PRC-</v>
      </c>
    </row>
    <row r="1033" customFormat="false" ht="12.75" hidden="false" customHeight="false" outlineLevel="0" collapsed="false">
      <c r="A1033" s="80" t="n">
        <v>36682</v>
      </c>
      <c r="B1033" s="81" t="s">
        <v>55</v>
      </c>
      <c r="C1033" s="81" t="s">
        <v>56</v>
      </c>
      <c r="D1033" s="81" t="s">
        <v>80</v>
      </c>
      <c r="E1033" s="81" t="s">
        <v>24</v>
      </c>
      <c r="F1033" s="81"/>
      <c r="G1033" s="81" t="s">
        <v>63</v>
      </c>
      <c r="H1033" s="80" t="n">
        <v>37135</v>
      </c>
      <c r="I1033" s="81" t="n">
        <v>290248</v>
      </c>
      <c r="J1033" s="81" t="n">
        <v>0</v>
      </c>
      <c r="K1033" s="82" t="n">
        <f aca="false">IF(J1033=0,0,J1033/I1033)</f>
        <v>0</v>
      </c>
      <c r="L1033" s="82" t="n">
        <f aca="false">I1033/UOM</f>
        <v>29.0248</v>
      </c>
      <c r="M1033" s="82" t="n">
        <f aca="false">J1033/UOM</f>
        <v>0</v>
      </c>
      <c r="N1033" s="83" t="str">
        <f aca="false">IF(F1033="P","PHY",IF(F1033="G","G",E1033))</f>
        <v>P</v>
      </c>
      <c r="O1033" s="83" t="str">
        <f aca="false">IF(ISNA(VLOOKUP(G1033,BadCanCurves,1,FALSE())),VLOOKUP(D1033,FOLIOS,6,FALSE()),"not used")</f>
        <v>not used</v>
      </c>
      <c r="P1033" s="83" t="n">
        <f aca="false">IF($N1033="P",VLOOKUP(H1033,PrcBuckets,2,FALSE()),0)</f>
        <v>9</v>
      </c>
      <c r="Q1033" s="83" t="n">
        <f aca="false">IF($N1033="D",VLOOKUP(H1033,BasisBuckets,2,FALSE()),0)</f>
        <v>0</v>
      </c>
      <c r="R1033" s="83" t="n">
        <f aca="false">IF($N1033="PHY",VLOOKUP(H1033,PGDBuckets,2,FALSE()),0)</f>
        <v>0</v>
      </c>
      <c r="S1033" s="83" t="n">
        <f aca="false">IF($N1033="G",VLOOKUP(H1033,PGDBuckets,2,FALSE()),0)</f>
        <v>0</v>
      </c>
      <c r="T1033" s="83" t="n">
        <f aca="false">SUM(P1033:S1033)</f>
        <v>9</v>
      </c>
      <c r="U1033" s="83" t="str">
        <f aca="false">IF(O1033="not used","-",O1033&amp;N1033&amp;T1033)</f>
        <v>-</v>
      </c>
      <c r="V1033" s="83" t="str">
        <f aca="false">IF(O1033="Not Used","-",VLOOKUP(D1033,FOLIOS,7,FALSE())&amp;H1033)</f>
        <v>-</v>
      </c>
      <c r="W1033" s="83" t="str">
        <f aca="false">IF(U1033="-","-",O1033&amp;E1033&amp;H1033)</f>
        <v>-</v>
      </c>
      <c r="X1033" s="84" t="str">
        <f aca="false">D1033&amp;G1033</f>
        <v>FT-CAND-EGSC-PRCTOLL:EMP/EAST.Z</v>
      </c>
      <c r="AF1033" s="0" t="str">
        <f aca="false">D1033&amp;V1033</f>
        <v>FT-CAND-EGSC-PRC-</v>
      </c>
    </row>
    <row r="1034" customFormat="false" ht="12.75" hidden="false" customHeight="false" outlineLevel="0" collapsed="false">
      <c r="A1034" s="80" t="n">
        <v>36682</v>
      </c>
      <c r="B1034" s="81" t="s">
        <v>55</v>
      </c>
      <c r="C1034" s="81" t="s">
        <v>56</v>
      </c>
      <c r="D1034" s="81" t="s">
        <v>80</v>
      </c>
      <c r="E1034" s="81" t="s">
        <v>24</v>
      </c>
      <c r="F1034" s="81"/>
      <c r="G1034" s="81" t="s">
        <v>63</v>
      </c>
      <c r="H1034" s="80" t="n">
        <v>37165</v>
      </c>
      <c r="I1034" s="81" t="n">
        <v>298145</v>
      </c>
      <c r="J1034" s="81" t="n">
        <v>0</v>
      </c>
      <c r="K1034" s="82" t="n">
        <f aca="false">IF(J1034=0,0,J1034/I1034)</f>
        <v>0</v>
      </c>
      <c r="L1034" s="82" t="n">
        <f aca="false">I1034/UOM</f>
        <v>29.8145</v>
      </c>
      <c r="M1034" s="82" t="n">
        <f aca="false">J1034/UOM</f>
        <v>0</v>
      </c>
      <c r="N1034" s="83" t="str">
        <f aca="false">IF(F1034="P","PHY",IF(F1034="G","G",E1034))</f>
        <v>P</v>
      </c>
      <c r="O1034" s="83" t="str">
        <f aca="false">IF(ISNA(VLOOKUP(G1034,BadCanCurves,1,FALSE())),VLOOKUP(D1034,FOLIOS,6,FALSE()),"not used")</f>
        <v>not used</v>
      </c>
      <c r="P1034" s="83" t="n">
        <f aca="false">IF($N1034="P",VLOOKUP(H1034,PrcBuckets,2,FALSE()),0)</f>
        <v>9</v>
      </c>
      <c r="Q1034" s="83" t="n">
        <f aca="false">IF($N1034="D",VLOOKUP(H1034,BasisBuckets,2,FALSE()),0)</f>
        <v>0</v>
      </c>
      <c r="R1034" s="83" t="n">
        <f aca="false">IF($N1034="PHY",VLOOKUP(H1034,PGDBuckets,2,FALSE()),0)</f>
        <v>0</v>
      </c>
      <c r="S1034" s="83" t="n">
        <f aca="false">IF($N1034="G",VLOOKUP(H1034,PGDBuckets,2,FALSE()),0)</f>
        <v>0</v>
      </c>
      <c r="T1034" s="83" t="n">
        <f aca="false">SUM(P1034:S1034)</f>
        <v>9</v>
      </c>
      <c r="U1034" s="83" t="str">
        <f aca="false">IF(O1034="not used","-",O1034&amp;N1034&amp;T1034)</f>
        <v>-</v>
      </c>
      <c r="V1034" s="83" t="str">
        <f aca="false">IF(O1034="Not Used","-",VLOOKUP(D1034,FOLIOS,7,FALSE())&amp;H1034)</f>
        <v>-</v>
      </c>
      <c r="W1034" s="83" t="str">
        <f aca="false">IF(U1034="-","-",O1034&amp;E1034&amp;H1034)</f>
        <v>-</v>
      </c>
      <c r="X1034" s="84" t="str">
        <f aca="false">D1034&amp;G1034</f>
        <v>FT-CAND-EGSC-PRCTOLL:EMP/EAST.Z</v>
      </c>
      <c r="AF1034" s="0" t="str">
        <f aca="false">D1034&amp;V1034</f>
        <v>FT-CAND-EGSC-PRC-</v>
      </c>
    </row>
    <row r="1035" customFormat="false" ht="12.75" hidden="false" customHeight="false" outlineLevel="0" collapsed="false">
      <c r="A1035" s="80" t="n">
        <v>36682</v>
      </c>
      <c r="B1035" s="81" t="s">
        <v>55</v>
      </c>
      <c r="C1035" s="81" t="s">
        <v>56</v>
      </c>
      <c r="D1035" s="81" t="s">
        <v>80</v>
      </c>
      <c r="E1035" s="81" t="s">
        <v>24</v>
      </c>
      <c r="F1035" s="81"/>
      <c r="G1035" s="81" t="s">
        <v>63</v>
      </c>
      <c r="H1035" s="80" t="n">
        <v>37196</v>
      </c>
      <c r="I1035" s="81" t="n">
        <v>286766</v>
      </c>
      <c r="J1035" s="81" t="n">
        <v>0</v>
      </c>
      <c r="K1035" s="82" t="n">
        <f aca="false">IF(J1035=0,0,J1035/I1035)</f>
        <v>0</v>
      </c>
      <c r="L1035" s="82" t="n">
        <f aca="false">I1035/UOM</f>
        <v>28.6766</v>
      </c>
      <c r="M1035" s="82" t="n">
        <f aca="false">J1035/UOM</f>
        <v>0</v>
      </c>
      <c r="N1035" s="83" t="str">
        <f aca="false">IF(F1035="P","PHY",IF(F1035="G","G",E1035))</f>
        <v>P</v>
      </c>
      <c r="O1035" s="83" t="str">
        <f aca="false">IF(ISNA(VLOOKUP(G1035,BadCanCurves,1,FALSE())),VLOOKUP(D1035,FOLIOS,6,FALSE()),"not used")</f>
        <v>not used</v>
      </c>
      <c r="P1035" s="83" t="n">
        <f aca="false">IF($N1035="P",VLOOKUP(H1035,PrcBuckets,2,FALSE()),0)</f>
        <v>9</v>
      </c>
      <c r="Q1035" s="83" t="n">
        <f aca="false">IF($N1035="D",VLOOKUP(H1035,BasisBuckets,2,FALSE()),0)</f>
        <v>0</v>
      </c>
      <c r="R1035" s="83" t="n">
        <f aca="false">IF($N1035="PHY",VLOOKUP(H1035,PGDBuckets,2,FALSE()),0)</f>
        <v>0</v>
      </c>
      <c r="S1035" s="83" t="n">
        <f aca="false">IF($N1035="G",VLOOKUP(H1035,PGDBuckets,2,FALSE()),0)</f>
        <v>0</v>
      </c>
      <c r="T1035" s="83" t="n">
        <f aca="false">SUM(P1035:S1035)</f>
        <v>9</v>
      </c>
      <c r="U1035" s="83" t="str">
        <f aca="false">IF(O1035="not used","-",O1035&amp;N1035&amp;T1035)</f>
        <v>-</v>
      </c>
      <c r="V1035" s="83" t="str">
        <f aca="false">IF(O1035="Not Used","-",VLOOKUP(D1035,FOLIOS,7,FALSE())&amp;H1035)</f>
        <v>-</v>
      </c>
      <c r="W1035" s="83" t="str">
        <f aca="false">IF(U1035="-","-",O1035&amp;E1035&amp;H1035)</f>
        <v>-</v>
      </c>
      <c r="X1035" s="84" t="str">
        <f aca="false">D1035&amp;G1035</f>
        <v>FT-CAND-EGSC-PRCTOLL:EMP/EAST.Z</v>
      </c>
      <c r="AF1035" s="0" t="str">
        <f aca="false">D1035&amp;V1035</f>
        <v>FT-CAND-EGSC-PRC-</v>
      </c>
    </row>
    <row r="1036" customFormat="false" ht="12.75" hidden="false" customHeight="false" outlineLevel="0" collapsed="false">
      <c r="A1036" s="80" t="n">
        <v>36682</v>
      </c>
      <c r="B1036" s="81" t="s">
        <v>55</v>
      </c>
      <c r="C1036" s="81" t="s">
        <v>56</v>
      </c>
      <c r="D1036" s="81" t="s">
        <v>80</v>
      </c>
      <c r="E1036" s="81" t="s">
        <v>24</v>
      </c>
      <c r="F1036" s="81"/>
      <c r="G1036" s="81" t="s">
        <v>63</v>
      </c>
      <c r="H1036" s="80" t="n">
        <v>37226</v>
      </c>
      <c r="I1036" s="81" t="n">
        <v>294571</v>
      </c>
      <c r="J1036" s="81" t="n">
        <v>0</v>
      </c>
      <c r="K1036" s="82" t="n">
        <f aca="false">IF(J1036=0,0,J1036/I1036)</f>
        <v>0</v>
      </c>
      <c r="L1036" s="82" t="n">
        <f aca="false">I1036/UOM</f>
        <v>29.4571</v>
      </c>
      <c r="M1036" s="82" t="n">
        <f aca="false">J1036/UOM</f>
        <v>0</v>
      </c>
      <c r="N1036" s="83" t="str">
        <f aca="false">IF(F1036="P","PHY",IF(F1036="G","G",E1036))</f>
        <v>P</v>
      </c>
      <c r="O1036" s="83" t="str">
        <f aca="false">IF(ISNA(VLOOKUP(G1036,BadCanCurves,1,FALSE())),VLOOKUP(D1036,FOLIOS,6,FALSE()),"not used")</f>
        <v>not used</v>
      </c>
      <c r="P1036" s="83" t="n">
        <f aca="false">IF($N1036="P",VLOOKUP(H1036,PrcBuckets,2,FALSE()),0)</f>
        <v>9</v>
      </c>
      <c r="Q1036" s="83" t="n">
        <f aca="false">IF($N1036="D",VLOOKUP(H1036,BasisBuckets,2,FALSE()),0)</f>
        <v>0</v>
      </c>
      <c r="R1036" s="83" t="n">
        <f aca="false">IF($N1036="PHY",VLOOKUP(H1036,PGDBuckets,2,FALSE()),0)</f>
        <v>0</v>
      </c>
      <c r="S1036" s="83" t="n">
        <f aca="false">IF($N1036="G",VLOOKUP(H1036,PGDBuckets,2,FALSE()),0)</f>
        <v>0</v>
      </c>
      <c r="T1036" s="83" t="n">
        <f aca="false">SUM(P1036:S1036)</f>
        <v>9</v>
      </c>
      <c r="U1036" s="83" t="str">
        <f aca="false">IF(O1036="not used","-",O1036&amp;N1036&amp;T1036)</f>
        <v>-</v>
      </c>
      <c r="V1036" s="83" t="str">
        <f aca="false">IF(O1036="Not Used","-",VLOOKUP(D1036,FOLIOS,7,FALSE())&amp;H1036)</f>
        <v>-</v>
      </c>
      <c r="W1036" s="83" t="str">
        <f aca="false">IF(U1036="-","-",O1036&amp;E1036&amp;H1036)</f>
        <v>-</v>
      </c>
      <c r="X1036" s="84" t="str">
        <f aca="false">D1036&amp;G1036</f>
        <v>FT-CAND-EGSC-PRCTOLL:EMP/EAST.Z</v>
      </c>
      <c r="AF1036" s="0" t="str">
        <f aca="false">D1036&amp;V1036</f>
        <v>FT-CAND-EGSC-PRC-</v>
      </c>
    </row>
    <row r="1037" customFormat="false" ht="12.75" hidden="false" customHeight="false" outlineLevel="0" collapsed="false">
      <c r="A1037" s="80" t="n">
        <v>36682</v>
      </c>
      <c r="B1037" s="81" t="s">
        <v>55</v>
      </c>
      <c r="C1037" s="81" t="s">
        <v>56</v>
      </c>
      <c r="D1037" s="81" t="s">
        <v>80</v>
      </c>
      <c r="E1037" s="81" t="s">
        <v>24</v>
      </c>
      <c r="F1037" s="81"/>
      <c r="G1037" s="81" t="s">
        <v>63</v>
      </c>
      <c r="H1037" s="80" t="n">
        <v>37257</v>
      </c>
      <c r="I1037" s="81" t="n">
        <v>292766</v>
      </c>
      <c r="J1037" s="81" t="n">
        <v>0</v>
      </c>
      <c r="K1037" s="82" t="n">
        <f aca="false">IF(J1037=0,0,J1037/I1037)</f>
        <v>0</v>
      </c>
      <c r="L1037" s="82" t="n">
        <f aca="false">I1037/UOM</f>
        <v>29.2766</v>
      </c>
      <c r="M1037" s="82" t="n">
        <f aca="false">J1037/UOM</f>
        <v>0</v>
      </c>
      <c r="N1037" s="83" t="str">
        <f aca="false">IF(F1037="P","PHY",IF(F1037="G","G",E1037))</f>
        <v>P</v>
      </c>
      <c r="O1037" s="83" t="str">
        <f aca="false">IF(ISNA(VLOOKUP(G1037,BadCanCurves,1,FALSE())),VLOOKUP(D1037,FOLIOS,6,FALSE()),"not used")</f>
        <v>not used</v>
      </c>
      <c r="P1037" s="83" t="n">
        <f aca="false">IF($N1037="P",VLOOKUP(H1037,PrcBuckets,2,FALSE()),0)</f>
        <v>10</v>
      </c>
      <c r="Q1037" s="83" t="n">
        <f aca="false">IF($N1037="D",VLOOKUP(H1037,BasisBuckets,2,FALSE()),0)</f>
        <v>0</v>
      </c>
      <c r="R1037" s="83" t="n">
        <f aca="false">IF($N1037="PHY",VLOOKUP(H1037,PGDBuckets,2,FALSE()),0)</f>
        <v>0</v>
      </c>
      <c r="S1037" s="83" t="n">
        <f aca="false">IF($N1037="G",VLOOKUP(H1037,PGDBuckets,2,FALSE()),0)</f>
        <v>0</v>
      </c>
      <c r="T1037" s="83" t="n">
        <f aca="false">SUM(P1037:S1037)</f>
        <v>10</v>
      </c>
      <c r="U1037" s="83" t="str">
        <f aca="false">IF(O1037="not used","-",O1037&amp;N1037&amp;T1037)</f>
        <v>-</v>
      </c>
      <c r="V1037" s="83" t="str">
        <f aca="false">IF(O1037="Not Used","-",VLOOKUP(D1037,FOLIOS,7,FALSE())&amp;H1037)</f>
        <v>-</v>
      </c>
      <c r="W1037" s="83" t="str">
        <f aca="false">IF(U1037="-","-",O1037&amp;E1037&amp;H1037)</f>
        <v>-</v>
      </c>
      <c r="X1037" s="84" t="str">
        <f aca="false">D1037&amp;G1037</f>
        <v>FT-CAND-EGSC-PRCTOLL:EMP/EAST.Z</v>
      </c>
      <c r="AF1037" s="0" t="str">
        <f aca="false">D1037&amp;V1037</f>
        <v>FT-CAND-EGSC-PRC-</v>
      </c>
    </row>
    <row r="1038" customFormat="false" ht="12.75" hidden="false" customHeight="false" outlineLevel="0" collapsed="false">
      <c r="A1038" s="80" t="n">
        <v>36682</v>
      </c>
      <c r="B1038" s="81" t="s">
        <v>55</v>
      </c>
      <c r="C1038" s="81" t="s">
        <v>56</v>
      </c>
      <c r="D1038" s="81" t="s">
        <v>80</v>
      </c>
      <c r="E1038" s="81" t="s">
        <v>24</v>
      </c>
      <c r="F1038" s="81"/>
      <c r="G1038" s="81" t="s">
        <v>63</v>
      </c>
      <c r="H1038" s="80" t="n">
        <v>37288</v>
      </c>
      <c r="I1038" s="81" t="n">
        <v>262811</v>
      </c>
      <c r="J1038" s="81" t="n">
        <v>0</v>
      </c>
      <c r="K1038" s="82" t="n">
        <f aca="false">IF(J1038=0,0,J1038/I1038)</f>
        <v>0</v>
      </c>
      <c r="L1038" s="82" t="n">
        <f aca="false">I1038/UOM</f>
        <v>26.2811</v>
      </c>
      <c r="M1038" s="82" t="n">
        <f aca="false">J1038/UOM</f>
        <v>0</v>
      </c>
      <c r="N1038" s="83" t="str">
        <f aca="false">IF(F1038="P","PHY",IF(F1038="G","G",E1038))</f>
        <v>P</v>
      </c>
      <c r="O1038" s="83" t="str">
        <f aca="false">IF(ISNA(VLOOKUP(G1038,BadCanCurves,1,FALSE())),VLOOKUP(D1038,FOLIOS,6,FALSE()),"not used")</f>
        <v>not used</v>
      </c>
      <c r="P1038" s="83" t="n">
        <f aca="false">IF($N1038="P",VLOOKUP(H1038,PrcBuckets,2,FALSE()),0)</f>
        <v>10</v>
      </c>
      <c r="Q1038" s="83" t="n">
        <f aca="false">IF($N1038="D",VLOOKUP(H1038,BasisBuckets,2,FALSE()),0)</f>
        <v>0</v>
      </c>
      <c r="R1038" s="83" t="n">
        <f aca="false">IF($N1038="PHY",VLOOKUP(H1038,PGDBuckets,2,FALSE()),0)</f>
        <v>0</v>
      </c>
      <c r="S1038" s="83" t="n">
        <f aca="false">IF($N1038="G",VLOOKUP(H1038,PGDBuckets,2,FALSE()),0)</f>
        <v>0</v>
      </c>
      <c r="T1038" s="83" t="n">
        <f aca="false">SUM(P1038:S1038)</f>
        <v>10</v>
      </c>
      <c r="U1038" s="83" t="str">
        <f aca="false">IF(O1038="not used","-",O1038&amp;N1038&amp;T1038)</f>
        <v>-</v>
      </c>
      <c r="V1038" s="83" t="str">
        <f aca="false">IF(O1038="Not Used","-",VLOOKUP(D1038,FOLIOS,7,FALSE())&amp;H1038)</f>
        <v>-</v>
      </c>
      <c r="W1038" s="83" t="str">
        <f aca="false">IF(U1038="-","-",O1038&amp;E1038&amp;H1038)</f>
        <v>-</v>
      </c>
      <c r="X1038" s="84" t="str">
        <f aca="false">D1038&amp;G1038</f>
        <v>FT-CAND-EGSC-PRCTOLL:EMP/EAST.Z</v>
      </c>
      <c r="AF1038" s="0" t="str">
        <f aca="false">D1038&amp;V1038</f>
        <v>FT-CAND-EGSC-PRC-</v>
      </c>
    </row>
    <row r="1039" customFormat="false" ht="12.75" hidden="false" customHeight="false" outlineLevel="0" collapsed="false">
      <c r="A1039" s="80" t="n">
        <v>36682</v>
      </c>
      <c r="B1039" s="81" t="s">
        <v>55</v>
      </c>
      <c r="C1039" s="81" t="s">
        <v>56</v>
      </c>
      <c r="D1039" s="81" t="s">
        <v>80</v>
      </c>
      <c r="E1039" s="81" t="s">
        <v>24</v>
      </c>
      <c r="F1039" s="81"/>
      <c r="G1039" s="81" t="s">
        <v>63</v>
      </c>
      <c r="H1039" s="80" t="n">
        <v>37316</v>
      </c>
      <c r="I1039" s="81" t="n">
        <v>289353</v>
      </c>
      <c r="J1039" s="81" t="n">
        <v>0</v>
      </c>
      <c r="K1039" s="82" t="n">
        <f aca="false">IF(J1039=0,0,J1039/I1039)</f>
        <v>0</v>
      </c>
      <c r="L1039" s="82" t="n">
        <f aca="false">I1039/UOM</f>
        <v>28.9353</v>
      </c>
      <c r="M1039" s="82" t="n">
        <f aca="false">J1039/UOM</f>
        <v>0</v>
      </c>
      <c r="N1039" s="83" t="str">
        <f aca="false">IF(F1039="P","PHY",IF(F1039="G","G",E1039))</f>
        <v>P</v>
      </c>
      <c r="O1039" s="83" t="str">
        <f aca="false">IF(ISNA(VLOOKUP(G1039,BadCanCurves,1,FALSE())),VLOOKUP(D1039,FOLIOS,6,FALSE()),"not used")</f>
        <v>not used</v>
      </c>
      <c r="P1039" s="83" t="n">
        <f aca="false">IF($N1039="P",VLOOKUP(H1039,PrcBuckets,2,FALSE()),0)</f>
        <v>10</v>
      </c>
      <c r="Q1039" s="83" t="n">
        <f aca="false">IF($N1039="D",VLOOKUP(H1039,BasisBuckets,2,FALSE()),0)</f>
        <v>0</v>
      </c>
      <c r="R1039" s="83" t="n">
        <f aca="false">IF($N1039="PHY",VLOOKUP(H1039,PGDBuckets,2,FALSE()),0)</f>
        <v>0</v>
      </c>
      <c r="S1039" s="83" t="n">
        <f aca="false">IF($N1039="G",VLOOKUP(H1039,PGDBuckets,2,FALSE()),0)</f>
        <v>0</v>
      </c>
      <c r="T1039" s="83" t="n">
        <f aca="false">SUM(P1039:S1039)</f>
        <v>10</v>
      </c>
      <c r="U1039" s="83" t="str">
        <f aca="false">IF(O1039="not used","-",O1039&amp;N1039&amp;T1039)</f>
        <v>-</v>
      </c>
      <c r="V1039" s="83" t="str">
        <f aca="false">IF(O1039="Not Used","-",VLOOKUP(D1039,FOLIOS,7,FALSE())&amp;H1039)</f>
        <v>-</v>
      </c>
      <c r="W1039" s="83" t="str">
        <f aca="false">IF(U1039="-","-",O1039&amp;E1039&amp;H1039)</f>
        <v>-</v>
      </c>
      <c r="X1039" s="84" t="str">
        <f aca="false">D1039&amp;G1039</f>
        <v>FT-CAND-EGSC-PRCTOLL:EMP/EAST.Z</v>
      </c>
      <c r="AF1039" s="0" t="str">
        <f aca="false">D1039&amp;V1039</f>
        <v>FT-CAND-EGSC-PRC-</v>
      </c>
    </row>
    <row r="1040" customFormat="false" ht="12.75" hidden="false" customHeight="false" outlineLevel="0" collapsed="false">
      <c r="A1040" s="80" t="n">
        <v>36682</v>
      </c>
      <c r="B1040" s="81" t="s">
        <v>55</v>
      </c>
      <c r="C1040" s="81" t="s">
        <v>56</v>
      </c>
      <c r="D1040" s="81" t="s">
        <v>80</v>
      </c>
      <c r="E1040" s="81" t="s">
        <v>24</v>
      </c>
      <c r="F1040" s="81"/>
      <c r="G1040" s="81" t="s">
        <v>63</v>
      </c>
      <c r="H1040" s="80" t="n">
        <v>37347</v>
      </c>
      <c r="I1040" s="81" t="n">
        <v>278305</v>
      </c>
      <c r="J1040" s="81" t="n">
        <v>0</v>
      </c>
      <c r="K1040" s="82" t="n">
        <f aca="false">IF(J1040=0,0,J1040/I1040)</f>
        <v>0</v>
      </c>
      <c r="L1040" s="82" t="n">
        <f aca="false">I1040/UOM</f>
        <v>27.8305</v>
      </c>
      <c r="M1040" s="82" t="n">
        <f aca="false">J1040/UOM</f>
        <v>0</v>
      </c>
      <c r="N1040" s="83" t="str">
        <f aca="false">IF(F1040="P","PHY",IF(F1040="G","G",E1040))</f>
        <v>P</v>
      </c>
      <c r="O1040" s="83" t="str">
        <f aca="false">IF(ISNA(VLOOKUP(G1040,BadCanCurves,1,FALSE())),VLOOKUP(D1040,FOLIOS,6,FALSE()),"not used")</f>
        <v>not used</v>
      </c>
      <c r="P1040" s="83" t="n">
        <f aca="false">IF($N1040="P",VLOOKUP(H1040,PrcBuckets,2,FALSE()),0)</f>
        <v>10</v>
      </c>
      <c r="Q1040" s="83" t="n">
        <f aca="false">IF($N1040="D",VLOOKUP(H1040,BasisBuckets,2,FALSE()),0)</f>
        <v>0</v>
      </c>
      <c r="R1040" s="83" t="n">
        <f aca="false">IF($N1040="PHY",VLOOKUP(H1040,PGDBuckets,2,FALSE()),0)</f>
        <v>0</v>
      </c>
      <c r="S1040" s="83" t="n">
        <f aca="false">IF($N1040="G",VLOOKUP(H1040,PGDBuckets,2,FALSE()),0)</f>
        <v>0</v>
      </c>
      <c r="T1040" s="83" t="n">
        <f aca="false">SUM(P1040:S1040)</f>
        <v>10</v>
      </c>
      <c r="U1040" s="83" t="str">
        <f aca="false">IF(O1040="not used","-",O1040&amp;N1040&amp;T1040)</f>
        <v>-</v>
      </c>
      <c r="V1040" s="83" t="str">
        <f aca="false">IF(O1040="Not Used","-",VLOOKUP(D1040,FOLIOS,7,FALSE())&amp;H1040)</f>
        <v>-</v>
      </c>
      <c r="W1040" s="83" t="str">
        <f aca="false">IF(U1040="-","-",O1040&amp;E1040&amp;H1040)</f>
        <v>-</v>
      </c>
      <c r="X1040" s="84" t="str">
        <f aca="false">D1040&amp;G1040</f>
        <v>FT-CAND-EGSC-PRCTOLL:EMP/EAST.Z</v>
      </c>
      <c r="AF1040" s="0" t="str">
        <f aca="false">D1040&amp;V1040</f>
        <v>FT-CAND-EGSC-PRC-</v>
      </c>
    </row>
    <row r="1041" customFormat="false" ht="12.75" hidden="false" customHeight="false" outlineLevel="0" collapsed="false">
      <c r="A1041" s="80" t="n">
        <v>36682</v>
      </c>
      <c r="B1041" s="81" t="s">
        <v>55</v>
      </c>
      <c r="C1041" s="81" t="s">
        <v>56</v>
      </c>
      <c r="D1041" s="81" t="s">
        <v>80</v>
      </c>
      <c r="E1041" s="81" t="s">
        <v>24</v>
      </c>
      <c r="F1041" s="81"/>
      <c r="G1041" s="81" t="s">
        <v>63</v>
      </c>
      <c r="H1041" s="80" t="n">
        <v>37377</v>
      </c>
      <c r="I1041" s="81" t="n">
        <v>285890</v>
      </c>
      <c r="J1041" s="81" t="n">
        <v>0</v>
      </c>
      <c r="K1041" s="82" t="n">
        <f aca="false">IF(J1041=0,0,J1041/I1041)</f>
        <v>0</v>
      </c>
      <c r="L1041" s="82" t="n">
        <f aca="false">I1041/UOM</f>
        <v>28.589</v>
      </c>
      <c r="M1041" s="82" t="n">
        <f aca="false">J1041/UOM</f>
        <v>0</v>
      </c>
      <c r="N1041" s="83" t="str">
        <f aca="false">IF(F1041="P","PHY",IF(F1041="G","G",E1041))</f>
        <v>P</v>
      </c>
      <c r="O1041" s="83" t="str">
        <f aca="false">IF(ISNA(VLOOKUP(G1041,BadCanCurves,1,FALSE())),VLOOKUP(D1041,FOLIOS,6,FALSE()),"not used")</f>
        <v>not used</v>
      </c>
      <c r="P1041" s="83" t="n">
        <f aca="false">IF($N1041="P",VLOOKUP(H1041,PrcBuckets,2,FALSE()),0)</f>
        <v>10</v>
      </c>
      <c r="Q1041" s="83" t="n">
        <f aca="false">IF($N1041="D",VLOOKUP(H1041,BasisBuckets,2,FALSE()),0)</f>
        <v>0</v>
      </c>
      <c r="R1041" s="83" t="n">
        <f aca="false">IF($N1041="PHY",VLOOKUP(H1041,PGDBuckets,2,FALSE()),0)</f>
        <v>0</v>
      </c>
      <c r="S1041" s="83" t="n">
        <f aca="false">IF($N1041="G",VLOOKUP(H1041,PGDBuckets,2,FALSE()),0)</f>
        <v>0</v>
      </c>
      <c r="T1041" s="83" t="n">
        <f aca="false">SUM(P1041:S1041)</f>
        <v>10</v>
      </c>
      <c r="U1041" s="83" t="str">
        <f aca="false">IF(O1041="not used","-",O1041&amp;N1041&amp;T1041)</f>
        <v>-</v>
      </c>
      <c r="V1041" s="83" t="str">
        <f aca="false">IF(O1041="Not Used","-",VLOOKUP(D1041,FOLIOS,7,FALSE())&amp;H1041)</f>
        <v>-</v>
      </c>
      <c r="W1041" s="83" t="str">
        <f aca="false">IF(U1041="-","-",O1041&amp;E1041&amp;H1041)</f>
        <v>-</v>
      </c>
      <c r="X1041" s="84" t="str">
        <f aca="false">D1041&amp;G1041</f>
        <v>FT-CAND-EGSC-PRCTOLL:EMP/EAST.Z</v>
      </c>
      <c r="AF1041" s="0" t="str">
        <f aca="false">D1041&amp;V1041</f>
        <v>FT-CAND-EGSC-PRC-</v>
      </c>
    </row>
    <row r="1042" customFormat="false" ht="12.75" hidden="false" customHeight="false" outlineLevel="0" collapsed="false">
      <c r="A1042" s="80" t="n">
        <v>36682</v>
      </c>
      <c r="B1042" s="81" t="s">
        <v>55</v>
      </c>
      <c r="C1042" s="81" t="s">
        <v>56</v>
      </c>
      <c r="D1042" s="81" t="s">
        <v>80</v>
      </c>
      <c r="E1042" s="81" t="s">
        <v>24</v>
      </c>
      <c r="F1042" s="81"/>
      <c r="G1042" s="81" t="s">
        <v>63</v>
      </c>
      <c r="H1042" s="80" t="n">
        <v>37408</v>
      </c>
      <c r="I1042" s="81" t="n">
        <v>274985</v>
      </c>
      <c r="J1042" s="81" t="n">
        <v>0</v>
      </c>
      <c r="K1042" s="82" t="n">
        <f aca="false">IF(J1042=0,0,J1042/I1042)</f>
        <v>0</v>
      </c>
      <c r="L1042" s="82" t="n">
        <f aca="false">I1042/UOM</f>
        <v>27.4985</v>
      </c>
      <c r="M1042" s="82" t="n">
        <f aca="false">J1042/UOM</f>
        <v>0</v>
      </c>
      <c r="N1042" s="83" t="str">
        <f aca="false">IF(F1042="P","PHY",IF(F1042="G","G",E1042))</f>
        <v>P</v>
      </c>
      <c r="O1042" s="83" t="str">
        <f aca="false">IF(ISNA(VLOOKUP(G1042,BadCanCurves,1,FALSE())),VLOOKUP(D1042,FOLIOS,6,FALSE()),"not used")</f>
        <v>not used</v>
      </c>
      <c r="P1042" s="83" t="n">
        <f aca="false">IF($N1042="P",VLOOKUP(H1042,PrcBuckets,2,FALSE()),0)</f>
        <v>10</v>
      </c>
      <c r="Q1042" s="83" t="n">
        <f aca="false">IF($N1042="D",VLOOKUP(H1042,BasisBuckets,2,FALSE()),0)</f>
        <v>0</v>
      </c>
      <c r="R1042" s="83" t="n">
        <f aca="false">IF($N1042="PHY",VLOOKUP(H1042,PGDBuckets,2,FALSE()),0)</f>
        <v>0</v>
      </c>
      <c r="S1042" s="83" t="n">
        <f aca="false">IF($N1042="G",VLOOKUP(H1042,PGDBuckets,2,FALSE()),0)</f>
        <v>0</v>
      </c>
      <c r="T1042" s="83" t="n">
        <f aca="false">SUM(P1042:S1042)</f>
        <v>10</v>
      </c>
      <c r="U1042" s="83" t="str">
        <f aca="false">IF(O1042="not used","-",O1042&amp;N1042&amp;T1042)</f>
        <v>-</v>
      </c>
      <c r="V1042" s="83" t="str">
        <f aca="false">IF(O1042="Not Used","-",VLOOKUP(D1042,FOLIOS,7,FALSE())&amp;H1042)</f>
        <v>-</v>
      </c>
      <c r="W1042" s="83" t="str">
        <f aca="false">IF(U1042="-","-",O1042&amp;E1042&amp;H1042)</f>
        <v>-</v>
      </c>
      <c r="X1042" s="84" t="str">
        <f aca="false">D1042&amp;G1042</f>
        <v>FT-CAND-EGSC-PRCTOLL:EMP/EAST.Z</v>
      </c>
      <c r="AF1042" s="0" t="str">
        <f aca="false">D1042&amp;V1042</f>
        <v>FT-CAND-EGSC-PRC-</v>
      </c>
    </row>
    <row r="1043" customFormat="false" ht="12.75" hidden="false" customHeight="false" outlineLevel="0" collapsed="false">
      <c r="A1043" s="80" t="n">
        <v>36682</v>
      </c>
      <c r="B1043" s="81" t="s">
        <v>55</v>
      </c>
      <c r="C1043" s="81" t="s">
        <v>56</v>
      </c>
      <c r="D1043" s="81" t="s">
        <v>80</v>
      </c>
      <c r="E1043" s="81" t="s">
        <v>24</v>
      </c>
      <c r="F1043" s="81"/>
      <c r="G1043" s="81" t="s">
        <v>63</v>
      </c>
      <c r="H1043" s="80" t="n">
        <v>37438</v>
      </c>
      <c r="I1043" s="81" t="n">
        <v>282480</v>
      </c>
      <c r="J1043" s="81" t="n">
        <v>0</v>
      </c>
      <c r="K1043" s="82" t="n">
        <f aca="false">IF(J1043=0,0,J1043/I1043)</f>
        <v>0</v>
      </c>
      <c r="L1043" s="82" t="n">
        <f aca="false">I1043/UOM</f>
        <v>28.248</v>
      </c>
      <c r="M1043" s="82" t="n">
        <f aca="false">J1043/UOM</f>
        <v>0</v>
      </c>
      <c r="N1043" s="83" t="str">
        <f aca="false">IF(F1043="P","PHY",IF(F1043="G","G",E1043))</f>
        <v>P</v>
      </c>
      <c r="O1043" s="83" t="str">
        <f aca="false">IF(ISNA(VLOOKUP(G1043,BadCanCurves,1,FALSE())),VLOOKUP(D1043,FOLIOS,6,FALSE()),"not used")</f>
        <v>not used</v>
      </c>
      <c r="P1043" s="83" t="n">
        <f aca="false">IF($N1043="P",VLOOKUP(H1043,PrcBuckets,2,FALSE()),0)</f>
        <v>10</v>
      </c>
      <c r="Q1043" s="83" t="n">
        <f aca="false">IF($N1043="D",VLOOKUP(H1043,BasisBuckets,2,FALSE()),0)</f>
        <v>0</v>
      </c>
      <c r="R1043" s="83" t="n">
        <f aca="false">IF($N1043="PHY",VLOOKUP(H1043,PGDBuckets,2,FALSE()),0)</f>
        <v>0</v>
      </c>
      <c r="S1043" s="83" t="n">
        <f aca="false">IF($N1043="G",VLOOKUP(H1043,PGDBuckets,2,FALSE()),0)</f>
        <v>0</v>
      </c>
      <c r="T1043" s="83" t="n">
        <f aca="false">SUM(P1043:S1043)</f>
        <v>10</v>
      </c>
      <c r="U1043" s="83" t="str">
        <f aca="false">IF(O1043="not used","-",O1043&amp;N1043&amp;T1043)</f>
        <v>-</v>
      </c>
      <c r="V1043" s="83" t="str">
        <f aca="false">IF(O1043="Not Used","-",VLOOKUP(D1043,FOLIOS,7,FALSE())&amp;H1043)</f>
        <v>-</v>
      </c>
      <c r="W1043" s="83" t="str">
        <f aca="false">IF(U1043="-","-",O1043&amp;E1043&amp;H1043)</f>
        <v>-</v>
      </c>
      <c r="X1043" s="84" t="str">
        <f aca="false">D1043&amp;G1043</f>
        <v>FT-CAND-EGSC-PRCTOLL:EMP/EAST.Z</v>
      </c>
      <c r="AF1043" s="0" t="str">
        <f aca="false">D1043&amp;V1043</f>
        <v>FT-CAND-EGSC-PRC-</v>
      </c>
    </row>
    <row r="1044" customFormat="false" ht="12.75" hidden="false" customHeight="false" outlineLevel="0" collapsed="false">
      <c r="A1044" s="80" t="n">
        <v>36682</v>
      </c>
      <c r="B1044" s="81" t="s">
        <v>55</v>
      </c>
      <c r="C1044" s="81" t="s">
        <v>56</v>
      </c>
      <c r="D1044" s="81" t="s">
        <v>80</v>
      </c>
      <c r="E1044" s="81" t="s">
        <v>24</v>
      </c>
      <c r="F1044" s="81"/>
      <c r="G1044" s="81" t="s">
        <v>63</v>
      </c>
      <c r="H1044" s="80" t="n">
        <v>37469</v>
      </c>
      <c r="I1044" s="81" t="n">
        <v>280767</v>
      </c>
      <c r="J1044" s="81" t="n">
        <v>0</v>
      </c>
      <c r="K1044" s="82" t="n">
        <f aca="false">IF(J1044=0,0,J1044/I1044)</f>
        <v>0</v>
      </c>
      <c r="L1044" s="82" t="n">
        <f aca="false">I1044/UOM</f>
        <v>28.0767</v>
      </c>
      <c r="M1044" s="82" t="n">
        <f aca="false">J1044/UOM</f>
        <v>0</v>
      </c>
      <c r="N1044" s="83" t="str">
        <f aca="false">IF(F1044="P","PHY",IF(F1044="G","G",E1044))</f>
        <v>P</v>
      </c>
      <c r="O1044" s="83" t="str">
        <f aca="false">IF(ISNA(VLOOKUP(G1044,BadCanCurves,1,FALSE())),VLOOKUP(D1044,FOLIOS,6,FALSE()),"not used")</f>
        <v>not used</v>
      </c>
      <c r="P1044" s="83" t="n">
        <f aca="false">IF($N1044="P",VLOOKUP(H1044,PrcBuckets,2,FALSE()),0)</f>
        <v>10</v>
      </c>
      <c r="Q1044" s="83" t="n">
        <f aca="false">IF($N1044="D",VLOOKUP(H1044,BasisBuckets,2,FALSE()),0)</f>
        <v>0</v>
      </c>
      <c r="R1044" s="83" t="n">
        <f aca="false">IF($N1044="PHY",VLOOKUP(H1044,PGDBuckets,2,FALSE()),0)</f>
        <v>0</v>
      </c>
      <c r="S1044" s="83" t="n">
        <f aca="false">IF($N1044="G",VLOOKUP(H1044,PGDBuckets,2,FALSE()),0)</f>
        <v>0</v>
      </c>
      <c r="T1044" s="83" t="n">
        <f aca="false">SUM(P1044:S1044)</f>
        <v>10</v>
      </c>
      <c r="U1044" s="83" t="str">
        <f aca="false">IF(O1044="not used","-",O1044&amp;N1044&amp;T1044)</f>
        <v>-</v>
      </c>
      <c r="V1044" s="83" t="str">
        <f aca="false">IF(O1044="Not Used","-",VLOOKUP(D1044,FOLIOS,7,FALSE())&amp;H1044)</f>
        <v>-</v>
      </c>
      <c r="W1044" s="83" t="str">
        <f aca="false">IF(U1044="-","-",O1044&amp;E1044&amp;H1044)</f>
        <v>-</v>
      </c>
      <c r="X1044" s="84" t="str">
        <f aca="false">D1044&amp;G1044</f>
        <v>FT-CAND-EGSC-PRCTOLL:EMP/EAST.Z</v>
      </c>
      <c r="AF1044" s="0" t="str">
        <f aca="false">D1044&amp;V1044</f>
        <v>FT-CAND-EGSC-PRC-</v>
      </c>
    </row>
    <row r="1045" customFormat="false" ht="12.75" hidden="false" customHeight="false" outlineLevel="0" collapsed="false">
      <c r="A1045" s="80" t="n">
        <v>36682</v>
      </c>
      <c r="B1045" s="81" t="s">
        <v>55</v>
      </c>
      <c r="C1045" s="81" t="s">
        <v>56</v>
      </c>
      <c r="D1045" s="81" t="s">
        <v>80</v>
      </c>
      <c r="E1045" s="81" t="s">
        <v>24</v>
      </c>
      <c r="F1045" s="81"/>
      <c r="G1045" s="81" t="s">
        <v>63</v>
      </c>
      <c r="H1045" s="80" t="n">
        <v>37500</v>
      </c>
      <c r="I1045" s="81" t="n">
        <v>270061</v>
      </c>
      <c r="J1045" s="81" t="n">
        <v>0</v>
      </c>
      <c r="K1045" s="82" t="n">
        <f aca="false">IF(J1045=0,0,J1045/I1045)</f>
        <v>0</v>
      </c>
      <c r="L1045" s="82" t="n">
        <f aca="false">I1045/UOM</f>
        <v>27.0061</v>
      </c>
      <c r="M1045" s="82" t="n">
        <f aca="false">J1045/UOM</f>
        <v>0</v>
      </c>
      <c r="N1045" s="83" t="str">
        <f aca="false">IF(F1045="P","PHY",IF(F1045="G","G",E1045))</f>
        <v>P</v>
      </c>
      <c r="O1045" s="83" t="str">
        <f aca="false">IF(ISNA(VLOOKUP(G1045,BadCanCurves,1,FALSE())),VLOOKUP(D1045,FOLIOS,6,FALSE()),"not used")</f>
        <v>not used</v>
      </c>
      <c r="P1045" s="83" t="n">
        <f aca="false">IF($N1045="P",VLOOKUP(H1045,PrcBuckets,2,FALSE()),0)</f>
        <v>10</v>
      </c>
      <c r="Q1045" s="83" t="n">
        <f aca="false">IF($N1045="D",VLOOKUP(H1045,BasisBuckets,2,FALSE()),0)</f>
        <v>0</v>
      </c>
      <c r="R1045" s="83" t="n">
        <f aca="false">IF($N1045="PHY",VLOOKUP(H1045,PGDBuckets,2,FALSE()),0)</f>
        <v>0</v>
      </c>
      <c r="S1045" s="83" t="n">
        <f aca="false">IF($N1045="G",VLOOKUP(H1045,PGDBuckets,2,FALSE()),0)</f>
        <v>0</v>
      </c>
      <c r="T1045" s="83" t="n">
        <f aca="false">SUM(P1045:S1045)</f>
        <v>10</v>
      </c>
      <c r="U1045" s="83" t="str">
        <f aca="false">IF(O1045="not used","-",O1045&amp;N1045&amp;T1045)</f>
        <v>-</v>
      </c>
      <c r="V1045" s="83" t="str">
        <f aca="false">IF(O1045="Not Used","-",VLOOKUP(D1045,FOLIOS,7,FALSE())&amp;H1045)</f>
        <v>-</v>
      </c>
      <c r="W1045" s="83" t="str">
        <f aca="false">IF(U1045="-","-",O1045&amp;E1045&amp;H1045)</f>
        <v>-</v>
      </c>
      <c r="X1045" s="84" t="str">
        <f aca="false">D1045&amp;G1045</f>
        <v>FT-CAND-EGSC-PRCTOLL:EMP/EAST.Z</v>
      </c>
      <c r="AF1045" s="0" t="str">
        <f aca="false">D1045&amp;V1045</f>
        <v>FT-CAND-EGSC-PRC-</v>
      </c>
    </row>
    <row r="1046" customFormat="false" ht="12.75" hidden="false" customHeight="false" outlineLevel="0" collapsed="false">
      <c r="A1046" s="80" t="n">
        <v>36682</v>
      </c>
      <c r="B1046" s="81" t="s">
        <v>55</v>
      </c>
      <c r="C1046" s="81" t="s">
        <v>56</v>
      </c>
      <c r="D1046" s="81" t="s">
        <v>80</v>
      </c>
      <c r="E1046" s="81" t="s">
        <v>24</v>
      </c>
      <c r="F1046" s="81"/>
      <c r="G1046" s="81" t="s">
        <v>63</v>
      </c>
      <c r="H1046" s="80" t="n">
        <v>37530</v>
      </c>
      <c r="I1046" s="81" t="n">
        <v>277425</v>
      </c>
      <c r="J1046" s="81" t="n">
        <v>0</v>
      </c>
      <c r="K1046" s="82" t="n">
        <f aca="false">IF(J1046=0,0,J1046/I1046)</f>
        <v>0</v>
      </c>
      <c r="L1046" s="82" t="n">
        <f aca="false">I1046/UOM</f>
        <v>27.7425</v>
      </c>
      <c r="M1046" s="82" t="n">
        <f aca="false">J1046/UOM</f>
        <v>0</v>
      </c>
      <c r="N1046" s="83" t="str">
        <f aca="false">IF(F1046="P","PHY",IF(F1046="G","G",E1046))</f>
        <v>P</v>
      </c>
      <c r="O1046" s="83" t="str">
        <f aca="false">IF(ISNA(VLOOKUP(G1046,BadCanCurves,1,FALSE())),VLOOKUP(D1046,FOLIOS,6,FALSE()),"not used")</f>
        <v>not used</v>
      </c>
      <c r="P1046" s="83" t="n">
        <f aca="false">IF($N1046="P",VLOOKUP(H1046,PrcBuckets,2,FALSE()),0)</f>
        <v>10</v>
      </c>
      <c r="Q1046" s="83" t="n">
        <f aca="false">IF($N1046="D",VLOOKUP(H1046,BasisBuckets,2,FALSE()),0)</f>
        <v>0</v>
      </c>
      <c r="R1046" s="83" t="n">
        <f aca="false">IF($N1046="PHY",VLOOKUP(H1046,PGDBuckets,2,FALSE()),0)</f>
        <v>0</v>
      </c>
      <c r="S1046" s="83" t="n">
        <f aca="false">IF($N1046="G",VLOOKUP(H1046,PGDBuckets,2,FALSE()),0)</f>
        <v>0</v>
      </c>
      <c r="T1046" s="83" t="n">
        <f aca="false">SUM(P1046:S1046)</f>
        <v>10</v>
      </c>
      <c r="U1046" s="83" t="str">
        <f aca="false">IF(O1046="not used","-",O1046&amp;N1046&amp;T1046)</f>
        <v>-</v>
      </c>
      <c r="V1046" s="83" t="str">
        <f aca="false">IF(O1046="Not Used","-",VLOOKUP(D1046,FOLIOS,7,FALSE())&amp;H1046)</f>
        <v>-</v>
      </c>
      <c r="W1046" s="83" t="str">
        <f aca="false">IF(U1046="-","-",O1046&amp;E1046&amp;H1046)</f>
        <v>-</v>
      </c>
      <c r="X1046" s="84" t="str">
        <f aca="false">D1046&amp;G1046</f>
        <v>FT-CAND-EGSC-PRCTOLL:EMP/EAST.Z</v>
      </c>
      <c r="AF1046" s="0" t="str">
        <f aca="false">D1046&amp;V1046</f>
        <v>FT-CAND-EGSC-PRC-</v>
      </c>
    </row>
    <row r="1047" customFormat="false" ht="12.75" hidden="false" customHeight="false" outlineLevel="0" collapsed="false">
      <c r="A1047" s="80" t="n">
        <v>36682</v>
      </c>
      <c r="B1047" s="81" t="s">
        <v>55</v>
      </c>
      <c r="C1047" s="81" t="s">
        <v>56</v>
      </c>
      <c r="D1047" s="81" t="s">
        <v>80</v>
      </c>
      <c r="E1047" s="81" t="s">
        <v>24</v>
      </c>
      <c r="F1047" s="81"/>
      <c r="G1047" s="81" t="s">
        <v>63</v>
      </c>
      <c r="H1047" s="80" t="n">
        <v>37561</v>
      </c>
      <c r="I1047" s="81" t="n">
        <v>266850</v>
      </c>
      <c r="J1047" s="81" t="n">
        <v>0</v>
      </c>
      <c r="K1047" s="82" t="n">
        <f aca="false">IF(J1047=0,0,J1047/I1047)</f>
        <v>0</v>
      </c>
      <c r="L1047" s="82" t="n">
        <f aca="false">I1047/UOM</f>
        <v>26.685</v>
      </c>
      <c r="M1047" s="82" t="n">
        <f aca="false">J1047/UOM</f>
        <v>0</v>
      </c>
      <c r="N1047" s="83" t="str">
        <f aca="false">IF(F1047="P","PHY",IF(F1047="G","G",E1047))</f>
        <v>P</v>
      </c>
      <c r="O1047" s="83" t="str">
        <f aca="false">IF(ISNA(VLOOKUP(G1047,BadCanCurves,1,FALSE())),VLOOKUP(D1047,FOLIOS,6,FALSE()),"not used")</f>
        <v>not used</v>
      </c>
      <c r="P1047" s="83" t="n">
        <f aca="false">IF($N1047="P",VLOOKUP(H1047,PrcBuckets,2,FALSE()),0)</f>
        <v>10</v>
      </c>
      <c r="Q1047" s="83" t="n">
        <f aca="false">IF($N1047="D",VLOOKUP(H1047,BasisBuckets,2,FALSE()),0)</f>
        <v>0</v>
      </c>
      <c r="R1047" s="83" t="n">
        <f aca="false">IF($N1047="PHY",VLOOKUP(H1047,PGDBuckets,2,FALSE()),0)</f>
        <v>0</v>
      </c>
      <c r="S1047" s="83" t="n">
        <f aca="false">IF($N1047="G",VLOOKUP(H1047,PGDBuckets,2,FALSE()),0)</f>
        <v>0</v>
      </c>
      <c r="T1047" s="83" t="n">
        <f aca="false">SUM(P1047:S1047)</f>
        <v>10</v>
      </c>
      <c r="U1047" s="83" t="str">
        <f aca="false">IF(O1047="not used","-",O1047&amp;N1047&amp;T1047)</f>
        <v>-</v>
      </c>
      <c r="V1047" s="83" t="str">
        <f aca="false">IF(O1047="Not Used","-",VLOOKUP(D1047,FOLIOS,7,FALSE())&amp;H1047)</f>
        <v>-</v>
      </c>
      <c r="W1047" s="83" t="str">
        <f aca="false">IF(U1047="-","-",O1047&amp;E1047&amp;H1047)</f>
        <v>-</v>
      </c>
      <c r="X1047" s="84" t="str">
        <f aca="false">D1047&amp;G1047</f>
        <v>FT-CAND-EGSC-PRCTOLL:EMP/EAST.Z</v>
      </c>
      <c r="AF1047" s="0" t="str">
        <f aca="false">D1047&amp;V1047</f>
        <v>FT-CAND-EGSC-PRC-</v>
      </c>
    </row>
    <row r="1048" customFormat="false" ht="12.75" hidden="false" customHeight="false" outlineLevel="0" collapsed="false">
      <c r="A1048" s="80" t="n">
        <v>36682</v>
      </c>
      <c r="B1048" s="81" t="s">
        <v>55</v>
      </c>
      <c r="C1048" s="81" t="s">
        <v>56</v>
      </c>
      <c r="D1048" s="81" t="s">
        <v>80</v>
      </c>
      <c r="E1048" s="81" t="s">
        <v>24</v>
      </c>
      <c r="F1048" s="81"/>
      <c r="G1048" s="81" t="s">
        <v>63</v>
      </c>
      <c r="H1048" s="80" t="n">
        <v>37591</v>
      </c>
      <c r="I1048" s="81" t="n">
        <v>274129</v>
      </c>
      <c r="J1048" s="81" t="n">
        <v>0</v>
      </c>
      <c r="K1048" s="82" t="n">
        <f aca="false">IF(J1048=0,0,J1048/I1048)</f>
        <v>0</v>
      </c>
      <c r="L1048" s="82" t="n">
        <f aca="false">I1048/UOM</f>
        <v>27.4129</v>
      </c>
      <c r="M1048" s="82" t="n">
        <f aca="false">J1048/UOM</f>
        <v>0</v>
      </c>
      <c r="N1048" s="83" t="str">
        <f aca="false">IF(F1048="P","PHY",IF(F1048="G","G",E1048))</f>
        <v>P</v>
      </c>
      <c r="O1048" s="83" t="str">
        <f aca="false">IF(ISNA(VLOOKUP(G1048,BadCanCurves,1,FALSE())),VLOOKUP(D1048,FOLIOS,6,FALSE()),"not used")</f>
        <v>not used</v>
      </c>
      <c r="P1048" s="83" t="n">
        <f aca="false">IF($N1048="P",VLOOKUP(H1048,PrcBuckets,2,FALSE()),0)</f>
        <v>10</v>
      </c>
      <c r="Q1048" s="83" t="n">
        <f aca="false">IF($N1048="D",VLOOKUP(H1048,BasisBuckets,2,FALSE()),0)</f>
        <v>0</v>
      </c>
      <c r="R1048" s="83" t="n">
        <f aca="false">IF($N1048="PHY",VLOOKUP(H1048,PGDBuckets,2,FALSE()),0)</f>
        <v>0</v>
      </c>
      <c r="S1048" s="83" t="n">
        <f aca="false">IF($N1048="G",VLOOKUP(H1048,PGDBuckets,2,FALSE()),0)</f>
        <v>0</v>
      </c>
      <c r="T1048" s="83" t="n">
        <f aca="false">SUM(P1048:S1048)</f>
        <v>10</v>
      </c>
      <c r="U1048" s="83" t="str">
        <f aca="false">IF(O1048="not used","-",O1048&amp;N1048&amp;T1048)</f>
        <v>-</v>
      </c>
      <c r="V1048" s="83" t="str">
        <f aca="false">IF(O1048="Not Used","-",VLOOKUP(D1048,FOLIOS,7,FALSE())&amp;H1048)</f>
        <v>-</v>
      </c>
      <c r="W1048" s="83" t="str">
        <f aca="false">IF(U1048="-","-",O1048&amp;E1048&amp;H1048)</f>
        <v>-</v>
      </c>
      <c r="X1048" s="84" t="str">
        <f aca="false">D1048&amp;G1048</f>
        <v>FT-CAND-EGSC-PRCTOLL:EMP/EAST.Z</v>
      </c>
      <c r="AF1048" s="0" t="str">
        <f aca="false">D1048&amp;V1048</f>
        <v>FT-CAND-EGSC-PRC-</v>
      </c>
    </row>
    <row r="1049" customFormat="false" ht="12.75" hidden="false" customHeight="false" outlineLevel="0" collapsed="false">
      <c r="A1049" s="80" t="n">
        <v>36682</v>
      </c>
      <c r="B1049" s="81" t="s">
        <v>55</v>
      </c>
      <c r="C1049" s="81" t="s">
        <v>56</v>
      </c>
      <c r="D1049" s="81" t="s">
        <v>80</v>
      </c>
      <c r="E1049" s="81" t="s">
        <v>24</v>
      </c>
      <c r="F1049" s="81"/>
      <c r="G1049" s="81" t="s">
        <v>63</v>
      </c>
      <c r="H1049" s="80" t="n">
        <v>37622</v>
      </c>
      <c r="I1049" s="81" t="n">
        <v>272467</v>
      </c>
      <c r="J1049" s="81" t="n">
        <v>0</v>
      </c>
      <c r="K1049" s="82" t="n">
        <f aca="false">IF(J1049=0,0,J1049/I1049)</f>
        <v>0</v>
      </c>
      <c r="L1049" s="82" t="n">
        <f aca="false">I1049/UOM</f>
        <v>27.2467</v>
      </c>
      <c r="M1049" s="82" t="n">
        <f aca="false">J1049/UOM</f>
        <v>0</v>
      </c>
      <c r="N1049" s="83" t="str">
        <f aca="false">IF(F1049="P","PHY",IF(F1049="G","G",E1049))</f>
        <v>P</v>
      </c>
      <c r="O1049" s="83" t="str">
        <f aca="false">IF(ISNA(VLOOKUP(G1049,BadCanCurves,1,FALSE())),VLOOKUP(D1049,FOLIOS,6,FALSE()),"not used")</f>
        <v>not used</v>
      </c>
      <c r="P1049" s="83" t="n">
        <f aca="false">IF($N1049="P",VLOOKUP(H1049,PrcBuckets,2,FALSE()),0)</f>
        <v>11</v>
      </c>
      <c r="Q1049" s="83" t="n">
        <f aca="false">IF($N1049="D",VLOOKUP(H1049,BasisBuckets,2,FALSE()),0)</f>
        <v>0</v>
      </c>
      <c r="R1049" s="83" t="n">
        <f aca="false">IF($N1049="PHY",VLOOKUP(H1049,PGDBuckets,2,FALSE()),0)</f>
        <v>0</v>
      </c>
      <c r="S1049" s="83" t="n">
        <f aca="false">IF($N1049="G",VLOOKUP(H1049,PGDBuckets,2,FALSE()),0)</f>
        <v>0</v>
      </c>
      <c r="T1049" s="83" t="n">
        <f aca="false">SUM(P1049:S1049)</f>
        <v>11</v>
      </c>
      <c r="U1049" s="83" t="str">
        <f aca="false">IF(O1049="not used","-",O1049&amp;N1049&amp;T1049)</f>
        <v>-</v>
      </c>
      <c r="V1049" s="83" t="str">
        <f aca="false">IF(O1049="Not Used","-",VLOOKUP(D1049,FOLIOS,7,FALSE())&amp;H1049)</f>
        <v>-</v>
      </c>
      <c r="W1049" s="83" t="str">
        <f aca="false">IF(U1049="-","-",O1049&amp;E1049&amp;H1049)</f>
        <v>-</v>
      </c>
      <c r="X1049" s="84" t="str">
        <f aca="false">D1049&amp;G1049</f>
        <v>FT-CAND-EGSC-PRCTOLL:EMP/EAST.Z</v>
      </c>
      <c r="AF1049" s="0" t="str">
        <f aca="false">D1049&amp;V1049</f>
        <v>FT-CAND-EGSC-PRC-</v>
      </c>
    </row>
    <row r="1050" customFormat="false" ht="12.75" hidden="false" customHeight="false" outlineLevel="0" collapsed="false">
      <c r="A1050" s="80" t="n">
        <v>36682</v>
      </c>
      <c r="B1050" s="81" t="s">
        <v>55</v>
      </c>
      <c r="C1050" s="81" t="s">
        <v>56</v>
      </c>
      <c r="D1050" s="81" t="s">
        <v>80</v>
      </c>
      <c r="E1050" s="81" t="s">
        <v>24</v>
      </c>
      <c r="F1050" s="81"/>
      <c r="G1050" s="81" t="s">
        <v>63</v>
      </c>
      <c r="H1050" s="80" t="n">
        <v>37653</v>
      </c>
      <c r="I1050" s="81" t="n">
        <v>244605</v>
      </c>
      <c r="J1050" s="81" t="n">
        <v>0</v>
      </c>
      <c r="K1050" s="82" t="n">
        <f aca="false">IF(J1050=0,0,J1050/I1050)</f>
        <v>0</v>
      </c>
      <c r="L1050" s="82" t="n">
        <f aca="false">I1050/UOM</f>
        <v>24.4605</v>
      </c>
      <c r="M1050" s="82" t="n">
        <f aca="false">J1050/UOM</f>
        <v>0</v>
      </c>
      <c r="N1050" s="83" t="str">
        <f aca="false">IF(F1050="P","PHY",IF(F1050="G","G",E1050))</f>
        <v>P</v>
      </c>
      <c r="O1050" s="83" t="str">
        <f aca="false">IF(ISNA(VLOOKUP(G1050,BadCanCurves,1,FALSE())),VLOOKUP(D1050,FOLIOS,6,FALSE()),"not used")</f>
        <v>not used</v>
      </c>
      <c r="P1050" s="83" t="n">
        <f aca="false">IF($N1050="P",VLOOKUP(H1050,PrcBuckets,2,FALSE()),0)</f>
        <v>11</v>
      </c>
      <c r="Q1050" s="83" t="n">
        <f aca="false">IF($N1050="D",VLOOKUP(H1050,BasisBuckets,2,FALSE()),0)</f>
        <v>0</v>
      </c>
      <c r="R1050" s="83" t="n">
        <f aca="false">IF($N1050="PHY",VLOOKUP(H1050,PGDBuckets,2,FALSE()),0)</f>
        <v>0</v>
      </c>
      <c r="S1050" s="83" t="n">
        <f aca="false">IF($N1050="G",VLOOKUP(H1050,PGDBuckets,2,FALSE()),0)</f>
        <v>0</v>
      </c>
      <c r="T1050" s="83" t="n">
        <f aca="false">SUM(P1050:S1050)</f>
        <v>11</v>
      </c>
      <c r="U1050" s="83" t="str">
        <f aca="false">IF(O1050="not used","-",O1050&amp;N1050&amp;T1050)</f>
        <v>-</v>
      </c>
      <c r="V1050" s="83" t="str">
        <f aca="false">IF(O1050="Not Used","-",VLOOKUP(D1050,FOLIOS,7,FALSE())&amp;H1050)</f>
        <v>-</v>
      </c>
      <c r="W1050" s="83" t="str">
        <f aca="false">IF(U1050="-","-",O1050&amp;E1050&amp;H1050)</f>
        <v>-</v>
      </c>
      <c r="X1050" s="84" t="str">
        <f aca="false">D1050&amp;G1050</f>
        <v>FT-CAND-EGSC-PRCTOLL:EMP/EAST.Z</v>
      </c>
      <c r="AF1050" s="0" t="str">
        <f aca="false">D1050&amp;V1050</f>
        <v>FT-CAND-EGSC-PRC-</v>
      </c>
    </row>
    <row r="1051" customFormat="false" ht="12.75" hidden="false" customHeight="false" outlineLevel="0" collapsed="false">
      <c r="A1051" s="80" t="n">
        <v>36682</v>
      </c>
      <c r="B1051" s="81" t="s">
        <v>55</v>
      </c>
      <c r="C1051" s="81" t="s">
        <v>56</v>
      </c>
      <c r="D1051" s="81" t="s">
        <v>80</v>
      </c>
      <c r="E1051" s="81" t="s">
        <v>24</v>
      </c>
      <c r="F1051" s="81"/>
      <c r="G1051" s="81" t="s">
        <v>63</v>
      </c>
      <c r="H1051" s="80" t="n">
        <v>37681</v>
      </c>
      <c r="I1051" s="81" t="n">
        <v>269327</v>
      </c>
      <c r="J1051" s="81" t="n">
        <v>0</v>
      </c>
      <c r="K1051" s="82" t="n">
        <f aca="false">IF(J1051=0,0,J1051/I1051)</f>
        <v>0</v>
      </c>
      <c r="L1051" s="82" t="n">
        <f aca="false">I1051/UOM</f>
        <v>26.9327</v>
      </c>
      <c r="M1051" s="82" t="n">
        <f aca="false">J1051/UOM</f>
        <v>0</v>
      </c>
      <c r="N1051" s="83" t="str">
        <f aca="false">IF(F1051="P","PHY",IF(F1051="G","G",E1051))</f>
        <v>P</v>
      </c>
      <c r="O1051" s="83" t="str">
        <f aca="false">IF(ISNA(VLOOKUP(G1051,BadCanCurves,1,FALSE())),VLOOKUP(D1051,FOLIOS,6,FALSE()),"not used")</f>
        <v>not used</v>
      </c>
      <c r="P1051" s="83" t="n">
        <f aca="false">IF($N1051="P",VLOOKUP(H1051,PrcBuckets,2,FALSE()),0)</f>
        <v>11</v>
      </c>
      <c r="Q1051" s="83" t="n">
        <f aca="false">IF($N1051="D",VLOOKUP(H1051,BasisBuckets,2,FALSE()),0)</f>
        <v>0</v>
      </c>
      <c r="R1051" s="83" t="n">
        <f aca="false">IF($N1051="PHY",VLOOKUP(H1051,PGDBuckets,2,FALSE()),0)</f>
        <v>0</v>
      </c>
      <c r="S1051" s="83" t="n">
        <f aca="false">IF($N1051="G",VLOOKUP(H1051,PGDBuckets,2,FALSE()),0)</f>
        <v>0</v>
      </c>
      <c r="T1051" s="83" t="n">
        <f aca="false">SUM(P1051:S1051)</f>
        <v>11</v>
      </c>
      <c r="U1051" s="83" t="str">
        <f aca="false">IF(O1051="not used","-",O1051&amp;N1051&amp;T1051)</f>
        <v>-</v>
      </c>
      <c r="V1051" s="83" t="str">
        <f aca="false">IF(O1051="Not Used","-",VLOOKUP(D1051,FOLIOS,7,FALSE())&amp;H1051)</f>
        <v>-</v>
      </c>
      <c r="W1051" s="83" t="str">
        <f aca="false">IF(U1051="-","-",O1051&amp;E1051&amp;H1051)</f>
        <v>-</v>
      </c>
      <c r="X1051" s="84" t="str">
        <f aca="false">D1051&amp;G1051</f>
        <v>FT-CAND-EGSC-PRCTOLL:EMP/EAST.Z</v>
      </c>
      <c r="AF1051" s="0" t="str">
        <f aca="false">D1051&amp;V1051</f>
        <v>FT-CAND-EGSC-PRC-</v>
      </c>
    </row>
    <row r="1052" customFormat="false" ht="12.75" hidden="false" customHeight="false" outlineLevel="0" collapsed="false">
      <c r="A1052" s="80" t="n">
        <v>36682</v>
      </c>
      <c r="B1052" s="81" t="s">
        <v>55</v>
      </c>
      <c r="C1052" s="81" t="s">
        <v>56</v>
      </c>
      <c r="D1052" s="81" t="s">
        <v>80</v>
      </c>
      <c r="E1052" s="81" t="s">
        <v>24</v>
      </c>
      <c r="F1052" s="81"/>
      <c r="G1052" s="81" t="s">
        <v>63</v>
      </c>
      <c r="H1052" s="80" t="n">
        <v>37712</v>
      </c>
      <c r="I1052" s="81" t="n">
        <v>259062</v>
      </c>
      <c r="J1052" s="81" t="n">
        <v>0</v>
      </c>
      <c r="K1052" s="82" t="n">
        <f aca="false">IF(J1052=0,0,J1052/I1052)</f>
        <v>0</v>
      </c>
      <c r="L1052" s="82" t="n">
        <f aca="false">I1052/UOM</f>
        <v>25.9062</v>
      </c>
      <c r="M1052" s="82" t="n">
        <f aca="false">J1052/UOM</f>
        <v>0</v>
      </c>
      <c r="N1052" s="83" t="str">
        <f aca="false">IF(F1052="P","PHY",IF(F1052="G","G",E1052))</f>
        <v>P</v>
      </c>
      <c r="O1052" s="83" t="str">
        <f aca="false">IF(ISNA(VLOOKUP(G1052,BadCanCurves,1,FALSE())),VLOOKUP(D1052,FOLIOS,6,FALSE()),"not used")</f>
        <v>not used</v>
      </c>
      <c r="P1052" s="83" t="n">
        <f aca="false">IF($N1052="P",VLOOKUP(H1052,PrcBuckets,2,FALSE()),0)</f>
        <v>11</v>
      </c>
      <c r="Q1052" s="83" t="n">
        <f aca="false">IF($N1052="D",VLOOKUP(H1052,BasisBuckets,2,FALSE()),0)</f>
        <v>0</v>
      </c>
      <c r="R1052" s="83" t="n">
        <f aca="false">IF($N1052="PHY",VLOOKUP(H1052,PGDBuckets,2,FALSE()),0)</f>
        <v>0</v>
      </c>
      <c r="S1052" s="83" t="n">
        <f aca="false">IF($N1052="G",VLOOKUP(H1052,PGDBuckets,2,FALSE()),0)</f>
        <v>0</v>
      </c>
      <c r="T1052" s="83" t="n">
        <f aca="false">SUM(P1052:S1052)</f>
        <v>11</v>
      </c>
      <c r="U1052" s="83" t="str">
        <f aca="false">IF(O1052="not used","-",O1052&amp;N1052&amp;T1052)</f>
        <v>-</v>
      </c>
      <c r="V1052" s="83" t="str">
        <f aca="false">IF(O1052="Not Used","-",VLOOKUP(D1052,FOLIOS,7,FALSE())&amp;H1052)</f>
        <v>-</v>
      </c>
      <c r="W1052" s="83" t="str">
        <f aca="false">IF(U1052="-","-",O1052&amp;E1052&amp;H1052)</f>
        <v>-</v>
      </c>
      <c r="X1052" s="84" t="str">
        <f aca="false">D1052&amp;G1052</f>
        <v>FT-CAND-EGSC-PRCTOLL:EMP/EAST.Z</v>
      </c>
      <c r="AF1052" s="0" t="str">
        <f aca="false">D1052&amp;V1052</f>
        <v>FT-CAND-EGSC-PRC-</v>
      </c>
    </row>
    <row r="1053" customFormat="false" ht="12.75" hidden="false" customHeight="false" outlineLevel="0" collapsed="false">
      <c r="A1053" s="80" t="n">
        <v>36682</v>
      </c>
      <c r="B1053" s="81" t="s">
        <v>55</v>
      </c>
      <c r="C1053" s="81" t="s">
        <v>56</v>
      </c>
      <c r="D1053" s="81" t="s">
        <v>80</v>
      </c>
      <c r="E1053" s="81" t="s">
        <v>24</v>
      </c>
      <c r="F1053" s="81"/>
      <c r="G1053" s="81" t="s">
        <v>63</v>
      </c>
      <c r="H1053" s="80" t="n">
        <v>37742</v>
      </c>
      <c r="I1053" s="81" t="n">
        <v>266138</v>
      </c>
      <c r="J1053" s="81" t="n">
        <v>0</v>
      </c>
      <c r="K1053" s="82" t="n">
        <f aca="false">IF(J1053=0,0,J1053/I1053)</f>
        <v>0</v>
      </c>
      <c r="L1053" s="82" t="n">
        <f aca="false">I1053/UOM</f>
        <v>26.6138</v>
      </c>
      <c r="M1053" s="82" t="n">
        <f aca="false">J1053/UOM</f>
        <v>0</v>
      </c>
      <c r="N1053" s="83" t="str">
        <f aca="false">IF(F1053="P","PHY",IF(F1053="G","G",E1053))</f>
        <v>P</v>
      </c>
      <c r="O1053" s="83" t="str">
        <f aca="false">IF(ISNA(VLOOKUP(G1053,BadCanCurves,1,FALSE())),VLOOKUP(D1053,FOLIOS,6,FALSE()),"not used")</f>
        <v>not used</v>
      </c>
      <c r="P1053" s="83" t="n">
        <f aca="false">IF($N1053="P",VLOOKUP(H1053,PrcBuckets,2,FALSE()),0)</f>
        <v>11</v>
      </c>
      <c r="Q1053" s="83" t="n">
        <f aca="false">IF($N1053="D",VLOOKUP(H1053,BasisBuckets,2,FALSE()),0)</f>
        <v>0</v>
      </c>
      <c r="R1053" s="83" t="n">
        <f aca="false">IF($N1053="PHY",VLOOKUP(H1053,PGDBuckets,2,FALSE()),0)</f>
        <v>0</v>
      </c>
      <c r="S1053" s="83" t="n">
        <f aca="false">IF($N1053="G",VLOOKUP(H1053,PGDBuckets,2,FALSE()),0)</f>
        <v>0</v>
      </c>
      <c r="T1053" s="83" t="n">
        <f aca="false">SUM(P1053:S1053)</f>
        <v>11</v>
      </c>
      <c r="U1053" s="83" t="str">
        <f aca="false">IF(O1053="not used","-",O1053&amp;N1053&amp;T1053)</f>
        <v>-</v>
      </c>
      <c r="V1053" s="83" t="str">
        <f aca="false">IF(O1053="Not Used","-",VLOOKUP(D1053,FOLIOS,7,FALSE())&amp;H1053)</f>
        <v>-</v>
      </c>
      <c r="W1053" s="83" t="str">
        <f aca="false">IF(U1053="-","-",O1053&amp;E1053&amp;H1053)</f>
        <v>-</v>
      </c>
      <c r="X1053" s="84" t="str">
        <f aca="false">D1053&amp;G1053</f>
        <v>FT-CAND-EGSC-PRCTOLL:EMP/EAST.Z</v>
      </c>
      <c r="AF1053" s="0" t="str">
        <f aca="false">D1053&amp;V1053</f>
        <v>FT-CAND-EGSC-PRC-</v>
      </c>
    </row>
    <row r="1054" customFormat="false" ht="12.75" hidden="false" customHeight="false" outlineLevel="0" collapsed="false">
      <c r="A1054" s="80" t="n">
        <v>36682</v>
      </c>
      <c r="B1054" s="81" t="s">
        <v>55</v>
      </c>
      <c r="C1054" s="81" t="s">
        <v>56</v>
      </c>
      <c r="D1054" s="81" t="s">
        <v>80</v>
      </c>
      <c r="E1054" s="81" t="s">
        <v>24</v>
      </c>
      <c r="F1054" s="81"/>
      <c r="G1054" s="81" t="s">
        <v>63</v>
      </c>
      <c r="H1054" s="80" t="n">
        <v>37773</v>
      </c>
      <c r="I1054" s="81" t="n">
        <v>256004</v>
      </c>
      <c r="J1054" s="81" t="n">
        <v>0</v>
      </c>
      <c r="K1054" s="82" t="n">
        <f aca="false">IF(J1054=0,0,J1054/I1054)</f>
        <v>0</v>
      </c>
      <c r="L1054" s="82" t="n">
        <f aca="false">I1054/UOM</f>
        <v>25.6004</v>
      </c>
      <c r="M1054" s="82" t="n">
        <f aca="false">J1054/UOM</f>
        <v>0</v>
      </c>
      <c r="N1054" s="83" t="str">
        <f aca="false">IF(F1054="P","PHY",IF(F1054="G","G",E1054))</f>
        <v>P</v>
      </c>
      <c r="O1054" s="83" t="str">
        <f aca="false">IF(ISNA(VLOOKUP(G1054,BadCanCurves,1,FALSE())),VLOOKUP(D1054,FOLIOS,6,FALSE()),"not used")</f>
        <v>not used</v>
      </c>
      <c r="P1054" s="83" t="n">
        <f aca="false">IF($N1054="P",VLOOKUP(H1054,PrcBuckets,2,FALSE()),0)</f>
        <v>11</v>
      </c>
      <c r="Q1054" s="83" t="n">
        <f aca="false">IF($N1054="D",VLOOKUP(H1054,BasisBuckets,2,FALSE()),0)</f>
        <v>0</v>
      </c>
      <c r="R1054" s="83" t="n">
        <f aca="false">IF($N1054="PHY",VLOOKUP(H1054,PGDBuckets,2,FALSE()),0)</f>
        <v>0</v>
      </c>
      <c r="S1054" s="83" t="n">
        <f aca="false">IF($N1054="G",VLOOKUP(H1054,PGDBuckets,2,FALSE()),0)</f>
        <v>0</v>
      </c>
      <c r="T1054" s="83" t="n">
        <f aca="false">SUM(P1054:S1054)</f>
        <v>11</v>
      </c>
      <c r="U1054" s="83" t="str">
        <f aca="false">IF(O1054="not used","-",O1054&amp;N1054&amp;T1054)</f>
        <v>-</v>
      </c>
      <c r="V1054" s="83" t="str">
        <f aca="false">IF(O1054="Not Used","-",VLOOKUP(D1054,FOLIOS,7,FALSE())&amp;H1054)</f>
        <v>-</v>
      </c>
      <c r="W1054" s="83" t="str">
        <f aca="false">IF(U1054="-","-",O1054&amp;E1054&amp;H1054)</f>
        <v>-</v>
      </c>
      <c r="X1054" s="84" t="str">
        <f aca="false">D1054&amp;G1054</f>
        <v>FT-CAND-EGSC-PRCTOLL:EMP/EAST.Z</v>
      </c>
      <c r="AF1054" s="0" t="str">
        <f aca="false">D1054&amp;V1054</f>
        <v>FT-CAND-EGSC-PRC-</v>
      </c>
    </row>
    <row r="1055" customFormat="false" ht="12.75" hidden="false" customHeight="false" outlineLevel="0" collapsed="false">
      <c r="A1055" s="80" t="n">
        <v>36682</v>
      </c>
      <c r="B1055" s="81" t="s">
        <v>55</v>
      </c>
      <c r="C1055" s="81" t="s">
        <v>56</v>
      </c>
      <c r="D1055" s="81" t="s">
        <v>80</v>
      </c>
      <c r="E1055" s="81" t="s">
        <v>24</v>
      </c>
      <c r="F1055" s="81"/>
      <c r="G1055" s="81" t="s">
        <v>63</v>
      </c>
      <c r="H1055" s="80" t="n">
        <v>37803</v>
      </c>
      <c r="I1055" s="81" t="n">
        <v>262997</v>
      </c>
      <c r="J1055" s="81" t="n">
        <v>0</v>
      </c>
      <c r="K1055" s="82" t="n">
        <f aca="false">IF(J1055=0,0,J1055/I1055)</f>
        <v>0</v>
      </c>
      <c r="L1055" s="82" t="n">
        <f aca="false">I1055/UOM</f>
        <v>26.2997</v>
      </c>
      <c r="M1055" s="82" t="n">
        <f aca="false">J1055/UOM</f>
        <v>0</v>
      </c>
      <c r="N1055" s="83" t="str">
        <f aca="false">IF(F1055="P","PHY",IF(F1055="G","G",E1055))</f>
        <v>P</v>
      </c>
      <c r="O1055" s="83" t="str">
        <f aca="false">IF(ISNA(VLOOKUP(G1055,BadCanCurves,1,FALSE())),VLOOKUP(D1055,FOLIOS,6,FALSE()),"not used")</f>
        <v>not used</v>
      </c>
      <c r="P1055" s="83" t="n">
        <f aca="false">IF($N1055="P",VLOOKUP(H1055,PrcBuckets,2,FALSE()),0)</f>
        <v>11</v>
      </c>
      <c r="Q1055" s="83" t="n">
        <f aca="false">IF($N1055="D",VLOOKUP(H1055,BasisBuckets,2,FALSE()),0)</f>
        <v>0</v>
      </c>
      <c r="R1055" s="83" t="n">
        <f aca="false">IF($N1055="PHY",VLOOKUP(H1055,PGDBuckets,2,FALSE()),0)</f>
        <v>0</v>
      </c>
      <c r="S1055" s="83" t="n">
        <f aca="false">IF($N1055="G",VLOOKUP(H1055,PGDBuckets,2,FALSE()),0)</f>
        <v>0</v>
      </c>
      <c r="T1055" s="83" t="n">
        <f aca="false">SUM(P1055:S1055)</f>
        <v>11</v>
      </c>
      <c r="U1055" s="83" t="str">
        <f aca="false">IF(O1055="not used","-",O1055&amp;N1055&amp;T1055)</f>
        <v>-</v>
      </c>
      <c r="V1055" s="83" t="str">
        <f aca="false">IF(O1055="Not Used","-",VLOOKUP(D1055,FOLIOS,7,FALSE())&amp;H1055)</f>
        <v>-</v>
      </c>
      <c r="W1055" s="83" t="str">
        <f aca="false">IF(U1055="-","-",O1055&amp;E1055&amp;H1055)</f>
        <v>-</v>
      </c>
      <c r="X1055" s="84" t="str">
        <f aca="false">D1055&amp;G1055</f>
        <v>FT-CAND-EGSC-PRCTOLL:EMP/EAST.Z</v>
      </c>
      <c r="AF1055" s="0" t="str">
        <f aca="false">D1055&amp;V1055</f>
        <v>FT-CAND-EGSC-PRC-</v>
      </c>
    </row>
    <row r="1056" customFormat="false" ht="12.75" hidden="false" customHeight="false" outlineLevel="0" collapsed="false">
      <c r="A1056" s="80" t="n">
        <v>36682</v>
      </c>
      <c r="B1056" s="81" t="s">
        <v>55</v>
      </c>
      <c r="C1056" s="81" t="s">
        <v>56</v>
      </c>
      <c r="D1056" s="81" t="s">
        <v>80</v>
      </c>
      <c r="E1056" s="81" t="s">
        <v>24</v>
      </c>
      <c r="F1056" s="81"/>
      <c r="G1056" s="81" t="s">
        <v>63</v>
      </c>
      <c r="H1056" s="80" t="n">
        <v>37834</v>
      </c>
      <c r="I1056" s="81" t="n">
        <v>261413</v>
      </c>
      <c r="J1056" s="81" t="n">
        <v>0</v>
      </c>
      <c r="K1056" s="82" t="n">
        <f aca="false">IF(J1056=0,0,J1056/I1056)</f>
        <v>0</v>
      </c>
      <c r="L1056" s="82" t="n">
        <f aca="false">I1056/UOM</f>
        <v>26.1413</v>
      </c>
      <c r="M1056" s="82" t="n">
        <f aca="false">J1056/UOM</f>
        <v>0</v>
      </c>
      <c r="N1056" s="83" t="str">
        <f aca="false">IF(F1056="P","PHY",IF(F1056="G","G",E1056))</f>
        <v>P</v>
      </c>
      <c r="O1056" s="83" t="str">
        <f aca="false">IF(ISNA(VLOOKUP(G1056,BadCanCurves,1,FALSE())),VLOOKUP(D1056,FOLIOS,6,FALSE()),"not used")</f>
        <v>not used</v>
      </c>
      <c r="P1056" s="83" t="n">
        <f aca="false">IF($N1056="P",VLOOKUP(H1056,PrcBuckets,2,FALSE()),0)</f>
        <v>11</v>
      </c>
      <c r="Q1056" s="83" t="n">
        <f aca="false">IF($N1056="D",VLOOKUP(H1056,BasisBuckets,2,FALSE()),0)</f>
        <v>0</v>
      </c>
      <c r="R1056" s="83" t="n">
        <f aca="false">IF($N1056="PHY",VLOOKUP(H1056,PGDBuckets,2,FALSE()),0)</f>
        <v>0</v>
      </c>
      <c r="S1056" s="83" t="n">
        <f aca="false">IF($N1056="G",VLOOKUP(H1056,PGDBuckets,2,FALSE()),0)</f>
        <v>0</v>
      </c>
      <c r="T1056" s="83" t="n">
        <f aca="false">SUM(P1056:S1056)</f>
        <v>11</v>
      </c>
      <c r="U1056" s="83" t="str">
        <f aca="false">IF(O1056="not used","-",O1056&amp;N1056&amp;T1056)</f>
        <v>-</v>
      </c>
      <c r="V1056" s="83" t="str">
        <f aca="false">IF(O1056="Not Used","-",VLOOKUP(D1056,FOLIOS,7,FALSE())&amp;H1056)</f>
        <v>-</v>
      </c>
      <c r="W1056" s="83" t="str">
        <f aca="false">IF(U1056="-","-",O1056&amp;E1056&amp;H1056)</f>
        <v>-</v>
      </c>
      <c r="X1056" s="84" t="str">
        <f aca="false">D1056&amp;G1056</f>
        <v>FT-CAND-EGSC-PRCTOLL:EMP/EAST.Z</v>
      </c>
      <c r="AF1056" s="0" t="str">
        <f aca="false">D1056&amp;V1056</f>
        <v>FT-CAND-EGSC-PRC-</v>
      </c>
    </row>
    <row r="1057" customFormat="false" ht="12.75" hidden="false" customHeight="false" outlineLevel="0" collapsed="false">
      <c r="A1057" s="80" t="n">
        <v>36682</v>
      </c>
      <c r="B1057" s="81" t="s">
        <v>55</v>
      </c>
      <c r="C1057" s="81" t="s">
        <v>56</v>
      </c>
      <c r="D1057" s="81" t="s">
        <v>80</v>
      </c>
      <c r="E1057" s="81" t="s">
        <v>24</v>
      </c>
      <c r="F1057" s="81"/>
      <c r="G1057" s="81" t="s">
        <v>63</v>
      </c>
      <c r="H1057" s="80" t="n">
        <v>37865</v>
      </c>
      <c r="I1057" s="81" t="n">
        <v>251456</v>
      </c>
      <c r="J1057" s="81" t="n">
        <v>0</v>
      </c>
      <c r="K1057" s="82" t="n">
        <f aca="false">IF(J1057=0,0,J1057/I1057)</f>
        <v>0</v>
      </c>
      <c r="L1057" s="82" t="n">
        <f aca="false">I1057/UOM</f>
        <v>25.1456</v>
      </c>
      <c r="M1057" s="82" t="n">
        <f aca="false">J1057/UOM</f>
        <v>0</v>
      </c>
      <c r="N1057" s="83" t="str">
        <f aca="false">IF(F1057="P","PHY",IF(F1057="G","G",E1057))</f>
        <v>P</v>
      </c>
      <c r="O1057" s="83" t="str">
        <f aca="false">IF(ISNA(VLOOKUP(G1057,BadCanCurves,1,FALSE())),VLOOKUP(D1057,FOLIOS,6,FALSE()),"not used")</f>
        <v>not used</v>
      </c>
      <c r="P1057" s="83" t="n">
        <f aca="false">IF($N1057="P",VLOOKUP(H1057,PrcBuckets,2,FALSE()),0)</f>
        <v>11</v>
      </c>
      <c r="Q1057" s="83" t="n">
        <f aca="false">IF($N1057="D",VLOOKUP(H1057,BasisBuckets,2,FALSE()),0)</f>
        <v>0</v>
      </c>
      <c r="R1057" s="83" t="n">
        <f aca="false">IF($N1057="PHY",VLOOKUP(H1057,PGDBuckets,2,FALSE()),0)</f>
        <v>0</v>
      </c>
      <c r="S1057" s="83" t="n">
        <f aca="false">IF($N1057="G",VLOOKUP(H1057,PGDBuckets,2,FALSE()),0)</f>
        <v>0</v>
      </c>
      <c r="T1057" s="83" t="n">
        <f aca="false">SUM(P1057:S1057)</f>
        <v>11</v>
      </c>
      <c r="U1057" s="83" t="str">
        <f aca="false">IF(O1057="not used","-",O1057&amp;N1057&amp;T1057)</f>
        <v>-</v>
      </c>
      <c r="V1057" s="83" t="str">
        <f aca="false">IF(O1057="Not Used","-",VLOOKUP(D1057,FOLIOS,7,FALSE())&amp;H1057)</f>
        <v>-</v>
      </c>
      <c r="W1057" s="83" t="str">
        <f aca="false">IF(U1057="-","-",O1057&amp;E1057&amp;H1057)</f>
        <v>-</v>
      </c>
      <c r="X1057" s="84" t="str">
        <f aca="false">D1057&amp;G1057</f>
        <v>FT-CAND-EGSC-PRCTOLL:EMP/EAST.Z</v>
      </c>
      <c r="AF1057" s="0" t="str">
        <f aca="false">D1057&amp;V1057</f>
        <v>FT-CAND-EGSC-PRC-</v>
      </c>
    </row>
    <row r="1058" customFormat="false" ht="12.75" hidden="false" customHeight="false" outlineLevel="0" collapsed="false">
      <c r="A1058" s="80" t="n">
        <v>36682</v>
      </c>
      <c r="B1058" s="81" t="s">
        <v>55</v>
      </c>
      <c r="C1058" s="81" t="s">
        <v>56</v>
      </c>
      <c r="D1058" s="81" t="s">
        <v>80</v>
      </c>
      <c r="E1058" s="81" t="s">
        <v>24</v>
      </c>
      <c r="F1058" s="81"/>
      <c r="G1058" s="81" t="s">
        <v>63</v>
      </c>
      <c r="H1058" s="80" t="n">
        <v>37895</v>
      </c>
      <c r="I1058" s="81" t="n">
        <v>258324</v>
      </c>
      <c r="J1058" s="81" t="n">
        <v>0</v>
      </c>
      <c r="K1058" s="82" t="n">
        <f aca="false">IF(J1058=0,0,J1058/I1058)</f>
        <v>0</v>
      </c>
      <c r="L1058" s="82" t="n">
        <f aca="false">I1058/UOM</f>
        <v>25.8324</v>
      </c>
      <c r="M1058" s="82" t="n">
        <f aca="false">J1058/UOM</f>
        <v>0</v>
      </c>
      <c r="N1058" s="83" t="str">
        <f aca="false">IF(F1058="P","PHY",IF(F1058="G","G",E1058))</f>
        <v>P</v>
      </c>
      <c r="O1058" s="83" t="str">
        <f aca="false">IF(ISNA(VLOOKUP(G1058,BadCanCurves,1,FALSE())),VLOOKUP(D1058,FOLIOS,6,FALSE()),"not used")</f>
        <v>not used</v>
      </c>
      <c r="P1058" s="83" t="n">
        <f aca="false">IF($N1058="P",VLOOKUP(H1058,PrcBuckets,2,FALSE()),0)</f>
        <v>11</v>
      </c>
      <c r="Q1058" s="83" t="n">
        <f aca="false">IF($N1058="D",VLOOKUP(H1058,BasisBuckets,2,FALSE()),0)</f>
        <v>0</v>
      </c>
      <c r="R1058" s="83" t="n">
        <f aca="false">IF($N1058="PHY",VLOOKUP(H1058,PGDBuckets,2,FALSE()),0)</f>
        <v>0</v>
      </c>
      <c r="S1058" s="83" t="n">
        <f aca="false">IF($N1058="G",VLOOKUP(H1058,PGDBuckets,2,FALSE()),0)</f>
        <v>0</v>
      </c>
      <c r="T1058" s="83" t="n">
        <f aca="false">SUM(P1058:S1058)</f>
        <v>11</v>
      </c>
      <c r="U1058" s="83" t="str">
        <f aca="false">IF(O1058="not used","-",O1058&amp;N1058&amp;T1058)</f>
        <v>-</v>
      </c>
      <c r="V1058" s="83" t="str">
        <f aca="false">IF(O1058="Not Used","-",VLOOKUP(D1058,FOLIOS,7,FALSE())&amp;H1058)</f>
        <v>-</v>
      </c>
      <c r="W1058" s="83" t="str">
        <f aca="false">IF(U1058="-","-",O1058&amp;E1058&amp;H1058)</f>
        <v>-</v>
      </c>
      <c r="X1058" s="84" t="str">
        <f aca="false">D1058&amp;G1058</f>
        <v>FT-CAND-EGSC-PRCTOLL:EMP/EAST.Z</v>
      </c>
      <c r="AF1058" s="0" t="str">
        <f aca="false">D1058&amp;V1058</f>
        <v>FT-CAND-EGSC-PRC-</v>
      </c>
    </row>
    <row r="1059" customFormat="false" ht="12.75" hidden="false" customHeight="false" outlineLevel="0" collapsed="false">
      <c r="A1059" s="80" t="n">
        <v>36682</v>
      </c>
      <c r="B1059" s="81" t="s">
        <v>55</v>
      </c>
      <c r="C1059" s="81" t="s">
        <v>56</v>
      </c>
      <c r="D1059" s="81" t="s">
        <v>80</v>
      </c>
      <c r="E1059" s="81" t="s">
        <v>24</v>
      </c>
      <c r="F1059" s="81"/>
      <c r="G1059" s="81" t="s">
        <v>63</v>
      </c>
      <c r="H1059" s="80" t="n">
        <v>37926</v>
      </c>
      <c r="I1059" s="81" t="n">
        <v>0</v>
      </c>
      <c r="J1059" s="81" t="n">
        <v>0</v>
      </c>
      <c r="K1059" s="82" t="n">
        <f aca="false">IF(J1059=0,0,J1059/I1059)</f>
        <v>0</v>
      </c>
      <c r="L1059" s="82" t="n">
        <f aca="false">I1059/UOM</f>
        <v>0</v>
      </c>
      <c r="M1059" s="82" t="n">
        <f aca="false">J1059/UOM</f>
        <v>0</v>
      </c>
      <c r="N1059" s="83" t="str">
        <f aca="false">IF(F1059="P","PHY",IF(F1059="G","G",E1059))</f>
        <v>P</v>
      </c>
      <c r="O1059" s="83" t="str">
        <f aca="false">IF(ISNA(VLOOKUP(G1059,BadCanCurves,1,FALSE())),VLOOKUP(D1059,FOLIOS,6,FALSE()),"not used")</f>
        <v>not used</v>
      </c>
      <c r="P1059" s="83" t="n">
        <f aca="false">IF($N1059="P",VLOOKUP(H1059,PrcBuckets,2,FALSE()),0)</f>
        <v>11</v>
      </c>
      <c r="Q1059" s="83" t="n">
        <f aca="false">IF($N1059="D",VLOOKUP(H1059,BasisBuckets,2,FALSE()),0)</f>
        <v>0</v>
      </c>
      <c r="R1059" s="83" t="n">
        <f aca="false">IF($N1059="PHY",VLOOKUP(H1059,PGDBuckets,2,FALSE()),0)</f>
        <v>0</v>
      </c>
      <c r="S1059" s="83" t="n">
        <f aca="false">IF($N1059="G",VLOOKUP(H1059,PGDBuckets,2,FALSE()),0)</f>
        <v>0</v>
      </c>
      <c r="T1059" s="83" t="n">
        <f aca="false">SUM(P1059:S1059)</f>
        <v>11</v>
      </c>
      <c r="U1059" s="83" t="str">
        <f aca="false">IF(O1059="not used","-",O1059&amp;N1059&amp;T1059)</f>
        <v>-</v>
      </c>
      <c r="V1059" s="83" t="str">
        <f aca="false">IF(O1059="Not Used","-",VLOOKUP(D1059,FOLIOS,7,FALSE())&amp;H1059)</f>
        <v>-</v>
      </c>
      <c r="W1059" s="83" t="str">
        <f aca="false">IF(U1059="-","-",O1059&amp;E1059&amp;H1059)</f>
        <v>-</v>
      </c>
      <c r="X1059" s="84" t="str">
        <f aca="false">D1059&amp;G1059</f>
        <v>FT-CAND-EGSC-PRCTOLL:EMP/EAST.Z</v>
      </c>
      <c r="AF1059" s="0" t="str">
        <f aca="false">D1059&amp;V1059</f>
        <v>FT-CAND-EGSC-PRC-</v>
      </c>
    </row>
    <row r="1060" customFormat="false" ht="12.75" hidden="false" customHeight="false" outlineLevel="0" collapsed="false">
      <c r="A1060" s="80" t="n">
        <v>36682</v>
      </c>
      <c r="B1060" s="81" t="s">
        <v>55</v>
      </c>
      <c r="C1060" s="81" t="s">
        <v>56</v>
      </c>
      <c r="D1060" s="81" t="s">
        <v>80</v>
      </c>
      <c r="E1060" s="81" t="s">
        <v>24</v>
      </c>
      <c r="F1060" s="81"/>
      <c r="G1060" s="81" t="s">
        <v>63</v>
      </c>
      <c r="H1060" s="80" t="n">
        <v>37956</v>
      </c>
      <c r="I1060" s="81" t="n">
        <v>0</v>
      </c>
      <c r="J1060" s="81" t="n">
        <v>0</v>
      </c>
      <c r="K1060" s="82" t="n">
        <f aca="false">IF(J1060=0,0,J1060/I1060)</f>
        <v>0</v>
      </c>
      <c r="L1060" s="82" t="n">
        <f aca="false">I1060/UOM</f>
        <v>0</v>
      </c>
      <c r="M1060" s="82" t="n">
        <f aca="false">J1060/UOM</f>
        <v>0</v>
      </c>
      <c r="N1060" s="83" t="str">
        <f aca="false">IF(F1060="P","PHY",IF(F1060="G","G",E1060))</f>
        <v>P</v>
      </c>
      <c r="O1060" s="83" t="str">
        <f aca="false">IF(ISNA(VLOOKUP(G1060,BadCanCurves,1,FALSE())),VLOOKUP(D1060,FOLIOS,6,FALSE()),"not used")</f>
        <v>not used</v>
      </c>
      <c r="P1060" s="83" t="n">
        <f aca="false">IF($N1060="P",VLOOKUP(H1060,PrcBuckets,2,FALSE()),0)</f>
        <v>11</v>
      </c>
      <c r="Q1060" s="83" t="n">
        <f aca="false">IF($N1060="D",VLOOKUP(H1060,BasisBuckets,2,FALSE()),0)</f>
        <v>0</v>
      </c>
      <c r="R1060" s="83" t="n">
        <f aca="false">IF($N1060="PHY",VLOOKUP(H1060,PGDBuckets,2,FALSE()),0)</f>
        <v>0</v>
      </c>
      <c r="S1060" s="83" t="n">
        <f aca="false">IF($N1060="G",VLOOKUP(H1060,PGDBuckets,2,FALSE()),0)</f>
        <v>0</v>
      </c>
      <c r="T1060" s="83" t="n">
        <f aca="false">SUM(P1060:S1060)</f>
        <v>11</v>
      </c>
      <c r="U1060" s="83" t="str">
        <f aca="false">IF(O1060="not used","-",O1060&amp;N1060&amp;T1060)</f>
        <v>-</v>
      </c>
      <c r="V1060" s="83" t="str">
        <f aca="false">IF(O1060="Not Used","-",VLOOKUP(D1060,FOLIOS,7,FALSE())&amp;H1060)</f>
        <v>-</v>
      </c>
      <c r="W1060" s="83" t="str">
        <f aca="false">IF(U1060="-","-",O1060&amp;E1060&amp;H1060)</f>
        <v>-</v>
      </c>
      <c r="X1060" s="84" t="str">
        <f aca="false">D1060&amp;G1060</f>
        <v>FT-CAND-EGSC-PRCTOLL:EMP/EAST.Z</v>
      </c>
      <c r="AF1060" s="0" t="str">
        <f aca="false">D1060&amp;V1060</f>
        <v>FT-CAND-EGSC-PRC-</v>
      </c>
    </row>
    <row r="1061" customFormat="false" ht="12.75" hidden="false" customHeight="false" outlineLevel="0" collapsed="false">
      <c r="A1061" s="80" t="n">
        <v>36682</v>
      </c>
      <c r="B1061" s="81" t="s">
        <v>55</v>
      </c>
      <c r="C1061" s="81" t="s">
        <v>56</v>
      </c>
      <c r="D1061" s="81" t="s">
        <v>80</v>
      </c>
      <c r="E1061" s="81" t="s">
        <v>24</v>
      </c>
      <c r="F1061" s="81"/>
      <c r="G1061" s="81" t="s">
        <v>63</v>
      </c>
      <c r="H1061" s="80" t="n">
        <v>37987</v>
      </c>
      <c r="I1061" s="81" t="n">
        <v>0</v>
      </c>
      <c r="J1061" s="81" t="n">
        <v>0</v>
      </c>
      <c r="K1061" s="82" t="n">
        <f aca="false">IF(J1061=0,0,J1061/I1061)</f>
        <v>0</v>
      </c>
      <c r="L1061" s="82" t="n">
        <f aca="false">I1061/UOM</f>
        <v>0</v>
      </c>
      <c r="M1061" s="82" t="n">
        <f aca="false">J1061/UOM</f>
        <v>0</v>
      </c>
      <c r="N1061" s="83" t="str">
        <f aca="false">IF(F1061="P","PHY",IF(F1061="G","G",E1061))</f>
        <v>P</v>
      </c>
      <c r="O1061" s="83" t="str">
        <f aca="false">IF(ISNA(VLOOKUP(G1061,BadCanCurves,1,FALSE())),VLOOKUP(D1061,FOLIOS,6,FALSE()),"not used")</f>
        <v>not used</v>
      </c>
      <c r="P1061" s="83" t="n">
        <f aca="false">IF($N1061="P",VLOOKUP(H1061,PrcBuckets,2,FALSE()),0)</f>
        <v>12</v>
      </c>
      <c r="Q1061" s="83" t="n">
        <f aca="false">IF($N1061="D",VLOOKUP(H1061,BasisBuckets,2,FALSE()),0)</f>
        <v>0</v>
      </c>
      <c r="R1061" s="83" t="n">
        <f aca="false">IF($N1061="PHY",VLOOKUP(H1061,PGDBuckets,2,FALSE()),0)</f>
        <v>0</v>
      </c>
      <c r="S1061" s="83" t="n">
        <f aca="false">IF($N1061="G",VLOOKUP(H1061,PGDBuckets,2,FALSE()),0)</f>
        <v>0</v>
      </c>
      <c r="T1061" s="83" t="n">
        <f aca="false">SUM(P1061:S1061)</f>
        <v>12</v>
      </c>
      <c r="U1061" s="83" t="str">
        <f aca="false">IF(O1061="not used","-",O1061&amp;N1061&amp;T1061)</f>
        <v>-</v>
      </c>
      <c r="V1061" s="83" t="str">
        <f aca="false">IF(O1061="Not Used","-",VLOOKUP(D1061,FOLIOS,7,FALSE())&amp;H1061)</f>
        <v>-</v>
      </c>
      <c r="W1061" s="83" t="str">
        <f aca="false">IF(U1061="-","-",O1061&amp;E1061&amp;H1061)</f>
        <v>-</v>
      </c>
      <c r="X1061" s="84" t="str">
        <f aca="false">D1061&amp;G1061</f>
        <v>FT-CAND-EGSC-PRCTOLL:EMP/EAST.Z</v>
      </c>
      <c r="AF1061" s="0" t="str">
        <f aca="false">D1061&amp;V1061</f>
        <v>FT-CAND-EGSC-PRC-</v>
      </c>
    </row>
    <row r="1062" customFormat="false" ht="12.75" hidden="false" customHeight="false" outlineLevel="0" collapsed="false">
      <c r="A1062" s="80" t="n">
        <v>36682</v>
      </c>
      <c r="B1062" s="81" t="s">
        <v>55</v>
      </c>
      <c r="C1062" s="81" t="s">
        <v>56</v>
      </c>
      <c r="D1062" s="81" t="s">
        <v>80</v>
      </c>
      <c r="E1062" s="81" t="s">
        <v>24</v>
      </c>
      <c r="F1062" s="81"/>
      <c r="G1062" s="81" t="s">
        <v>63</v>
      </c>
      <c r="H1062" s="80" t="n">
        <v>38018</v>
      </c>
      <c r="I1062" s="81" t="n">
        <v>0</v>
      </c>
      <c r="J1062" s="81" t="n">
        <v>0</v>
      </c>
      <c r="K1062" s="82" t="n">
        <f aca="false">IF(J1062=0,0,J1062/I1062)</f>
        <v>0</v>
      </c>
      <c r="L1062" s="82" t="n">
        <f aca="false">I1062/UOM</f>
        <v>0</v>
      </c>
      <c r="M1062" s="82" t="n">
        <f aca="false">J1062/UOM</f>
        <v>0</v>
      </c>
      <c r="N1062" s="83" t="str">
        <f aca="false">IF(F1062="P","PHY",IF(F1062="G","G",E1062))</f>
        <v>P</v>
      </c>
      <c r="O1062" s="83" t="str">
        <f aca="false">IF(ISNA(VLOOKUP(G1062,BadCanCurves,1,FALSE())),VLOOKUP(D1062,FOLIOS,6,FALSE()),"not used")</f>
        <v>not used</v>
      </c>
      <c r="P1062" s="83" t="n">
        <f aca="false">IF($N1062="P",VLOOKUP(H1062,PrcBuckets,2,FALSE()),0)</f>
        <v>12</v>
      </c>
      <c r="Q1062" s="83" t="n">
        <f aca="false">IF($N1062="D",VLOOKUP(H1062,BasisBuckets,2,FALSE()),0)</f>
        <v>0</v>
      </c>
      <c r="R1062" s="83" t="n">
        <f aca="false">IF($N1062="PHY",VLOOKUP(H1062,PGDBuckets,2,FALSE()),0)</f>
        <v>0</v>
      </c>
      <c r="S1062" s="83" t="n">
        <f aca="false">IF($N1062="G",VLOOKUP(H1062,PGDBuckets,2,FALSE()),0)</f>
        <v>0</v>
      </c>
      <c r="T1062" s="83" t="n">
        <f aca="false">SUM(P1062:S1062)</f>
        <v>12</v>
      </c>
      <c r="U1062" s="83" t="str">
        <f aca="false">IF(O1062="not used","-",O1062&amp;N1062&amp;T1062)</f>
        <v>-</v>
      </c>
      <c r="V1062" s="83" t="str">
        <f aca="false">IF(O1062="Not Used","-",VLOOKUP(D1062,FOLIOS,7,FALSE())&amp;H1062)</f>
        <v>-</v>
      </c>
      <c r="W1062" s="83" t="str">
        <f aca="false">IF(U1062="-","-",O1062&amp;E1062&amp;H1062)</f>
        <v>-</v>
      </c>
      <c r="X1062" s="84" t="str">
        <f aca="false">D1062&amp;G1062</f>
        <v>FT-CAND-EGSC-PRCTOLL:EMP/EAST.Z</v>
      </c>
      <c r="AF1062" s="0" t="str">
        <f aca="false">D1062&amp;V1062</f>
        <v>FT-CAND-EGSC-PRC-</v>
      </c>
    </row>
    <row r="1063" customFormat="false" ht="12.75" hidden="false" customHeight="false" outlineLevel="0" collapsed="false">
      <c r="A1063" s="80" t="n">
        <v>36682</v>
      </c>
      <c r="B1063" s="81" t="s">
        <v>55</v>
      </c>
      <c r="C1063" s="81" t="s">
        <v>56</v>
      </c>
      <c r="D1063" s="81" t="s">
        <v>80</v>
      </c>
      <c r="E1063" s="81" t="s">
        <v>24</v>
      </c>
      <c r="F1063" s="81"/>
      <c r="G1063" s="81" t="s">
        <v>63</v>
      </c>
      <c r="H1063" s="80" t="n">
        <v>38047</v>
      </c>
      <c r="I1063" s="81" t="n">
        <v>0</v>
      </c>
      <c r="J1063" s="81" t="n">
        <v>0</v>
      </c>
      <c r="K1063" s="82" t="n">
        <f aca="false">IF(J1063=0,0,J1063/I1063)</f>
        <v>0</v>
      </c>
      <c r="L1063" s="82" t="n">
        <f aca="false">I1063/UOM</f>
        <v>0</v>
      </c>
      <c r="M1063" s="82" t="n">
        <f aca="false">J1063/UOM</f>
        <v>0</v>
      </c>
      <c r="N1063" s="83" t="str">
        <f aca="false">IF(F1063="P","PHY",IF(F1063="G","G",E1063))</f>
        <v>P</v>
      </c>
      <c r="O1063" s="83" t="str">
        <f aca="false">IF(ISNA(VLOOKUP(G1063,BadCanCurves,1,FALSE())),VLOOKUP(D1063,FOLIOS,6,FALSE()),"not used")</f>
        <v>not used</v>
      </c>
      <c r="P1063" s="83" t="n">
        <f aca="false">IF($N1063="P",VLOOKUP(H1063,PrcBuckets,2,FALSE()),0)</f>
        <v>12</v>
      </c>
      <c r="Q1063" s="83" t="n">
        <f aca="false">IF($N1063="D",VLOOKUP(H1063,BasisBuckets,2,FALSE()),0)</f>
        <v>0</v>
      </c>
      <c r="R1063" s="83" t="n">
        <f aca="false">IF($N1063="PHY",VLOOKUP(H1063,PGDBuckets,2,FALSE()),0)</f>
        <v>0</v>
      </c>
      <c r="S1063" s="83" t="n">
        <f aca="false">IF($N1063="G",VLOOKUP(H1063,PGDBuckets,2,FALSE()),0)</f>
        <v>0</v>
      </c>
      <c r="T1063" s="83" t="n">
        <f aca="false">SUM(P1063:S1063)</f>
        <v>12</v>
      </c>
      <c r="U1063" s="83" t="str">
        <f aca="false">IF(O1063="not used","-",O1063&amp;N1063&amp;T1063)</f>
        <v>-</v>
      </c>
      <c r="V1063" s="83" t="str">
        <f aca="false">IF(O1063="Not Used","-",VLOOKUP(D1063,FOLIOS,7,FALSE())&amp;H1063)</f>
        <v>-</v>
      </c>
      <c r="W1063" s="83" t="str">
        <f aca="false">IF(U1063="-","-",O1063&amp;E1063&amp;H1063)</f>
        <v>-</v>
      </c>
      <c r="X1063" s="84" t="str">
        <f aca="false">D1063&amp;G1063</f>
        <v>FT-CAND-EGSC-PRCTOLL:EMP/EAST.Z</v>
      </c>
      <c r="AF1063" s="0" t="str">
        <f aca="false">D1063&amp;V1063</f>
        <v>FT-CAND-EGSC-PRC-</v>
      </c>
    </row>
    <row r="1064" customFormat="false" ht="12.75" hidden="false" customHeight="false" outlineLevel="0" collapsed="false">
      <c r="A1064" s="80" t="n">
        <v>36682</v>
      </c>
      <c r="B1064" s="81" t="s">
        <v>55</v>
      </c>
      <c r="C1064" s="81" t="s">
        <v>56</v>
      </c>
      <c r="D1064" s="81" t="s">
        <v>80</v>
      </c>
      <c r="E1064" s="81" t="s">
        <v>24</v>
      </c>
      <c r="F1064" s="81"/>
      <c r="G1064" s="81" t="s">
        <v>63</v>
      </c>
      <c r="H1064" s="80" t="n">
        <v>38078</v>
      </c>
      <c r="I1064" s="81" t="n">
        <v>0</v>
      </c>
      <c r="J1064" s="81" t="n">
        <v>0</v>
      </c>
      <c r="K1064" s="82" t="n">
        <f aca="false">IF(J1064=0,0,J1064/I1064)</f>
        <v>0</v>
      </c>
      <c r="L1064" s="82" t="n">
        <f aca="false">I1064/UOM</f>
        <v>0</v>
      </c>
      <c r="M1064" s="82" t="n">
        <f aca="false">J1064/UOM</f>
        <v>0</v>
      </c>
      <c r="N1064" s="83" t="str">
        <f aca="false">IF(F1064="P","PHY",IF(F1064="G","G",E1064))</f>
        <v>P</v>
      </c>
      <c r="O1064" s="83" t="str">
        <f aca="false">IF(ISNA(VLOOKUP(G1064,BadCanCurves,1,FALSE())),VLOOKUP(D1064,FOLIOS,6,FALSE()),"not used")</f>
        <v>not used</v>
      </c>
      <c r="P1064" s="83" t="n">
        <f aca="false">IF($N1064="P",VLOOKUP(H1064,PrcBuckets,2,FALSE()),0)</f>
        <v>12</v>
      </c>
      <c r="Q1064" s="83" t="n">
        <f aca="false">IF($N1064="D",VLOOKUP(H1064,BasisBuckets,2,FALSE()),0)</f>
        <v>0</v>
      </c>
      <c r="R1064" s="83" t="n">
        <f aca="false">IF($N1064="PHY",VLOOKUP(H1064,PGDBuckets,2,FALSE()),0)</f>
        <v>0</v>
      </c>
      <c r="S1064" s="83" t="n">
        <f aca="false">IF($N1064="G",VLOOKUP(H1064,PGDBuckets,2,FALSE()),0)</f>
        <v>0</v>
      </c>
      <c r="T1064" s="83" t="n">
        <f aca="false">SUM(P1064:S1064)</f>
        <v>12</v>
      </c>
      <c r="U1064" s="83" t="str">
        <f aca="false">IF(O1064="not used","-",O1064&amp;N1064&amp;T1064)</f>
        <v>-</v>
      </c>
      <c r="V1064" s="83" t="str">
        <f aca="false">IF(O1064="Not Used","-",VLOOKUP(D1064,FOLIOS,7,FALSE())&amp;H1064)</f>
        <v>-</v>
      </c>
      <c r="W1064" s="83" t="str">
        <f aca="false">IF(U1064="-","-",O1064&amp;E1064&amp;H1064)</f>
        <v>-</v>
      </c>
      <c r="X1064" s="84" t="str">
        <f aca="false">D1064&amp;G1064</f>
        <v>FT-CAND-EGSC-PRCTOLL:EMP/EAST.Z</v>
      </c>
      <c r="AF1064" s="0" t="str">
        <f aca="false">D1064&amp;V1064</f>
        <v>FT-CAND-EGSC-PRC-</v>
      </c>
    </row>
    <row r="1065" customFormat="false" ht="12.75" hidden="false" customHeight="false" outlineLevel="0" collapsed="false">
      <c r="A1065" s="80" t="n">
        <v>36682</v>
      </c>
      <c r="B1065" s="81" t="s">
        <v>55</v>
      </c>
      <c r="C1065" s="81" t="s">
        <v>56</v>
      </c>
      <c r="D1065" s="81" t="s">
        <v>80</v>
      </c>
      <c r="E1065" s="81" t="s">
        <v>24</v>
      </c>
      <c r="F1065" s="81"/>
      <c r="G1065" s="81" t="s">
        <v>63</v>
      </c>
      <c r="H1065" s="80" t="n">
        <v>38108</v>
      </c>
      <c r="I1065" s="81" t="n">
        <v>0</v>
      </c>
      <c r="J1065" s="81" t="n">
        <v>0</v>
      </c>
      <c r="K1065" s="82" t="n">
        <f aca="false">IF(J1065=0,0,J1065/I1065)</f>
        <v>0</v>
      </c>
      <c r="L1065" s="82" t="n">
        <f aca="false">I1065/UOM</f>
        <v>0</v>
      </c>
      <c r="M1065" s="82" t="n">
        <f aca="false">J1065/UOM</f>
        <v>0</v>
      </c>
      <c r="N1065" s="83" t="str">
        <f aca="false">IF(F1065="P","PHY",IF(F1065="G","G",E1065))</f>
        <v>P</v>
      </c>
      <c r="O1065" s="83" t="str">
        <f aca="false">IF(ISNA(VLOOKUP(G1065,BadCanCurves,1,FALSE())),VLOOKUP(D1065,FOLIOS,6,FALSE()),"not used")</f>
        <v>not used</v>
      </c>
      <c r="P1065" s="83" t="n">
        <f aca="false">IF($N1065="P",VLOOKUP(H1065,PrcBuckets,2,FALSE()),0)</f>
        <v>12</v>
      </c>
      <c r="Q1065" s="83" t="n">
        <f aca="false">IF($N1065="D",VLOOKUP(H1065,BasisBuckets,2,FALSE()),0)</f>
        <v>0</v>
      </c>
      <c r="R1065" s="83" t="n">
        <f aca="false">IF($N1065="PHY",VLOOKUP(H1065,PGDBuckets,2,FALSE()),0)</f>
        <v>0</v>
      </c>
      <c r="S1065" s="83" t="n">
        <f aca="false">IF($N1065="G",VLOOKUP(H1065,PGDBuckets,2,FALSE()),0)</f>
        <v>0</v>
      </c>
      <c r="T1065" s="83" t="n">
        <f aca="false">SUM(P1065:S1065)</f>
        <v>12</v>
      </c>
      <c r="U1065" s="83" t="str">
        <f aca="false">IF(O1065="not used","-",O1065&amp;N1065&amp;T1065)</f>
        <v>-</v>
      </c>
      <c r="V1065" s="83" t="str">
        <f aca="false">IF(O1065="Not Used","-",VLOOKUP(D1065,FOLIOS,7,FALSE())&amp;H1065)</f>
        <v>-</v>
      </c>
      <c r="W1065" s="83" t="str">
        <f aca="false">IF(U1065="-","-",O1065&amp;E1065&amp;H1065)</f>
        <v>-</v>
      </c>
      <c r="X1065" s="84" t="str">
        <f aca="false">D1065&amp;G1065</f>
        <v>FT-CAND-EGSC-PRCTOLL:EMP/EAST.Z</v>
      </c>
      <c r="AF1065" s="0" t="str">
        <f aca="false">D1065&amp;V1065</f>
        <v>FT-CAND-EGSC-PRC-</v>
      </c>
    </row>
    <row r="1066" customFormat="false" ht="12.75" hidden="false" customHeight="false" outlineLevel="0" collapsed="false">
      <c r="A1066" s="80" t="n">
        <v>36682</v>
      </c>
      <c r="B1066" s="81" t="s">
        <v>55</v>
      </c>
      <c r="C1066" s="81" t="s">
        <v>56</v>
      </c>
      <c r="D1066" s="81" t="s">
        <v>80</v>
      </c>
      <c r="E1066" s="81" t="s">
        <v>24</v>
      </c>
      <c r="F1066" s="81"/>
      <c r="G1066" s="81" t="s">
        <v>63</v>
      </c>
      <c r="H1066" s="80" t="n">
        <v>38139</v>
      </c>
      <c r="I1066" s="81" t="n">
        <v>0</v>
      </c>
      <c r="J1066" s="81" t="n">
        <v>0</v>
      </c>
      <c r="K1066" s="82" t="n">
        <f aca="false">IF(J1066=0,0,J1066/I1066)</f>
        <v>0</v>
      </c>
      <c r="L1066" s="82" t="n">
        <f aca="false">I1066/UOM</f>
        <v>0</v>
      </c>
      <c r="M1066" s="82" t="n">
        <f aca="false">J1066/UOM</f>
        <v>0</v>
      </c>
      <c r="N1066" s="83" t="str">
        <f aca="false">IF(F1066="P","PHY",IF(F1066="G","G",E1066))</f>
        <v>P</v>
      </c>
      <c r="O1066" s="83" t="str">
        <f aca="false">IF(ISNA(VLOOKUP(G1066,BadCanCurves,1,FALSE())),VLOOKUP(D1066,FOLIOS,6,FALSE()),"not used")</f>
        <v>not used</v>
      </c>
      <c r="P1066" s="83" t="n">
        <f aca="false">IF($N1066="P",VLOOKUP(H1066,PrcBuckets,2,FALSE()),0)</f>
        <v>12</v>
      </c>
      <c r="Q1066" s="83" t="n">
        <f aca="false">IF($N1066="D",VLOOKUP(H1066,BasisBuckets,2,FALSE()),0)</f>
        <v>0</v>
      </c>
      <c r="R1066" s="83" t="n">
        <f aca="false">IF($N1066="PHY",VLOOKUP(H1066,PGDBuckets,2,FALSE()),0)</f>
        <v>0</v>
      </c>
      <c r="S1066" s="83" t="n">
        <f aca="false">IF($N1066="G",VLOOKUP(H1066,PGDBuckets,2,FALSE()),0)</f>
        <v>0</v>
      </c>
      <c r="T1066" s="83" t="n">
        <f aca="false">SUM(P1066:S1066)</f>
        <v>12</v>
      </c>
      <c r="U1066" s="83" t="str">
        <f aca="false">IF(O1066="not used","-",O1066&amp;N1066&amp;T1066)</f>
        <v>-</v>
      </c>
      <c r="V1066" s="83" t="str">
        <f aca="false">IF(O1066="Not Used","-",VLOOKUP(D1066,FOLIOS,7,FALSE())&amp;H1066)</f>
        <v>-</v>
      </c>
      <c r="W1066" s="83" t="str">
        <f aca="false">IF(U1066="-","-",O1066&amp;E1066&amp;H1066)</f>
        <v>-</v>
      </c>
      <c r="X1066" s="84" t="str">
        <f aca="false">D1066&amp;G1066</f>
        <v>FT-CAND-EGSC-PRCTOLL:EMP/EAST.Z</v>
      </c>
      <c r="AF1066" s="0" t="str">
        <f aca="false">D1066&amp;V1066</f>
        <v>FT-CAND-EGSC-PRC-</v>
      </c>
    </row>
    <row r="1067" customFormat="false" ht="12.75" hidden="false" customHeight="false" outlineLevel="0" collapsed="false">
      <c r="A1067" s="80" t="n">
        <v>36682</v>
      </c>
      <c r="B1067" s="81" t="s">
        <v>55</v>
      </c>
      <c r="C1067" s="81" t="s">
        <v>56</v>
      </c>
      <c r="D1067" s="81" t="s">
        <v>80</v>
      </c>
      <c r="E1067" s="81" t="s">
        <v>24</v>
      </c>
      <c r="F1067" s="81"/>
      <c r="G1067" s="81" t="s">
        <v>63</v>
      </c>
      <c r="H1067" s="80" t="n">
        <v>38169</v>
      </c>
      <c r="I1067" s="81" t="n">
        <v>0</v>
      </c>
      <c r="J1067" s="81" t="n">
        <v>0</v>
      </c>
      <c r="K1067" s="82" t="n">
        <f aca="false">IF(J1067=0,0,J1067/I1067)</f>
        <v>0</v>
      </c>
      <c r="L1067" s="82" t="n">
        <f aca="false">I1067/UOM</f>
        <v>0</v>
      </c>
      <c r="M1067" s="82" t="n">
        <f aca="false">J1067/UOM</f>
        <v>0</v>
      </c>
      <c r="N1067" s="83" t="str">
        <f aca="false">IF(F1067="P","PHY",IF(F1067="G","G",E1067))</f>
        <v>P</v>
      </c>
      <c r="O1067" s="83" t="str">
        <f aca="false">IF(ISNA(VLOOKUP(G1067,BadCanCurves,1,FALSE())),VLOOKUP(D1067,FOLIOS,6,FALSE()),"not used")</f>
        <v>not used</v>
      </c>
      <c r="P1067" s="83" t="n">
        <f aca="false">IF($N1067="P",VLOOKUP(H1067,PrcBuckets,2,FALSE()),0)</f>
        <v>12</v>
      </c>
      <c r="Q1067" s="83" t="n">
        <f aca="false">IF($N1067="D",VLOOKUP(H1067,BasisBuckets,2,FALSE()),0)</f>
        <v>0</v>
      </c>
      <c r="R1067" s="83" t="n">
        <f aca="false">IF($N1067="PHY",VLOOKUP(H1067,PGDBuckets,2,FALSE()),0)</f>
        <v>0</v>
      </c>
      <c r="S1067" s="83" t="n">
        <f aca="false">IF($N1067="G",VLOOKUP(H1067,PGDBuckets,2,FALSE()),0)</f>
        <v>0</v>
      </c>
      <c r="T1067" s="83" t="n">
        <f aca="false">SUM(P1067:S1067)</f>
        <v>12</v>
      </c>
      <c r="U1067" s="83" t="str">
        <f aca="false">IF(O1067="not used","-",O1067&amp;N1067&amp;T1067)</f>
        <v>-</v>
      </c>
      <c r="V1067" s="83" t="str">
        <f aca="false">IF(O1067="Not Used","-",VLOOKUP(D1067,FOLIOS,7,FALSE())&amp;H1067)</f>
        <v>-</v>
      </c>
      <c r="W1067" s="83" t="str">
        <f aca="false">IF(U1067="-","-",O1067&amp;E1067&amp;H1067)</f>
        <v>-</v>
      </c>
      <c r="X1067" s="84" t="str">
        <f aca="false">D1067&amp;G1067</f>
        <v>FT-CAND-EGSC-PRCTOLL:EMP/EAST.Z</v>
      </c>
      <c r="AF1067" s="0" t="str">
        <f aca="false">D1067&amp;V1067</f>
        <v>FT-CAND-EGSC-PRC-</v>
      </c>
    </row>
    <row r="1068" customFormat="false" ht="12.75" hidden="false" customHeight="false" outlineLevel="0" collapsed="false">
      <c r="A1068" s="80" t="n">
        <v>36682</v>
      </c>
      <c r="B1068" s="81" t="s">
        <v>55</v>
      </c>
      <c r="C1068" s="81" t="s">
        <v>56</v>
      </c>
      <c r="D1068" s="81" t="s">
        <v>80</v>
      </c>
      <c r="E1068" s="81" t="s">
        <v>24</v>
      </c>
      <c r="F1068" s="81"/>
      <c r="G1068" s="81" t="s">
        <v>63</v>
      </c>
      <c r="H1068" s="80" t="n">
        <v>38200</v>
      </c>
      <c r="I1068" s="81" t="n">
        <v>0</v>
      </c>
      <c r="J1068" s="81" t="n">
        <v>0</v>
      </c>
      <c r="K1068" s="82" t="n">
        <f aca="false">IF(J1068=0,0,J1068/I1068)</f>
        <v>0</v>
      </c>
      <c r="L1068" s="82" t="n">
        <f aca="false">I1068/UOM</f>
        <v>0</v>
      </c>
      <c r="M1068" s="82" t="n">
        <f aca="false">J1068/UOM</f>
        <v>0</v>
      </c>
      <c r="N1068" s="83" t="str">
        <f aca="false">IF(F1068="P","PHY",IF(F1068="G","G",E1068))</f>
        <v>P</v>
      </c>
      <c r="O1068" s="83" t="str">
        <f aca="false">IF(ISNA(VLOOKUP(G1068,BadCanCurves,1,FALSE())),VLOOKUP(D1068,FOLIOS,6,FALSE()),"not used")</f>
        <v>not used</v>
      </c>
      <c r="P1068" s="83" t="n">
        <f aca="false">IF($N1068="P",VLOOKUP(H1068,PrcBuckets,2,FALSE()),0)</f>
        <v>12</v>
      </c>
      <c r="Q1068" s="83" t="n">
        <f aca="false">IF($N1068="D",VLOOKUP(H1068,BasisBuckets,2,FALSE()),0)</f>
        <v>0</v>
      </c>
      <c r="R1068" s="83" t="n">
        <f aca="false">IF($N1068="PHY",VLOOKUP(H1068,PGDBuckets,2,FALSE()),0)</f>
        <v>0</v>
      </c>
      <c r="S1068" s="83" t="n">
        <f aca="false">IF($N1068="G",VLOOKUP(H1068,PGDBuckets,2,FALSE()),0)</f>
        <v>0</v>
      </c>
      <c r="T1068" s="83" t="n">
        <f aca="false">SUM(P1068:S1068)</f>
        <v>12</v>
      </c>
      <c r="U1068" s="83" t="str">
        <f aca="false">IF(O1068="not used","-",O1068&amp;N1068&amp;T1068)</f>
        <v>-</v>
      </c>
      <c r="V1068" s="83" t="str">
        <f aca="false">IF(O1068="Not Used","-",VLOOKUP(D1068,FOLIOS,7,FALSE())&amp;H1068)</f>
        <v>-</v>
      </c>
      <c r="W1068" s="83" t="str">
        <f aca="false">IF(U1068="-","-",O1068&amp;E1068&amp;H1068)</f>
        <v>-</v>
      </c>
      <c r="X1068" s="84" t="str">
        <f aca="false">D1068&amp;G1068</f>
        <v>FT-CAND-EGSC-PRCTOLL:EMP/EAST.Z</v>
      </c>
      <c r="AF1068" s="0" t="str">
        <f aca="false">D1068&amp;V1068</f>
        <v>FT-CAND-EGSC-PRC-</v>
      </c>
    </row>
    <row r="1069" customFormat="false" ht="12.75" hidden="false" customHeight="false" outlineLevel="0" collapsed="false">
      <c r="A1069" s="80" t="n">
        <v>36682</v>
      </c>
      <c r="B1069" s="81" t="s">
        <v>55</v>
      </c>
      <c r="C1069" s="81" t="s">
        <v>56</v>
      </c>
      <c r="D1069" s="81" t="s">
        <v>80</v>
      </c>
      <c r="E1069" s="81" t="s">
        <v>24</v>
      </c>
      <c r="F1069" s="81"/>
      <c r="G1069" s="81" t="s">
        <v>63</v>
      </c>
      <c r="H1069" s="80" t="n">
        <v>38231</v>
      </c>
      <c r="I1069" s="81" t="n">
        <v>0</v>
      </c>
      <c r="J1069" s="81" t="n">
        <v>0</v>
      </c>
      <c r="K1069" s="82" t="n">
        <f aca="false">IF(J1069=0,0,J1069/I1069)</f>
        <v>0</v>
      </c>
      <c r="L1069" s="82" t="n">
        <f aca="false">I1069/UOM</f>
        <v>0</v>
      </c>
      <c r="M1069" s="82" t="n">
        <f aca="false">J1069/UOM</f>
        <v>0</v>
      </c>
      <c r="N1069" s="83" t="str">
        <f aca="false">IF(F1069="P","PHY",IF(F1069="G","G",E1069))</f>
        <v>P</v>
      </c>
      <c r="O1069" s="83" t="str">
        <f aca="false">IF(ISNA(VLOOKUP(G1069,BadCanCurves,1,FALSE())),VLOOKUP(D1069,FOLIOS,6,FALSE()),"not used")</f>
        <v>not used</v>
      </c>
      <c r="P1069" s="83" t="n">
        <f aca="false">IF($N1069="P",VLOOKUP(H1069,PrcBuckets,2,FALSE()),0)</f>
        <v>12</v>
      </c>
      <c r="Q1069" s="83" t="n">
        <f aca="false">IF($N1069="D",VLOOKUP(H1069,BasisBuckets,2,FALSE()),0)</f>
        <v>0</v>
      </c>
      <c r="R1069" s="83" t="n">
        <f aca="false">IF($N1069="PHY",VLOOKUP(H1069,PGDBuckets,2,FALSE()),0)</f>
        <v>0</v>
      </c>
      <c r="S1069" s="83" t="n">
        <f aca="false">IF($N1069="G",VLOOKUP(H1069,PGDBuckets,2,FALSE()),0)</f>
        <v>0</v>
      </c>
      <c r="T1069" s="83" t="n">
        <f aca="false">SUM(P1069:S1069)</f>
        <v>12</v>
      </c>
      <c r="U1069" s="83" t="str">
        <f aca="false">IF(O1069="not used","-",O1069&amp;N1069&amp;T1069)</f>
        <v>-</v>
      </c>
      <c r="V1069" s="83" t="str">
        <f aca="false">IF(O1069="Not Used","-",VLOOKUP(D1069,FOLIOS,7,FALSE())&amp;H1069)</f>
        <v>-</v>
      </c>
      <c r="W1069" s="83" t="str">
        <f aca="false">IF(U1069="-","-",O1069&amp;E1069&amp;H1069)</f>
        <v>-</v>
      </c>
      <c r="X1069" s="84" t="str">
        <f aca="false">D1069&amp;G1069</f>
        <v>FT-CAND-EGSC-PRCTOLL:EMP/EAST.Z</v>
      </c>
      <c r="AF1069" s="0" t="str">
        <f aca="false">D1069&amp;V1069</f>
        <v>FT-CAND-EGSC-PRC-</v>
      </c>
    </row>
    <row r="1070" customFormat="false" ht="12.75" hidden="false" customHeight="false" outlineLevel="0" collapsed="false">
      <c r="A1070" s="80" t="n">
        <v>36682</v>
      </c>
      <c r="B1070" s="81" t="s">
        <v>55</v>
      </c>
      <c r="C1070" s="81" t="s">
        <v>56</v>
      </c>
      <c r="D1070" s="81" t="s">
        <v>80</v>
      </c>
      <c r="E1070" s="81" t="s">
        <v>24</v>
      </c>
      <c r="F1070" s="81"/>
      <c r="G1070" s="81" t="s">
        <v>63</v>
      </c>
      <c r="H1070" s="80" t="n">
        <v>38261</v>
      </c>
      <c r="I1070" s="81" t="n">
        <v>0</v>
      </c>
      <c r="J1070" s="81" t="n">
        <v>0</v>
      </c>
      <c r="K1070" s="82" t="n">
        <f aca="false">IF(J1070=0,0,J1070/I1070)</f>
        <v>0</v>
      </c>
      <c r="L1070" s="82" t="n">
        <f aca="false">I1070/UOM</f>
        <v>0</v>
      </c>
      <c r="M1070" s="82" t="n">
        <f aca="false">J1070/UOM</f>
        <v>0</v>
      </c>
      <c r="N1070" s="83" t="str">
        <f aca="false">IF(F1070="P","PHY",IF(F1070="G","G",E1070))</f>
        <v>P</v>
      </c>
      <c r="O1070" s="83" t="str">
        <f aca="false">IF(ISNA(VLOOKUP(G1070,BadCanCurves,1,FALSE())),VLOOKUP(D1070,FOLIOS,6,FALSE()),"not used")</f>
        <v>not used</v>
      </c>
      <c r="P1070" s="83" t="n">
        <f aca="false">IF($N1070="P",VLOOKUP(H1070,PrcBuckets,2,FALSE()),0)</f>
        <v>12</v>
      </c>
      <c r="Q1070" s="83" t="n">
        <f aca="false">IF($N1070="D",VLOOKUP(H1070,BasisBuckets,2,FALSE()),0)</f>
        <v>0</v>
      </c>
      <c r="R1070" s="83" t="n">
        <f aca="false">IF($N1070="PHY",VLOOKUP(H1070,PGDBuckets,2,FALSE()),0)</f>
        <v>0</v>
      </c>
      <c r="S1070" s="83" t="n">
        <f aca="false">IF($N1070="G",VLOOKUP(H1070,PGDBuckets,2,FALSE()),0)</f>
        <v>0</v>
      </c>
      <c r="T1070" s="83" t="n">
        <f aca="false">SUM(P1070:S1070)</f>
        <v>12</v>
      </c>
      <c r="U1070" s="83" t="str">
        <f aca="false">IF(O1070="not used","-",O1070&amp;N1070&amp;T1070)</f>
        <v>-</v>
      </c>
      <c r="V1070" s="83" t="str">
        <f aca="false">IF(O1070="Not Used","-",VLOOKUP(D1070,FOLIOS,7,FALSE())&amp;H1070)</f>
        <v>-</v>
      </c>
      <c r="W1070" s="83" t="str">
        <f aca="false">IF(U1070="-","-",O1070&amp;E1070&amp;H1070)</f>
        <v>-</v>
      </c>
      <c r="X1070" s="84" t="str">
        <f aca="false">D1070&amp;G1070</f>
        <v>FT-CAND-EGSC-PRCTOLL:EMP/EAST.Z</v>
      </c>
      <c r="AF1070" s="0" t="str">
        <f aca="false">D1070&amp;V1070</f>
        <v>FT-CAND-EGSC-PRC-</v>
      </c>
    </row>
    <row r="1071" customFormat="false" ht="12.75" hidden="false" customHeight="false" outlineLevel="0" collapsed="false">
      <c r="A1071" s="80" t="n">
        <v>36682</v>
      </c>
      <c r="B1071" s="81" t="s">
        <v>55</v>
      </c>
      <c r="C1071" s="81" t="s">
        <v>56</v>
      </c>
      <c r="D1071" s="81" t="s">
        <v>80</v>
      </c>
      <c r="E1071" s="81" t="s">
        <v>24</v>
      </c>
      <c r="F1071" s="81"/>
      <c r="G1071" s="81" t="s">
        <v>63</v>
      </c>
      <c r="H1071" s="80" t="n">
        <v>38292</v>
      </c>
      <c r="I1071" s="81" t="n">
        <v>0</v>
      </c>
      <c r="J1071" s="81" t="n">
        <v>0</v>
      </c>
      <c r="K1071" s="82" t="n">
        <f aca="false">IF(J1071=0,0,J1071/I1071)</f>
        <v>0</v>
      </c>
      <c r="L1071" s="82" t="n">
        <f aca="false">I1071/UOM</f>
        <v>0</v>
      </c>
      <c r="M1071" s="82" t="n">
        <f aca="false">J1071/UOM</f>
        <v>0</v>
      </c>
      <c r="N1071" s="83" t="str">
        <f aca="false">IF(F1071="P","PHY",IF(F1071="G","G",E1071))</f>
        <v>P</v>
      </c>
      <c r="O1071" s="83" t="str">
        <f aca="false">IF(ISNA(VLOOKUP(G1071,BadCanCurves,1,FALSE())),VLOOKUP(D1071,FOLIOS,6,FALSE()),"not used")</f>
        <v>not used</v>
      </c>
      <c r="P1071" s="83" t="n">
        <f aca="false">IF($N1071="P",VLOOKUP(H1071,PrcBuckets,2,FALSE()),0)</f>
        <v>12</v>
      </c>
      <c r="Q1071" s="83" t="n">
        <f aca="false">IF($N1071="D",VLOOKUP(H1071,BasisBuckets,2,FALSE()),0)</f>
        <v>0</v>
      </c>
      <c r="R1071" s="83" t="n">
        <f aca="false">IF($N1071="PHY",VLOOKUP(H1071,PGDBuckets,2,FALSE()),0)</f>
        <v>0</v>
      </c>
      <c r="S1071" s="83" t="n">
        <f aca="false">IF($N1071="G",VLOOKUP(H1071,PGDBuckets,2,FALSE()),0)</f>
        <v>0</v>
      </c>
      <c r="T1071" s="83" t="n">
        <f aca="false">SUM(P1071:S1071)</f>
        <v>12</v>
      </c>
      <c r="U1071" s="83" t="str">
        <f aca="false">IF(O1071="not used","-",O1071&amp;N1071&amp;T1071)</f>
        <v>-</v>
      </c>
      <c r="V1071" s="83" t="str">
        <f aca="false">IF(O1071="Not Used","-",VLOOKUP(D1071,FOLIOS,7,FALSE())&amp;H1071)</f>
        <v>-</v>
      </c>
      <c r="W1071" s="83" t="str">
        <f aca="false">IF(U1071="-","-",O1071&amp;E1071&amp;H1071)</f>
        <v>-</v>
      </c>
      <c r="X1071" s="84" t="str">
        <f aca="false">D1071&amp;G1071</f>
        <v>FT-CAND-EGSC-PRCTOLL:EMP/EAST.Z</v>
      </c>
      <c r="AF1071" s="0" t="str">
        <f aca="false">D1071&amp;V1071</f>
        <v>FT-CAND-EGSC-PRC-</v>
      </c>
    </row>
    <row r="1072" customFormat="false" ht="12.75" hidden="false" customHeight="false" outlineLevel="0" collapsed="false">
      <c r="A1072" s="80" t="n">
        <v>36682</v>
      </c>
      <c r="B1072" s="81" t="s">
        <v>55</v>
      </c>
      <c r="C1072" s="81" t="s">
        <v>56</v>
      </c>
      <c r="D1072" s="81" t="s">
        <v>80</v>
      </c>
      <c r="E1072" s="81" t="s">
        <v>24</v>
      </c>
      <c r="F1072" s="81"/>
      <c r="G1072" s="81" t="s">
        <v>63</v>
      </c>
      <c r="H1072" s="80" t="n">
        <v>38322</v>
      </c>
      <c r="I1072" s="81" t="n">
        <v>0</v>
      </c>
      <c r="J1072" s="81" t="n">
        <v>0</v>
      </c>
      <c r="K1072" s="82" t="n">
        <f aca="false">IF(J1072=0,0,J1072/I1072)</f>
        <v>0</v>
      </c>
      <c r="L1072" s="82" t="n">
        <f aca="false">I1072/UOM</f>
        <v>0</v>
      </c>
      <c r="M1072" s="82" t="n">
        <f aca="false">J1072/UOM</f>
        <v>0</v>
      </c>
      <c r="N1072" s="83" t="str">
        <f aca="false">IF(F1072="P","PHY",IF(F1072="G","G",E1072))</f>
        <v>P</v>
      </c>
      <c r="O1072" s="83" t="str">
        <f aca="false">IF(ISNA(VLOOKUP(G1072,BadCanCurves,1,FALSE())),VLOOKUP(D1072,FOLIOS,6,FALSE()),"not used")</f>
        <v>not used</v>
      </c>
      <c r="P1072" s="83" t="n">
        <f aca="false">IF($N1072="P",VLOOKUP(H1072,PrcBuckets,2,FALSE()),0)</f>
        <v>12</v>
      </c>
      <c r="Q1072" s="83" t="n">
        <f aca="false">IF($N1072="D",VLOOKUP(H1072,BasisBuckets,2,FALSE()),0)</f>
        <v>0</v>
      </c>
      <c r="R1072" s="83" t="n">
        <f aca="false">IF($N1072="PHY",VLOOKUP(H1072,PGDBuckets,2,FALSE()),0)</f>
        <v>0</v>
      </c>
      <c r="S1072" s="83" t="n">
        <f aca="false">IF($N1072="G",VLOOKUP(H1072,PGDBuckets,2,FALSE()),0)</f>
        <v>0</v>
      </c>
      <c r="T1072" s="83" t="n">
        <f aca="false">SUM(P1072:S1072)</f>
        <v>12</v>
      </c>
      <c r="U1072" s="83" t="str">
        <f aca="false">IF(O1072="not used","-",O1072&amp;N1072&amp;T1072)</f>
        <v>-</v>
      </c>
      <c r="V1072" s="83" t="str">
        <f aca="false">IF(O1072="Not Used","-",VLOOKUP(D1072,FOLIOS,7,FALSE())&amp;H1072)</f>
        <v>-</v>
      </c>
      <c r="W1072" s="83" t="str">
        <f aca="false">IF(U1072="-","-",O1072&amp;E1072&amp;H1072)</f>
        <v>-</v>
      </c>
      <c r="X1072" s="84" t="str">
        <f aca="false">D1072&amp;G1072</f>
        <v>FT-CAND-EGSC-PRCTOLL:EMP/EAST.Z</v>
      </c>
      <c r="AF1072" s="0" t="str">
        <f aca="false">D1072&amp;V1072</f>
        <v>FT-CAND-EGSC-PRC-</v>
      </c>
    </row>
    <row r="1073" customFormat="false" ht="12.75" hidden="false" customHeight="false" outlineLevel="0" collapsed="false">
      <c r="A1073" s="80" t="n">
        <v>36682</v>
      </c>
      <c r="B1073" s="81" t="s">
        <v>55</v>
      </c>
      <c r="C1073" s="81" t="s">
        <v>56</v>
      </c>
      <c r="D1073" s="81" t="s">
        <v>80</v>
      </c>
      <c r="E1073" s="81" t="s">
        <v>24</v>
      </c>
      <c r="F1073" s="81"/>
      <c r="G1073" s="81" t="s">
        <v>63</v>
      </c>
      <c r="H1073" s="80" t="n">
        <v>38353</v>
      </c>
      <c r="I1073" s="81" t="n">
        <v>0</v>
      </c>
      <c r="J1073" s="81" t="n">
        <v>0</v>
      </c>
      <c r="K1073" s="82" t="n">
        <f aca="false">IF(J1073=0,0,J1073/I1073)</f>
        <v>0</v>
      </c>
      <c r="L1073" s="82" t="n">
        <f aca="false">I1073/UOM</f>
        <v>0</v>
      </c>
      <c r="M1073" s="82" t="n">
        <f aca="false">J1073/UOM</f>
        <v>0</v>
      </c>
      <c r="N1073" s="83" t="str">
        <f aca="false">IF(F1073="P","PHY",IF(F1073="G","G",E1073))</f>
        <v>P</v>
      </c>
      <c r="O1073" s="83" t="str">
        <f aca="false">IF(ISNA(VLOOKUP(G1073,BadCanCurves,1,FALSE())),VLOOKUP(D1073,FOLIOS,6,FALSE()),"not used")</f>
        <v>not used</v>
      </c>
      <c r="P1073" s="83" t="n">
        <f aca="false">IF($N1073="P",VLOOKUP(H1073,PrcBuckets,2,FALSE()),0)</f>
        <v>13</v>
      </c>
      <c r="Q1073" s="83" t="n">
        <f aca="false">IF($N1073="D",VLOOKUP(H1073,BasisBuckets,2,FALSE()),0)</f>
        <v>0</v>
      </c>
      <c r="R1073" s="83" t="n">
        <f aca="false">IF($N1073="PHY",VLOOKUP(H1073,PGDBuckets,2,FALSE()),0)</f>
        <v>0</v>
      </c>
      <c r="S1073" s="83" t="n">
        <f aca="false">IF($N1073="G",VLOOKUP(H1073,PGDBuckets,2,FALSE()),0)</f>
        <v>0</v>
      </c>
      <c r="T1073" s="83" t="n">
        <f aca="false">SUM(P1073:S1073)</f>
        <v>13</v>
      </c>
      <c r="U1073" s="83" t="str">
        <f aca="false">IF(O1073="not used","-",O1073&amp;N1073&amp;T1073)</f>
        <v>-</v>
      </c>
      <c r="V1073" s="83" t="str">
        <f aca="false">IF(O1073="Not Used","-",VLOOKUP(D1073,FOLIOS,7,FALSE())&amp;H1073)</f>
        <v>-</v>
      </c>
      <c r="W1073" s="83" t="str">
        <f aca="false">IF(U1073="-","-",O1073&amp;E1073&amp;H1073)</f>
        <v>-</v>
      </c>
      <c r="X1073" s="84" t="str">
        <f aca="false">D1073&amp;G1073</f>
        <v>FT-CAND-EGSC-PRCTOLL:EMP/EAST.Z</v>
      </c>
      <c r="AF1073" s="0" t="str">
        <f aca="false">D1073&amp;V1073</f>
        <v>FT-CAND-EGSC-PRC-</v>
      </c>
    </row>
    <row r="1074" customFormat="false" ht="12.75" hidden="false" customHeight="false" outlineLevel="0" collapsed="false">
      <c r="A1074" s="80" t="n">
        <v>36682</v>
      </c>
      <c r="B1074" s="81" t="s">
        <v>55</v>
      </c>
      <c r="C1074" s="81" t="s">
        <v>56</v>
      </c>
      <c r="D1074" s="81" t="s">
        <v>80</v>
      </c>
      <c r="E1074" s="81" t="s">
        <v>24</v>
      </c>
      <c r="F1074" s="81"/>
      <c r="G1074" s="81" t="s">
        <v>63</v>
      </c>
      <c r="H1074" s="80" t="n">
        <v>38384</v>
      </c>
      <c r="I1074" s="81" t="n">
        <v>0</v>
      </c>
      <c r="J1074" s="81" t="n">
        <v>0</v>
      </c>
      <c r="K1074" s="82" t="n">
        <f aca="false">IF(J1074=0,0,J1074/I1074)</f>
        <v>0</v>
      </c>
      <c r="L1074" s="82" t="n">
        <f aca="false">I1074/UOM</f>
        <v>0</v>
      </c>
      <c r="M1074" s="82" t="n">
        <f aca="false">J1074/UOM</f>
        <v>0</v>
      </c>
      <c r="N1074" s="83" t="str">
        <f aca="false">IF(F1074="P","PHY",IF(F1074="G","G",E1074))</f>
        <v>P</v>
      </c>
      <c r="O1074" s="83" t="str">
        <f aca="false">IF(ISNA(VLOOKUP(G1074,BadCanCurves,1,FALSE())),VLOOKUP(D1074,FOLIOS,6,FALSE()),"not used")</f>
        <v>not used</v>
      </c>
      <c r="P1074" s="83" t="n">
        <f aca="false">IF($N1074="P",VLOOKUP(H1074,PrcBuckets,2,FALSE()),0)</f>
        <v>13</v>
      </c>
      <c r="Q1074" s="83" t="n">
        <f aca="false">IF($N1074="D",VLOOKUP(H1074,BasisBuckets,2,FALSE()),0)</f>
        <v>0</v>
      </c>
      <c r="R1074" s="83" t="n">
        <f aca="false">IF($N1074="PHY",VLOOKUP(H1074,PGDBuckets,2,FALSE()),0)</f>
        <v>0</v>
      </c>
      <c r="S1074" s="83" t="n">
        <f aca="false">IF($N1074="G",VLOOKUP(H1074,PGDBuckets,2,FALSE()),0)</f>
        <v>0</v>
      </c>
      <c r="T1074" s="83" t="n">
        <f aca="false">SUM(P1074:S1074)</f>
        <v>13</v>
      </c>
      <c r="U1074" s="83" t="str">
        <f aca="false">IF(O1074="not used","-",O1074&amp;N1074&amp;T1074)</f>
        <v>-</v>
      </c>
      <c r="V1074" s="83" t="str">
        <f aca="false">IF(O1074="Not Used","-",VLOOKUP(D1074,FOLIOS,7,FALSE())&amp;H1074)</f>
        <v>-</v>
      </c>
      <c r="W1074" s="83" t="str">
        <f aca="false">IF(U1074="-","-",O1074&amp;E1074&amp;H1074)</f>
        <v>-</v>
      </c>
      <c r="X1074" s="84" t="str">
        <f aca="false">D1074&amp;G1074</f>
        <v>FT-CAND-EGSC-PRCTOLL:EMP/EAST.Z</v>
      </c>
      <c r="AF1074" s="0" t="str">
        <f aca="false">D1074&amp;V1074</f>
        <v>FT-CAND-EGSC-PRC-</v>
      </c>
    </row>
    <row r="1075" customFormat="false" ht="12.75" hidden="false" customHeight="false" outlineLevel="0" collapsed="false">
      <c r="A1075" s="80" t="n">
        <v>36682</v>
      </c>
      <c r="B1075" s="81" t="s">
        <v>55</v>
      </c>
      <c r="C1075" s="81" t="s">
        <v>56</v>
      </c>
      <c r="D1075" s="81" t="s">
        <v>80</v>
      </c>
      <c r="E1075" s="81" t="s">
        <v>24</v>
      </c>
      <c r="F1075" s="81"/>
      <c r="G1075" s="81" t="s">
        <v>63</v>
      </c>
      <c r="H1075" s="80" t="n">
        <v>38412</v>
      </c>
      <c r="I1075" s="81" t="n">
        <v>0</v>
      </c>
      <c r="J1075" s="81" t="n">
        <v>0</v>
      </c>
      <c r="K1075" s="82" t="n">
        <f aca="false">IF(J1075=0,0,J1075/I1075)</f>
        <v>0</v>
      </c>
      <c r="L1075" s="82" t="n">
        <f aca="false">I1075/UOM</f>
        <v>0</v>
      </c>
      <c r="M1075" s="82" t="n">
        <f aca="false">J1075/UOM</f>
        <v>0</v>
      </c>
      <c r="N1075" s="83" t="str">
        <f aca="false">IF(F1075="P","PHY",IF(F1075="G","G",E1075))</f>
        <v>P</v>
      </c>
      <c r="O1075" s="83" t="str">
        <f aca="false">IF(ISNA(VLOOKUP(G1075,BadCanCurves,1,FALSE())),VLOOKUP(D1075,FOLIOS,6,FALSE()),"not used")</f>
        <v>not used</v>
      </c>
      <c r="P1075" s="83" t="n">
        <f aca="false">IF($N1075="P",VLOOKUP(H1075,PrcBuckets,2,FALSE()),0)</f>
        <v>13</v>
      </c>
      <c r="Q1075" s="83" t="n">
        <f aca="false">IF($N1075="D",VLOOKUP(H1075,BasisBuckets,2,FALSE()),0)</f>
        <v>0</v>
      </c>
      <c r="R1075" s="83" t="n">
        <f aca="false">IF($N1075="PHY",VLOOKUP(H1075,PGDBuckets,2,FALSE()),0)</f>
        <v>0</v>
      </c>
      <c r="S1075" s="83" t="n">
        <f aca="false">IF($N1075="G",VLOOKUP(H1075,PGDBuckets,2,FALSE()),0)</f>
        <v>0</v>
      </c>
      <c r="T1075" s="83" t="n">
        <f aca="false">SUM(P1075:S1075)</f>
        <v>13</v>
      </c>
      <c r="U1075" s="83" t="str">
        <f aca="false">IF(O1075="not used","-",O1075&amp;N1075&amp;T1075)</f>
        <v>-</v>
      </c>
      <c r="V1075" s="83" t="str">
        <f aca="false">IF(O1075="Not Used","-",VLOOKUP(D1075,FOLIOS,7,FALSE())&amp;H1075)</f>
        <v>-</v>
      </c>
      <c r="W1075" s="83" t="str">
        <f aca="false">IF(U1075="-","-",O1075&amp;E1075&amp;H1075)</f>
        <v>-</v>
      </c>
      <c r="X1075" s="84" t="str">
        <f aca="false">D1075&amp;G1075</f>
        <v>FT-CAND-EGSC-PRCTOLL:EMP/EAST.Z</v>
      </c>
      <c r="AF1075" s="0" t="str">
        <f aca="false">D1075&amp;V1075</f>
        <v>FT-CAND-EGSC-PRC-</v>
      </c>
    </row>
    <row r="1076" customFormat="false" ht="12.75" hidden="false" customHeight="false" outlineLevel="0" collapsed="false">
      <c r="A1076" s="80" t="n">
        <v>36682</v>
      </c>
      <c r="B1076" s="81" t="s">
        <v>55</v>
      </c>
      <c r="C1076" s="81" t="s">
        <v>56</v>
      </c>
      <c r="D1076" s="81" t="s">
        <v>80</v>
      </c>
      <c r="E1076" s="81" t="s">
        <v>24</v>
      </c>
      <c r="F1076" s="81"/>
      <c r="G1076" s="81" t="s">
        <v>63</v>
      </c>
      <c r="H1076" s="80" t="n">
        <v>38443</v>
      </c>
      <c r="I1076" s="81" t="n">
        <v>0</v>
      </c>
      <c r="J1076" s="81" t="n">
        <v>0</v>
      </c>
      <c r="K1076" s="82" t="n">
        <f aca="false">IF(J1076=0,0,J1076/I1076)</f>
        <v>0</v>
      </c>
      <c r="L1076" s="82" t="n">
        <f aca="false">I1076/UOM</f>
        <v>0</v>
      </c>
      <c r="M1076" s="82" t="n">
        <f aca="false">J1076/UOM</f>
        <v>0</v>
      </c>
      <c r="N1076" s="83" t="str">
        <f aca="false">IF(F1076="P","PHY",IF(F1076="G","G",E1076))</f>
        <v>P</v>
      </c>
      <c r="O1076" s="83" t="str">
        <f aca="false">IF(ISNA(VLOOKUP(G1076,BadCanCurves,1,FALSE())),VLOOKUP(D1076,FOLIOS,6,FALSE()),"not used")</f>
        <v>not used</v>
      </c>
      <c r="P1076" s="83" t="n">
        <f aca="false">IF($N1076="P",VLOOKUP(H1076,PrcBuckets,2,FALSE()),0)</f>
        <v>13</v>
      </c>
      <c r="Q1076" s="83" t="n">
        <f aca="false">IF($N1076="D",VLOOKUP(H1076,BasisBuckets,2,FALSE()),0)</f>
        <v>0</v>
      </c>
      <c r="R1076" s="83" t="n">
        <f aca="false">IF($N1076="PHY",VLOOKUP(H1076,PGDBuckets,2,FALSE()),0)</f>
        <v>0</v>
      </c>
      <c r="S1076" s="83" t="n">
        <f aca="false">IF($N1076="G",VLOOKUP(H1076,PGDBuckets,2,FALSE()),0)</f>
        <v>0</v>
      </c>
      <c r="T1076" s="83" t="n">
        <f aca="false">SUM(P1076:S1076)</f>
        <v>13</v>
      </c>
      <c r="U1076" s="83" t="str">
        <f aca="false">IF(O1076="not used","-",O1076&amp;N1076&amp;T1076)</f>
        <v>-</v>
      </c>
      <c r="V1076" s="83" t="str">
        <f aca="false">IF(O1076="Not Used","-",VLOOKUP(D1076,FOLIOS,7,FALSE())&amp;H1076)</f>
        <v>-</v>
      </c>
      <c r="W1076" s="83" t="str">
        <f aca="false">IF(U1076="-","-",O1076&amp;E1076&amp;H1076)</f>
        <v>-</v>
      </c>
      <c r="X1076" s="84" t="str">
        <f aca="false">D1076&amp;G1076</f>
        <v>FT-CAND-EGSC-PRCTOLL:EMP/EAST.Z</v>
      </c>
      <c r="AF1076" s="0" t="str">
        <f aca="false">D1076&amp;V1076</f>
        <v>FT-CAND-EGSC-PRC-</v>
      </c>
    </row>
    <row r="1077" customFormat="false" ht="12.75" hidden="false" customHeight="false" outlineLevel="0" collapsed="false">
      <c r="A1077" s="80" t="n">
        <v>36682</v>
      </c>
      <c r="B1077" s="81" t="s">
        <v>55</v>
      </c>
      <c r="C1077" s="81" t="s">
        <v>56</v>
      </c>
      <c r="D1077" s="81" t="s">
        <v>80</v>
      </c>
      <c r="E1077" s="81" t="s">
        <v>24</v>
      </c>
      <c r="F1077" s="81"/>
      <c r="G1077" s="81" t="s">
        <v>63</v>
      </c>
      <c r="H1077" s="80" t="n">
        <v>38473</v>
      </c>
      <c r="I1077" s="81" t="n">
        <v>0</v>
      </c>
      <c r="J1077" s="81" t="n">
        <v>0</v>
      </c>
      <c r="K1077" s="82" t="n">
        <f aca="false">IF(J1077=0,0,J1077/I1077)</f>
        <v>0</v>
      </c>
      <c r="L1077" s="82" t="n">
        <f aca="false">I1077/UOM</f>
        <v>0</v>
      </c>
      <c r="M1077" s="82" t="n">
        <f aca="false">J1077/UOM</f>
        <v>0</v>
      </c>
      <c r="N1077" s="83" t="str">
        <f aca="false">IF(F1077="P","PHY",IF(F1077="G","G",E1077))</f>
        <v>P</v>
      </c>
      <c r="O1077" s="83" t="str">
        <f aca="false">IF(ISNA(VLOOKUP(G1077,BadCanCurves,1,FALSE())),VLOOKUP(D1077,FOLIOS,6,FALSE()),"not used")</f>
        <v>not used</v>
      </c>
      <c r="P1077" s="83" t="n">
        <f aca="false">IF($N1077="P",VLOOKUP(H1077,PrcBuckets,2,FALSE()),0)</f>
        <v>13</v>
      </c>
      <c r="Q1077" s="83" t="n">
        <f aca="false">IF($N1077="D",VLOOKUP(H1077,BasisBuckets,2,FALSE()),0)</f>
        <v>0</v>
      </c>
      <c r="R1077" s="83" t="n">
        <f aca="false">IF($N1077="PHY",VLOOKUP(H1077,PGDBuckets,2,FALSE()),0)</f>
        <v>0</v>
      </c>
      <c r="S1077" s="83" t="n">
        <f aca="false">IF($N1077="G",VLOOKUP(H1077,PGDBuckets,2,FALSE()),0)</f>
        <v>0</v>
      </c>
      <c r="T1077" s="83" t="n">
        <f aca="false">SUM(P1077:S1077)</f>
        <v>13</v>
      </c>
      <c r="U1077" s="83" t="str">
        <f aca="false">IF(O1077="not used","-",O1077&amp;N1077&amp;T1077)</f>
        <v>-</v>
      </c>
      <c r="V1077" s="83" t="str">
        <f aca="false">IF(O1077="Not Used","-",VLOOKUP(D1077,FOLIOS,7,FALSE())&amp;H1077)</f>
        <v>-</v>
      </c>
      <c r="W1077" s="83" t="str">
        <f aca="false">IF(U1077="-","-",O1077&amp;E1077&amp;H1077)</f>
        <v>-</v>
      </c>
      <c r="X1077" s="84" t="str">
        <f aca="false">D1077&amp;G1077</f>
        <v>FT-CAND-EGSC-PRCTOLL:EMP/EAST.Z</v>
      </c>
      <c r="AF1077" s="0" t="str">
        <f aca="false">D1077&amp;V1077</f>
        <v>FT-CAND-EGSC-PRC-</v>
      </c>
    </row>
    <row r="1078" customFormat="false" ht="12.75" hidden="false" customHeight="false" outlineLevel="0" collapsed="false">
      <c r="A1078" s="80" t="n">
        <v>36682</v>
      </c>
      <c r="B1078" s="81" t="s">
        <v>55</v>
      </c>
      <c r="C1078" s="81" t="s">
        <v>56</v>
      </c>
      <c r="D1078" s="81" t="s">
        <v>80</v>
      </c>
      <c r="E1078" s="81" t="s">
        <v>24</v>
      </c>
      <c r="F1078" s="81"/>
      <c r="G1078" s="81" t="s">
        <v>63</v>
      </c>
      <c r="H1078" s="80" t="n">
        <v>38504</v>
      </c>
      <c r="I1078" s="81" t="n">
        <v>0</v>
      </c>
      <c r="J1078" s="81" t="n">
        <v>0</v>
      </c>
      <c r="K1078" s="82" t="n">
        <f aca="false">IF(J1078=0,0,J1078/I1078)</f>
        <v>0</v>
      </c>
      <c r="L1078" s="82" t="n">
        <f aca="false">I1078/UOM</f>
        <v>0</v>
      </c>
      <c r="M1078" s="82" t="n">
        <f aca="false">J1078/UOM</f>
        <v>0</v>
      </c>
      <c r="N1078" s="83" t="str">
        <f aca="false">IF(F1078="P","PHY",IF(F1078="G","G",E1078))</f>
        <v>P</v>
      </c>
      <c r="O1078" s="83" t="str">
        <f aca="false">IF(ISNA(VLOOKUP(G1078,BadCanCurves,1,FALSE())),VLOOKUP(D1078,FOLIOS,6,FALSE()),"not used")</f>
        <v>not used</v>
      </c>
      <c r="P1078" s="83" t="n">
        <f aca="false">IF($N1078="P",VLOOKUP(H1078,PrcBuckets,2,FALSE()),0)</f>
        <v>13</v>
      </c>
      <c r="Q1078" s="83" t="n">
        <f aca="false">IF($N1078="D",VLOOKUP(H1078,BasisBuckets,2,FALSE()),0)</f>
        <v>0</v>
      </c>
      <c r="R1078" s="83" t="n">
        <f aca="false">IF($N1078="PHY",VLOOKUP(H1078,PGDBuckets,2,FALSE()),0)</f>
        <v>0</v>
      </c>
      <c r="S1078" s="83" t="n">
        <f aca="false">IF($N1078="G",VLOOKUP(H1078,PGDBuckets,2,FALSE()),0)</f>
        <v>0</v>
      </c>
      <c r="T1078" s="83" t="n">
        <f aca="false">SUM(P1078:S1078)</f>
        <v>13</v>
      </c>
      <c r="U1078" s="83" t="str">
        <f aca="false">IF(O1078="not used","-",O1078&amp;N1078&amp;T1078)</f>
        <v>-</v>
      </c>
      <c r="V1078" s="83" t="str">
        <f aca="false">IF(O1078="Not Used","-",VLOOKUP(D1078,FOLIOS,7,FALSE())&amp;H1078)</f>
        <v>-</v>
      </c>
      <c r="W1078" s="83" t="str">
        <f aca="false">IF(U1078="-","-",O1078&amp;E1078&amp;H1078)</f>
        <v>-</v>
      </c>
      <c r="X1078" s="84" t="str">
        <f aca="false">D1078&amp;G1078</f>
        <v>FT-CAND-EGSC-PRCTOLL:EMP/EAST.Z</v>
      </c>
      <c r="AF1078" s="0" t="str">
        <f aca="false">D1078&amp;V1078</f>
        <v>FT-CAND-EGSC-PRC-</v>
      </c>
    </row>
    <row r="1079" customFormat="false" ht="12.75" hidden="false" customHeight="false" outlineLevel="0" collapsed="false">
      <c r="A1079" s="80" t="n">
        <v>36682</v>
      </c>
      <c r="B1079" s="81" t="s">
        <v>55</v>
      </c>
      <c r="C1079" s="81" t="s">
        <v>56</v>
      </c>
      <c r="D1079" s="81" t="s">
        <v>80</v>
      </c>
      <c r="E1079" s="81" t="s">
        <v>24</v>
      </c>
      <c r="F1079" s="81"/>
      <c r="G1079" s="81" t="s">
        <v>63</v>
      </c>
      <c r="H1079" s="80" t="n">
        <v>38534</v>
      </c>
      <c r="I1079" s="81" t="n">
        <v>0</v>
      </c>
      <c r="J1079" s="81" t="n">
        <v>0</v>
      </c>
      <c r="K1079" s="82" t="n">
        <f aca="false">IF(J1079=0,0,J1079/I1079)</f>
        <v>0</v>
      </c>
      <c r="L1079" s="82" t="n">
        <f aca="false">I1079/UOM</f>
        <v>0</v>
      </c>
      <c r="M1079" s="82" t="n">
        <f aca="false">J1079/UOM</f>
        <v>0</v>
      </c>
      <c r="N1079" s="83" t="str">
        <f aca="false">IF(F1079="P","PHY",IF(F1079="G","G",E1079))</f>
        <v>P</v>
      </c>
      <c r="O1079" s="83" t="str">
        <f aca="false">IF(ISNA(VLOOKUP(G1079,BadCanCurves,1,FALSE())),VLOOKUP(D1079,FOLIOS,6,FALSE()),"not used")</f>
        <v>not used</v>
      </c>
      <c r="P1079" s="83" t="n">
        <f aca="false">IF($N1079="P",VLOOKUP(H1079,PrcBuckets,2,FALSE()),0)</f>
        <v>13</v>
      </c>
      <c r="Q1079" s="83" t="n">
        <f aca="false">IF($N1079="D",VLOOKUP(H1079,BasisBuckets,2,FALSE()),0)</f>
        <v>0</v>
      </c>
      <c r="R1079" s="83" t="n">
        <f aca="false">IF($N1079="PHY",VLOOKUP(H1079,PGDBuckets,2,FALSE()),0)</f>
        <v>0</v>
      </c>
      <c r="S1079" s="83" t="n">
        <f aca="false">IF($N1079="G",VLOOKUP(H1079,PGDBuckets,2,FALSE()),0)</f>
        <v>0</v>
      </c>
      <c r="T1079" s="83" t="n">
        <f aca="false">SUM(P1079:S1079)</f>
        <v>13</v>
      </c>
      <c r="U1079" s="83" t="str">
        <f aca="false">IF(O1079="not used","-",O1079&amp;N1079&amp;T1079)</f>
        <v>-</v>
      </c>
      <c r="V1079" s="83" t="str">
        <f aca="false">IF(O1079="Not Used","-",VLOOKUP(D1079,FOLIOS,7,FALSE())&amp;H1079)</f>
        <v>-</v>
      </c>
      <c r="W1079" s="83" t="str">
        <f aca="false">IF(U1079="-","-",O1079&amp;E1079&amp;H1079)</f>
        <v>-</v>
      </c>
      <c r="X1079" s="84" t="str">
        <f aca="false">D1079&amp;G1079</f>
        <v>FT-CAND-EGSC-PRCTOLL:EMP/EAST.Z</v>
      </c>
      <c r="AF1079" s="0" t="str">
        <f aca="false">D1079&amp;V1079</f>
        <v>FT-CAND-EGSC-PRC-</v>
      </c>
    </row>
    <row r="1080" customFormat="false" ht="12.75" hidden="false" customHeight="false" outlineLevel="0" collapsed="false">
      <c r="A1080" s="80" t="n">
        <v>36682</v>
      </c>
      <c r="B1080" s="81" t="s">
        <v>55</v>
      </c>
      <c r="C1080" s="81" t="s">
        <v>56</v>
      </c>
      <c r="D1080" s="81" t="s">
        <v>80</v>
      </c>
      <c r="E1080" s="81" t="s">
        <v>24</v>
      </c>
      <c r="F1080" s="81"/>
      <c r="G1080" s="81" t="s">
        <v>63</v>
      </c>
      <c r="H1080" s="80" t="n">
        <v>38565</v>
      </c>
      <c r="I1080" s="81" t="n">
        <v>0</v>
      </c>
      <c r="J1080" s="81" t="n">
        <v>0</v>
      </c>
      <c r="K1080" s="82" t="n">
        <f aca="false">IF(J1080=0,0,J1080/I1080)</f>
        <v>0</v>
      </c>
      <c r="L1080" s="82" t="n">
        <f aca="false">I1080/UOM</f>
        <v>0</v>
      </c>
      <c r="M1080" s="82" t="n">
        <f aca="false">J1080/UOM</f>
        <v>0</v>
      </c>
      <c r="N1080" s="83" t="str">
        <f aca="false">IF(F1080="P","PHY",IF(F1080="G","G",E1080))</f>
        <v>P</v>
      </c>
      <c r="O1080" s="83" t="str">
        <f aca="false">IF(ISNA(VLOOKUP(G1080,BadCanCurves,1,FALSE())),VLOOKUP(D1080,FOLIOS,6,FALSE()),"not used")</f>
        <v>not used</v>
      </c>
      <c r="P1080" s="83" t="n">
        <f aca="false">IF($N1080="P",VLOOKUP(H1080,PrcBuckets,2,FALSE()),0)</f>
        <v>13</v>
      </c>
      <c r="Q1080" s="83" t="n">
        <f aca="false">IF($N1080="D",VLOOKUP(H1080,BasisBuckets,2,FALSE()),0)</f>
        <v>0</v>
      </c>
      <c r="R1080" s="83" t="n">
        <f aca="false">IF($N1080="PHY",VLOOKUP(H1080,PGDBuckets,2,FALSE()),0)</f>
        <v>0</v>
      </c>
      <c r="S1080" s="83" t="n">
        <f aca="false">IF($N1080="G",VLOOKUP(H1080,PGDBuckets,2,FALSE()),0)</f>
        <v>0</v>
      </c>
      <c r="T1080" s="83" t="n">
        <f aca="false">SUM(P1080:S1080)</f>
        <v>13</v>
      </c>
      <c r="U1080" s="83" t="str">
        <f aca="false">IF(O1080="not used","-",O1080&amp;N1080&amp;T1080)</f>
        <v>-</v>
      </c>
      <c r="V1080" s="83" t="str">
        <f aca="false">IF(O1080="Not Used","-",VLOOKUP(D1080,FOLIOS,7,FALSE())&amp;H1080)</f>
        <v>-</v>
      </c>
      <c r="W1080" s="83" t="str">
        <f aca="false">IF(U1080="-","-",O1080&amp;E1080&amp;H1080)</f>
        <v>-</v>
      </c>
      <c r="X1080" s="84" t="str">
        <f aca="false">D1080&amp;G1080</f>
        <v>FT-CAND-EGSC-PRCTOLL:EMP/EAST.Z</v>
      </c>
      <c r="AF1080" s="0" t="str">
        <f aca="false">D1080&amp;V1080</f>
        <v>FT-CAND-EGSC-PRC-</v>
      </c>
    </row>
    <row r="1081" customFormat="false" ht="12.75" hidden="false" customHeight="false" outlineLevel="0" collapsed="false">
      <c r="A1081" s="80" t="n">
        <v>36682</v>
      </c>
      <c r="B1081" s="81" t="s">
        <v>55</v>
      </c>
      <c r="C1081" s="81" t="s">
        <v>56</v>
      </c>
      <c r="D1081" s="81" t="s">
        <v>80</v>
      </c>
      <c r="E1081" s="81" t="s">
        <v>24</v>
      </c>
      <c r="F1081" s="81"/>
      <c r="G1081" s="81" t="s">
        <v>63</v>
      </c>
      <c r="H1081" s="80" t="n">
        <v>38596</v>
      </c>
      <c r="I1081" s="81" t="n">
        <v>0</v>
      </c>
      <c r="J1081" s="81" t="n">
        <v>0</v>
      </c>
      <c r="K1081" s="82" t="n">
        <f aca="false">IF(J1081=0,0,J1081/I1081)</f>
        <v>0</v>
      </c>
      <c r="L1081" s="82" t="n">
        <f aca="false">I1081/UOM</f>
        <v>0</v>
      </c>
      <c r="M1081" s="82" t="n">
        <f aca="false">J1081/UOM</f>
        <v>0</v>
      </c>
      <c r="N1081" s="83" t="str">
        <f aca="false">IF(F1081="P","PHY",IF(F1081="G","G",E1081))</f>
        <v>P</v>
      </c>
      <c r="O1081" s="83" t="str">
        <f aca="false">IF(ISNA(VLOOKUP(G1081,BadCanCurves,1,FALSE())),VLOOKUP(D1081,FOLIOS,6,FALSE()),"not used")</f>
        <v>not used</v>
      </c>
      <c r="P1081" s="83" t="n">
        <f aca="false">IF($N1081="P",VLOOKUP(H1081,PrcBuckets,2,FALSE()),0)</f>
        <v>13</v>
      </c>
      <c r="Q1081" s="83" t="n">
        <f aca="false">IF($N1081="D",VLOOKUP(H1081,BasisBuckets,2,FALSE()),0)</f>
        <v>0</v>
      </c>
      <c r="R1081" s="83" t="n">
        <f aca="false">IF($N1081="PHY",VLOOKUP(H1081,PGDBuckets,2,FALSE()),0)</f>
        <v>0</v>
      </c>
      <c r="S1081" s="83" t="n">
        <f aca="false">IF($N1081="G",VLOOKUP(H1081,PGDBuckets,2,FALSE()),0)</f>
        <v>0</v>
      </c>
      <c r="T1081" s="83" t="n">
        <f aca="false">SUM(P1081:S1081)</f>
        <v>13</v>
      </c>
      <c r="U1081" s="83" t="str">
        <f aca="false">IF(O1081="not used","-",O1081&amp;N1081&amp;T1081)</f>
        <v>-</v>
      </c>
      <c r="V1081" s="83" t="str">
        <f aca="false">IF(O1081="Not Used","-",VLOOKUP(D1081,FOLIOS,7,FALSE())&amp;H1081)</f>
        <v>-</v>
      </c>
      <c r="W1081" s="83" t="str">
        <f aca="false">IF(U1081="-","-",O1081&amp;E1081&amp;H1081)</f>
        <v>-</v>
      </c>
      <c r="X1081" s="84" t="str">
        <f aca="false">D1081&amp;G1081</f>
        <v>FT-CAND-EGSC-PRCTOLL:EMP/EAST.Z</v>
      </c>
      <c r="AF1081" s="0" t="str">
        <f aca="false">D1081&amp;V1081</f>
        <v>FT-CAND-EGSC-PRC-</v>
      </c>
    </row>
    <row r="1082" customFormat="false" ht="12.75" hidden="false" customHeight="false" outlineLevel="0" collapsed="false">
      <c r="A1082" s="80" t="n">
        <v>36682</v>
      </c>
      <c r="B1082" s="81" t="s">
        <v>55</v>
      </c>
      <c r="C1082" s="81" t="s">
        <v>56</v>
      </c>
      <c r="D1082" s="81" t="s">
        <v>80</v>
      </c>
      <c r="E1082" s="81" t="s">
        <v>24</v>
      </c>
      <c r="F1082" s="81"/>
      <c r="G1082" s="81" t="s">
        <v>63</v>
      </c>
      <c r="H1082" s="80" t="n">
        <v>38626</v>
      </c>
      <c r="I1082" s="81" t="n">
        <v>0</v>
      </c>
      <c r="J1082" s="81" t="n">
        <v>0</v>
      </c>
      <c r="K1082" s="82" t="n">
        <f aca="false">IF(J1082=0,0,J1082/I1082)</f>
        <v>0</v>
      </c>
      <c r="L1082" s="82" t="n">
        <f aca="false">I1082/UOM</f>
        <v>0</v>
      </c>
      <c r="M1082" s="82" t="n">
        <f aca="false">J1082/UOM</f>
        <v>0</v>
      </c>
      <c r="N1082" s="83" t="str">
        <f aca="false">IF(F1082="P","PHY",IF(F1082="G","G",E1082))</f>
        <v>P</v>
      </c>
      <c r="O1082" s="83" t="str">
        <f aca="false">IF(ISNA(VLOOKUP(G1082,BadCanCurves,1,FALSE())),VLOOKUP(D1082,FOLIOS,6,FALSE()),"not used")</f>
        <v>not used</v>
      </c>
      <c r="P1082" s="83" t="n">
        <f aca="false">IF($N1082="P",VLOOKUP(H1082,PrcBuckets,2,FALSE()),0)</f>
        <v>13</v>
      </c>
      <c r="Q1082" s="83" t="n">
        <f aca="false">IF($N1082="D",VLOOKUP(H1082,BasisBuckets,2,FALSE()),0)</f>
        <v>0</v>
      </c>
      <c r="R1082" s="83" t="n">
        <f aca="false">IF($N1082="PHY",VLOOKUP(H1082,PGDBuckets,2,FALSE()),0)</f>
        <v>0</v>
      </c>
      <c r="S1082" s="83" t="n">
        <f aca="false">IF($N1082="G",VLOOKUP(H1082,PGDBuckets,2,FALSE()),0)</f>
        <v>0</v>
      </c>
      <c r="T1082" s="83" t="n">
        <f aca="false">SUM(P1082:S1082)</f>
        <v>13</v>
      </c>
      <c r="U1082" s="83" t="str">
        <f aca="false">IF(O1082="not used","-",O1082&amp;N1082&amp;T1082)</f>
        <v>-</v>
      </c>
      <c r="V1082" s="83" t="str">
        <f aca="false">IF(O1082="Not Used","-",VLOOKUP(D1082,FOLIOS,7,FALSE())&amp;H1082)</f>
        <v>-</v>
      </c>
      <c r="W1082" s="83" t="str">
        <f aca="false">IF(U1082="-","-",O1082&amp;E1082&amp;H1082)</f>
        <v>-</v>
      </c>
      <c r="X1082" s="84" t="str">
        <f aca="false">D1082&amp;G1082</f>
        <v>FT-CAND-EGSC-PRCTOLL:EMP/EAST.Z</v>
      </c>
      <c r="AF1082" s="0" t="str">
        <f aca="false">D1082&amp;V1082</f>
        <v>FT-CAND-EGSC-PRC-</v>
      </c>
    </row>
    <row r="1083" customFormat="false" ht="12.75" hidden="false" customHeight="false" outlineLevel="0" collapsed="false">
      <c r="A1083" s="80" t="n">
        <v>36682</v>
      </c>
      <c r="B1083" s="81" t="s">
        <v>55</v>
      </c>
      <c r="C1083" s="81" t="s">
        <v>56</v>
      </c>
      <c r="D1083" s="81" t="s">
        <v>80</v>
      </c>
      <c r="E1083" s="81" t="s">
        <v>24</v>
      </c>
      <c r="F1083" s="81"/>
      <c r="G1083" s="81" t="s">
        <v>63</v>
      </c>
      <c r="H1083" s="80" t="n">
        <v>38657</v>
      </c>
      <c r="I1083" s="81" t="n">
        <v>0</v>
      </c>
      <c r="J1083" s="81" t="n">
        <v>0</v>
      </c>
      <c r="K1083" s="82" t="n">
        <f aca="false">IF(J1083=0,0,J1083/I1083)</f>
        <v>0</v>
      </c>
      <c r="L1083" s="82" t="n">
        <f aca="false">I1083/UOM</f>
        <v>0</v>
      </c>
      <c r="M1083" s="82" t="n">
        <f aca="false">J1083/UOM</f>
        <v>0</v>
      </c>
      <c r="N1083" s="83" t="str">
        <f aca="false">IF(F1083="P","PHY",IF(F1083="G","G",E1083))</f>
        <v>P</v>
      </c>
      <c r="O1083" s="83" t="str">
        <f aca="false">IF(ISNA(VLOOKUP(G1083,BadCanCurves,1,FALSE())),VLOOKUP(D1083,FOLIOS,6,FALSE()),"not used")</f>
        <v>not used</v>
      </c>
      <c r="P1083" s="83" t="n">
        <f aca="false">IF($N1083="P",VLOOKUP(H1083,PrcBuckets,2,FALSE()),0)</f>
        <v>13</v>
      </c>
      <c r="Q1083" s="83" t="n">
        <f aca="false">IF($N1083="D",VLOOKUP(H1083,BasisBuckets,2,FALSE()),0)</f>
        <v>0</v>
      </c>
      <c r="R1083" s="83" t="n">
        <f aca="false">IF($N1083="PHY",VLOOKUP(H1083,PGDBuckets,2,FALSE()),0)</f>
        <v>0</v>
      </c>
      <c r="S1083" s="83" t="n">
        <f aca="false">IF($N1083="G",VLOOKUP(H1083,PGDBuckets,2,FALSE()),0)</f>
        <v>0</v>
      </c>
      <c r="T1083" s="83" t="n">
        <f aca="false">SUM(P1083:S1083)</f>
        <v>13</v>
      </c>
      <c r="U1083" s="83" t="str">
        <f aca="false">IF(O1083="not used","-",O1083&amp;N1083&amp;T1083)</f>
        <v>-</v>
      </c>
      <c r="V1083" s="83" t="str">
        <f aca="false">IF(O1083="Not Used","-",VLOOKUP(D1083,FOLIOS,7,FALSE())&amp;H1083)</f>
        <v>-</v>
      </c>
      <c r="W1083" s="83" t="str">
        <f aca="false">IF(U1083="-","-",O1083&amp;E1083&amp;H1083)</f>
        <v>-</v>
      </c>
      <c r="X1083" s="84" t="str">
        <f aca="false">D1083&amp;G1083</f>
        <v>FT-CAND-EGSC-PRCTOLL:EMP/EAST.Z</v>
      </c>
      <c r="AF1083" s="0" t="str">
        <f aca="false">D1083&amp;V1083</f>
        <v>FT-CAND-EGSC-PRC-</v>
      </c>
    </row>
    <row r="1084" customFormat="false" ht="12.75" hidden="false" customHeight="false" outlineLevel="0" collapsed="false">
      <c r="A1084" s="80" t="n">
        <v>36682</v>
      </c>
      <c r="B1084" s="81" t="s">
        <v>55</v>
      </c>
      <c r="C1084" s="81" t="s">
        <v>56</v>
      </c>
      <c r="D1084" s="81" t="s">
        <v>80</v>
      </c>
      <c r="E1084" s="81" t="s">
        <v>24</v>
      </c>
      <c r="F1084" s="81"/>
      <c r="G1084" s="81" t="s">
        <v>63</v>
      </c>
      <c r="H1084" s="80" t="n">
        <v>38687</v>
      </c>
      <c r="I1084" s="81" t="n">
        <v>0</v>
      </c>
      <c r="J1084" s="81" t="n">
        <v>0</v>
      </c>
      <c r="K1084" s="82" t="n">
        <f aca="false">IF(J1084=0,0,J1084/I1084)</f>
        <v>0</v>
      </c>
      <c r="L1084" s="82" t="n">
        <f aca="false">I1084/UOM</f>
        <v>0</v>
      </c>
      <c r="M1084" s="82" t="n">
        <f aca="false">J1084/UOM</f>
        <v>0</v>
      </c>
      <c r="N1084" s="83" t="str">
        <f aca="false">IF(F1084="P","PHY",IF(F1084="G","G",E1084))</f>
        <v>P</v>
      </c>
      <c r="O1084" s="83" t="str">
        <f aca="false">IF(ISNA(VLOOKUP(G1084,BadCanCurves,1,FALSE())),VLOOKUP(D1084,FOLIOS,6,FALSE()),"not used")</f>
        <v>not used</v>
      </c>
      <c r="P1084" s="83" t="n">
        <f aca="false">IF($N1084="P",VLOOKUP(H1084,PrcBuckets,2,FALSE()),0)</f>
        <v>13</v>
      </c>
      <c r="Q1084" s="83" t="n">
        <f aca="false">IF($N1084="D",VLOOKUP(H1084,BasisBuckets,2,FALSE()),0)</f>
        <v>0</v>
      </c>
      <c r="R1084" s="83" t="n">
        <f aca="false">IF($N1084="PHY",VLOOKUP(H1084,PGDBuckets,2,FALSE()),0)</f>
        <v>0</v>
      </c>
      <c r="S1084" s="83" t="n">
        <f aca="false">IF($N1084="G",VLOOKUP(H1084,PGDBuckets,2,FALSE()),0)</f>
        <v>0</v>
      </c>
      <c r="T1084" s="83" t="n">
        <f aca="false">SUM(P1084:S1084)</f>
        <v>13</v>
      </c>
      <c r="U1084" s="83" t="str">
        <f aca="false">IF(O1084="not used","-",O1084&amp;N1084&amp;T1084)</f>
        <v>-</v>
      </c>
      <c r="V1084" s="83" t="str">
        <f aca="false">IF(O1084="Not Used","-",VLOOKUP(D1084,FOLIOS,7,FALSE())&amp;H1084)</f>
        <v>-</v>
      </c>
      <c r="W1084" s="83" t="str">
        <f aca="false">IF(U1084="-","-",O1084&amp;E1084&amp;H1084)</f>
        <v>-</v>
      </c>
      <c r="X1084" s="84" t="str">
        <f aca="false">D1084&amp;G1084</f>
        <v>FT-CAND-EGSC-PRCTOLL:EMP/EAST.Z</v>
      </c>
      <c r="AF1084" s="0" t="str">
        <f aca="false">D1084&amp;V1084</f>
        <v>FT-CAND-EGSC-PRC-</v>
      </c>
    </row>
    <row r="1085" customFormat="false" ht="12.75" hidden="false" customHeight="false" outlineLevel="0" collapsed="false">
      <c r="A1085" s="80" t="n">
        <v>36682</v>
      </c>
      <c r="B1085" s="81" t="s">
        <v>55</v>
      </c>
      <c r="C1085" s="81" t="s">
        <v>56</v>
      </c>
      <c r="D1085" s="81" t="s">
        <v>80</v>
      </c>
      <c r="E1085" s="81" t="s">
        <v>24</v>
      </c>
      <c r="F1085" s="81"/>
      <c r="G1085" s="81" t="s">
        <v>63</v>
      </c>
      <c r="H1085" s="80" t="n">
        <v>38718</v>
      </c>
      <c r="I1085" s="81" t="n">
        <v>0</v>
      </c>
      <c r="J1085" s="81" t="n">
        <v>0</v>
      </c>
      <c r="K1085" s="82" t="n">
        <f aca="false">IF(J1085=0,0,J1085/I1085)</f>
        <v>0</v>
      </c>
      <c r="L1085" s="82" t="n">
        <f aca="false">I1085/UOM</f>
        <v>0</v>
      </c>
      <c r="M1085" s="82" t="n">
        <f aca="false">J1085/UOM</f>
        <v>0</v>
      </c>
      <c r="N1085" s="83" t="str">
        <f aca="false">IF(F1085="P","PHY",IF(F1085="G","G",E1085))</f>
        <v>P</v>
      </c>
      <c r="O1085" s="83" t="str">
        <f aca="false">IF(ISNA(VLOOKUP(G1085,BadCanCurves,1,FALSE())),VLOOKUP(D1085,FOLIOS,6,FALSE()),"not used")</f>
        <v>not used</v>
      </c>
      <c r="P1085" s="83" t="n">
        <f aca="false">IF($N1085="P",VLOOKUP(H1085,PrcBuckets,2,FALSE()),0)</f>
        <v>13</v>
      </c>
      <c r="Q1085" s="83" t="n">
        <f aca="false">IF($N1085="D",VLOOKUP(H1085,BasisBuckets,2,FALSE()),0)</f>
        <v>0</v>
      </c>
      <c r="R1085" s="83" t="n">
        <f aca="false">IF($N1085="PHY",VLOOKUP(H1085,PGDBuckets,2,FALSE()),0)</f>
        <v>0</v>
      </c>
      <c r="S1085" s="83" t="n">
        <f aca="false">IF($N1085="G",VLOOKUP(H1085,PGDBuckets,2,FALSE()),0)</f>
        <v>0</v>
      </c>
      <c r="T1085" s="83" t="n">
        <f aca="false">SUM(P1085:S1085)</f>
        <v>13</v>
      </c>
      <c r="U1085" s="83" t="str">
        <f aca="false">IF(O1085="not used","-",O1085&amp;N1085&amp;T1085)</f>
        <v>-</v>
      </c>
      <c r="V1085" s="83" t="str">
        <f aca="false">IF(O1085="Not Used","-",VLOOKUP(D1085,FOLIOS,7,FALSE())&amp;H1085)</f>
        <v>-</v>
      </c>
      <c r="W1085" s="83" t="str">
        <f aca="false">IF(U1085="-","-",O1085&amp;E1085&amp;H1085)</f>
        <v>-</v>
      </c>
      <c r="X1085" s="84" t="str">
        <f aca="false">D1085&amp;G1085</f>
        <v>FT-CAND-EGSC-PRCTOLL:EMP/EAST.Z</v>
      </c>
      <c r="AF1085" s="0" t="str">
        <f aca="false">D1085&amp;V1085</f>
        <v>FT-CAND-EGSC-PRC-</v>
      </c>
    </row>
    <row r="1086" customFormat="false" ht="12.75" hidden="false" customHeight="false" outlineLevel="0" collapsed="false">
      <c r="A1086" s="80" t="n">
        <v>36682</v>
      </c>
      <c r="B1086" s="81" t="s">
        <v>55</v>
      </c>
      <c r="C1086" s="81" t="s">
        <v>56</v>
      </c>
      <c r="D1086" s="81" t="s">
        <v>80</v>
      </c>
      <c r="E1086" s="81" t="s">
        <v>24</v>
      </c>
      <c r="F1086" s="81"/>
      <c r="G1086" s="81" t="s">
        <v>63</v>
      </c>
      <c r="H1086" s="80" t="n">
        <v>38749</v>
      </c>
      <c r="I1086" s="81" t="n">
        <v>0</v>
      </c>
      <c r="J1086" s="81" t="n">
        <v>0</v>
      </c>
      <c r="K1086" s="82" t="n">
        <f aca="false">IF(J1086=0,0,J1086/I1086)</f>
        <v>0</v>
      </c>
      <c r="L1086" s="82" t="n">
        <f aca="false">I1086/UOM</f>
        <v>0</v>
      </c>
      <c r="M1086" s="82" t="n">
        <f aca="false">J1086/UOM</f>
        <v>0</v>
      </c>
      <c r="N1086" s="83" t="str">
        <f aca="false">IF(F1086="P","PHY",IF(F1086="G","G",E1086))</f>
        <v>P</v>
      </c>
      <c r="O1086" s="83" t="str">
        <f aca="false">IF(ISNA(VLOOKUP(G1086,BadCanCurves,1,FALSE())),VLOOKUP(D1086,FOLIOS,6,FALSE()),"not used")</f>
        <v>not used</v>
      </c>
      <c r="P1086" s="83" t="n">
        <f aca="false">IF($N1086="P",VLOOKUP(H1086,PrcBuckets,2,FALSE()),0)</f>
        <v>13</v>
      </c>
      <c r="Q1086" s="83" t="n">
        <f aca="false">IF($N1086="D",VLOOKUP(H1086,BasisBuckets,2,FALSE()),0)</f>
        <v>0</v>
      </c>
      <c r="R1086" s="83" t="n">
        <f aca="false">IF($N1086="PHY",VLOOKUP(H1086,PGDBuckets,2,FALSE()),0)</f>
        <v>0</v>
      </c>
      <c r="S1086" s="83" t="n">
        <f aca="false">IF($N1086="G",VLOOKUP(H1086,PGDBuckets,2,FALSE()),0)</f>
        <v>0</v>
      </c>
      <c r="T1086" s="83" t="n">
        <f aca="false">SUM(P1086:S1086)</f>
        <v>13</v>
      </c>
      <c r="U1086" s="83" t="str">
        <f aca="false">IF(O1086="not used","-",O1086&amp;N1086&amp;T1086)</f>
        <v>-</v>
      </c>
      <c r="V1086" s="83" t="str">
        <f aca="false">IF(O1086="Not Used","-",VLOOKUP(D1086,FOLIOS,7,FALSE())&amp;H1086)</f>
        <v>-</v>
      </c>
      <c r="W1086" s="83" t="str">
        <f aca="false">IF(U1086="-","-",O1086&amp;E1086&amp;H1086)</f>
        <v>-</v>
      </c>
      <c r="X1086" s="84" t="str">
        <f aca="false">D1086&amp;G1086</f>
        <v>FT-CAND-EGSC-PRCTOLL:EMP/EAST.Z</v>
      </c>
      <c r="AF1086" s="0" t="str">
        <f aca="false">D1086&amp;V1086</f>
        <v>FT-CAND-EGSC-PRC-</v>
      </c>
    </row>
    <row r="1087" customFormat="false" ht="12.75" hidden="false" customHeight="false" outlineLevel="0" collapsed="false">
      <c r="A1087" s="80" t="n">
        <v>36682</v>
      </c>
      <c r="B1087" s="81" t="s">
        <v>55</v>
      </c>
      <c r="C1087" s="81" t="s">
        <v>56</v>
      </c>
      <c r="D1087" s="81" t="s">
        <v>80</v>
      </c>
      <c r="E1087" s="81" t="s">
        <v>24</v>
      </c>
      <c r="F1087" s="81"/>
      <c r="G1087" s="81" t="s">
        <v>63</v>
      </c>
      <c r="H1087" s="80" t="n">
        <v>38777</v>
      </c>
      <c r="I1087" s="81" t="n">
        <v>0</v>
      </c>
      <c r="J1087" s="81" t="n">
        <v>0</v>
      </c>
      <c r="K1087" s="82" t="n">
        <f aca="false">IF(J1087=0,0,J1087/I1087)</f>
        <v>0</v>
      </c>
      <c r="L1087" s="82" t="n">
        <f aca="false">I1087/UOM</f>
        <v>0</v>
      </c>
      <c r="M1087" s="82" t="n">
        <f aca="false">J1087/UOM</f>
        <v>0</v>
      </c>
      <c r="N1087" s="83" t="str">
        <f aca="false">IF(F1087="P","PHY",IF(F1087="G","G",E1087))</f>
        <v>P</v>
      </c>
      <c r="O1087" s="83" t="str">
        <f aca="false">IF(ISNA(VLOOKUP(G1087,BadCanCurves,1,FALSE())),VLOOKUP(D1087,FOLIOS,6,FALSE()),"not used")</f>
        <v>not used</v>
      </c>
      <c r="P1087" s="83" t="n">
        <f aca="false">IF($N1087="P",VLOOKUP(H1087,PrcBuckets,2,FALSE()),0)</f>
        <v>13</v>
      </c>
      <c r="Q1087" s="83" t="n">
        <f aca="false">IF($N1087="D",VLOOKUP(H1087,BasisBuckets,2,FALSE()),0)</f>
        <v>0</v>
      </c>
      <c r="R1087" s="83" t="n">
        <f aca="false">IF($N1087="PHY",VLOOKUP(H1087,PGDBuckets,2,FALSE()),0)</f>
        <v>0</v>
      </c>
      <c r="S1087" s="83" t="n">
        <f aca="false">IF($N1087="G",VLOOKUP(H1087,PGDBuckets,2,FALSE()),0)</f>
        <v>0</v>
      </c>
      <c r="T1087" s="83" t="n">
        <f aca="false">SUM(P1087:S1087)</f>
        <v>13</v>
      </c>
      <c r="U1087" s="83" t="str">
        <f aca="false">IF(O1087="not used","-",O1087&amp;N1087&amp;T1087)</f>
        <v>-</v>
      </c>
      <c r="V1087" s="83" t="str">
        <f aca="false">IF(O1087="Not Used","-",VLOOKUP(D1087,FOLIOS,7,FALSE())&amp;H1087)</f>
        <v>-</v>
      </c>
      <c r="W1087" s="83" t="str">
        <f aca="false">IF(U1087="-","-",O1087&amp;E1087&amp;H1087)</f>
        <v>-</v>
      </c>
      <c r="X1087" s="84" t="str">
        <f aca="false">D1087&amp;G1087</f>
        <v>FT-CAND-EGSC-PRCTOLL:EMP/EAST.Z</v>
      </c>
      <c r="AF1087" s="0" t="str">
        <f aca="false">D1087&amp;V1087</f>
        <v>FT-CAND-EGSC-PRC-</v>
      </c>
    </row>
    <row r="1088" customFormat="false" ht="12.75" hidden="false" customHeight="false" outlineLevel="0" collapsed="false">
      <c r="A1088" s="80" t="n">
        <v>36682</v>
      </c>
      <c r="B1088" s="81" t="s">
        <v>55</v>
      </c>
      <c r="C1088" s="81" t="s">
        <v>56</v>
      </c>
      <c r="D1088" s="81" t="s">
        <v>80</v>
      </c>
      <c r="E1088" s="81" t="s">
        <v>24</v>
      </c>
      <c r="F1088" s="81"/>
      <c r="G1088" s="81" t="s">
        <v>63</v>
      </c>
      <c r="H1088" s="80" t="n">
        <v>38808</v>
      </c>
      <c r="I1088" s="81" t="n">
        <v>0</v>
      </c>
      <c r="J1088" s="81" t="n">
        <v>0</v>
      </c>
      <c r="K1088" s="82" t="n">
        <f aca="false">IF(J1088=0,0,J1088/I1088)</f>
        <v>0</v>
      </c>
      <c r="L1088" s="82" t="n">
        <f aca="false">I1088/UOM</f>
        <v>0</v>
      </c>
      <c r="M1088" s="82" t="n">
        <f aca="false">J1088/UOM</f>
        <v>0</v>
      </c>
      <c r="N1088" s="83" t="str">
        <f aca="false">IF(F1088="P","PHY",IF(F1088="G","G",E1088))</f>
        <v>P</v>
      </c>
      <c r="O1088" s="83" t="str">
        <f aca="false">IF(ISNA(VLOOKUP(G1088,BadCanCurves,1,FALSE())),VLOOKUP(D1088,FOLIOS,6,FALSE()),"not used")</f>
        <v>not used</v>
      </c>
      <c r="P1088" s="83" t="n">
        <f aca="false">IF($N1088="P",VLOOKUP(H1088,PrcBuckets,2,FALSE()),0)</f>
        <v>13</v>
      </c>
      <c r="Q1088" s="83" t="n">
        <f aca="false">IF($N1088="D",VLOOKUP(H1088,BasisBuckets,2,FALSE()),0)</f>
        <v>0</v>
      </c>
      <c r="R1088" s="83" t="n">
        <f aca="false">IF($N1088="PHY",VLOOKUP(H1088,PGDBuckets,2,FALSE()),0)</f>
        <v>0</v>
      </c>
      <c r="S1088" s="83" t="n">
        <f aca="false">IF($N1088="G",VLOOKUP(H1088,PGDBuckets,2,FALSE()),0)</f>
        <v>0</v>
      </c>
      <c r="T1088" s="83" t="n">
        <f aca="false">SUM(P1088:S1088)</f>
        <v>13</v>
      </c>
      <c r="U1088" s="83" t="str">
        <f aca="false">IF(O1088="not used","-",O1088&amp;N1088&amp;T1088)</f>
        <v>-</v>
      </c>
      <c r="V1088" s="83" t="str">
        <f aca="false">IF(O1088="Not Used","-",VLOOKUP(D1088,FOLIOS,7,FALSE())&amp;H1088)</f>
        <v>-</v>
      </c>
      <c r="W1088" s="83" t="str">
        <f aca="false">IF(U1088="-","-",O1088&amp;E1088&amp;H1088)</f>
        <v>-</v>
      </c>
      <c r="X1088" s="84" t="str">
        <f aca="false">D1088&amp;G1088</f>
        <v>FT-CAND-EGSC-PRCTOLL:EMP/EAST.Z</v>
      </c>
      <c r="AF1088" s="0" t="str">
        <f aca="false">D1088&amp;V1088</f>
        <v>FT-CAND-EGSC-PRC-</v>
      </c>
    </row>
    <row r="1089" customFormat="false" ht="12.75" hidden="false" customHeight="false" outlineLevel="0" collapsed="false">
      <c r="A1089" s="80" t="n">
        <v>36682</v>
      </c>
      <c r="B1089" s="81" t="s">
        <v>55</v>
      </c>
      <c r="C1089" s="81" t="s">
        <v>56</v>
      </c>
      <c r="D1089" s="81" t="s">
        <v>80</v>
      </c>
      <c r="E1089" s="81" t="s">
        <v>24</v>
      </c>
      <c r="F1089" s="81"/>
      <c r="G1089" s="81" t="s">
        <v>63</v>
      </c>
      <c r="H1089" s="80" t="n">
        <v>38838</v>
      </c>
      <c r="I1089" s="81" t="n">
        <v>0</v>
      </c>
      <c r="J1089" s="81" t="n">
        <v>0</v>
      </c>
      <c r="K1089" s="82" t="n">
        <f aca="false">IF(J1089=0,0,J1089/I1089)</f>
        <v>0</v>
      </c>
      <c r="L1089" s="82" t="n">
        <f aca="false">I1089/UOM</f>
        <v>0</v>
      </c>
      <c r="M1089" s="82" t="n">
        <f aca="false">J1089/UOM</f>
        <v>0</v>
      </c>
      <c r="N1089" s="83" t="str">
        <f aca="false">IF(F1089="P","PHY",IF(F1089="G","G",E1089))</f>
        <v>P</v>
      </c>
      <c r="O1089" s="83" t="str">
        <f aca="false">IF(ISNA(VLOOKUP(G1089,BadCanCurves,1,FALSE())),VLOOKUP(D1089,FOLIOS,6,FALSE()),"not used")</f>
        <v>not used</v>
      </c>
      <c r="P1089" s="83" t="n">
        <f aca="false">IF($N1089="P",VLOOKUP(H1089,PrcBuckets,2,FALSE()),0)</f>
        <v>13</v>
      </c>
      <c r="Q1089" s="83" t="n">
        <f aca="false">IF($N1089="D",VLOOKUP(H1089,BasisBuckets,2,FALSE()),0)</f>
        <v>0</v>
      </c>
      <c r="R1089" s="83" t="n">
        <f aca="false">IF($N1089="PHY",VLOOKUP(H1089,PGDBuckets,2,FALSE()),0)</f>
        <v>0</v>
      </c>
      <c r="S1089" s="83" t="n">
        <f aca="false">IF($N1089="G",VLOOKUP(H1089,PGDBuckets,2,FALSE()),0)</f>
        <v>0</v>
      </c>
      <c r="T1089" s="83" t="n">
        <f aca="false">SUM(P1089:S1089)</f>
        <v>13</v>
      </c>
      <c r="U1089" s="83" t="str">
        <f aca="false">IF(O1089="not used","-",O1089&amp;N1089&amp;T1089)</f>
        <v>-</v>
      </c>
      <c r="V1089" s="83" t="str">
        <f aca="false">IF(O1089="Not Used","-",VLOOKUP(D1089,FOLIOS,7,FALSE())&amp;H1089)</f>
        <v>-</v>
      </c>
      <c r="W1089" s="83" t="str">
        <f aca="false">IF(U1089="-","-",O1089&amp;E1089&amp;H1089)</f>
        <v>-</v>
      </c>
      <c r="X1089" s="84" t="str">
        <f aca="false">D1089&amp;G1089</f>
        <v>FT-CAND-EGSC-PRCTOLL:EMP/EAST.Z</v>
      </c>
      <c r="AF1089" s="0" t="str">
        <f aca="false">D1089&amp;V1089</f>
        <v>FT-CAND-EGSC-PRC-</v>
      </c>
    </row>
    <row r="1090" customFormat="false" ht="12.75" hidden="false" customHeight="false" outlineLevel="0" collapsed="false">
      <c r="A1090" s="80" t="n">
        <v>36682</v>
      </c>
      <c r="B1090" s="81" t="s">
        <v>55</v>
      </c>
      <c r="C1090" s="81" t="s">
        <v>56</v>
      </c>
      <c r="D1090" s="81" t="s">
        <v>80</v>
      </c>
      <c r="E1090" s="81" t="s">
        <v>24</v>
      </c>
      <c r="F1090" s="81"/>
      <c r="G1090" s="81" t="s">
        <v>63</v>
      </c>
      <c r="H1090" s="80" t="n">
        <v>38869</v>
      </c>
      <c r="I1090" s="81" t="n">
        <v>0</v>
      </c>
      <c r="J1090" s="81" t="n">
        <v>0</v>
      </c>
      <c r="K1090" s="82" t="n">
        <f aca="false">IF(J1090=0,0,J1090/I1090)</f>
        <v>0</v>
      </c>
      <c r="L1090" s="82" t="n">
        <f aca="false">I1090/UOM</f>
        <v>0</v>
      </c>
      <c r="M1090" s="82" t="n">
        <f aca="false">J1090/UOM</f>
        <v>0</v>
      </c>
      <c r="N1090" s="83" t="str">
        <f aca="false">IF(F1090="P","PHY",IF(F1090="G","G",E1090))</f>
        <v>P</v>
      </c>
      <c r="O1090" s="83" t="str">
        <f aca="false">IF(ISNA(VLOOKUP(G1090,BadCanCurves,1,FALSE())),VLOOKUP(D1090,FOLIOS,6,FALSE()),"not used")</f>
        <v>not used</v>
      </c>
      <c r="P1090" s="83" t="n">
        <f aca="false">IF($N1090="P",VLOOKUP(H1090,PrcBuckets,2,FALSE()),0)</f>
        <v>13</v>
      </c>
      <c r="Q1090" s="83" t="n">
        <f aca="false">IF($N1090="D",VLOOKUP(H1090,BasisBuckets,2,FALSE()),0)</f>
        <v>0</v>
      </c>
      <c r="R1090" s="83" t="n">
        <f aca="false">IF($N1090="PHY",VLOOKUP(H1090,PGDBuckets,2,FALSE()),0)</f>
        <v>0</v>
      </c>
      <c r="S1090" s="83" t="n">
        <f aca="false">IF($N1090="G",VLOOKUP(H1090,PGDBuckets,2,FALSE()),0)</f>
        <v>0</v>
      </c>
      <c r="T1090" s="83" t="n">
        <f aca="false">SUM(P1090:S1090)</f>
        <v>13</v>
      </c>
      <c r="U1090" s="83" t="str">
        <f aca="false">IF(O1090="not used","-",O1090&amp;N1090&amp;T1090)</f>
        <v>-</v>
      </c>
      <c r="V1090" s="83" t="str">
        <f aca="false">IF(O1090="Not Used","-",VLOOKUP(D1090,FOLIOS,7,FALSE())&amp;H1090)</f>
        <v>-</v>
      </c>
      <c r="W1090" s="83" t="str">
        <f aca="false">IF(U1090="-","-",O1090&amp;E1090&amp;H1090)</f>
        <v>-</v>
      </c>
      <c r="X1090" s="84" t="str">
        <f aca="false">D1090&amp;G1090</f>
        <v>FT-CAND-EGSC-PRCTOLL:EMP/EAST.Z</v>
      </c>
      <c r="AF1090" s="0" t="str">
        <f aca="false">D1090&amp;V1090</f>
        <v>FT-CAND-EGSC-PRC-</v>
      </c>
    </row>
    <row r="1091" customFormat="false" ht="12.75" hidden="false" customHeight="false" outlineLevel="0" collapsed="false">
      <c r="A1091" s="80" t="n">
        <v>36682</v>
      </c>
      <c r="B1091" s="81" t="s">
        <v>55</v>
      </c>
      <c r="C1091" s="81" t="s">
        <v>56</v>
      </c>
      <c r="D1091" s="81" t="s">
        <v>80</v>
      </c>
      <c r="E1091" s="81" t="s">
        <v>24</v>
      </c>
      <c r="F1091" s="81"/>
      <c r="G1091" s="81" t="s">
        <v>63</v>
      </c>
      <c r="H1091" s="80" t="n">
        <v>38899</v>
      </c>
      <c r="I1091" s="81" t="n">
        <v>0</v>
      </c>
      <c r="J1091" s="81" t="n">
        <v>0</v>
      </c>
      <c r="K1091" s="82" t="n">
        <f aca="false">IF(J1091=0,0,J1091/I1091)</f>
        <v>0</v>
      </c>
      <c r="L1091" s="82" t="n">
        <f aca="false">I1091/UOM</f>
        <v>0</v>
      </c>
      <c r="M1091" s="82" t="n">
        <f aca="false">J1091/UOM</f>
        <v>0</v>
      </c>
      <c r="N1091" s="83" t="str">
        <f aca="false">IF(F1091="P","PHY",IF(F1091="G","G",E1091))</f>
        <v>P</v>
      </c>
      <c r="O1091" s="83" t="str">
        <f aca="false">IF(ISNA(VLOOKUP(G1091,BadCanCurves,1,FALSE())),VLOOKUP(D1091,FOLIOS,6,FALSE()),"not used")</f>
        <v>not used</v>
      </c>
      <c r="P1091" s="83" t="n">
        <f aca="false">IF($N1091="P",VLOOKUP(H1091,PrcBuckets,2,FALSE()),0)</f>
        <v>13</v>
      </c>
      <c r="Q1091" s="83" t="n">
        <f aca="false">IF($N1091="D",VLOOKUP(H1091,BasisBuckets,2,FALSE()),0)</f>
        <v>0</v>
      </c>
      <c r="R1091" s="83" t="n">
        <f aca="false">IF($N1091="PHY",VLOOKUP(H1091,PGDBuckets,2,FALSE()),0)</f>
        <v>0</v>
      </c>
      <c r="S1091" s="83" t="n">
        <f aca="false">IF($N1091="G",VLOOKUP(H1091,PGDBuckets,2,FALSE()),0)</f>
        <v>0</v>
      </c>
      <c r="T1091" s="83" t="n">
        <f aca="false">SUM(P1091:S1091)</f>
        <v>13</v>
      </c>
      <c r="U1091" s="83" t="str">
        <f aca="false">IF(O1091="not used","-",O1091&amp;N1091&amp;T1091)</f>
        <v>-</v>
      </c>
      <c r="V1091" s="83" t="str">
        <f aca="false">IF(O1091="Not Used","-",VLOOKUP(D1091,FOLIOS,7,FALSE())&amp;H1091)</f>
        <v>-</v>
      </c>
      <c r="W1091" s="83" t="str">
        <f aca="false">IF(U1091="-","-",O1091&amp;E1091&amp;H1091)</f>
        <v>-</v>
      </c>
      <c r="X1091" s="84" t="str">
        <f aca="false">D1091&amp;G1091</f>
        <v>FT-CAND-EGSC-PRCTOLL:EMP/EAST.Z</v>
      </c>
      <c r="AF1091" s="0" t="str">
        <f aca="false">D1091&amp;V1091</f>
        <v>FT-CAND-EGSC-PRC-</v>
      </c>
    </row>
    <row r="1092" customFormat="false" ht="12.75" hidden="false" customHeight="false" outlineLevel="0" collapsed="false">
      <c r="A1092" s="80" t="n">
        <v>36682</v>
      </c>
      <c r="B1092" s="81" t="s">
        <v>55</v>
      </c>
      <c r="C1092" s="81" t="s">
        <v>56</v>
      </c>
      <c r="D1092" s="81" t="s">
        <v>80</v>
      </c>
      <c r="E1092" s="81" t="s">
        <v>24</v>
      </c>
      <c r="F1092" s="81"/>
      <c r="G1092" s="81" t="s">
        <v>63</v>
      </c>
      <c r="H1092" s="80" t="n">
        <v>38930</v>
      </c>
      <c r="I1092" s="81" t="n">
        <v>0</v>
      </c>
      <c r="J1092" s="81" t="n">
        <v>0</v>
      </c>
      <c r="K1092" s="82" t="n">
        <f aca="false">IF(J1092=0,0,J1092/I1092)</f>
        <v>0</v>
      </c>
      <c r="L1092" s="82" t="n">
        <f aca="false">I1092/UOM</f>
        <v>0</v>
      </c>
      <c r="M1092" s="82" t="n">
        <f aca="false">J1092/UOM</f>
        <v>0</v>
      </c>
      <c r="N1092" s="83" t="str">
        <f aca="false">IF(F1092="P","PHY",IF(F1092="G","G",E1092))</f>
        <v>P</v>
      </c>
      <c r="O1092" s="83" t="str">
        <f aca="false">IF(ISNA(VLOOKUP(G1092,BadCanCurves,1,FALSE())),VLOOKUP(D1092,FOLIOS,6,FALSE()),"not used")</f>
        <v>not used</v>
      </c>
      <c r="P1092" s="83" t="n">
        <f aca="false">IF($N1092="P",VLOOKUP(H1092,PrcBuckets,2,FALSE()),0)</f>
        <v>13</v>
      </c>
      <c r="Q1092" s="83" t="n">
        <f aca="false">IF($N1092="D",VLOOKUP(H1092,BasisBuckets,2,FALSE()),0)</f>
        <v>0</v>
      </c>
      <c r="R1092" s="83" t="n">
        <f aca="false">IF($N1092="PHY",VLOOKUP(H1092,PGDBuckets,2,FALSE()),0)</f>
        <v>0</v>
      </c>
      <c r="S1092" s="83" t="n">
        <f aca="false">IF($N1092="G",VLOOKUP(H1092,PGDBuckets,2,FALSE()),0)</f>
        <v>0</v>
      </c>
      <c r="T1092" s="83" t="n">
        <f aca="false">SUM(P1092:S1092)</f>
        <v>13</v>
      </c>
      <c r="U1092" s="83" t="str">
        <f aca="false">IF(O1092="not used","-",O1092&amp;N1092&amp;T1092)</f>
        <v>-</v>
      </c>
      <c r="V1092" s="83" t="str">
        <f aca="false">IF(O1092="Not Used","-",VLOOKUP(D1092,FOLIOS,7,FALSE())&amp;H1092)</f>
        <v>-</v>
      </c>
      <c r="W1092" s="83" t="str">
        <f aca="false">IF(U1092="-","-",O1092&amp;E1092&amp;H1092)</f>
        <v>-</v>
      </c>
      <c r="X1092" s="84" t="str">
        <f aca="false">D1092&amp;G1092</f>
        <v>FT-CAND-EGSC-PRCTOLL:EMP/EAST.Z</v>
      </c>
      <c r="AF1092" s="0" t="str">
        <f aca="false">D1092&amp;V1092</f>
        <v>FT-CAND-EGSC-PRC-</v>
      </c>
    </row>
    <row r="1093" customFormat="false" ht="12.75" hidden="false" customHeight="false" outlineLevel="0" collapsed="false">
      <c r="A1093" s="80" t="n">
        <v>36682</v>
      </c>
      <c r="B1093" s="81" t="s">
        <v>55</v>
      </c>
      <c r="C1093" s="81" t="s">
        <v>56</v>
      </c>
      <c r="D1093" s="81" t="s">
        <v>80</v>
      </c>
      <c r="E1093" s="81" t="s">
        <v>24</v>
      </c>
      <c r="F1093" s="81"/>
      <c r="G1093" s="81" t="s">
        <v>63</v>
      </c>
      <c r="H1093" s="80" t="n">
        <v>38961</v>
      </c>
      <c r="I1093" s="81" t="n">
        <v>0</v>
      </c>
      <c r="J1093" s="81" t="n">
        <v>0</v>
      </c>
      <c r="K1093" s="82" t="n">
        <f aca="false">IF(J1093=0,0,J1093/I1093)</f>
        <v>0</v>
      </c>
      <c r="L1093" s="82" t="n">
        <f aca="false">I1093/UOM</f>
        <v>0</v>
      </c>
      <c r="M1093" s="82" t="n">
        <f aca="false">J1093/UOM</f>
        <v>0</v>
      </c>
      <c r="N1093" s="83" t="str">
        <f aca="false">IF(F1093="P","PHY",IF(F1093="G","G",E1093))</f>
        <v>P</v>
      </c>
      <c r="O1093" s="83" t="str">
        <f aca="false">IF(ISNA(VLOOKUP(G1093,BadCanCurves,1,FALSE())),VLOOKUP(D1093,FOLIOS,6,FALSE()),"not used")</f>
        <v>not used</v>
      </c>
      <c r="P1093" s="83" t="n">
        <f aca="false">IF($N1093="P",VLOOKUP(H1093,PrcBuckets,2,FALSE()),0)</f>
        <v>13</v>
      </c>
      <c r="Q1093" s="83" t="n">
        <f aca="false">IF($N1093="D",VLOOKUP(H1093,BasisBuckets,2,FALSE()),0)</f>
        <v>0</v>
      </c>
      <c r="R1093" s="83" t="n">
        <f aca="false">IF($N1093="PHY",VLOOKUP(H1093,PGDBuckets,2,FALSE()),0)</f>
        <v>0</v>
      </c>
      <c r="S1093" s="83" t="n">
        <f aca="false">IF($N1093="G",VLOOKUP(H1093,PGDBuckets,2,FALSE()),0)</f>
        <v>0</v>
      </c>
      <c r="T1093" s="83" t="n">
        <f aca="false">SUM(P1093:S1093)</f>
        <v>13</v>
      </c>
      <c r="U1093" s="83" t="str">
        <f aca="false">IF(O1093="not used","-",O1093&amp;N1093&amp;T1093)</f>
        <v>-</v>
      </c>
      <c r="V1093" s="83" t="str">
        <f aca="false">IF(O1093="Not Used","-",VLOOKUP(D1093,FOLIOS,7,FALSE())&amp;H1093)</f>
        <v>-</v>
      </c>
      <c r="W1093" s="83" t="str">
        <f aca="false">IF(U1093="-","-",O1093&amp;E1093&amp;H1093)</f>
        <v>-</v>
      </c>
      <c r="X1093" s="84" t="str">
        <f aca="false">D1093&amp;G1093</f>
        <v>FT-CAND-EGSC-PRCTOLL:EMP/EAST.Z</v>
      </c>
      <c r="AF1093" s="0" t="str">
        <f aca="false">D1093&amp;V1093</f>
        <v>FT-CAND-EGSC-PRC-</v>
      </c>
    </row>
    <row r="1094" customFormat="false" ht="12.75" hidden="false" customHeight="false" outlineLevel="0" collapsed="false">
      <c r="A1094" s="80" t="n">
        <v>36682</v>
      </c>
      <c r="B1094" s="81" t="s">
        <v>55</v>
      </c>
      <c r="C1094" s="81" t="s">
        <v>56</v>
      </c>
      <c r="D1094" s="81" t="s">
        <v>80</v>
      </c>
      <c r="E1094" s="81" t="s">
        <v>24</v>
      </c>
      <c r="F1094" s="81"/>
      <c r="G1094" s="81" t="s">
        <v>63</v>
      </c>
      <c r="H1094" s="80" t="n">
        <v>38991</v>
      </c>
      <c r="I1094" s="81" t="n">
        <v>0</v>
      </c>
      <c r="J1094" s="81" t="n">
        <v>0</v>
      </c>
      <c r="K1094" s="82" t="n">
        <f aca="false">IF(J1094=0,0,J1094/I1094)</f>
        <v>0</v>
      </c>
      <c r="L1094" s="82" t="n">
        <f aca="false">I1094/UOM</f>
        <v>0</v>
      </c>
      <c r="M1094" s="82" t="n">
        <f aca="false">J1094/UOM</f>
        <v>0</v>
      </c>
      <c r="N1094" s="83" t="str">
        <f aca="false">IF(F1094="P","PHY",IF(F1094="G","G",E1094))</f>
        <v>P</v>
      </c>
      <c r="O1094" s="83" t="str">
        <f aca="false">IF(ISNA(VLOOKUP(G1094,BadCanCurves,1,FALSE())),VLOOKUP(D1094,FOLIOS,6,FALSE()),"not used")</f>
        <v>not used</v>
      </c>
      <c r="P1094" s="83" t="n">
        <f aca="false">IF($N1094="P",VLOOKUP(H1094,PrcBuckets,2,FALSE()),0)</f>
        <v>13</v>
      </c>
      <c r="Q1094" s="83" t="n">
        <f aca="false">IF($N1094="D",VLOOKUP(H1094,BasisBuckets,2,FALSE()),0)</f>
        <v>0</v>
      </c>
      <c r="R1094" s="83" t="n">
        <f aca="false">IF($N1094="PHY",VLOOKUP(H1094,PGDBuckets,2,FALSE()),0)</f>
        <v>0</v>
      </c>
      <c r="S1094" s="83" t="n">
        <f aca="false">IF($N1094="G",VLOOKUP(H1094,PGDBuckets,2,FALSE()),0)</f>
        <v>0</v>
      </c>
      <c r="T1094" s="83" t="n">
        <f aca="false">SUM(P1094:S1094)</f>
        <v>13</v>
      </c>
      <c r="U1094" s="83" t="str">
        <f aca="false">IF(O1094="not used","-",O1094&amp;N1094&amp;T1094)</f>
        <v>-</v>
      </c>
      <c r="V1094" s="83" t="str">
        <f aca="false">IF(O1094="Not Used","-",VLOOKUP(D1094,FOLIOS,7,FALSE())&amp;H1094)</f>
        <v>-</v>
      </c>
      <c r="W1094" s="83" t="str">
        <f aca="false">IF(U1094="-","-",O1094&amp;E1094&amp;H1094)</f>
        <v>-</v>
      </c>
      <c r="X1094" s="84" t="str">
        <f aca="false">D1094&amp;G1094</f>
        <v>FT-CAND-EGSC-PRCTOLL:EMP/EAST.Z</v>
      </c>
      <c r="AF1094" s="0" t="str">
        <f aca="false">D1094&amp;V1094</f>
        <v>FT-CAND-EGSC-PRC-</v>
      </c>
    </row>
    <row r="1095" customFormat="false" ht="12.75" hidden="false" customHeight="false" outlineLevel="0" collapsed="false">
      <c r="A1095" s="80" t="n">
        <v>36682</v>
      </c>
      <c r="B1095" s="81" t="s">
        <v>55</v>
      </c>
      <c r="C1095" s="81" t="s">
        <v>56</v>
      </c>
      <c r="D1095" s="81" t="s">
        <v>80</v>
      </c>
      <c r="E1095" s="81" t="s">
        <v>24</v>
      </c>
      <c r="F1095" s="81"/>
      <c r="G1095" s="81" t="s">
        <v>63</v>
      </c>
      <c r="H1095" s="80" t="n">
        <v>39022</v>
      </c>
      <c r="I1095" s="81" t="n">
        <v>0</v>
      </c>
      <c r="J1095" s="81" t="n">
        <v>0</v>
      </c>
      <c r="K1095" s="82" t="n">
        <f aca="false">IF(J1095=0,0,J1095/I1095)</f>
        <v>0</v>
      </c>
      <c r="L1095" s="82" t="n">
        <f aca="false">I1095/UOM</f>
        <v>0</v>
      </c>
      <c r="M1095" s="82" t="n">
        <f aca="false">J1095/UOM</f>
        <v>0</v>
      </c>
      <c r="N1095" s="83" t="str">
        <f aca="false">IF(F1095="P","PHY",IF(F1095="G","G",E1095))</f>
        <v>P</v>
      </c>
      <c r="O1095" s="83" t="str">
        <f aca="false">IF(ISNA(VLOOKUP(G1095,BadCanCurves,1,FALSE())),VLOOKUP(D1095,FOLIOS,6,FALSE()),"not used")</f>
        <v>not used</v>
      </c>
      <c r="P1095" s="83" t="n">
        <f aca="false">IF($N1095="P",VLOOKUP(H1095,PrcBuckets,2,FALSE()),0)</f>
        <v>13</v>
      </c>
      <c r="Q1095" s="83" t="n">
        <f aca="false">IF($N1095="D",VLOOKUP(H1095,BasisBuckets,2,FALSE()),0)</f>
        <v>0</v>
      </c>
      <c r="R1095" s="83" t="n">
        <f aca="false">IF($N1095="PHY",VLOOKUP(H1095,PGDBuckets,2,FALSE()),0)</f>
        <v>0</v>
      </c>
      <c r="S1095" s="83" t="n">
        <f aca="false">IF($N1095="G",VLOOKUP(H1095,PGDBuckets,2,FALSE()),0)</f>
        <v>0</v>
      </c>
      <c r="T1095" s="83" t="n">
        <f aca="false">SUM(P1095:S1095)</f>
        <v>13</v>
      </c>
      <c r="U1095" s="83" t="str">
        <f aca="false">IF(O1095="not used","-",O1095&amp;N1095&amp;T1095)</f>
        <v>-</v>
      </c>
      <c r="V1095" s="83" t="str">
        <f aca="false">IF(O1095="Not Used","-",VLOOKUP(D1095,FOLIOS,7,FALSE())&amp;H1095)</f>
        <v>-</v>
      </c>
      <c r="W1095" s="83" t="str">
        <f aca="false">IF(U1095="-","-",O1095&amp;E1095&amp;H1095)</f>
        <v>-</v>
      </c>
      <c r="X1095" s="84" t="str">
        <f aca="false">D1095&amp;G1095</f>
        <v>FT-CAND-EGSC-PRCTOLL:EMP/EAST.Z</v>
      </c>
      <c r="AF1095" s="0" t="str">
        <f aca="false">D1095&amp;V1095</f>
        <v>FT-CAND-EGSC-PRC-</v>
      </c>
    </row>
    <row r="1096" customFormat="false" ht="12.75" hidden="false" customHeight="false" outlineLevel="0" collapsed="false">
      <c r="A1096" s="80" t="n">
        <v>36682</v>
      </c>
      <c r="B1096" s="81" t="s">
        <v>55</v>
      </c>
      <c r="C1096" s="81" t="s">
        <v>56</v>
      </c>
      <c r="D1096" s="81" t="s">
        <v>80</v>
      </c>
      <c r="E1096" s="81" t="s">
        <v>24</v>
      </c>
      <c r="F1096" s="81"/>
      <c r="G1096" s="81" t="s">
        <v>63</v>
      </c>
      <c r="H1096" s="80" t="n">
        <v>39052</v>
      </c>
      <c r="I1096" s="81" t="n">
        <v>0</v>
      </c>
      <c r="J1096" s="81" t="n">
        <v>0</v>
      </c>
      <c r="K1096" s="82" t="n">
        <f aca="false">IF(J1096=0,0,J1096/I1096)</f>
        <v>0</v>
      </c>
      <c r="L1096" s="82" t="n">
        <f aca="false">I1096/UOM</f>
        <v>0</v>
      </c>
      <c r="M1096" s="82" t="n">
        <f aca="false">J1096/UOM</f>
        <v>0</v>
      </c>
      <c r="N1096" s="83" t="str">
        <f aca="false">IF(F1096="P","PHY",IF(F1096="G","G",E1096))</f>
        <v>P</v>
      </c>
      <c r="O1096" s="83" t="str">
        <f aca="false">IF(ISNA(VLOOKUP(G1096,BadCanCurves,1,FALSE())),VLOOKUP(D1096,FOLIOS,6,FALSE()),"not used")</f>
        <v>not used</v>
      </c>
      <c r="P1096" s="83" t="n">
        <f aca="false">IF($N1096="P",VLOOKUP(H1096,PrcBuckets,2,FALSE()),0)</f>
        <v>13</v>
      </c>
      <c r="Q1096" s="83" t="n">
        <f aca="false">IF($N1096="D",VLOOKUP(H1096,BasisBuckets,2,FALSE()),0)</f>
        <v>0</v>
      </c>
      <c r="R1096" s="83" t="n">
        <f aca="false">IF($N1096="PHY",VLOOKUP(H1096,PGDBuckets,2,FALSE()),0)</f>
        <v>0</v>
      </c>
      <c r="S1096" s="83" t="n">
        <f aca="false">IF($N1096="G",VLOOKUP(H1096,PGDBuckets,2,FALSE()),0)</f>
        <v>0</v>
      </c>
      <c r="T1096" s="83" t="n">
        <f aca="false">SUM(P1096:S1096)</f>
        <v>13</v>
      </c>
      <c r="U1096" s="83" t="str">
        <f aca="false">IF(O1096="not used","-",O1096&amp;N1096&amp;T1096)</f>
        <v>-</v>
      </c>
      <c r="V1096" s="83" t="str">
        <f aca="false">IF(O1096="Not Used","-",VLOOKUP(D1096,FOLIOS,7,FALSE())&amp;H1096)</f>
        <v>-</v>
      </c>
      <c r="W1096" s="83" t="str">
        <f aca="false">IF(U1096="-","-",O1096&amp;E1096&amp;H1096)</f>
        <v>-</v>
      </c>
      <c r="X1096" s="84" t="str">
        <f aca="false">D1096&amp;G1096</f>
        <v>FT-CAND-EGSC-PRCTOLL:EMP/EAST.Z</v>
      </c>
      <c r="AF1096" s="0" t="str">
        <f aca="false">D1096&amp;V1096</f>
        <v>FT-CAND-EGSC-PRC-</v>
      </c>
    </row>
    <row r="1097" customFormat="false" ht="12.75" hidden="false" customHeight="false" outlineLevel="0" collapsed="false">
      <c r="A1097" s="80" t="n">
        <v>36682</v>
      </c>
      <c r="B1097" s="81" t="s">
        <v>55</v>
      </c>
      <c r="C1097" s="81" t="s">
        <v>56</v>
      </c>
      <c r="D1097" s="81" t="s">
        <v>80</v>
      </c>
      <c r="E1097" s="81" t="s">
        <v>24</v>
      </c>
      <c r="F1097" s="81"/>
      <c r="G1097" s="81" t="s">
        <v>63</v>
      </c>
      <c r="H1097" s="80" t="n">
        <v>39083</v>
      </c>
      <c r="I1097" s="81" t="n">
        <v>0</v>
      </c>
      <c r="J1097" s="81" t="n">
        <v>0</v>
      </c>
      <c r="K1097" s="82" t="n">
        <f aca="false">IF(J1097=0,0,J1097/I1097)</f>
        <v>0</v>
      </c>
      <c r="L1097" s="82" t="n">
        <f aca="false">I1097/UOM</f>
        <v>0</v>
      </c>
      <c r="M1097" s="82" t="n">
        <f aca="false">J1097/UOM</f>
        <v>0</v>
      </c>
      <c r="N1097" s="83" t="str">
        <f aca="false">IF(F1097="P","PHY",IF(F1097="G","G",E1097))</f>
        <v>P</v>
      </c>
      <c r="O1097" s="83" t="str">
        <f aca="false">IF(ISNA(VLOOKUP(G1097,BadCanCurves,1,FALSE())),VLOOKUP(D1097,FOLIOS,6,FALSE()),"not used")</f>
        <v>not used</v>
      </c>
      <c r="P1097" s="83" t="n">
        <f aca="false">IF($N1097="P",VLOOKUP(H1097,PrcBuckets,2,FALSE()),0)</f>
        <v>13</v>
      </c>
      <c r="Q1097" s="83" t="n">
        <f aca="false">IF($N1097="D",VLOOKUP(H1097,BasisBuckets,2,FALSE()),0)</f>
        <v>0</v>
      </c>
      <c r="R1097" s="83" t="n">
        <f aca="false">IF($N1097="PHY",VLOOKUP(H1097,PGDBuckets,2,FALSE()),0)</f>
        <v>0</v>
      </c>
      <c r="S1097" s="83" t="n">
        <f aca="false">IF($N1097="G",VLOOKUP(H1097,PGDBuckets,2,FALSE()),0)</f>
        <v>0</v>
      </c>
      <c r="T1097" s="83" t="n">
        <f aca="false">SUM(P1097:S1097)</f>
        <v>13</v>
      </c>
      <c r="U1097" s="83" t="str">
        <f aca="false">IF(O1097="not used","-",O1097&amp;N1097&amp;T1097)</f>
        <v>-</v>
      </c>
      <c r="V1097" s="83" t="str">
        <f aca="false">IF(O1097="Not Used","-",VLOOKUP(D1097,FOLIOS,7,FALSE())&amp;H1097)</f>
        <v>-</v>
      </c>
      <c r="W1097" s="83" t="str">
        <f aca="false">IF(U1097="-","-",O1097&amp;E1097&amp;H1097)</f>
        <v>-</v>
      </c>
      <c r="X1097" s="84" t="str">
        <f aca="false">D1097&amp;G1097</f>
        <v>FT-CAND-EGSC-PRCTOLL:EMP/EAST.Z</v>
      </c>
      <c r="AF1097" s="0" t="str">
        <f aca="false">D1097&amp;V1097</f>
        <v>FT-CAND-EGSC-PRC-</v>
      </c>
    </row>
    <row r="1098" customFormat="false" ht="12.75" hidden="false" customHeight="false" outlineLevel="0" collapsed="false">
      <c r="A1098" s="80" t="n">
        <v>36682</v>
      </c>
      <c r="B1098" s="81" t="s">
        <v>55</v>
      </c>
      <c r="C1098" s="81" t="s">
        <v>56</v>
      </c>
      <c r="D1098" s="81" t="s">
        <v>80</v>
      </c>
      <c r="E1098" s="81" t="s">
        <v>24</v>
      </c>
      <c r="F1098" s="81"/>
      <c r="G1098" s="81" t="s">
        <v>63</v>
      </c>
      <c r="H1098" s="80" t="n">
        <v>39114</v>
      </c>
      <c r="I1098" s="81" t="n">
        <v>0</v>
      </c>
      <c r="J1098" s="81" t="n">
        <v>0</v>
      </c>
      <c r="K1098" s="82" t="n">
        <f aca="false">IF(J1098=0,0,J1098/I1098)</f>
        <v>0</v>
      </c>
      <c r="L1098" s="82" t="n">
        <f aca="false">I1098/UOM</f>
        <v>0</v>
      </c>
      <c r="M1098" s="82" t="n">
        <f aca="false">J1098/UOM</f>
        <v>0</v>
      </c>
      <c r="N1098" s="83" t="str">
        <f aca="false">IF(F1098="P","PHY",IF(F1098="G","G",E1098))</f>
        <v>P</v>
      </c>
      <c r="O1098" s="83" t="str">
        <f aca="false">IF(ISNA(VLOOKUP(G1098,BadCanCurves,1,FALSE())),VLOOKUP(D1098,FOLIOS,6,FALSE()),"not used")</f>
        <v>not used</v>
      </c>
      <c r="P1098" s="83" t="n">
        <f aca="false">IF($N1098="P",VLOOKUP(H1098,PrcBuckets,2,FALSE()),0)</f>
        <v>13</v>
      </c>
      <c r="Q1098" s="83" t="n">
        <f aca="false">IF($N1098="D",VLOOKUP(H1098,BasisBuckets,2,FALSE()),0)</f>
        <v>0</v>
      </c>
      <c r="R1098" s="83" t="n">
        <f aca="false">IF($N1098="PHY",VLOOKUP(H1098,PGDBuckets,2,FALSE()),0)</f>
        <v>0</v>
      </c>
      <c r="S1098" s="83" t="n">
        <f aca="false">IF($N1098="G",VLOOKUP(H1098,PGDBuckets,2,FALSE()),0)</f>
        <v>0</v>
      </c>
      <c r="T1098" s="83" t="n">
        <f aca="false">SUM(P1098:S1098)</f>
        <v>13</v>
      </c>
      <c r="U1098" s="83" t="str">
        <f aca="false">IF(O1098="not used","-",O1098&amp;N1098&amp;T1098)</f>
        <v>-</v>
      </c>
      <c r="V1098" s="83" t="str">
        <f aca="false">IF(O1098="Not Used","-",VLOOKUP(D1098,FOLIOS,7,FALSE())&amp;H1098)</f>
        <v>-</v>
      </c>
      <c r="W1098" s="83" t="str">
        <f aca="false">IF(U1098="-","-",O1098&amp;E1098&amp;H1098)</f>
        <v>-</v>
      </c>
      <c r="X1098" s="84" t="str">
        <f aca="false">D1098&amp;G1098</f>
        <v>FT-CAND-EGSC-PRCTOLL:EMP/EAST.Z</v>
      </c>
      <c r="AF1098" s="0" t="str">
        <f aca="false">D1098&amp;V1098</f>
        <v>FT-CAND-EGSC-PRC-</v>
      </c>
    </row>
    <row r="1099" customFormat="false" ht="12.75" hidden="false" customHeight="false" outlineLevel="0" collapsed="false">
      <c r="A1099" s="80" t="n">
        <v>36682</v>
      </c>
      <c r="B1099" s="81" t="s">
        <v>55</v>
      </c>
      <c r="C1099" s="81" t="s">
        <v>56</v>
      </c>
      <c r="D1099" s="81" t="s">
        <v>80</v>
      </c>
      <c r="E1099" s="81" t="s">
        <v>24</v>
      </c>
      <c r="F1099" s="81"/>
      <c r="G1099" s="81" t="s">
        <v>63</v>
      </c>
      <c r="H1099" s="80" t="n">
        <v>39142</v>
      </c>
      <c r="I1099" s="81" t="n">
        <v>0</v>
      </c>
      <c r="J1099" s="81" t="n">
        <v>0</v>
      </c>
      <c r="K1099" s="82" t="n">
        <f aca="false">IF(J1099=0,0,J1099/I1099)</f>
        <v>0</v>
      </c>
      <c r="L1099" s="82" t="n">
        <f aca="false">I1099/UOM</f>
        <v>0</v>
      </c>
      <c r="M1099" s="82" t="n">
        <f aca="false">J1099/UOM</f>
        <v>0</v>
      </c>
      <c r="N1099" s="83" t="str">
        <f aca="false">IF(F1099="P","PHY",IF(F1099="G","G",E1099))</f>
        <v>P</v>
      </c>
      <c r="O1099" s="83" t="str">
        <f aca="false">IF(ISNA(VLOOKUP(G1099,BadCanCurves,1,FALSE())),VLOOKUP(D1099,FOLIOS,6,FALSE()),"not used")</f>
        <v>not used</v>
      </c>
      <c r="P1099" s="83" t="n">
        <f aca="false">IF($N1099="P",VLOOKUP(H1099,PrcBuckets,2,FALSE()),0)</f>
        <v>13</v>
      </c>
      <c r="Q1099" s="83" t="n">
        <f aca="false">IF($N1099="D",VLOOKUP(H1099,BasisBuckets,2,FALSE()),0)</f>
        <v>0</v>
      </c>
      <c r="R1099" s="83" t="n">
        <f aca="false">IF($N1099="PHY",VLOOKUP(H1099,PGDBuckets,2,FALSE()),0)</f>
        <v>0</v>
      </c>
      <c r="S1099" s="83" t="n">
        <f aca="false">IF($N1099="G",VLOOKUP(H1099,PGDBuckets,2,FALSE()),0)</f>
        <v>0</v>
      </c>
      <c r="T1099" s="83" t="n">
        <f aca="false">SUM(P1099:S1099)</f>
        <v>13</v>
      </c>
      <c r="U1099" s="83" t="str">
        <f aca="false">IF(O1099="not used","-",O1099&amp;N1099&amp;T1099)</f>
        <v>-</v>
      </c>
      <c r="V1099" s="83" t="str">
        <f aca="false">IF(O1099="Not Used","-",VLOOKUP(D1099,FOLIOS,7,FALSE())&amp;H1099)</f>
        <v>-</v>
      </c>
      <c r="W1099" s="83" t="str">
        <f aca="false">IF(U1099="-","-",O1099&amp;E1099&amp;H1099)</f>
        <v>-</v>
      </c>
      <c r="X1099" s="84" t="str">
        <f aca="false">D1099&amp;G1099</f>
        <v>FT-CAND-EGSC-PRCTOLL:EMP/EAST.Z</v>
      </c>
      <c r="AF1099" s="0" t="str">
        <f aca="false">D1099&amp;V1099</f>
        <v>FT-CAND-EGSC-PRC-</v>
      </c>
    </row>
    <row r="1100" customFormat="false" ht="12.75" hidden="false" customHeight="false" outlineLevel="0" collapsed="false">
      <c r="A1100" s="80" t="n">
        <v>36682</v>
      </c>
      <c r="B1100" s="81" t="s">
        <v>55</v>
      </c>
      <c r="C1100" s="81" t="s">
        <v>56</v>
      </c>
      <c r="D1100" s="81" t="s">
        <v>80</v>
      </c>
      <c r="E1100" s="81" t="s">
        <v>24</v>
      </c>
      <c r="F1100" s="81"/>
      <c r="G1100" s="81" t="s">
        <v>63</v>
      </c>
      <c r="H1100" s="80" t="n">
        <v>39173</v>
      </c>
      <c r="I1100" s="81" t="n">
        <v>0</v>
      </c>
      <c r="J1100" s="81" t="n">
        <v>0</v>
      </c>
      <c r="K1100" s="82" t="n">
        <f aca="false">IF(J1100=0,0,J1100/I1100)</f>
        <v>0</v>
      </c>
      <c r="L1100" s="82" t="n">
        <f aca="false">I1100/UOM</f>
        <v>0</v>
      </c>
      <c r="M1100" s="82" t="n">
        <f aca="false">J1100/UOM</f>
        <v>0</v>
      </c>
      <c r="N1100" s="83" t="str">
        <f aca="false">IF(F1100="P","PHY",IF(F1100="G","G",E1100))</f>
        <v>P</v>
      </c>
      <c r="O1100" s="83" t="str">
        <f aca="false">IF(ISNA(VLOOKUP(G1100,BadCanCurves,1,FALSE())),VLOOKUP(D1100,FOLIOS,6,FALSE()),"not used")</f>
        <v>not used</v>
      </c>
      <c r="P1100" s="83" t="n">
        <f aca="false">IF($N1100="P",VLOOKUP(H1100,PrcBuckets,2,FALSE()),0)</f>
        <v>13</v>
      </c>
      <c r="Q1100" s="83" t="n">
        <f aca="false">IF($N1100="D",VLOOKUP(H1100,BasisBuckets,2,FALSE()),0)</f>
        <v>0</v>
      </c>
      <c r="R1100" s="83" t="n">
        <f aca="false">IF($N1100="PHY",VLOOKUP(H1100,PGDBuckets,2,FALSE()),0)</f>
        <v>0</v>
      </c>
      <c r="S1100" s="83" t="n">
        <f aca="false">IF($N1100="G",VLOOKUP(H1100,PGDBuckets,2,FALSE()),0)</f>
        <v>0</v>
      </c>
      <c r="T1100" s="83" t="n">
        <f aca="false">SUM(P1100:S1100)</f>
        <v>13</v>
      </c>
      <c r="U1100" s="83" t="str">
        <f aca="false">IF(O1100="not used","-",O1100&amp;N1100&amp;T1100)</f>
        <v>-</v>
      </c>
      <c r="V1100" s="83" t="str">
        <f aca="false">IF(O1100="Not Used","-",VLOOKUP(D1100,FOLIOS,7,FALSE())&amp;H1100)</f>
        <v>-</v>
      </c>
      <c r="W1100" s="83" t="str">
        <f aca="false">IF(U1100="-","-",O1100&amp;E1100&amp;H1100)</f>
        <v>-</v>
      </c>
      <c r="X1100" s="84" t="str">
        <f aca="false">D1100&amp;G1100</f>
        <v>FT-CAND-EGSC-PRCTOLL:EMP/EAST.Z</v>
      </c>
      <c r="AF1100" s="0" t="str">
        <f aca="false">D1100&amp;V1100</f>
        <v>FT-CAND-EGSC-PRC-</v>
      </c>
    </row>
    <row r="1101" customFormat="false" ht="12.75" hidden="false" customHeight="false" outlineLevel="0" collapsed="false">
      <c r="A1101" s="80" t="n">
        <v>36682</v>
      </c>
      <c r="B1101" s="81" t="s">
        <v>55</v>
      </c>
      <c r="C1101" s="81" t="s">
        <v>56</v>
      </c>
      <c r="D1101" s="81" t="s">
        <v>80</v>
      </c>
      <c r="E1101" s="81" t="s">
        <v>24</v>
      </c>
      <c r="F1101" s="81"/>
      <c r="G1101" s="81" t="s">
        <v>63</v>
      </c>
      <c r="H1101" s="80" t="n">
        <v>39203</v>
      </c>
      <c r="I1101" s="81" t="n">
        <v>0</v>
      </c>
      <c r="J1101" s="81" t="n">
        <v>0</v>
      </c>
      <c r="K1101" s="82" t="n">
        <f aca="false">IF(J1101=0,0,J1101/I1101)</f>
        <v>0</v>
      </c>
      <c r="L1101" s="82" t="n">
        <f aca="false">I1101/UOM</f>
        <v>0</v>
      </c>
      <c r="M1101" s="82" t="n">
        <f aca="false">J1101/UOM</f>
        <v>0</v>
      </c>
      <c r="N1101" s="83" t="str">
        <f aca="false">IF(F1101="P","PHY",IF(F1101="G","G",E1101))</f>
        <v>P</v>
      </c>
      <c r="O1101" s="83" t="str">
        <f aca="false">IF(ISNA(VLOOKUP(G1101,BadCanCurves,1,FALSE())),VLOOKUP(D1101,FOLIOS,6,FALSE()),"not used")</f>
        <v>not used</v>
      </c>
      <c r="P1101" s="83" t="n">
        <f aca="false">IF($N1101="P",VLOOKUP(H1101,PrcBuckets,2,FALSE()),0)</f>
        <v>13</v>
      </c>
      <c r="Q1101" s="83" t="n">
        <f aca="false">IF($N1101="D",VLOOKUP(H1101,BasisBuckets,2,FALSE()),0)</f>
        <v>0</v>
      </c>
      <c r="R1101" s="83" t="n">
        <f aca="false">IF($N1101="PHY",VLOOKUP(H1101,PGDBuckets,2,FALSE()),0)</f>
        <v>0</v>
      </c>
      <c r="S1101" s="83" t="n">
        <f aca="false">IF($N1101="G",VLOOKUP(H1101,PGDBuckets,2,FALSE()),0)</f>
        <v>0</v>
      </c>
      <c r="T1101" s="83" t="n">
        <f aca="false">SUM(P1101:S1101)</f>
        <v>13</v>
      </c>
      <c r="U1101" s="83" t="str">
        <f aca="false">IF(O1101="not used","-",O1101&amp;N1101&amp;T1101)</f>
        <v>-</v>
      </c>
      <c r="V1101" s="83" t="str">
        <f aca="false">IF(O1101="Not Used","-",VLOOKUP(D1101,FOLIOS,7,FALSE())&amp;H1101)</f>
        <v>-</v>
      </c>
      <c r="W1101" s="83" t="str">
        <f aca="false">IF(U1101="-","-",O1101&amp;E1101&amp;H1101)</f>
        <v>-</v>
      </c>
      <c r="X1101" s="84" t="str">
        <f aca="false">D1101&amp;G1101</f>
        <v>FT-CAND-EGSC-PRCTOLL:EMP/EAST.Z</v>
      </c>
      <c r="AF1101" s="0" t="str">
        <f aca="false">D1101&amp;V1101</f>
        <v>FT-CAND-EGSC-PRC-</v>
      </c>
    </row>
    <row r="1102" customFormat="false" ht="12.75" hidden="false" customHeight="false" outlineLevel="0" collapsed="false">
      <c r="A1102" s="80" t="n">
        <v>36682</v>
      </c>
      <c r="B1102" s="81" t="s">
        <v>55</v>
      </c>
      <c r="C1102" s="81" t="s">
        <v>56</v>
      </c>
      <c r="D1102" s="81" t="s">
        <v>80</v>
      </c>
      <c r="E1102" s="81" t="s">
        <v>24</v>
      </c>
      <c r="F1102" s="81"/>
      <c r="G1102" s="81" t="s">
        <v>63</v>
      </c>
      <c r="H1102" s="80" t="n">
        <v>39234</v>
      </c>
      <c r="I1102" s="81" t="n">
        <v>0</v>
      </c>
      <c r="J1102" s="81" t="n">
        <v>0</v>
      </c>
      <c r="K1102" s="82" t="n">
        <f aca="false">IF(J1102=0,0,J1102/I1102)</f>
        <v>0</v>
      </c>
      <c r="L1102" s="82" t="n">
        <f aca="false">I1102/UOM</f>
        <v>0</v>
      </c>
      <c r="M1102" s="82" t="n">
        <f aca="false">J1102/UOM</f>
        <v>0</v>
      </c>
      <c r="N1102" s="83" t="str">
        <f aca="false">IF(F1102="P","PHY",IF(F1102="G","G",E1102))</f>
        <v>P</v>
      </c>
      <c r="O1102" s="83" t="str">
        <f aca="false">IF(ISNA(VLOOKUP(G1102,BadCanCurves,1,FALSE())),VLOOKUP(D1102,FOLIOS,6,FALSE()),"not used")</f>
        <v>not used</v>
      </c>
      <c r="P1102" s="83" t="n">
        <f aca="false">IF($N1102="P",VLOOKUP(H1102,PrcBuckets,2,FALSE()),0)</f>
        <v>13</v>
      </c>
      <c r="Q1102" s="83" t="n">
        <f aca="false">IF($N1102="D",VLOOKUP(H1102,BasisBuckets,2,FALSE()),0)</f>
        <v>0</v>
      </c>
      <c r="R1102" s="83" t="n">
        <f aca="false">IF($N1102="PHY",VLOOKUP(H1102,PGDBuckets,2,FALSE()),0)</f>
        <v>0</v>
      </c>
      <c r="S1102" s="83" t="n">
        <f aca="false">IF($N1102="G",VLOOKUP(H1102,PGDBuckets,2,FALSE()),0)</f>
        <v>0</v>
      </c>
      <c r="T1102" s="83" t="n">
        <f aca="false">SUM(P1102:S1102)</f>
        <v>13</v>
      </c>
      <c r="U1102" s="83" t="str">
        <f aca="false">IF(O1102="not used","-",O1102&amp;N1102&amp;T1102)</f>
        <v>-</v>
      </c>
      <c r="V1102" s="83" t="str">
        <f aca="false">IF(O1102="Not Used","-",VLOOKUP(D1102,FOLIOS,7,FALSE())&amp;H1102)</f>
        <v>-</v>
      </c>
      <c r="W1102" s="83" t="str">
        <f aca="false">IF(U1102="-","-",O1102&amp;E1102&amp;H1102)</f>
        <v>-</v>
      </c>
      <c r="X1102" s="84" t="str">
        <f aca="false">D1102&amp;G1102</f>
        <v>FT-CAND-EGSC-PRCTOLL:EMP/EAST.Z</v>
      </c>
      <c r="AF1102" s="0" t="str">
        <f aca="false">D1102&amp;V1102</f>
        <v>FT-CAND-EGSC-PRC-</v>
      </c>
    </row>
    <row r="1103" customFormat="false" ht="12.75" hidden="false" customHeight="false" outlineLevel="0" collapsed="false">
      <c r="A1103" s="80" t="n">
        <v>36682</v>
      </c>
      <c r="B1103" s="81" t="s">
        <v>55</v>
      </c>
      <c r="C1103" s="81" t="s">
        <v>56</v>
      </c>
      <c r="D1103" s="81" t="s">
        <v>80</v>
      </c>
      <c r="E1103" s="81" t="s">
        <v>24</v>
      </c>
      <c r="F1103" s="81"/>
      <c r="G1103" s="81" t="s">
        <v>63</v>
      </c>
      <c r="H1103" s="80" t="n">
        <v>39264</v>
      </c>
      <c r="I1103" s="81" t="n">
        <v>0</v>
      </c>
      <c r="J1103" s="81" t="n">
        <v>0</v>
      </c>
      <c r="K1103" s="82" t="n">
        <f aca="false">IF(J1103=0,0,J1103/I1103)</f>
        <v>0</v>
      </c>
      <c r="L1103" s="82" t="n">
        <f aca="false">I1103/UOM</f>
        <v>0</v>
      </c>
      <c r="M1103" s="82" t="n">
        <f aca="false">J1103/UOM</f>
        <v>0</v>
      </c>
      <c r="N1103" s="83" t="str">
        <f aca="false">IF(F1103="P","PHY",IF(F1103="G","G",E1103))</f>
        <v>P</v>
      </c>
      <c r="O1103" s="83" t="str">
        <f aca="false">IF(ISNA(VLOOKUP(G1103,BadCanCurves,1,FALSE())),VLOOKUP(D1103,FOLIOS,6,FALSE()),"not used")</f>
        <v>not used</v>
      </c>
      <c r="P1103" s="83" t="n">
        <f aca="false">IF($N1103="P",VLOOKUP(H1103,PrcBuckets,2,FALSE()),0)</f>
        <v>13</v>
      </c>
      <c r="Q1103" s="83" t="n">
        <f aca="false">IF($N1103="D",VLOOKUP(H1103,BasisBuckets,2,FALSE()),0)</f>
        <v>0</v>
      </c>
      <c r="R1103" s="83" t="n">
        <f aca="false">IF($N1103="PHY",VLOOKUP(H1103,PGDBuckets,2,FALSE()),0)</f>
        <v>0</v>
      </c>
      <c r="S1103" s="83" t="n">
        <f aca="false">IF($N1103="G",VLOOKUP(H1103,PGDBuckets,2,FALSE()),0)</f>
        <v>0</v>
      </c>
      <c r="T1103" s="83" t="n">
        <f aca="false">SUM(P1103:S1103)</f>
        <v>13</v>
      </c>
      <c r="U1103" s="83" t="str">
        <f aca="false">IF(O1103="not used","-",O1103&amp;N1103&amp;T1103)</f>
        <v>-</v>
      </c>
      <c r="V1103" s="83" t="str">
        <f aca="false">IF(O1103="Not Used","-",VLOOKUP(D1103,FOLIOS,7,FALSE())&amp;H1103)</f>
        <v>-</v>
      </c>
      <c r="W1103" s="83" t="str">
        <f aca="false">IF(U1103="-","-",O1103&amp;E1103&amp;H1103)</f>
        <v>-</v>
      </c>
      <c r="X1103" s="84" t="str">
        <f aca="false">D1103&amp;G1103</f>
        <v>FT-CAND-EGSC-PRCTOLL:EMP/EAST.Z</v>
      </c>
      <c r="AF1103" s="0" t="str">
        <f aca="false">D1103&amp;V1103</f>
        <v>FT-CAND-EGSC-PRC-</v>
      </c>
    </row>
    <row r="1104" customFormat="false" ht="12.75" hidden="false" customHeight="false" outlineLevel="0" collapsed="false">
      <c r="A1104" s="80" t="n">
        <v>36682</v>
      </c>
      <c r="B1104" s="81" t="s">
        <v>55</v>
      </c>
      <c r="C1104" s="81" t="s">
        <v>56</v>
      </c>
      <c r="D1104" s="81" t="s">
        <v>80</v>
      </c>
      <c r="E1104" s="81" t="s">
        <v>24</v>
      </c>
      <c r="F1104" s="81"/>
      <c r="G1104" s="81" t="s">
        <v>63</v>
      </c>
      <c r="H1104" s="80" t="n">
        <v>39295</v>
      </c>
      <c r="I1104" s="81" t="n">
        <v>0</v>
      </c>
      <c r="J1104" s="81" t="n">
        <v>0</v>
      </c>
      <c r="K1104" s="82" t="n">
        <f aca="false">IF(J1104=0,0,J1104/I1104)</f>
        <v>0</v>
      </c>
      <c r="L1104" s="82" t="n">
        <f aca="false">I1104/UOM</f>
        <v>0</v>
      </c>
      <c r="M1104" s="82" t="n">
        <f aca="false">J1104/UOM</f>
        <v>0</v>
      </c>
      <c r="N1104" s="83" t="str">
        <f aca="false">IF(F1104="P","PHY",IF(F1104="G","G",E1104))</f>
        <v>P</v>
      </c>
      <c r="O1104" s="83" t="str">
        <f aca="false">IF(ISNA(VLOOKUP(G1104,BadCanCurves,1,FALSE())),VLOOKUP(D1104,FOLIOS,6,FALSE()),"not used")</f>
        <v>not used</v>
      </c>
      <c r="P1104" s="83" t="n">
        <f aca="false">IF($N1104="P",VLOOKUP(H1104,PrcBuckets,2,FALSE()),0)</f>
        <v>13</v>
      </c>
      <c r="Q1104" s="83" t="n">
        <f aca="false">IF($N1104="D",VLOOKUP(H1104,BasisBuckets,2,FALSE()),0)</f>
        <v>0</v>
      </c>
      <c r="R1104" s="83" t="n">
        <f aca="false">IF($N1104="PHY",VLOOKUP(H1104,PGDBuckets,2,FALSE()),0)</f>
        <v>0</v>
      </c>
      <c r="S1104" s="83" t="n">
        <f aca="false">IF($N1104="G",VLOOKUP(H1104,PGDBuckets,2,FALSE()),0)</f>
        <v>0</v>
      </c>
      <c r="T1104" s="83" t="n">
        <f aca="false">SUM(P1104:S1104)</f>
        <v>13</v>
      </c>
      <c r="U1104" s="83" t="str">
        <f aca="false">IF(O1104="not used","-",O1104&amp;N1104&amp;T1104)</f>
        <v>-</v>
      </c>
      <c r="V1104" s="83" t="str">
        <f aca="false">IF(O1104="Not Used","-",VLOOKUP(D1104,FOLIOS,7,FALSE())&amp;H1104)</f>
        <v>-</v>
      </c>
      <c r="W1104" s="83" t="str">
        <f aca="false">IF(U1104="-","-",O1104&amp;E1104&amp;H1104)</f>
        <v>-</v>
      </c>
      <c r="X1104" s="84" t="str">
        <f aca="false">D1104&amp;G1104</f>
        <v>FT-CAND-EGSC-PRCTOLL:EMP/EAST.Z</v>
      </c>
      <c r="AF1104" s="0" t="str">
        <f aca="false">D1104&amp;V1104</f>
        <v>FT-CAND-EGSC-PRC-</v>
      </c>
    </row>
    <row r="1105" customFormat="false" ht="12.75" hidden="false" customHeight="false" outlineLevel="0" collapsed="false">
      <c r="A1105" s="80" t="n">
        <v>36682</v>
      </c>
      <c r="B1105" s="81" t="s">
        <v>55</v>
      </c>
      <c r="C1105" s="81" t="s">
        <v>56</v>
      </c>
      <c r="D1105" s="81" t="s">
        <v>80</v>
      </c>
      <c r="E1105" s="81" t="s">
        <v>24</v>
      </c>
      <c r="F1105" s="81"/>
      <c r="G1105" s="81" t="s">
        <v>63</v>
      </c>
      <c r="H1105" s="80" t="n">
        <v>39326</v>
      </c>
      <c r="I1105" s="81" t="n">
        <v>0</v>
      </c>
      <c r="J1105" s="81" t="n">
        <v>0</v>
      </c>
      <c r="K1105" s="82" t="n">
        <f aca="false">IF(J1105=0,0,J1105/I1105)</f>
        <v>0</v>
      </c>
      <c r="L1105" s="82" t="n">
        <f aca="false">I1105/UOM</f>
        <v>0</v>
      </c>
      <c r="M1105" s="82" t="n">
        <f aca="false">J1105/UOM</f>
        <v>0</v>
      </c>
      <c r="N1105" s="83" t="str">
        <f aca="false">IF(F1105="P","PHY",IF(F1105="G","G",E1105))</f>
        <v>P</v>
      </c>
      <c r="O1105" s="83" t="str">
        <f aca="false">IF(ISNA(VLOOKUP(G1105,BadCanCurves,1,FALSE())),VLOOKUP(D1105,FOLIOS,6,FALSE()),"not used")</f>
        <v>not used</v>
      </c>
      <c r="P1105" s="83" t="n">
        <f aca="false">IF($N1105="P",VLOOKUP(H1105,PrcBuckets,2,FALSE()),0)</f>
        <v>13</v>
      </c>
      <c r="Q1105" s="83" t="n">
        <f aca="false">IF($N1105="D",VLOOKUP(H1105,BasisBuckets,2,FALSE()),0)</f>
        <v>0</v>
      </c>
      <c r="R1105" s="83" t="n">
        <f aca="false">IF($N1105="PHY",VLOOKUP(H1105,PGDBuckets,2,FALSE()),0)</f>
        <v>0</v>
      </c>
      <c r="S1105" s="83" t="n">
        <f aca="false">IF($N1105="G",VLOOKUP(H1105,PGDBuckets,2,FALSE()),0)</f>
        <v>0</v>
      </c>
      <c r="T1105" s="83" t="n">
        <f aca="false">SUM(P1105:S1105)</f>
        <v>13</v>
      </c>
      <c r="U1105" s="83" t="str">
        <f aca="false">IF(O1105="not used","-",O1105&amp;N1105&amp;T1105)</f>
        <v>-</v>
      </c>
      <c r="V1105" s="83" t="str">
        <f aca="false">IF(O1105="Not Used","-",VLOOKUP(D1105,FOLIOS,7,FALSE())&amp;H1105)</f>
        <v>-</v>
      </c>
      <c r="W1105" s="83" t="str">
        <f aca="false">IF(U1105="-","-",O1105&amp;E1105&amp;H1105)</f>
        <v>-</v>
      </c>
      <c r="X1105" s="84" t="str">
        <f aca="false">D1105&amp;G1105</f>
        <v>FT-CAND-EGSC-PRCTOLL:EMP/EAST.Z</v>
      </c>
      <c r="AF1105" s="0" t="str">
        <f aca="false">D1105&amp;V1105</f>
        <v>FT-CAND-EGSC-PRC-</v>
      </c>
    </row>
    <row r="1106" customFormat="false" ht="12.75" hidden="false" customHeight="false" outlineLevel="0" collapsed="false">
      <c r="A1106" s="80" t="n">
        <v>36682</v>
      </c>
      <c r="B1106" s="81" t="s">
        <v>55</v>
      </c>
      <c r="C1106" s="81" t="s">
        <v>56</v>
      </c>
      <c r="D1106" s="81" t="s">
        <v>80</v>
      </c>
      <c r="E1106" s="81" t="s">
        <v>24</v>
      </c>
      <c r="F1106" s="81"/>
      <c r="G1106" s="81" t="s">
        <v>63</v>
      </c>
      <c r="H1106" s="80" t="n">
        <v>39356</v>
      </c>
      <c r="I1106" s="81" t="n">
        <v>0</v>
      </c>
      <c r="J1106" s="81" t="n">
        <v>0</v>
      </c>
      <c r="K1106" s="82" t="n">
        <f aca="false">IF(J1106=0,0,J1106/I1106)</f>
        <v>0</v>
      </c>
      <c r="L1106" s="82" t="n">
        <f aca="false">I1106/UOM</f>
        <v>0</v>
      </c>
      <c r="M1106" s="82" t="n">
        <f aca="false">J1106/UOM</f>
        <v>0</v>
      </c>
      <c r="N1106" s="83" t="str">
        <f aca="false">IF(F1106="P","PHY",IF(F1106="G","G",E1106))</f>
        <v>P</v>
      </c>
      <c r="O1106" s="83" t="str">
        <f aca="false">IF(ISNA(VLOOKUP(G1106,BadCanCurves,1,FALSE())),VLOOKUP(D1106,FOLIOS,6,FALSE()),"not used")</f>
        <v>not used</v>
      </c>
      <c r="P1106" s="83" t="n">
        <f aca="false">IF($N1106="P",VLOOKUP(H1106,PrcBuckets,2,FALSE()),0)</f>
        <v>13</v>
      </c>
      <c r="Q1106" s="83" t="n">
        <f aca="false">IF($N1106="D",VLOOKUP(H1106,BasisBuckets,2,FALSE()),0)</f>
        <v>0</v>
      </c>
      <c r="R1106" s="83" t="n">
        <f aca="false">IF($N1106="PHY",VLOOKUP(H1106,PGDBuckets,2,FALSE()),0)</f>
        <v>0</v>
      </c>
      <c r="S1106" s="83" t="n">
        <f aca="false">IF($N1106="G",VLOOKUP(H1106,PGDBuckets,2,FALSE()),0)</f>
        <v>0</v>
      </c>
      <c r="T1106" s="83" t="n">
        <f aca="false">SUM(P1106:S1106)</f>
        <v>13</v>
      </c>
      <c r="U1106" s="83" t="str">
        <f aca="false">IF(O1106="not used","-",O1106&amp;N1106&amp;T1106)</f>
        <v>-</v>
      </c>
      <c r="V1106" s="83" t="str">
        <f aca="false">IF(O1106="Not Used","-",VLOOKUP(D1106,FOLIOS,7,FALSE())&amp;H1106)</f>
        <v>-</v>
      </c>
      <c r="W1106" s="83" t="str">
        <f aca="false">IF(U1106="-","-",O1106&amp;E1106&amp;H1106)</f>
        <v>-</v>
      </c>
      <c r="X1106" s="84" t="str">
        <f aca="false">D1106&amp;G1106</f>
        <v>FT-CAND-EGSC-PRCTOLL:EMP/EAST.Z</v>
      </c>
      <c r="AF1106" s="0" t="str">
        <f aca="false">D1106&amp;V1106</f>
        <v>FT-CAND-EGSC-PRC-</v>
      </c>
    </row>
    <row r="1107" customFormat="false" ht="12.75" hidden="false" customHeight="false" outlineLevel="0" collapsed="false">
      <c r="A1107" s="80" t="n">
        <v>36682</v>
      </c>
      <c r="B1107" s="81" t="s">
        <v>55</v>
      </c>
      <c r="C1107" s="81" t="s">
        <v>56</v>
      </c>
      <c r="D1107" s="81" t="s">
        <v>80</v>
      </c>
      <c r="E1107" s="81" t="s">
        <v>24</v>
      </c>
      <c r="F1107" s="81"/>
      <c r="G1107" s="81" t="s">
        <v>63</v>
      </c>
      <c r="H1107" s="80" t="n">
        <v>39387</v>
      </c>
      <c r="I1107" s="81" t="n">
        <v>0</v>
      </c>
      <c r="J1107" s="81" t="n">
        <v>0</v>
      </c>
      <c r="K1107" s="82" t="n">
        <f aca="false">IF(J1107=0,0,J1107/I1107)</f>
        <v>0</v>
      </c>
      <c r="L1107" s="82" t="n">
        <f aca="false">I1107/UOM</f>
        <v>0</v>
      </c>
      <c r="M1107" s="82" t="n">
        <f aca="false">J1107/UOM</f>
        <v>0</v>
      </c>
      <c r="N1107" s="83" t="str">
        <f aca="false">IF(F1107="P","PHY",IF(F1107="G","G",E1107))</f>
        <v>P</v>
      </c>
      <c r="O1107" s="83" t="str">
        <f aca="false">IF(ISNA(VLOOKUP(G1107,BadCanCurves,1,FALSE())),VLOOKUP(D1107,FOLIOS,6,FALSE()),"not used")</f>
        <v>not used</v>
      </c>
      <c r="P1107" s="83" t="n">
        <f aca="false">IF($N1107="P",VLOOKUP(H1107,PrcBuckets,2,FALSE()),0)</f>
        <v>13</v>
      </c>
      <c r="Q1107" s="83" t="n">
        <f aca="false">IF($N1107="D",VLOOKUP(H1107,BasisBuckets,2,FALSE()),0)</f>
        <v>0</v>
      </c>
      <c r="R1107" s="83" t="n">
        <f aca="false">IF($N1107="PHY",VLOOKUP(H1107,PGDBuckets,2,FALSE()),0)</f>
        <v>0</v>
      </c>
      <c r="S1107" s="83" t="n">
        <f aca="false">IF($N1107="G",VLOOKUP(H1107,PGDBuckets,2,FALSE()),0)</f>
        <v>0</v>
      </c>
      <c r="T1107" s="83" t="n">
        <f aca="false">SUM(P1107:S1107)</f>
        <v>13</v>
      </c>
      <c r="U1107" s="83" t="str">
        <f aca="false">IF(O1107="not used","-",O1107&amp;N1107&amp;T1107)</f>
        <v>-</v>
      </c>
      <c r="V1107" s="83" t="str">
        <f aca="false">IF(O1107="Not Used","-",VLOOKUP(D1107,FOLIOS,7,FALSE())&amp;H1107)</f>
        <v>-</v>
      </c>
      <c r="W1107" s="83" t="str">
        <f aca="false">IF(U1107="-","-",O1107&amp;E1107&amp;H1107)</f>
        <v>-</v>
      </c>
      <c r="X1107" s="84" t="str">
        <f aca="false">D1107&amp;G1107</f>
        <v>FT-CAND-EGSC-PRCTOLL:EMP/EAST.Z</v>
      </c>
      <c r="AF1107" s="0" t="str">
        <f aca="false">D1107&amp;V1107</f>
        <v>FT-CAND-EGSC-PRC-</v>
      </c>
    </row>
    <row r="1108" customFormat="false" ht="12.75" hidden="false" customHeight="false" outlineLevel="0" collapsed="false">
      <c r="A1108" s="80" t="n">
        <v>36682</v>
      </c>
      <c r="B1108" s="81" t="s">
        <v>55</v>
      </c>
      <c r="C1108" s="81" t="s">
        <v>56</v>
      </c>
      <c r="D1108" s="81" t="s">
        <v>80</v>
      </c>
      <c r="E1108" s="81" t="s">
        <v>24</v>
      </c>
      <c r="F1108" s="81"/>
      <c r="G1108" s="81" t="s">
        <v>63</v>
      </c>
      <c r="H1108" s="80" t="n">
        <v>39417</v>
      </c>
      <c r="I1108" s="81" t="n">
        <v>0</v>
      </c>
      <c r="J1108" s="81" t="n">
        <v>0</v>
      </c>
      <c r="K1108" s="82" t="n">
        <f aca="false">IF(J1108=0,0,J1108/I1108)</f>
        <v>0</v>
      </c>
      <c r="L1108" s="82" t="n">
        <f aca="false">I1108/UOM</f>
        <v>0</v>
      </c>
      <c r="M1108" s="82" t="n">
        <f aca="false">J1108/UOM</f>
        <v>0</v>
      </c>
      <c r="N1108" s="83" t="str">
        <f aca="false">IF(F1108="P","PHY",IF(F1108="G","G",E1108))</f>
        <v>P</v>
      </c>
      <c r="O1108" s="83" t="str">
        <f aca="false">IF(ISNA(VLOOKUP(G1108,BadCanCurves,1,FALSE())),VLOOKUP(D1108,FOLIOS,6,FALSE()),"not used")</f>
        <v>not used</v>
      </c>
      <c r="P1108" s="83" t="n">
        <f aca="false">IF($N1108="P",VLOOKUP(H1108,PrcBuckets,2,FALSE()),0)</f>
        <v>13</v>
      </c>
      <c r="Q1108" s="83" t="n">
        <f aca="false">IF($N1108="D",VLOOKUP(H1108,BasisBuckets,2,FALSE()),0)</f>
        <v>0</v>
      </c>
      <c r="R1108" s="83" t="n">
        <f aca="false">IF($N1108="PHY",VLOOKUP(H1108,PGDBuckets,2,FALSE()),0)</f>
        <v>0</v>
      </c>
      <c r="S1108" s="83" t="n">
        <f aca="false">IF($N1108="G",VLOOKUP(H1108,PGDBuckets,2,FALSE()),0)</f>
        <v>0</v>
      </c>
      <c r="T1108" s="83" t="n">
        <f aca="false">SUM(P1108:S1108)</f>
        <v>13</v>
      </c>
      <c r="U1108" s="83" t="str">
        <f aca="false">IF(O1108="not used","-",O1108&amp;N1108&amp;T1108)</f>
        <v>-</v>
      </c>
      <c r="V1108" s="83" t="str">
        <f aca="false">IF(O1108="Not Used","-",VLOOKUP(D1108,FOLIOS,7,FALSE())&amp;H1108)</f>
        <v>-</v>
      </c>
      <c r="W1108" s="83" t="str">
        <f aca="false">IF(U1108="-","-",O1108&amp;E1108&amp;H1108)</f>
        <v>-</v>
      </c>
      <c r="X1108" s="84" t="str">
        <f aca="false">D1108&amp;G1108</f>
        <v>FT-CAND-EGSC-PRCTOLL:EMP/EAST.Z</v>
      </c>
      <c r="AF1108" s="0" t="str">
        <f aca="false">D1108&amp;V1108</f>
        <v>FT-CAND-EGSC-PRC-</v>
      </c>
    </row>
    <row r="1109" customFormat="false" ht="12.75" hidden="false" customHeight="false" outlineLevel="0" collapsed="false">
      <c r="A1109" s="80" t="n">
        <v>36682</v>
      </c>
      <c r="B1109" s="81" t="s">
        <v>55</v>
      </c>
      <c r="C1109" s="81" t="s">
        <v>56</v>
      </c>
      <c r="D1109" s="81" t="s">
        <v>80</v>
      </c>
      <c r="E1109" s="81" t="s">
        <v>24</v>
      </c>
      <c r="F1109" s="81"/>
      <c r="G1109" s="81" t="s">
        <v>63</v>
      </c>
      <c r="H1109" s="80" t="n">
        <v>39448</v>
      </c>
      <c r="I1109" s="81" t="n">
        <v>0</v>
      </c>
      <c r="J1109" s="81" t="n">
        <v>0</v>
      </c>
      <c r="K1109" s="82" t="n">
        <f aca="false">IF(J1109=0,0,J1109/I1109)</f>
        <v>0</v>
      </c>
      <c r="L1109" s="82" t="n">
        <f aca="false">I1109/UOM</f>
        <v>0</v>
      </c>
      <c r="M1109" s="82" t="n">
        <f aca="false">J1109/UOM</f>
        <v>0</v>
      </c>
      <c r="N1109" s="83" t="str">
        <f aca="false">IF(F1109="P","PHY",IF(F1109="G","G",E1109))</f>
        <v>P</v>
      </c>
      <c r="O1109" s="83" t="str">
        <f aca="false">IF(ISNA(VLOOKUP(G1109,BadCanCurves,1,FALSE())),VLOOKUP(D1109,FOLIOS,6,FALSE()),"not used")</f>
        <v>not used</v>
      </c>
      <c r="P1109" s="83" t="n">
        <f aca="false">IF($N1109="P",VLOOKUP(H1109,PrcBuckets,2,FALSE()),0)</f>
        <v>13</v>
      </c>
      <c r="Q1109" s="83" t="n">
        <f aca="false">IF($N1109="D",VLOOKUP(H1109,BasisBuckets,2,FALSE()),0)</f>
        <v>0</v>
      </c>
      <c r="R1109" s="83" t="n">
        <f aca="false">IF($N1109="PHY",VLOOKUP(H1109,PGDBuckets,2,FALSE()),0)</f>
        <v>0</v>
      </c>
      <c r="S1109" s="83" t="n">
        <f aca="false">IF($N1109="G",VLOOKUP(H1109,PGDBuckets,2,FALSE()),0)</f>
        <v>0</v>
      </c>
      <c r="T1109" s="83" t="n">
        <f aca="false">SUM(P1109:S1109)</f>
        <v>13</v>
      </c>
      <c r="U1109" s="83" t="str">
        <f aca="false">IF(O1109="not used","-",O1109&amp;N1109&amp;T1109)</f>
        <v>-</v>
      </c>
      <c r="V1109" s="83" t="str">
        <f aca="false">IF(O1109="Not Used","-",VLOOKUP(D1109,FOLIOS,7,FALSE())&amp;H1109)</f>
        <v>-</v>
      </c>
      <c r="W1109" s="83" t="str">
        <f aca="false">IF(U1109="-","-",O1109&amp;E1109&amp;H1109)</f>
        <v>-</v>
      </c>
      <c r="X1109" s="84" t="str">
        <f aca="false">D1109&amp;G1109</f>
        <v>FT-CAND-EGSC-PRCTOLL:EMP/EAST.Z</v>
      </c>
      <c r="AF1109" s="0" t="str">
        <f aca="false">D1109&amp;V1109</f>
        <v>FT-CAND-EGSC-PRC-</v>
      </c>
    </row>
    <row r="1110" customFormat="false" ht="12.75" hidden="false" customHeight="false" outlineLevel="0" collapsed="false">
      <c r="A1110" s="80" t="n">
        <v>36682</v>
      </c>
      <c r="B1110" s="81" t="s">
        <v>55</v>
      </c>
      <c r="C1110" s="81" t="s">
        <v>56</v>
      </c>
      <c r="D1110" s="81" t="s">
        <v>80</v>
      </c>
      <c r="E1110" s="81" t="s">
        <v>24</v>
      </c>
      <c r="F1110" s="81"/>
      <c r="G1110" s="81" t="s">
        <v>63</v>
      </c>
      <c r="H1110" s="80" t="n">
        <v>39479</v>
      </c>
      <c r="I1110" s="81" t="n">
        <v>0</v>
      </c>
      <c r="J1110" s="81" t="n">
        <v>0</v>
      </c>
      <c r="K1110" s="82" t="n">
        <f aca="false">IF(J1110=0,0,J1110/I1110)</f>
        <v>0</v>
      </c>
      <c r="L1110" s="82" t="n">
        <f aca="false">I1110/UOM</f>
        <v>0</v>
      </c>
      <c r="M1110" s="82" t="n">
        <f aca="false">J1110/UOM</f>
        <v>0</v>
      </c>
      <c r="N1110" s="83" t="str">
        <f aca="false">IF(F1110="P","PHY",IF(F1110="G","G",E1110))</f>
        <v>P</v>
      </c>
      <c r="O1110" s="83" t="str">
        <f aca="false">IF(ISNA(VLOOKUP(G1110,BadCanCurves,1,FALSE())),VLOOKUP(D1110,FOLIOS,6,FALSE()),"not used")</f>
        <v>not used</v>
      </c>
      <c r="P1110" s="83" t="n">
        <f aca="false">IF($N1110="P",VLOOKUP(H1110,PrcBuckets,2,FALSE()),0)</f>
        <v>13</v>
      </c>
      <c r="Q1110" s="83" t="n">
        <f aca="false">IF($N1110="D",VLOOKUP(H1110,BasisBuckets,2,FALSE()),0)</f>
        <v>0</v>
      </c>
      <c r="R1110" s="83" t="n">
        <f aca="false">IF($N1110="PHY",VLOOKUP(H1110,PGDBuckets,2,FALSE()),0)</f>
        <v>0</v>
      </c>
      <c r="S1110" s="83" t="n">
        <f aca="false">IF($N1110="G",VLOOKUP(H1110,PGDBuckets,2,FALSE()),0)</f>
        <v>0</v>
      </c>
      <c r="T1110" s="83" t="n">
        <f aca="false">SUM(P1110:S1110)</f>
        <v>13</v>
      </c>
      <c r="U1110" s="83" t="str">
        <f aca="false">IF(O1110="not used","-",O1110&amp;N1110&amp;T1110)</f>
        <v>-</v>
      </c>
      <c r="V1110" s="83" t="str">
        <f aca="false">IF(O1110="Not Used","-",VLOOKUP(D1110,FOLIOS,7,FALSE())&amp;H1110)</f>
        <v>-</v>
      </c>
      <c r="W1110" s="83" t="str">
        <f aca="false">IF(U1110="-","-",O1110&amp;E1110&amp;H1110)</f>
        <v>-</v>
      </c>
      <c r="X1110" s="84" t="str">
        <f aca="false">D1110&amp;G1110</f>
        <v>FT-CAND-EGSC-PRCTOLL:EMP/EAST.Z</v>
      </c>
      <c r="AF1110" s="0" t="str">
        <f aca="false">D1110&amp;V1110</f>
        <v>FT-CAND-EGSC-PRC-</v>
      </c>
    </row>
    <row r="1111" customFormat="false" ht="12.75" hidden="false" customHeight="false" outlineLevel="0" collapsed="false">
      <c r="A1111" s="80" t="n">
        <v>36682</v>
      </c>
      <c r="B1111" s="81" t="s">
        <v>55</v>
      </c>
      <c r="C1111" s="81" t="s">
        <v>56</v>
      </c>
      <c r="D1111" s="81" t="s">
        <v>80</v>
      </c>
      <c r="E1111" s="81" t="s">
        <v>24</v>
      </c>
      <c r="F1111" s="81"/>
      <c r="G1111" s="81" t="s">
        <v>63</v>
      </c>
      <c r="H1111" s="80" t="n">
        <v>39508</v>
      </c>
      <c r="I1111" s="81" t="n">
        <v>0</v>
      </c>
      <c r="J1111" s="81" t="n">
        <v>0</v>
      </c>
      <c r="K1111" s="82" t="n">
        <f aca="false">IF(J1111=0,0,J1111/I1111)</f>
        <v>0</v>
      </c>
      <c r="L1111" s="82" t="n">
        <f aca="false">I1111/UOM</f>
        <v>0</v>
      </c>
      <c r="M1111" s="82" t="n">
        <f aca="false">J1111/UOM</f>
        <v>0</v>
      </c>
      <c r="N1111" s="83" t="str">
        <f aca="false">IF(F1111="P","PHY",IF(F1111="G","G",E1111))</f>
        <v>P</v>
      </c>
      <c r="O1111" s="83" t="str">
        <f aca="false">IF(ISNA(VLOOKUP(G1111,BadCanCurves,1,FALSE())),VLOOKUP(D1111,FOLIOS,6,FALSE()),"not used")</f>
        <v>not used</v>
      </c>
      <c r="P1111" s="83" t="n">
        <f aca="false">IF($N1111="P",VLOOKUP(H1111,PrcBuckets,2,FALSE()),0)</f>
        <v>13</v>
      </c>
      <c r="Q1111" s="83" t="n">
        <f aca="false">IF($N1111="D",VLOOKUP(H1111,BasisBuckets,2,FALSE()),0)</f>
        <v>0</v>
      </c>
      <c r="R1111" s="83" t="n">
        <f aca="false">IF($N1111="PHY",VLOOKUP(H1111,PGDBuckets,2,FALSE()),0)</f>
        <v>0</v>
      </c>
      <c r="S1111" s="83" t="n">
        <f aca="false">IF($N1111="G",VLOOKUP(H1111,PGDBuckets,2,FALSE()),0)</f>
        <v>0</v>
      </c>
      <c r="T1111" s="83" t="n">
        <f aca="false">SUM(P1111:S1111)</f>
        <v>13</v>
      </c>
      <c r="U1111" s="83" t="str">
        <f aca="false">IF(O1111="not used","-",O1111&amp;N1111&amp;T1111)</f>
        <v>-</v>
      </c>
      <c r="V1111" s="83" t="str">
        <f aca="false">IF(O1111="Not Used","-",VLOOKUP(D1111,FOLIOS,7,FALSE())&amp;H1111)</f>
        <v>-</v>
      </c>
      <c r="W1111" s="83" t="str">
        <f aca="false">IF(U1111="-","-",O1111&amp;E1111&amp;H1111)</f>
        <v>-</v>
      </c>
      <c r="X1111" s="84" t="str">
        <f aca="false">D1111&amp;G1111</f>
        <v>FT-CAND-EGSC-PRCTOLL:EMP/EAST.Z</v>
      </c>
      <c r="AF1111" s="0" t="str">
        <f aca="false">D1111&amp;V1111</f>
        <v>FT-CAND-EGSC-PRC-</v>
      </c>
    </row>
    <row r="1112" customFormat="false" ht="12.75" hidden="false" customHeight="false" outlineLevel="0" collapsed="false">
      <c r="A1112" s="80" t="n">
        <v>36682</v>
      </c>
      <c r="B1112" s="81" t="s">
        <v>55</v>
      </c>
      <c r="C1112" s="81" t="s">
        <v>56</v>
      </c>
      <c r="D1112" s="81" t="s">
        <v>80</v>
      </c>
      <c r="E1112" s="81" t="s">
        <v>24</v>
      </c>
      <c r="F1112" s="81"/>
      <c r="G1112" s="81" t="s">
        <v>63</v>
      </c>
      <c r="H1112" s="80" t="n">
        <v>39539</v>
      </c>
      <c r="I1112" s="81" t="n">
        <v>0</v>
      </c>
      <c r="J1112" s="81" t="n">
        <v>0</v>
      </c>
      <c r="K1112" s="82" t="n">
        <f aca="false">IF(J1112=0,0,J1112/I1112)</f>
        <v>0</v>
      </c>
      <c r="L1112" s="82" t="n">
        <f aca="false">I1112/UOM</f>
        <v>0</v>
      </c>
      <c r="M1112" s="82" t="n">
        <f aca="false">J1112/UOM</f>
        <v>0</v>
      </c>
      <c r="N1112" s="83" t="str">
        <f aca="false">IF(F1112="P","PHY",IF(F1112="G","G",E1112))</f>
        <v>P</v>
      </c>
      <c r="O1112" s="83" t="str">
        <f aca="false">IF(ISNA(VLOOKUP(G1112,BadCanCurves,1,FALSE())),VLOOKUP(D1112,FOLIOS,6,FALSE()),"not used")</f>
        <v>not used</v>
      </c>
      <c r="P1112" s="83" t="n">
        <f aca="false">IF($N1112="P",VLOOKUP(H1112,PrcBuckets,2,FALSE()),0)</f>
        <v>13</v>
      </c>
      <c r="Q1112" s="83" t="n">
        <f aca="false">IF($N1112="D",VLOOKUP(H1112,BasisBuckets,2,FALSE()),0)</f>
        <v>0</v>
      </c>
      <c r="R1112" s="83" t="n">
        <f aca="false">IF($N1112="PHY",VLOOKUP(H1112,PGDBuckets,2,FALSE()),0)</f>
        <v>0</v>
      </c>
      <c r="S1112" s="83" t="n">
        <f aca="false">IF($N1112="G",VLOOKUP(H1112,PGDBuckets,2,FALSE()),0)</f>
        <v>0</v>
      </c>
      <c r="T1112" s="83" t="n">
        <f aca="false">SUM(P1112:S1112)</f>
        <v>13</v>
      </c>
      <c r="U1112" s="83" t="str">
        <f aca="false">IF(O1112="not used","-",O1112&amp;N1112&amp;T1112)</f>
        <v>-</v>
      </c>
      <c r="V1112" s="83" t="str">
        <f aca="false">IF(O1112="Not Used","-",VLOOKUP(D1112,FOLIOS,7,FALSE())&amp;H1112)</f>
        <v>-</v>
      </c>
      <c r="W1112" s="83" t="str">
        <f aca="false">IF(U1112="-","-",O1112&amp;E1112&amp;H1112)</f>
        <v>-</v>
      </c>
      <c r="X1112" s="84" t="str">
        <f aca="false">D1112&amp;G1112</f>
        <v>FT-CAND-EGSC-PRCTOLL:EMP/EAST.Z</v>
      </c>
      <c r="AF1112" s="0" t="str">
        <f aca="false">D1112&amp;V1112</f>
        <v>FT-CAND-EGSC-PRC-</v>
      </c>
    </row>
    <row r="1113" customFormat="false" ht="12.75" hidden="false" customHeight="false" outlineLevel="0" collapsed="false">
      <c r="A1113" s="80" t="n">
        <v>36682</v>
      </c>
      <c r="B1113" s="81" t="s">
        <v>55</v>
      </c>
      <c r="C1113" s="81" t="s">
        <v>56</v>
      </c>
      <c r="D1113" s="81" t="s">
        <v>80</v>
      </c>
      <c r="E1113" s="81" t="s">
        <v>24</v>
      </c>
      <c r="F1113" s="81"/>
      <c r="G1113" s="81" t="s">
        <v>63</v>
      </c>
      <c r="H1113" s="80" t="n">
        <v>39569</v>
      </c>
      <c r="I1113" s="81" t="n">
        <v>0</v>
      </c>
      <c r="J1113" s="81" t="n">
        <v>0</v>
      </c>
      <c r="K1113" s="82" t="n">
        <f aca="false">IF(J1113=0,0,J1113/I1113)</f>
        <v>0</v>
      </c>
      <c r="L1113" s="82" t="n">
        <f aca="false">I1113/UOM</f>
        <v>0</v>
      </c>
      <c r="M1113" s="82" t="n">
        <f aca="false">J1113/UOM</f>
        <v>0</v>
      </c>
      <c r="N1113" s="83" t="str">
        <f aca="false">IF(F1113="P","PHY",IF(F1113="G","G",E1113))</f>
        <v>P</v>
      </c>
      <c r="O1113" s="83" t="str">
        <f aca="false">IF(ISNA(VLOOKUP(G1113,BadCanCurves,1,FALSE())),VLOOKUP(D1113,FOLIOS,6,FALSE()),"not used")</f>
        <v>not used</v>
      </c>
      <c r="P1113" s="83" t="n">
        <f aca="false">IF($N1113="P",VLOOKUP(H1113,PrcBuckets,2,FALSE()),0)</f>
        <v>13</v>
      </c>
      <c r="Q1113" s="83" t="n">
        <f aca="false">IF($N1113="D",VLOOKUP(H1113,BasisBuckets,2,FALSE()),0)</f>
        <v>0</v>
      </c>
      <c r="R1113" s="83" t="n">
        <f aca="false">IF($N1113="PHY",VLOOKUP(H1113,PGDBuckets,2,FALSE()),0)</f>
        <v>0</v>
      </c>
      <c r="S1113" s="83" t="n">
        <f aca="false">IF($N1113="G",VLOOKUP(H1113,PGDBuckets,2,FALSE()),0)</f>
        <v>0</v>
      </c>
      <c r="T1113" s="83" t="n">
        <f aca="false">SUM(P1113:S1113)</f>
        <v>13</v>
      </c>
      <c r="U1113" s="83" t="str">
        <f aca="false">IF(O1113="not used","-",O1113&amp;N1113&amp;T1113)</f>
        <v>-</v>
      </c>
      <c r="V1113" s="83" t="str">
        <f aca="false">IF(O1113="Not Used","-",VLOOKUP(D1113,FOLIOS,7,FALSE())&amp;H1113)</f>
        <v>-</v>
      </c>
      <c r="W1113" s="83" t="str">
        <f aca="false">IF(U1113="-","-",O1113&amp;E1113&amp;H1113)</f>
        <v>-</v>
      </c>
      <c r="X1113" s="84" t="str">
        <f aca="false">D1113&amp;G1113</f>
        <v>FT-CAND-EGSC-PRCTOLL:EMP/EAST.Z</v>
      </c>
      <c r="AF1113" s="0" t="str">
        <f aca="false">D1113&amp;V1113</f>
        <v>FT-CAND-EGSC-PRC-</v>
      </c>
    </row>
    <row r="1114" customFormat="false" ht="12.75" hidden="false" customHeight="false" outlineLevel="0" collapsed="false">
      <c r="A1114" s="80" t="n">
        <v>36682</v>
      </c>
      <c r="B1114" s="81" t="s">
        <v>55</v>
      </c>
      <c r="C1114" s="81" t="s">
        <v>56</v>
      </c>
      <c r="D1114" s="81" t="s">
        <v>80</v>
      </c>
      <c r="E1114" s="81" t="s">
        <v>24</v>
      </c>
      <c r="F1114" s="81"/>
      <c r="G1114" s="81" t="s">
        <v>63</v>
      </c>
      <c r="H1114" s="80" t="n">
        <v>39600</v>
      </c>
      <c r="I1114" s="81" t="n">
        <v>0</v>
      </c>
      <c r="J1114" s="81" t="n">
        <v>0</v>
      </c>
      <c r="K1114" s="82" t="n">
        <f aca="false">IF(J1114=0,0,J1114/I1114)</f>
        <v>0</v>
      </c>
      <c r="L1114" s="82" t="n">
        <f aca="false">I1114/UOM</f>
        <v>0</v>
      </c>
      <c r="M1114" s="82" t="n">
        <f aca="false">J1114/UOM</f>
        <v>0</v>
      </c>
      <c r="N1114" s="83" t="str">
        <f aca="false">IF(F1114="P","PHY",IF(F1114="G","G",E1114))</f>
        <v>P</v>
      </c>
      <c r="O1114" s="83" t="str">
        <f aca="false">IF(ISNA(VLOOKUP(G1114,BadCanCurves,1,FALSE())),VLOOKUP(D1114,FOLIOS,6,FALSE()),"not used")</f>
        <v>not used</v>
      </c>
      <c r="P1114" s="83" t="n">
        <f aca="false">IF($N1114="P",VLOOKUP(H1114,PrcBuckets,2,FALSE()),0)</f>
        <v>13</v>
      </c>
      <c r="Q1114" s="83" t="n">
        <f aca="false">IF($N1114="D",VLOOKUP(H1114,BasisBuckets,2,FALSE()),0)</f>
        <v>0</v>
      </c>
      <c r="R1114" s="83" t="n">
        <f aca="false">IF($N1114="PHY",VLOOKUP(H1114,PGDBuckets,2,FALSE()),0)</f>
        <v>0</v>
      </c>
      <c r="S1114" s="83" t="n">
        <f aca="false">IF($N1114="G",VLOOKUP(H1114,PGDBuckets,2,FALSE()),0)</f>
        <v>0</v>
      </c>
      <c r="T1114" s="83" t="n">
        <f aca="false">SUM(P1114:S1114)</f>
        <v>13</v>
      </c>
      <c r="U1114" s="83" t="str">
        <f aca="false">IF(O1114="not used","-",O1114&amp;N1114&amp;T1114)</f>
        <v>-</v>
      </c>
      <c r="V1114" s="83" t="str">
        <f aca="false">IF(O1114="Not Used","-",VLOOKUP(D1114,FOLIOS,7,FALSE())&amp;H1114)</f>
        <v>-</v>
      </c>
      <c r="W1114" s="83" t="str">
        <f aca="false">IF(U1114="-","-",O1114&amp;E1114&amp;H1114)</f>
        <v>-</v>
      </c>
      <c r="X1114" s="84" t="str">
        <f aca="false">D1114&amp;G1114</f>
        <v>FT-CAND-EGSC-PRCTOLL:EMP/EAST.Z</v>
      </c>
      <c r="AF1114" s="0" t="str">
        <f aca="false">D1114&amp;V1114</f>
        <v>FT-CAND-EGSC-PRC-</v>
      </c>
    </row>
    <row r="1115" customFormat="false" ht="12.75" hidden="false" customHeight="false" outlineLevel="0" collapsed="false">
      <c r="A1115" s="80" t="n">
        <v>36682</v>
      </c>
      <c r="B1115" s="81" t="s">
        <v>55</v>
      </c>
      <c r="C1115" s="81" t="s">
        <v>56</v>
      </c>
      <c r="D1115" s="81" t="s">
        <v>80</v>
      </c>
      <c r="E1115" s="81" t="s">
        <v>24</v>
      </c>
      <c r="F1115" s="81"/>
      <c r="G1115" s="81" t="s">
        <v>63</v>
      </c>
      <c r="H1115" s="80" t="n">
        <v>39630</v>
      </c>
      <c r="I1115" s="81" t="n">
        <v>0</v>
      </c>
      <c r="J1115" s="81" t="n">
        <v>0</v>
      </c>
      <c r="K1115" s="82" t="n">
        <f aca="false">IF(J1115=0,0,J1115/I1115)</f>
        <v>0</v>
      </c>
      <c r="L1115" s="82" t="n">
        <f aca="false">I1115/UOM</f>
        <v>0</v>
      </c>
      <c r="M1115" s="82" t="n">
        <f aca="false">J1115/UOM</f>
        <v>0</v>
      </c>
      <c r="N1115" s="83" t="str">
        <f aca="false">IF(F1115="P","PHY",IF(F1115="G","G",E1115))</f>
        <v>P</v>
      </c>
      <c r="O1115" s="83" t="str">
        <f aca="false">IF(ISNA(VLOOKUP(G1115,BadCanCurves,1,FALSE())),VLOOKUP(D1115,FOLIOS,6,FALSE()),"not used")</f>
        <v>not used</v>
      </c>
      <c r="P1115" s="83" t="n">
        <f aca="false">IF($N1115="P",VLOOKUP(H1115,PrcBuckets,2,FALSE()),0)</f>
        <v>13</v>
      </c>
      <c r="Q1115" s="83" t="n">
        <f aca="false">IF($N1115="D",VLOOKUP(H1115,BasisBuckets,2,FALSE()),0)</f>
        <v>0</v>
      </c>
      <c r="R1115" s="83" t="n">
        <f aca="false">IF($N1115="PHY",VLOOKUP(H1115,PGDBuckets,2,FALSE()),0)</f>
        <v>0</v>
      </c>
      <c r="S1115" s="83" t="n">
        <f aca="false">IF($N1115="G",VLOOKUP(H1115,PGDBuckets,2,FALSE()),0)</f>
        <v>0</v>
      </c>
      <c r="T1115" s="83" t="n">
        <f aca="false">SUM(P1115:S1115)</f>
        <v>13</v>
      </c>
      <c r="U1115" s="83" t="str">
        <f aca="false">IF(O1115="not used","-",O1115&amp;N1115&amp;T1115)</f>
        <v>-</v>
      </c>
      <c r="V1115" s="83" t="str">
        <f aca="false">IF(O1115="Not Used","-",VLOOKUP(D1115,FOLIOS,7,FALSE())&amp;H1115)</f>
        <v>-</v>
      </c>
      <c r="W1115" s="83" t="str">
        <f aca="false">IF(U1115="-","-",O1115&amp;E1115&amp;H1115)</f>
        <v>-</v>
      </c>
      <c r="X1115" s="84" t="str">
        <f aca="false">D1115&amp;G1115</f>
        <v>FT-CAND-EGSC-PRCTOLL:EMP/EAST.Z</v>
      </c>
      <c r="AF1115" s="0" t="str">
        <f aca="false">D1115&amp;V1115</f>
        <v>FT-CAND-EGSC-PRC-</v>
      </c>
    </row>
    <row r="1116" customFormat="false" ht="12.75" hidden="false" customHeight="false" outlineLevel="0" collapsed="false">
      <c r="A1116" s="80" t="n">
        <v>36682</v>
      </c>
      <c r="B1116" s="81" t="s">
        <v>55</v>
      </c>
      <c r="C1116" s="81" t="s">
        <v>56</v>
      </c>
      <c r="D1116" s="81" t="s">
        <v>80</v>
      </c>
      <c r="E1116" s="81" t="s">
        <v>24</v>
      </c>
      <c r="F1116" s="81"/>
      <c r="G1116" s="81" t="s">
        <v>63</v>
      </c>
      <c r="H1116" s="80" t="n">
        <v>39661</v>
      </c>
      <c r="I1116" s="81" t="n">
        <v>0</v>
      </c>
      <c r="J1116" s="81" t="n">
        <v>0</v>
      </c>
      <c r="K1116" s="82" t="n">
        <f aca="false">IF(J1116=0,0,J1116/I1116)</f>
        <v>0</v>
      </c>
      <c r="L1116" s="82" t="n">
        <f aca="false">I1116/UOM</f>
        <v>0</v>
      </c>
      <c r="M1116" s="82" t="n">
        <f aca="false">J1116/UOM</f>
        <v>0</v>
      </c>
      <c r="N1116" s="83" t="str">
        <f aca="false">IF(F1116="P","PHY",IF(F1116="G","G",E1116))</f>
        <v>P</v>
      </c>
      <c r="O1116" s="83" t="str">
        <f aca="false">IF(ISNA(VLOOKUP(G1116,BadCanCurves,1,FALSE())),VLOOKUP(D1116,FOLIOS,6,FALSE()),"not used")</f>
        <v>not used</v>
      </c>
      <c r="P1116" s="83" t="n">
        <f aca="false">IF($N1116="P",VLOOKUP(H1116,PrcBuckets,2,FALSE()),0)</f>
        <v>13</v>
      </c>
      <c r="Q1116" s="83" t="n">
        <f aca="false">IF($N1116="D",VLOOKUP(H1116,BasisBuckets,2,FALSE()),0)</f>
        <v>0</v>
      </c>
      <c r="R1116" s="83" t="n">
        <f aca="false">IF($N1116="PHY",VLOOKUP(H1116,PGDBuckets,2,FALSE()),0)</f>
        <v>0</v>
      </c>
      <c r="S1116" s="83" t="n">
        <f aca="false">IF($N1116="G",VLOOKUP(H1116,PGDBuckets,2,FALSE()),0)</f>
        <v>0</v>
      </c>
      <c r="T1116" s="83" t="n">
        <f aca="false">SUM(P1116:S1116)</f>
        <v>13</v>
      </c>
      <c r="U1116" s="83" t="str">
        <f aca="false">IF(O1116="not used","-",O1116&amp;N1116&amp;T1116)</f>
        <v>-</v>
      </c>
      <c r="V1116" s="83" t="str">
        <f aca="false">IF(O1116="Not Used","-",VLOOKUP(D1116,FOLIOS,7,FALSE())&amp;H1116)</f>
        <v>-</v>
      </c>
      <c r="W1116" s="83" t="str">
        <f aca="false">IF(U1116="-","-",O1116&amp;E1116&amp;H1116)</f>
        <v>-</v>
      </c>
      <c r="X1116" s="84" t="str">
        <f aca="false">D1116&amp;G1116</f>
        <v>FT-CAND-EGSC-PRCTOLL:EMP/EAST.Z</v>
      </c>
      <c r="AF1116" s="0" t="str">
        <f aca="false">D1116&amp;V1116</f>
        <v>FT-CAND-EGSC-PRC-</v>
      </c>
    </row>
    <row r="1117" customFormat="false" ht="12.75" hidden="false" customHeight="false" outlineLevel="0" collapsed="false">
      <c r="A1117" s="80" t="n">
        <v>36682</v>
      </c>
      <c r="B1117" s="81" t="s">
        <v>55</v>
      </c>
      <c r="C1117" s="81" t="s">
        <v>56</v>
      </c>
      <c r="D1117" s="81" t="s">
        <v>80</v>
      </c>
      <c r="E1117" s="81" t="s">
        <v>24</v>
      </c>
      <c r="F1117" s="81"/>
      <c r="G1117" s="81" t="s">
        <v>63</v>
      </c>
      <c r="H1117" s="80" t="n">
        <v>39692</v>
      </c>
      <c r="I1117" s="81" t="n">
        <v>0</v>
      </c>
      <c r="J1117" s="81" t="n">
        <v>0</v>
      </c>
      <c r="K1117" s="82" t="n">
        <f aca="false">IF(J1117=0,0,J1117/I1117)</f>
        <v>0</v>
      </c>
      <c r="L1117" s="82" t="n">
        <f aca="false">I1117/UOM</f>
        <v>0</v>
      </c>
      <c r="M1117" s="82" t="n">
        <f aca="false">J1117/UOM</f>
        <v>0</v>
      </c>
      <c r="N1117" s="83" t="str">
        <f aca="false">IF(F1117="P","PHY",IF(F1117="G","G",E1117))</f>
        <v>P</v>
      </c>
      <c r="O1117" s="83" t="str">
        <f aca="false">IF(ISNA(VLOOKUP(G1117,BadCanCurves,1,FALSE())),VLOOKUP(D1117,FOLIOS,6,FALSE()),"not used")</f>
        <v>not used</v>
      </c>
      <c r="P1117" s="83" t="n">
        <f aca="false">IF($N1117="P",VLOOKUP(H1117,PrcBuckets,2,FALSE()),0)</f>
        <v>13</v>
      </c>
      <c r="Q1117" s="83" t="n">
        <f aca="false">IF($N1117="D",VLOOKUP(H1117,BasisBuckets,2,FALSE()),0)</f>
        <v>0</v>
      </c>
      <c r="R1117" s="83" t="n">
        <f aca="false">IF($N1117="PHY",VLOOKUP(H1117,PGDBuckets,2,FALSE()),0)</f>
        <v>0</v>
      </c>
      <c r="S1117" s="83" t="n">
        <f aca="false">IF($N1117="G",VLOOKUP(H1117,PGDBuckets,2,FALSE()),0)</f>
        <v>0</v>
      </c>
      <c r="T1117" s="83" t="n">
        <f aca="false">SUM(P1117:S1117)</f>
        <v>13</v>
      </c>
      <c r="U1117" s="83" t="str">
        <f aca="false">IF(O1117="not used","-",O1117&amp;N1117&amp;T1117)</f>
        <v>-</v>
      </c>
      <c r="V1117" s="83" t="str">
        <f aca="false">IF(O1117="Not Used","-",VLOOKUP(D1117,FOLIOS,7,FALSE())&amp;H1117)</f>
        <v>-</v>
      </c>
      <c r="W1117" s="83" t="str">
        <f aca="false">IF(U1117="-","-",O1117&amp;E1117&amp;H1117)</f>
        <v>-</v>
      </c>
      <c r="X1117" s="84" t="str">
        <f aca="false">D1117&amp;G1117</f>
        <v>FT-CAND-EGSC-PRCTOLL:EMP/EAST.Z</v>
      </c>
      <c r="AF1117" s="0" t="str">
        <f aca="false">D1117&amp;V1117</f>
        <v>FT-CAND-EGSC-PRC-</v>
      </c>
    </row>
    <row r="1118" customFormat="false" ht="12.75" hidden="false" customHeight="false" outlineLevel="0" collapsed="false">
      <c r="A1118" s="80" t="n">
        <v>36682</v>
      </c>
      <c r="B1118" s="81" t="s">
        <v>55</v>
      </c>
      <c r="C1118" s="81" t="s">
        <v>56</v>
      </c>
      <c r="D1118" s="81" t="s">
        <v>80</v>
      </c>
      <c r="E1118" s="81" t="s">
        <v>24</v>
      </c>
      <c r="F1118" s="81"/>
      <c r="G1118" s="81" t="s">
        <v>63</v>
      </c>
      <c r="H1118" s="80" t="n">
        <v>39722</v>
      </c>
      <c r="I1118" s="81" t="n">
        <v>0</v>
      </c>
      <c r="J1118" s="81" t="n">
        <v>0</v>
      </c>
      <c r="K1118" s="82" t="n">
        <f aca="false">IF(J1118=0,0,J1118/I1118)</f>
        <v>0</v>
      </c>
      <c r="L1118" s="82" t="n">
        <f aca="false">I1118/UOM</f>
        <v>0</v>
      </c>
      <c r="M1118" s="82" t="n">
        <f aca="false">J1118/UOM</f>
        <v>0</v>
      </c>
      <c r="N1118" s="83" t="str">
        <f aca="false">IF(F1118="P","PHY",IF(F1118="G","G",E1118))</f>
        <v>P</v>
      </c>
      <c r="O1118" s="83" t="str">
        <f aca="false">IF(ISNA(VLOOKUP(G1118,BadCanCurves,1,FALSE())),VLOOKUP(D1118,FOLIOS,6,FALSE()),"not used")</f>
        <v>not used</v>
      </c>
      <c r="P1118" s="83" t="n">
        <f aca="false">IF($N1118="P",VLOOKUP(H1118,PrcBuckets,2,FALSE()),0)</f>
        <v>13</v>
      </c>
      <c r="Q1118" s="83" t="n">
        <f aca="false">IF($N1118="D",VLOOKUP(H1118,BasisBuckets,2,FALSE()),0)</f>
        <v>0</v>
      </c>
      <c r="R1118" s="83" t="n">
        <f aca="false">IF($N1118="PHY",VLOOKUP(H1118,PGDBuckets,2,FALSE()),0)</f>
        <v>0</v>
      </c>
      <c r="S1118" s="83" t="n">
        <f aca="false">IF($N1118="G",VLOOKUP(H1118,PGDBuckets,2,FALSE()),0)</f>
        <v>0</v>
      </c>
      <c r="T1118" s="83" t="n">
        <f aca="false">SUM(P1118:S1118)</f>
        <v>13</v>
      </c>
      <c r="U1118" s="83" t="str">
        <f aca="false">IF(O1118="not used","-",O1118&amp;N1118&amp;T1118)</f>
        <v>-</v>
      </c>
      <c r="V1118" s="83" t="str">
        <f aca="false">IF(O1118="Not Used","-",VLOOKUP(D1118,FOLIOS,7,FALSE())&amp;H1118)</f>
        <v>-</v>
      </c>
      <c r="W1118" s="83" t="str">
        <f aca="false">IF(U1118="-","-",O1118&amp;E1118&amp;H1118)</f>
        <v>-</v>
      </c>
      <c r="X1118" s="84" t="str">
        <f aca="false">D1118&amp;G1118</f>
        <v>FT-CAND-EGSC-PRCTOLL:EMP/EAST.Z</v>
      </c>
      <c r="AF1118" s="0" t="str">
        <f aca="false">D1118&amp;V1118</f>
        <v>FT-CAND-EGSC-PRC-</v>
      </c>
    </row>
    <row r="1119" customFormat="false" ht="12.75" hidden="false" customHeight="false" outlineLevel="0" collapsed="false">
      <c r="A1119" s="80" t="n">
        <v>36682</v>
      </c>
      <c r="B1119" s="81" t="s">
        <v>55</v>
      </c>
      <c r="C1119" s="81" t="s">
        <v>56</v>
      </c>
      <c r="D1119" s="81" t="s">
        <v>80</v>
      </c>
      <c r="E1119" s="81" t="s">
        <v>24</v>
      </c>
      <c r="F1119" s="81"/>
      <c r="G1119" s="81" t="s">
        <v>63</v>
      </c>
      <c r="H1119" s="80" t="n">
        <v>39753</v>
      </c>
      <c r="I1119" s="81" t="n">
        <v>0</v>
      </c>
      <c r="J1119" s="81" t="n">
        <v>0</v>
      </c>
      <c r="K1119" s="82" t="n">
        <f aca="false">IF(J1119=0,0,J1119/I1119)</f>
        <v>0</v>
      </c>
      <c r="L1119" s="82" t="n">
        <f aca="false">I1119/UOM</f>
        <v>0</v>
      </c>
      <c r="M1119" s="82" t="n">
        <f aca="false">J1119/UOM</f>
        <v>0</v>
      </c>
      <c r="N1119" s="83" t="str">
        <f aca="false">IF(F1119="P","PHY",IF(F1119="G","G",E1119))</f>
        <v>P</v>
      </c>
      <c r="O1119" s="83" t="str">
        <f aca="false">IF(ISNA(VLOOKUP(G1119,BadCanCurves,1,FALSE())),VLOOKUP(D1119,FOLIOS,6,FALSE()),"not used")</f>
        <v>not used</v>
      </c>
      <c r="P1119" s="83" t="n">
        <f aca="false">IF($N1119="P",VLOOKUP(H1119,PrcBuckets,2,FALSE()),0)</f>
        <v>13</v>
      </c>
      <c r="Q1119" s="83" t="n">
        <f aca="false">IF($N1119="D",VLOOKUP(H1119,BasisBuckets,2,FALSE()),0)</f>
        <v>0</v>
      </c>
      <c r="R1119" s="83" t="n">
        <f aca="false">IF($N1119="PHY",VLOOKUP(H1119,PGDBuckets,2,FALSE()),0)</f>
        <v>0</v>
      </c>
      <c r="S1119" s="83" t="n">
        <f aca="false">IF($N1119="G",VLOOKUP(H1119,PGDBuckets,2,FALSE()),0)</f>
        <v>0</v>
      </c>
      <c r="T1119" s="83" t="n">
        <f aca="false">SUM(P1119:S1119)</f>
        <v>13</v>
      </c>
      <c r="U1119" s="83" t="str">
        <f aca="false">IF(O1119="not used","-",O1119&amp;N1119&amp;T1119)</f>
        <v>-</v>
      </c>
      <c r="V1119" s="83" t="str">
        <f aca="false">IF(O1119="Not Used","-",VLOOKUP(D1119,FOLIOS,7,FALSE())&amp;H1119)</f>
        <v>-</v>
      </c>
      <c r="W1119" s="83" t="str">
        <f aca="false">IF(U1119="-","-",O1119&amp;E1119&amp;H1119)</f>
        <v>-</v>
      </c>
      <c r="X1119" s="84" t="str">
        <f aca="false">D1119&amp;G1119</f>
        <v>FT-CAND-EGSC-PRCTOLL:EMP/EAST.Z</v>
      </c>
      <c r="AF1119" s="0" t="str">
        <f aca="false">D1119&amp;V1119</f>
        <v>FT-CAND-EGSC-PRC-</v>
      </c>
    </row>
    <row r="1120" customFormat="false" ht="12.75" hidden="false" customHeight="false" outlineLevel="0" collapsed="false">
      <c r="A1120" s="80" t="n">
        <v>36682</v>
      </c>
      <c r="B1120" s="81" t="s">
        <v>55</v>
      </c>
      <c r="C1120" s="81" t="s">
        <v>56</v>
      </c>
      <c r="D1120" s="81" t="s">
        <v>80</v>
      </c>
      <c r="E1120" s="81" t="s">
        <v>24</v>
      </c>
      <c r="F1120" s="81"/>
      <c r="G1120" s="81" t="s">
        <v>63</v>
      </c>
      <c r="H1120" s="80" t="n">
        <v>39783</v>
      </c>
      <c r="I1120" s="81" t="n">
        <v>0</v>
      </c>
      <c r="J1120" s="81" t="n">
        <v>0</v>
      </c>
      <c r="K1120" s="82" t="n">
        <f aca="false">IF(J1120=0,0,J1120/I1120)</f>
        <v>0</v>
      </c>
      <c r="L1120" s="82" t="n">
        <f aca="false">I1120/UOM</f>
        <v>0</v>
      </c>
      <c r="M1120" s="82" t="n">
        <f aca="false">J1120/UOM</f>
        <v>0</v>
      </c>
      <c r="N1120" s="83" t="str">
        <f aca="false">IF(F1120="P","PHY",IF(F1120="G","G",E1120))</f>
        <v>P</v>
      </c>
      <c r="O1120" s="83" t="str">
        <f aca="false">IF(ISNA(VLOOKUP(G1120,BadCanCurves,1,FALSE())),VLOOKUP(D1120,FOLIOS,6,FALSE()),"not used")</f>
        <v>not used</v>
      </c>
      <c r="P1120" s="83" t="n">
        <f aca="false">IF($N1120="P",VLOOKUP(H1120,PrcBuckets,2,FALSE()),0)</f>
        <v>13</v>
      </c>
      <c r="Q1120" s="83" t="n">
        <f aca="false">IF($N1120="D",VLOOKUP(H1120,BasisBuckets,2,FALSE()),0)</f>
        <v>0</v>
      </c>
      <c r="R1120" s="83" t="n">
        <f aca="false">IF($N1120="PHY",VLOOKUP(H1120,PGDBuckets,2,FALSE()),0)</f>
        <v>0</v>
      </c>
      <c r="S1120" s="83" t="n">
        <f aca="false">IF($N1120="G",VLOOKUP(H1120,PGDBuckets,2,FALSE()),0)</f>
        <v>0</v>
      </c>
      <c r="T1120" s="83" t="n">
        <f aca="false">SUM(P1120:S1120)</f>
        <v>13</v>
      </c>
      <c r="U1120" s="83" t="str">
        <f aca="false">IF(O1120="not used","-",O1120&amp;N1120&amp;T1120)</f>
        <v>-</v>
      </c>
      <c r="V1120" s="83" t="str">
        <f aca="false">IF(O1120="Not Used","-",VLOOKUP(D1120,FOLIOS,7,FALSE())&amp;H1120)</f>
        <v>-</v>
      </c>
      <c r="W1120" s="83" t="str">
        <f aca="false">IF(U1120="-","-",O1120&amp;E1120&amp;H1120)</f>
        <v>-</v>
      </c>
      <c r="X1120" s="84" t="str">
        <f aca="false">D1120&amp;G1120</f>
        <v>FT-CAND-EGSC-PRCTOLL:EMP/EAST.Z</v>
      </c>
      <c r="AF1120" s="0" t="str">
        <f aca="false">D1120&amp;V1120</f>
        <v>FT-CAND-EGSC-PRC-</v>
      </c>
    </row>
    <row r="1121" customFormat="false" ht="12.75" hidden="false" customHeight="false" outlineLevel="0" collapsed="false">
      <c r="A1121" s="80" t="n">
        <v>36682</v>
      </c>
      <c r="B1121" s="81" t="s">
        <v>55</v>
      </c>
      <c r="C1121" s="81" t="s">
        <v>56</v>
      </c>
      <c r="D1121" s="81" t="s">
        <v>80</v>
      </c>
      <c r="E1121" s="81" t="s">
        <v>24</v>
      </c>
      <c r="F1121" s="81"/>
      <c r="G1121" s="81" t="s">
        <v>63</v>
      </c>
      <c r="H1121" s="80" t="n">
        <v>39814</v>
      </c>
      <c r="I1121" s="81" t="n">
        <v>0</v>
      </c>
      <c r="J1121" s="81" t="n">
        <v>0</v>
      </c>
      <c r="K1121" s="82" t="n">
        <f aca="false">IF(J1121=0,0,J1121/I1121)</f>
        <v>0</v>
      </c>
      <c r="L1121" s="82" t="n">
        <f aca="false">I1121/UOM</f>
        <v>0</v>
      </c>
      <c r="M1121" s="82" t="n">
        <f aca="false">J1121/UOM</f>
        <v>0</v>
      </c>
      <c r="N1121" s="83" t="str">
        <f aca="false">IF(F1121="P","PHY",IF(F1121="G","G",E1121))</f>
        <v>P</v>
      </c>
      <c r="O1121" s="83" t="str">
        <f aca="false">IF(ISNA(VLOOKUP(G1121,BadCanCurves,1,FALSE())),VLOOKUP(D1121,FOLIOS,6,FALSE()),"not used")</f>
        <v>not used</v>
      </c>
      <c r="P1121" s="83" t="n">
        <f aca="false">IF($N1121="P",VLOOKUP(H1121,PrcBuckets,2,FALSE()),0)</f>
        <v>13</v>
      </c>
      <c r="Q1121" s="83" t="n">
        <f aca="false">IF($N1121="D",VLOOKUP(H1121,BasisBuckets,2,FALSE()),0)</f>
        <v>0</v>
      </c>
      <c r="R1121" s="83" t="n">
        <f aca="false">IF($N1121="PHY",VLOOKUP(H1121,PGDBuckets,2,FALSE()),0)</f>
        <v>0</v>
      </c>
      <c r="S1121" s="83" t="n">
        <f aca="false">IF($N1121="G",VLOOKUP(H1121,PGDBuckets,2,FALSE()),0)</f>
        <v>0</v>
      </c>
      <c r="T1121" s="83" t="n">
        <f aca="false">SUM(P1121:S1121)</f>
        <v>13</v>
      </c>
      <c r="U1121" s="83" t="str">
        <f aca="false">IF(O1121="not used","-",O1121&amp;N1121&amp;T1121)</f>
        <v>-</v>
      </c>
      <c r="V1121" s="83" t="str">
        <f aca="false">IF(O1121="Not Used","-",VLOOKUP(D1121,FOLIOS,7,FALSE())&amp;H1121)</f>
        <v>-</v>
      </c>
      <c r="W1121" s="83" t="str">
        <f aca="false">IF(U1121="-","-",O1121&amp;E1121&amp;H1121)</f>
        <v>-</v>
      </c>
      <c r="X1121" s="84" t="str">
        <f aca="false">D1121&amp;G1121</f>
        <v>FT-CAND-EGSC-PRCTOLL:EMP/EAST.Z</v>
      </c>
      <c r="AF1121" s="0" t="str">
        <f aca="false">D1121&amp;V1121</f>
        <v>FT-CAND-EGSC-PRC-</v>
      </c>
    </row>
    <row r="1122" customFormat="false" ht="12.75" hidden="false" customHeight="false" outlineLevel="0" collapsed="false">
      <c r="A1122" s="80" t="n">
        <v>36682</v>
      </c>
      <c r="B1122" s="81" t="s">
        <v>55</v>
      </c>
      <c r="C1122" s="81" t="s">
        <v>56</v>
      </c>
      <c r="D1122" s="81" t="s">
        <v>80</v>
      </c>
      <c r="E1122" s="81" t="s">
        <v>24</v>
      </c>
      <c r="F1122" s="81"/>
      <c r="G1122" s="81" t="s">
        <v>63</v>
      </c>
      <c r="H1122" s="80" t="n">
        <v>39845</v>
      </c>
      <c r="I1122" s="81" t="n">
        <v>0</v>
      </c>
      <c r="J1122" s="81" t="n">
        <v>0</v>
      </c>
      <c r="K1122" s="82" t="n">
        <f aca="false">IF(J1122=0,0,J1122/I1122)</f>
        <v>0</v>
      </c>
      <c r="L1122" s="82" t="n">
        <f aca="false">I1122/UOM</f>
        <v>0</v>
      </c>
      <c r="M1122" s="82" t="n">
        <f aca="false">J1122/UOM</f>
        <v>0</v>
      </c>
      <c r="N1122" s="83" t="str">
        <f aca="false">IF(F1122="P","PHY",IF(F1122="G","G",E1122))</f>
        <v>P</v>
      </c>
      <c r="O1122" s="83" t="str">
        <f aca="false">IF(ISNA(VLOOKUP(G1122,BadCanCurves,1,FALSE())),VLOOKUP(D1122,FOLIOS,6,FALSE()),"not used")</f>
        <v>not used</v>
      </c>
      <c r="P1122" s="83" t="n">
        <f aca="false">IF($N1122="P",VLOOKUP(H1122,PrcBuckets,2,FALSE()),0)</f>
        <v>13</v>
      </c>
      <c r="Q1122" s="83" t="n">
        <f aca="false">IF($N1122="D",VLOOKUP(H1122,BasisBuckets,2,FALSE()),0)</f>
        <v>0</v>
      </c>
      <c r="R1122" s="83" t="n">
        <f aca="false">IF($N1122="PHY",VLOOKUP(H1122,PGDBuckets,2,FALSE()),0)</f>
        <v>0</v>
      </c>
      <c r="S1122" s="83" t="n">
        <f aca="false">IF($N1122="G",VLOOKUP(H1122,PGDBuckets,2,FALSE()),0)</f>
        <v>0</v>
      </c>
      <c r="T1122" s="83" t="n">
        <f aca="false">SUM(P1122:S1122)</f>
        <v>13</v>
      </c>
      <c r="U1122" s="83" t="str">
        <f aca="false">IF(O1122="not used","-",O1122&amp;N1122&amp;T1122)</f>
        <v>-</v>
      </c>
      <c r="V1122" s="83" t="str">
        <f aca="false">IF(O1122="Not Used","-",VLOOKUP(D1122,FOLIOS,7,FALSE())&amp;H1122)</f>
        <v>-</v>
      </c>
      <c r="W1122" s="83" t="str">
        <f aca="false">IF(U1122="-","-",O1122&amp;E1122&amp;H1122)</f>
        <v>-</v>
      </c>
      <c r="X1122" s="84" t="str">
        <f aca="false">D1122&amp;G1122</f>
        <v>FT-CAND-EGSC-PRCTOLL:EMP/EAST.Z</v>
      </c>
      <c r="AF1122" s="0" t="str">
        <f aca="false">D1122&amp;V1122</f>
        <v>FT-CAND-EGSC-PRC-</v>
      </c>
    </row>
    <row r="1123" customFormat="false" ht="12.75" hidden="false" customHeight="false" outlineLevel="0" collapsed="false">
      <c r="A1123" s="80" t="n">
        <v>36682</v>
      </c>
      <c r="B1123" s="81" t="s">
        <v>55</v>
      </c>
      <c r="C1123" s="81" t="s">
        <v>56</v>
      </c>
      <c r="D1123" s="81" t="s">
        <v>80</v>
      </c>
      <c r="E1123" s="81" t="s">
        <v>24</v>
      </c>
      <c r="F1123" s="81"/>
      <c r="G1123" s="81" t="s">
        <v>63</v>
      </c>
      <c r="H1123" s="80" t="n">
        <v>39873</v>
      </c>
      <c r="I1123" s="81" t="n">
        <v>0</v>
      </c>
      <c r="J1123" s="81" t="n">
        <v>0</v>
      </c>
      <c r="K1123" s="82" t="n">
        <f aca="false">IF(J1123=0,0,J1123/I1123)</f>
        <v>0</v>
      </c>
      <c r="L1123" s="82" t="n">
        <f aca="false">I1123/UOM</f>
        <v>0</v>
      </c>
      <c r="M1123" s="82" t="n">
        <f aca="false">J1123/UOM</f>
        <v>0</v>
      </c>
      <c r="N1123" s="83" t="str">
        <f aca="false">IF(F1123="P","PHY",IF(F1123="G","G",E1123))</f>
        <v>P</v>
      </c>
      <c r="O1123" s="83" t="str">
        <f aca="false">IF(ISNA(VLOOKUP(G1123,BadCanCurves,1,FALSE())),VLOOKUP(D1123,FOLIOS,6,FALSE()),"not used")</f>
        <v>not used</v>
      </c>
      <c r="P1123" s="83" t="n">
        <f aca="false">IF($N1123="P",VLOOKUP(H1123,PrcBuckets,2,FALSE()),0)</f>
        <v>13</v>
      </c>
      <c r="Q1123" s="83" t="n">
        <f aca="false">IF($N1123="D",VLOOKUP(H1123,BasisBuckets,2,FALSE()),0)</f>
        <v>0</v>
      </c>
      <c r="R1123" s="83" t="n">
        <f aca="false">IF($N1123="PHY",VLOOKUP(H1123,PGDBuckets,2,FALSE()),0)</f>
        <v>0</v>
      </c>
      <c r="S1123" s="83" t="n">
        <f aca="false">IF($N1123="G",VLOOKUP(H1123,PGDBuckets,2,FALSE()),0)</f>
        <v>0</v>
      </c>
      <c r="T1123" s="83" t="n">
        <f aca="false">SUM(P1123:S1123)</f>
        <v>13</v>
      </c>
      <c r="U1123" s="83" t="str">
        <f aca="false">IF(O1123="not used","-",O1123&amp;N1123&amp;T1123)</f>
        <v>-</v>
      </c>
      <c r="V1123" s="83" t="str">
        <f aca="false">IF(O1123="Not Used","-",VLOOKUP(D1123,FOLIOS,7,FALSE())&amp;H1123)</f>
        <v>-</v>
      </c>
      <c r="W1123" s="83" t="str">
        <f aca="false">IF(U1123="-","-",O1123&amp;E1123&amp;H1123)</f>
        <v>-</v>
      </c>
      <c r="X1123" s="84" t="str">
        <f aca="false">D1123&amp;G1123</f>
        <v>FT-CAND-EGSC-PRCTOLL:EMP/EAST.Z</v>
      </c>
      <c r="AF1123" s="0" t="str">
        <f aca="false">D1123&amp;V1123</f>
        <v>FT-CAND-EGSC-PRC-</v>
      </c>
    </row>
    <row r="1124" customFormat="false" ht="12.75" hidden="false" customHeight="false" outlineLevel="0" collapsed="false">
      <c r="A1124" s="80" t="n">
        <v>36682</v>
      </c>
      <c r="B1124" s="81" t="s">
        <v>55</v>
      </c>
      <c r="C1124" s="81" t="s">
        <v>56</v>
      </c>
      <c r="D1124" s="81" t="s">
        <v>80</v>
      </c>
      <c r="E1124" s="81" t="s">
        <v>24</v>
      </c>
      <c r="F1124" s="81"/>
      <c r="G1124" s="81" t="s">
        <v>63</v>
      </c>
      <c r="H1124" s="80" t="n">
        <v>39904</v>
      </c>
      <c r="I1124" s="81" t="n">
        <v>0</v>
      </c>
      <c r="J1124" s="81" t="n">
        <v>0</v>
      </c>
      <c r="K1124" s="82" t="n">
        <f aca="false">IF(J1124=0,0,J1124/I1124)</f>
        <v>0</v>
      </c>
      <c r="L1124" s="82" t="n">
        <f aca="false">I1124/UOM</f>
        <v>0</v>
      </c>
      <c r="M1124" s="82" t="n">
        <f aca="false">J1124/UOM</f>
        <v>0</v>
      </c>
      <c r="N1124" s="83" t="str">
        <f aca="false">IF(F1124="P","PHY",IF(F1124="G","G",E1124))</f>
        <v>P</v>
      </c>
      <c r="O1124" s="83" t="str">
        <f aca="false">IF(ISNA(VLOOKUP(G1124,BadCanCurves,1,FALSE())),VLOOKUP(D1124,FOLIOS,6,FALSE()),"not used")</f>
        <v>not used</v>
      </c>
      <c r="P1124" s="83" t="n">
        <f aca="false">IF($N1124="P",VLOOKUP(H1124,PrcBuckets,2,FALSE()),0)</f>
        <v>13</v>
      </c>
      <c r="Q1124" s="83" t="n">
        <f aca="false">IF($N1124="D",VLOOKUP(H1124,BasisBuckets,2,FALSE()),0)</f>
        <v>0</v>
      </c>
      <c r="R1124" s="83" t="n">
        <f aca="false">IF($N1124="PHY",VLOOKUP(H1124,PGDBuckets,2,FALSE()),0)</f>
        <v>0</v>
      </c>
      <c r="S1124" s="83" t="n">
        <f aca="false">IF($N1124="G",VLOOKUP(H1124,PGDBuckets,2,FALSE()),0)</f>
        <v>0</v>
      </c>
      <c r="T1124" s="83" t="n">
        <f aca="false">SUM(P1124:S1124)</f>
        <v>13</v>
      </c>
      <c r="U1124" s="83" t="str">
        <f aca="false">IF(O1124="not used","-",O1124&amp;N1124&amp;T1124)</f>
        <v>-</v>
      </c>
      <c r="V1124" s="83" t="str">
        <f aca="false">IF(O1124="Not Used","-",VLOOKUP(D1124,FOLIOS,7,FALSE())&amp;H1124)</f>
        <v>-</v>
      </c>
      <c r="W1124" s="83" t="str">
        <f aca="false">IF(U1124="-","-",O1124&amp;E1124&amp;H1124)</f>
        <v>-</v>
      </c>
      <c r="X1124" s="84" t="str">
        <f aca="false">D1124&amp;G1124</f>
        <v>FT-CAND-EGSC-PRCTOLL:EMP/EAST.Z</v>
      </c>
      <c r="AF1124" s="0" t="str">
        <f aca="false">D1124&amp;V1124</f>
        <v>FT-CAND-EGSC-PRC-</v>
      </c>
    </row>
    <row r="1125" customFormat="false" ht="12.75" hidden="false" customHeight="false" outlineLevel="0" collapsed="false">
      <c r="A1125" s="80" t="n">
        <v>36682</v>
      </c>
      <c r="B1125" s="81" t="s">
        <v>55</v>
      </c>
      <c r="C1125" s="81" t="s">
        <v>56</v>
      </c>
      <c r="D1125" s="81" t="s">
        <v>80</v>
      </c>
      <c r="E1125" s="81" t="s">
        <v>24</v>
      </c>
      <c r="F1125" s="81"/>
      <c r="G1125" s="81" t="s">
        <v>63</v>
      </c>
      <c r="H1125" s="80" t="n">
        <v>39934</v>
      </c>
      <c r="I1125" s="81" t="n">
        <v>0</v>
      </c>
      <c r="J1125" s="81" t="n">
        <v>0</v>
      </c>
      <c r="K1125" s="82" t="n">
        <f aca="false">IF(J1125=0,0,J1125/I1125)</f>
        <v>0</v>
      </c>
      <c r="L1125" s="82" t="n">
        <f aca="false">I1125/UOM</f>
        <v>0</v>
      </c>
      <c r="M1125" s="82" t="n">
        <f aca="false">J1125/UOM</f>
        <v>0</v>
      </c>
      <c r="N1125" s="83" t="str">
        <f aca="false">IF(F1125="P","PHY",IF(F1125="G","G",E1125))</f>
        <v>P</v>
      </c>
      <c r="O1125" s="83" t="str">
        <f aca="false">IF(ISNA(VLOOKUP(G1125,BadCanCurves,1,FALSE())),VLOOKUP(D1125,FOLIOS,6,FALSE()),"not used")</f>
        <v>not used</v>
      </c>
      <c r="P1125" s="83" t="n">
        <f aca="false">IF($N1125="P",VLOOKUP(H1125,PrcBuckets,2,FALSE()),0)</f>
        <v>13</v>
      </c>
      <c r="Q1125" s="83" t="n">
        <f aca="false">IF($N1125="D",VLOOKUP(H1125,BasisBuckets,2,FALSE()),0)</f>
        <v>0</v>
      </c>
      <c r="R1125" s="83" t="n">
        <f aca="false">IF($N1125="PHY",VLOOKUP(H1125,PGDBuckets,2,FALSE()),0)</f>
        <v>0</v>
      </c>
      <c r="S1125" s="83" t="n">
        <f aca="false">IF($N1125="G",VLOOKUP(H1125,PGDBuckets,2,FALSE()),0)</f>
        <v>0</v>
      </c>
      <c r="T1125" s="83" t="n">
        <f aca="false">SUM(P1125:S1125)</f>
        <v>13</v>
      </c>
      <c r="U1125" s="83" t="str">
        <f aca="false">IF(O1125="not used","-",O1125&amp;N1125&amp;T1125)</f>
        <v>-</v>
      </c>
      <c r="V1125" s="83" t="str">
        <f aca="false">IF(O1125="Not Used","-",VLOOKUP(D1125,FOLIOS,7,FALSE())&amp;H1125)</f>
        <v>-</v>
      </c>
      <c r="W1125" s="83" t="str">
        <f aca="false">IF(U1125="-","-",O1125&amp;E1125&amp;H1125)</f>
        <v>-</v>
      </c>
      <c r="X1125" s="84" t="str">
        <f aca="false">D1125&amp;G1125</f>
        <v>FT-CAND-EGSC-PRCTOLL:EMP/EAST.Z</v>
      </c>
      <c r="AF1125" s="0" t="str">
        <f aca="false">D1125&amp;V1125</f>
        <v>FT-CAND-EGSC-PRC-</v>
      </c>
    </row>
    <row r="1126" customFormat="false" ht="12.75" hidden="false" customHeight="false" outlineLevel="0" collapsed="false">
      <c r="A1126" s="80" t="n">
        <v>36682</v>
      </c>
      <c r="B1126" s="81" t="s">
        <v>55</v>
      </c>
      <c r="C1126" s="81" t="s">
        <v>56</v>
      </c>
      <c r="D1126" s="81" t="s">
        <v>80</v>
      </c>
      <c r="E1126" s="81" t="s">
        <v>24</v>
      </c>
      <c r="F1126" s="81"/>
      <c r="G1126" s="81" t="s">
        <v>63</v>
      </c>
      <c r="H1126" s="80" t="n">
        <v>39965</v>
      </c>
      <c r="I1126" s="81" t="n">
        <v>0</v>
      </c>
      <c r="J1126" s="81" t="n">
        <v>0</v>
      </c>
      <c r="K1126" s="82" t="n">
        <f aca="false">IF(J1126=0,0,J1126/I1126)</f>
        <v>0</v>
      </c>
      <c r="L1126" s="82" t="n">
        <f aca="false">I1126/UOM</f>
        <v>0</v>
      </c>
      <c r="M1126" s="82" t="n">
        <f aca="false">J1126/UOM</f>
        <v>0</v>
      </c>
      <c r="N1126" s="83" t="str">
        <f aca="false">IF(F1126="P","PHY",IF(F1126="G","G",E1126))</f>
        <v>P</v>
      </c>
      <c r="O1126" s="83" t="str">
        <f aca="false">IF(ISNA(VLOOKUP(G1126,BadCanCurves,1,FALSE())),VLOOKUP(D1126,FOLIOS,6,FALSE()),"not used")</f>
        <v>not used</v>
      </c>
      <c r="P1126" s="83" t="n">
        <f aca="false">IF($N1126="P",VLOOKUP(H1126,PrcBuckets,2,FALSE()),0)</f>
        <v>13</v>
      </c>
      <c r="Q1126" s="83" t="n">
        <f aca="false">IF($N1126="D",VLOOKUP(H1126,BasisBuckets,2,FALSE()),0)</f>
        <v>0</v>
      </c>
      <c r="R1126" s="83" t="n">
        <f aca="false">IF($N1126="PHY",VLOOKUP(H1126,PGDBuckets,2,FALSE()),0)</f>
        <v>0</v>
      </c>
      <c r="S1126" s="83" t="n">
        <f aca="false">IF($N1126="G",VLOOKUP(H1126,PGDBuckets,2,FALSE()),0)</f>
        <v>0</v>
      </c>
      <c r="T1126" s="83" t="n">
        <f aca="false">SUM(P1126:S1126)</f>
        <v>13</v>
      </c>
      <c r="U1126" s="83" t="str">
        <f aca="false">IF(O1126="not used","-",O1126&amp;N1126&amp;T1126)</f>
        <v>-</v>
      </c>
      <c r="V1126" s="83" t="str">
        <f aca="false">IF(O1126="Not Used","-",VLOOKUP(D1126,FOLIOS,7,FALSE())&amp;H1126)</f>
        <v>-</v>
      </c>
      <c r="W1126" s="83" t="str">
        <f aca="false">IF(U1126="-","-",O1126&amp;E1126&amp;H1126)</f>
        <v>-</v>
      </c>
      <c r="X1126" s="84" t="str">
        <f aca="false">D1126&amp;G1126</f>
        <v>FT-CAND-EGSC-PRCTOLL:EMP/EAST.Z</v>
      </c>
      <c r="AF1126" s="0" t="str">
        <f aca="false">D1126&amp;V1126</f>
        <v>FT-CAND-EGSC-PRC-</v>
      </c>
    </row>
    <row r="1127" customFormat="false" ht="12.75" hidden="false" customHeight="false" outlineLevel="0" collapsed="false">
      <c r="A1127" s="80" t="n">
        <v>36682</v>
      </c>
      <c r="B1127" s="81" t="s">
        <v>55</v>
      </c>
      <c r="C1127" s="81" t="s">
        <v>56</v>
      </c>
      <c r="D1127" s="81" t="s">
        <v>80</v>
      </c>
      <c r="E1127" s="81" t="s">
        <v>24</v>
      </c>
      <c r="F1127" s="81"/>
      <c r="G1127" s="81" t="s">
        <v>63</v>
      </c>
      <c r="H1127" s="80" t="n">
        <v>39995</v>
      </c>
      <c r="I1127" s="81" t="n">
        <v>0</v>
      </c>
      <c r="J1127" s="81" t="n">
        <v>0</v>
      </c>
      <c r="K1127" s="82" t="n">
        <f aca="false">IF(J1127=0,0,J1127/I1127)</f>
        <v>0</v>
      </c>
      <c r="L1127" s="82" t="n">
        <f aca="false">I1127/UOM</f>
        <v>0</v>
      </c>
      <c r="M1127" s="82" t="n">
        <f aca="false">J1127/UOM</f>
        <v>0</v>
      </c>
      <c r="N1127" s="83" t="str">
        <f aca="false">IF(F1127="P","PHY",IF(F1127="G","G",E1127))</f>
        <v>P</v>
      </c>
      <c r="O1127" s="83" t="str">
        <f aca="false">IF(ISNA(VLOOKUP(G1127,BadCanCurves,1,FALSE())),VLOOKUP(D1127,FOLIOS,6,FALSE()),"not used")</f>
        <v>not used</v>
      </c>
      <c r="P1127" s="83" t="n">
        <f aca="false">IF($N1127="P",VLOOKUP(H1127,PrcBuckets,2,FALSE()),0)</f>
        <v>13</v>
      </c>
      <c r="Q1127" s="83" t="n">
        <f aca="false">IF($N1127="D",VLOOKUP(H1127,BasisBuckets,2,FALSE()),0)</f>
        <v>0</v>
      </c>
      <c r="R1127" s="83" t="n">
        <f aca="false">IF($N1127="PHY",VLOOKUP(H1127,PGDBuckets,2,FALSE()),0)</f>
        <v>0</v>
      </c>
      <c r="S1127" s="83" t="n">
        <f aca="false">IF($N1127="G",VLOOKUP(H1127,PGDBuckets,2,FALSE()),0)</f>
        <v>0</v>
      </c>
      <c r="T1127" s="83" t="n">
        <f aca="false">SUM(P1127:S1127)</f>
        <v>13</v>
      </c>
      <c r="U1127" s="83" t="str">
        <f aca="false">IF(O1127="not used","-",O1127&amp;N1127&amp;T1127)</f>
        <v>-</v>
      </c>
      <c r="V1127" s="83" t="str">
        <f aca="false">IF(O1127="Not Used","-",VLOOKUP(D1127,FOLIOS,7,FALSE())&amp;H1127)</f>
        <v>-</v>
      </c>
      <c r="W1127" s="83" t="str">
        <f aca="false">IF(U1127="-","-",O1127&amp;E1127&amp;H1127)</f>
        <v>-</v>
      </c>
      <c r="X1127" s="84" t="str">
        <f aca="false">D1127&amp;G1127</f>
        <v>FT-CAND-EGSC-PRCTOLL:EMP/EAST.Z</v>
      </c>
      <c r="AF1127" s="0" t="str">
        <f aca="false">D1127&amp;V1127</f>
        <v>FT-CAND-EGSC-PRC-</v>
      </c>
    </row>
    <row r="1128" customFormat="false" ht="12.75" hidden="false" customHeight="false" outlineLevel="0" collapsed="false">
      <c r="A1128" s="80" t="n">
        <v>36682</v>
      </c>
      <c r="B1128" s="81" t="s">
        <v>55</v>
      </c>
      <c r="C1128" s="81" t="s">
        <v>56</v>
      </c>
      <c r="D1128" s="81" t="s">
        <v>80</v>
      </c>
      <c r="E1128" s="81" t="s">
        <v>24</v>
      </c>
      <c r="F1128" s="81"/>
      <c r="G1128" s="81" t="s">
        <v>63</v>
      </c>
      <c r="H1128" s="80" t="n">
        <v>40026</v>
      </c>
      <c r="I1128" s="81" t="n">
        <v>0</v>
      </c>
      <c r="J1128" s="81" t="n">
        <v>0</v>
      </c>
      <c r="K1128" s="82" t="n">
        <f aca="false">IF(J1128=0,0,J1128/I1128)</f>
        <v>0</v>
      </c>
      <c r="L1128" s="82" t="n">
        <f aca="false">I1128/UOM</f>
        <v>0</v>
      </c>
      <c r="M1128" s="82" t="n">
        <f aca="false">J1128/UOM</f>
        <v>0</v>
      </c>
      <c r="N1128" s="83" t="str">
        <f aca="false">IF(F1128="P","PHY",IF(F1128="G","G",E1128))</f>
        <v>P</v>
      </c>
      <c r="O1128" s="83" t="str">
        <f aca="false">IF(ISNA(VLOOKUP(G1128,BadCanCurves,1,FALSE())),VLOOKUP(D1128,FOLIOS,6,FALSE()),"not used")</f>
        <v>not used</v>
      </c>
      <c r="P1128" s="83" t="n">
        <f aca="false">IF($N1128="P",VLOOKUP(H1128,PrcBuckets,2,FALSE()),0)</f>
        <v>13</v>
      </c>
      <c r="Q1128" s="83" t="n">
        <f aca="false">IF($N1128="D",VLOOKUP(H1128,BasisBuckets,2,FALSE()),0)</f>
        <v>0</v>
      </c>
      <c r="R1128" s="83" t="n">
        <f aca="false">IF($N1128="PHY",VLOOKUP(H1128,PGDBuckets,2,FALSE()),0)</f>
        <v>0</v>
      </c>
      <c r="S1128" s="83" t="n">
        <f aca="false">IF($N1128="G",VLOOKUP(H1128,PGDBuckets,2,FALSE()),0)</f>
        <v>0</v>
      </c>
      <c r="T1128" s="83" t="n">
        <f aca="false">SUM(P1128:S1128)</f>
        <v>13</v>
      </c>
      <c r="U1128" s="83" t="str">
        <f aca="false">IF(O1128="not used","-",O1128&amp;N1128&amp;T1128)</f>
        <v>-</v>
      </c>
      <c r="V1128" s="83" t="str">
        <f aca="false">IF(O1128="Not Used","-",VLOOKUP(D1128,FOLIOS,7,FALSE())&amp;H1128)</f>
        <v>-</v>
      </c>
      <c r="W1128" s="83" t="str">
        <f aca="false">IF(U1128="-","-",O1128&amp;E1128&amp;H1128)</f>
        <v>-</v>
      </c>
      <c r="X1128" s="84" t="str">
        <f aca="false">D1128&amp;G1128</f>
        <v>FT-CAND-EGSC-PRCTOLL:EMP/EAST.Z</v>
      </c>
      <c r="AF1128" s="0" t="str">
        <f aca="false">D1128&amp;V1128</f>
        <v>FT-CAND-EGSC-PRC-</v>
      </c>
    </row>
    <row r="1129" customFormat="false" ht="12.75" hidden="false" customHeight="false" outlineLevel="0" collapsed="false">
      <c r="A1129" s="80" t="n">
        <v>36682</v>
      </c>
      <c r="B1129" s="81" t="s">
        <v>55</v>
      </c>
      <c r="C1129" s="81" t="s">
        <v>56</v>
      </c>
      <c r="D1129" s="81" t="s">
        <v>80</v>
      </c>
      <c r="E1129" s="81" t="s">
        <v>24</v>
      </c>
      <c r="F1129" s="81"/>
      <c r="G1129" s="81" t="s">
        <v>63</v>
      </c>
      <c r="H1129" s="80" t="n">
        <v>40057</v>
      </c>
      <c r="I1129" s="81" t="n">
        <v>0</v>
      </c>
      <c r="J1129" s="81" t="n">
        <v>0</v>
      </c>
      <c r="K1129" s="82" t="n">
        <f aca="false">IF(J1129=0,0,J1129/I1129)</f>
        <v>0</v>
      </c>
      <c r="L1129" s="82" t="n">
        <f aca="false">I1129/UOM</f>
        <v>0</v>
      </c>
      <c r="M1129" s="82" t="n">
        <f aca="false">J1129/UOM</f>
        <v>0</v>
      </c>
      <c r="N1129" s="83" t="str">
        <f aca="false">IF(F1129="P","PHY",IF(F1129="G","G",E1129))</f>
        <v>P</v>
      </c>
      <c r="O1129" s="83" t="str">
        <f aca="false">IF(ISNA(VLOOKUP(G1129,BadCanCurves,1,FALSE())),VLOOKUP(D1129,FOLIOS,6,FALSE()),"not used")</f>
        <v>not used</v>
      </c>
      <c r="P1129" s="83" t="n">
        <f aca="false">IF($N1129="P",VLOOKUP(H1129,PrcBuckets,2,FALSE()),0)</f>
        <v>13</v>
      </c>
      <c r="Q1129" s="83" t="n">
        <f aca="false">IF($N1129="D",VLOOKUP(H1129,BasisBuckets,2,FALSE()),0)</f>
        <v>0</v>
      </c>
      <c r="R1129" s="83" t="n">
        <f aca="false">IF($N1129="PHY",VLOOKUP(H1129,PGDBuckets,2,FALSE()),0)</f>
        <v>0</v>
      </c>
      <c r="S1129" s="83" t="n">
        <f aca="false">IF($N1129="G",VLOOKUP(H1129,PGDBuckets,2,FALSE()),0)</f>
        <v>0</v>
      </c>
      <c r="T1129" s="83" t="n">
        <f aca="false">SUM(P1129:S1129)</f>
        <v>13</v>
      </c>
      <c r="U1129" s="83" t="str">
        <f aca="false">IF(O1129="not used","-",O1129&amp;N1129&amp;T1129)</f>
        <v>-</v>
      </c>
      <c r="V1129" s="83" t="str">
        <f aca="false">IF(O1129="Not Used","-",VLOOKUP(D1129,FOLIOS,7,FALSE())&amp;H1129)</f>
        <v>-</v>
      </c>
      <c r="W1129" s="83" t="str">
        <f aca="false">IF(U1129="-","-",O1129&amp;E1129&amp;H1129)</f>
        <v>-</v>
      </c>
      <c r="X1129" s="84" t="str">
        <f aca="false">D1129&amp;G1129</f>
        <v>FT-CAND-EGSC-PRCTOLL:EMP/EAST.Z</v>
      </c>
      <c r="AF1129" s="0" t="str">
        <f aca="false">D1129&amp;V1129</f>
        <v>FT-CAND-EGSC-PRC-</v>
      </c>
    </row>
    <row r="1130" customFormat="false" ht="12.75" hidden="false" customHeight="false" outlineLevel="0" collapsed="false">
      <c r="A1130" s="80" t="n">
        <v>36682</v>
      </c>
      <c r="B1130" s="81" t="s">
        <v>55</v>
      </c>
      <c r="C1130" s="81" t="s">
        <v>56</v>
      </c>
      <c r="D1130" s="81" t="s">
        <v>80</v>
      </c>
      <c r="E1130" s="81" t="s">
        <v>24</v>
      </c>
      <c r="F1130" s="81"/>
      <c r="G1130" s="81" t="s">
        <v>63</v>
      </c>
      <c r="H1130" s="80" t="n">
        <v>40087</v>
      </c>
      <c r="I1130" s="81" t="n">
        <v>0</v>
      </c>
      <c r="J1130" s="81" t="n">
        <v>0</v>
      </c>
      <c r="K1130" s="82" t="n">
        <f aca="false">IF(J1130=0,0,J1130/I1130)</f>
        <v>0</v>
      </c>
      <c r="L1130" s="82" t="n">
        <f aca="false">I1130/UOM</f>
        <v>0</v>
      </c>
      <c r="M1130" s="82" t="n">
        <f aca="false">J1130/UOM</f>
        <v>0</v>
      </c>
      <c r="N1130" s="83" t="str">
        <f aca="false">IF(F1130="P","PHY",IF(F1130="G","G",E1130))</f>
        <v>P</v>
      </c>
      <c r="O1130" s="83" t="str">
        <f aca="false">IF(ISNA(VLOOKUP(G1130,BadCanCurves,1,FALSE())),VLOOKUP(D1130,FOLIOS,6,FALSE()),"not used")</f>
        <v>not used</v>
      </c>
      <c r="P1130" s="83" t="n">
        <f aca="false">IF($N1130="P",VLOOKUP(H1130,PrcBuckets,2,FALSE()),0)</f>
        <v>13</v>
      </c>
      <c r="Q1130" s="83" t="n">
        <f aca="false">IF($N1130="D",VLOOKUP(H1130,BasisBuckets,2,FALSE()),0)</f>
        <v>0</v>
      </c>
      <c r="R1130" s="83" t="n">
        <f aca="false">IF($N1130="PHY",VLOOKUP(H1130,PGDBuckets,2,FALSE()),0)</f>
        <v>0</v>
      </c>
      <c r="S1130" s="83" t="n">
        <f aca="false">IF($N1130="G",VLOOKUP(H1130,PGDBuckets,2,FALSE()),0)</f>
        <v>0</v>
      </c>
      <c r="T1130" s="83" t="n">
        <f aca="false">SUM(P1130:S1130)</f>
        <v>13</v>
      </c>
      <c r="U1130" s="83" t="str">
        <f aca="false">IF(O1130="not used","-",O1130&amp;N1130&amp;T1130)</f>
        <v>-</v>
      </c>
      <c r="V1130" s="83" t="str">
        <f aca="false">IF(O1130="Not Used","-",VLOOKUP(D1130,FOLIOS,7,FALSE())&amp;H1130)</f>
        <v>-</v>
      </c>
      <c r="W1130" s="83" t="str">
        <f aca="false">IF(U1130="-","-",O1130&amp;E1130&amp;H1130)</f>
        <v>-</v>
      </c>
      <c r="X1130" s="84" t="str">
        <f aca="false">D1130&amp;G1130</f>
        <v>FT-CAND-EGSC-PRCTOLL:EMP/EAST.Z</v>
      </c>
      <c r="AF1130" s="0" t="str">
        <f aca="false">D1130&amp;V1130</f>
        <v>FT-CAND-EGSC-PRC-</v>
      </c>
    </row>
    <row r="1131" customFormat="false" ht="12.75" hidden="false" customHeight="false" outlineLevel="0" collapsed="false">
      <c r="A1131" s="80" t="n">
        <v>36682</v>
      </c>
      <c r="B1131" s="81" t="s">
        <v>55</v>
      </c>
      <c r="C1131" s="81" t="s">
        <v>56</v>
      </c>
      <c r="D1131" s="81" t="s">
        <v>80</v>
      </c>
      <c r="E1131" s="81" t="s">
        <v>24</v>
      </c>
      <c r="F1131" s="81"/>
      <c r="G1131" s="81" t="s">
        <v>63</v>
      </c>
      <c r="H1131" s="80" t="n">
        <v>40118</v>
      </c>
      <c r="I1131" s="81" t="n">
        <v>0</v>
      </c>
      <c r="J1131" s="81" t="n">
        <v>0</v>
      </c>
      <c r="K1131" s="82" t="n">
        <f aca="false">IF(J1131=0,0,J1131/I1131)</f>
        <v>0</v>
      </c>
      <c r="L1131" s="82" t="n">
        <f aca="false">I1131/UOM</f>
        <v>0</v>
      </c>
      <c r="M1131" s="82" t="n">
        <f aca="false">J1131/UOM</f>
        <v>0</v>
      </c>
      <c r="N1131" s="83" t="str">
        <f aca="false">IF(F1131="P","PHY",IF(F1131="G","G",E1131))</f>
        <v>P</v>
      </c>
      <c r="O1131" s="83" t="str">
        <f aca="false">IF(ISNA(VLOOKUP(G1131,BadCanCurves,1,FALSE())),VLOOKUP(D1131,FOLIOS,6,FALSE()),"not used")</f>
        <v>not used</v>
      </c>
      <c r="P1131" s="83" t="n">
        <f aca="false">IF($N1131="P",VLOOKUP(H1131,PrcBuckets,2,FALSE()),0)</f>
        <v>13</v>
      </c>
      <c r="Q1131" s="83" t="n">
        <f aca="false">IF($N1131="D",VLOOKUP(H1131,BasisBuckets,2,FALSE()),0)</f>
        <v>0</v>
      </c>
      <c r="R1131" s="83" t="n">
        <f aca="false">IF($N1131="PHY",VLOOKUP(H1131,PGDBuckets,2,FALSE()),0)</f>
        <v>0</v>
      </c>
      <c r="S1131" s="83" t="n">
        <f aca="false">IF($N1131="G",VLOOKUP(H1131,PGDBuckets,2,FALSE()),0)</f>
        <v>0</v>
      </c>
      <c r="T1131" s="83" t="n">
        <f aca="false">SUM(P1131:S1131)</f>
        <v>13</v>
      </c>
      <c r="U1131" s="83" t="str">
        <f aca="false">IF(O1131="not used","-",O1131&amp;N1131&amp;T1131)</f>
        <v>-</v>
      </c>
      <c r="V1131" s="83" t="str">
        <f aca="false">IF(O1131="Not Used","-",VLOOKUP(D1131,FOLIOS,7,FALSE())&amp;H1131)</f>
        <v>-</v>
      </c>
      <c r="W1131" s="83" t="str">
        <f aca="false">IF(U1131="-","-",O1131&amp;E1131&amp;H1131)</f>
        <v>-</v>
      </c>
      <c r="X1131" s="84" t="str">
        <f aca="false">D1131&amp;G1131</f>
        <v>FT-CAND-EGSC-PRCTOLL:EMP/EAST.Z</v>
      </c>
      <c r="AF1131" s="0" t="str">
        <f aca="false">D1131&amp;V1131</f>
        <v>FT-CAND-EGSC-PRC-</v>
      </c>
    </row>
    <row r="1132" customFormat="false" ht="12.75" hidden="false" customHeight="false" outlineLevel="0" collapsed="false">
      <c r="A1132" s="80" t="n">
        <v>36682</v>
      </c>
      <c r="B1132" s="81" t="s">
        <v>55</v>
      </c>
      <c r="C1132" s="81" t="s">
        <v>56</v>
      </c>
      <c r="D1132" s="81" t="s">
        <v>80</v>
      </c>
      <c r="E1132" s="81" t="s">
        <v>24</v>
      </c>
      <c r="F1132" s="81"/>
      <c r="G1132" s="81" t="s">
        <v>63</v>
      </c>
      <c r="H1132" s="80" t="n">
        <v>40148</v>
      </c>
      <c r="I1132" s="81" t="n">
        <v>0</v>
      </c>
      <c r="J1132" s="81" t="n">
        <v>0</v>
      </c>
      <c r="K1132" s="82" t="n">
        <f aca="false">IF(J1132=0,0,J1132/I1132)</f>
        <v>0</v>
      </c>
      <c r="L1132" s="82" t="n">
        <f aca="false">I1132/UOM</f>
        <v>0</v>
      </c>
      <c r="M1132" s="82" t="n">
        <f aca="false">J1132/UOM</f>
        <v>0</v>
      </c>
      <c r="N1132" s="83" t="str">
        <f aca="false">IF(F1132="P","PHY",IF(F1132="G","G",E1132))</f>
        <v>P</v>
      </c>
      <c r="O1132" s="83" t="str">
        <f aca="false">IF(ISNA(VLOOKUP(G1132,BadCanCurves,1,FALSE())),VLOOKUP(D1132,FOLIOS,6,FALSE()),"not used")</f>
        <v>not used</v>
      </c>
      <c r="P1132" s="83" t="n">
        <f aca="false">IF($N1132="P",VLOOKUP(H1132,PrcBuckets,2,FALSE()),0)</f>
        <v>13</v>
      </c>
      <c r="Q1132" s="83" t="n">
        <f aca="false">IF($N1132="D",VLOOKUP(H1132,BasisBuckets,2,FALSE()),0)</f>
        <v>0</v>
      </c>
      <c r="R1132" s="83" t="n">
        <f aca="false">IF($N1132="PHY",VLOOKUP(H1132,PGDBuckets,2,FALSE()),0)</f>
        <v>0</v>
      </c>
      <c r="S1132" s="83" t="n">
        <f aca="false">IF($N1132="G",VLOOKUP(H1132,PGDBuckets,2,FALSE()),0)</f>
        <v>0</v>
      </c>
      <c r="T1132" s="83" t="n">
        <f aca="false">SUM(P1132:S1132)</f>
        <v>13</v>
      </c>
      <c r="U1132" s="83" t="str">
        <f aca="false">IF(O1132="not used","-",O1132&amp;N1132&amp;T1132)</f>
        <v>-</v>
      </c>
      <c r="V1132" s="83" t="str">
        <f aca="false">IF(O1132="Not Used","-",VLOOKUP(D1132,FOLIOS,7,FALSE())&amp;H1132)</f>
        <v>-</v>
      </c>
      <c r="W1132" s="83" t="str">
        <f aca="false">IF(U1132="-","-",O1132&amp;E1132&amp;H1132)</f>
        <v>-</v>
      </c>
      <c r="X1132" s="84" t="str">
        <f aca="false">D1132&amp;G1132</f>
        <v>FT-CAND-EGSC-PRCTOLL:EMP/EAST.Z</v>
      </c>
      <c r="AF1132" s="0" t="str">
        <f aca="false">D1132&amp;V1132</f>
        <v>FT-CAND-EGSC-PRC-</v>
      </c>
    </row>
    <row r="1133" customFormat="false" ht="12.75" hidden="false" customHeight="false" outlineLevel="0" collapsed="false">
      <c r="A1133" s="80" t="n">
        <v>36682</v>
      </c>
      <c r="B1133" s="81" t="s">
        <v>55</v>
      </c>
      <c r="C1133" s="81" t="s">
        <v>56</v>
      </c>
      <c r="D1133" s="81" t="s">
        <v>80</v>
      </c>
      <c r="E1133" s="81" t="s">
        <v>24</v>
      </c>
      <c r="F1133" s="81"/>
      <c r="G1133" s="81" t="s">
        <v>63</v>
      </c>
      <c r="H1133" s="80" t="n">
        <v>40179</v>
      </c>
      <c r="I1133" s="81" t="n">
        <v>0</v>
      </c>
      <c r="J1133" s="81" t="n">
        <v>0</v>
      </c>
      <c r="K1133" s="82" t="n">
        <f aca="false">IF(J1133=0,0,J1133/I1133)</f>
        <v>0</v>
      </c>
      <c r="L1133" s="82" t="n">
        <f aca="false">I1133/UOM</f>
        <v>0</v>
      </c>
      <c r="M1133" s="82" t="n">
        <f aca="false">J1133/UOM</f>
        <v>0</v>
      </c>
      <c r="N1133" s="83" t="str">
        <f aca="false">IF(F1133="P","PHY",IF(F1133="G","G",E1133))</f>
        <v>P</v>
      </c>
      <c r="O1133" s="83" t="str">
        <f aca="false">IF(ISNA(VLOOKUP(G1133,BadCanCurves,1,FALSE())),VLOOKUP(D1133,FOLIOS,6,FALSE()),"not used")</f>
        <v>not used</v>
      </c>
      <c r="P1133" s="83" t="n">
        <f aca="false">IF($N1133="P",VLOOKUP(H1133,PrcBuckets,2,FALSE()),0)</f>
        <v>13</v>
      </c>
      <c r="Q1133" s="83" t="n">
        <f aca="false">IF($N1133="D",VLOOKUP(H1133,BasisBuckets,2,FALSE()),0)</f>
        <v>0</v>
      </c>
      <c r="R1133" s="83" t="n">
        <f aca="false">IF($N1133="PHY",VLOOKUP(H1133,PGDBuckets,2,FALSE()),0)</f>
        <v>0</v>
      </c>
      <c r="S1133" s="83" t="n">
        <f aca="false">IF($N1133="G",VLOOKUP(H1133,PGDBuckets,2,FALSE()),0)</f>
        <v>0</v>
      </c>
      <c r="T1133" s="83" t="n">
        <f aca="false">SUM(P1133:S1133)</f>
        <v>13</v>
      </c>
      <c r="U1133" s="83" t="str">
        <f aca="false">IF(O1133="not used","-",O1133&amp;N1133&amp;T1133)</f>
        <v>-</v>
      </c>
      <c r="V1133" s="83" t="str">
        <f aca="false">IF(O1133="Not Used","-",VLOOKUP(D1133,FOLIOS,7,FALSE())&amp;H1133)</f>
        <v>-</v>
      </c>
      <c r="W1133" s="83" t="str">
        <f aca="false">IF(U1133="-","-",O1133&amp;E1133&amp;H1133)</f>
        <v>-</v>
      </c>
      <c r="X1133" s="84" t="str">
        <f aca="false">D1133&amp;G1133</f>
        <v>FT-CAND-EGSC-PRCTOLL:EMP/EAST.Z</v>
      </c>
      <c r="AF1133" s="0" t="str">
        <f aca="false">D1133&amp;V1133</f>
        <v>FT-CAND-EGSC-PRC-</v>
      </c>
    </row>
    <row r="1134" customFormat="false" ht="12.75" hidden="false" customHeight="false" outlineLevel="0" collapsed="false">
      <c r="A1134" s="80" t="n">
        <v>36682</v>
      </c>
      <c r="B1134" s="81" t="s">
        <v>55</v>
      </c>
      <c r="C1134" s="81" t="s">
        <v>56</v>
      </c>
      <c r="D1134" s="81" t="s">
        <v>80</v>
      </c>
      <c r="E1134" s="81" t="s">
        <v>24</v>
      </c>
      <c r="F1134" s="81"/>
      <c r="G1134" s="81" t="s">
        <v>63</v>
      </c>
      <c r="H1134" s="80" t="n">
        <v>40210</v>
      </c>
      <c r="I1134" s="81" t="n">
        <v>0</v>
      </c>
      <c r="J1134" s="81" t="n">
        <v>0</v>
      </c>
      <c r="K1134" s="82" t="n">
        <f aca="false">IF(J1134=0,0,J1134/I1134)</f>
        <v>0</v>
      </c>
      <c r="L1134" s="82" t="n">
        <f aca="false">I1134/UOM</f>
        <v>0</v>
      </c>
      <c r="M1134" s="82" t="n">
        <f aca="false">J1134/UOM</f>
        <v>0</v>
      </c>
      <c r="N1134" s="83" t="str">
        <f aca="false">IF(F1134="P","PHY",IF(F1134="G","G",E1134))</f>
        <v>P</v>
      </c>
      <c r="O1134" s="83" t="str">
        <f aca="false">IF(ISNA(VLOOKUP(G1134,BadCanCurves,1,FALSE())),VLOOKUP(D1134,FOLIOS,6,FALSE()),"not used")</f>
        <v>not used</v>
      </c>
      <c r="P1134" s="83" t="n">
        <f aca="false">IF($N1134="P",VLOOKUP(H1134,PrcBuckets,2,FALSE()),0)</f>
        <v>13</v>
      </c>
      <c r="Q1134" s="83" t="n">
        <f aca="false">IF($N1134="D",VLOOKUP(H1134,BasisBuckets,2,FALSE()),0)</f>
        <v>0</v>
      </c>
      <c r="R1134" s="83" t="n">
        <f aca="false">IF($N1134="PHY",VLOOKUP(H1134,PGDBuckets,2,FALSE()),0)</f>
        <v>0</v>
      </c>
      <c r="S1134" s="83" t="n">
        <f aca="false">IF($N1134="G",VLOOKUP(H1134,PGDBuckets,2,FALSE()),0)</f>
        <v>0</v>
      </c>
      <c r="T1134" s="83" t="n">
        <f aca="false">SUM(P1134:S1134)</f>
        <v>13</v>
      </c>
      <c r="U1134" s="83" t="str">
        <f aca="false">IF(O1134="not used","-",O1134&amp;N1134&amp;T1134)</f>
        <v>-</v>
      </c>
      <c r="V1134" s="83" t="str">
        <f aca="false">IF(O1134="Not Used","-",VLOOKUP(D1134,FOLIOS,7,FALSE())&amp;H1134)</f>
        <v>-</v>
      </c>
      <c r="W1134" s="83" t="str">
        <f aca="false">IF(U1134="-","-",O1134&amp;E1134&amp;H1134)</f>
        <v>-</v>
      </c>
      <c r="X1134" s="84" t="str">
        <f aca="false">D1134&amp;G1134</f>
        <v>FT-CAND-EGSC-PRCTOLL:EMP/EAST.Z</v>
      </c>
      <c r="AF1134" s="0" t="str">
        <f aca="false">D1134&amp;V1134</f>
        <v>FT-CAND-EGSC-PRC-</v>
      </c>
    </row>
    <row r="1135" customFormat="false" ht="12.75" hidden="false" customHeight="false" outlineLevel="0" collapsed="false">
      <c r="A1135" s="80" t="n">
        <v>36682</v>
      </c>
      <c r="B1135" s="81" t="s">
        <v>55</v>
      </c>
      <c r="C1135" s="81" t="s">
        <v>56</v>
      </c>
      <c r="D1135" s="81" t="s">
        <v>80</v>
      </c>
      <c r="E1135" s="81" t="s">
        <v>24</v>
      </c>
      <c r="F1135" s="81"/>
      <c r="G1135" s="81" t="s">
        <v>63</v>
      </c>
      <c r="H1135" s="80" t="n">
        <v>40238</v>
      </c>
      <c r="I1135" s="81" t="n">
        <v>0</v>
      </c>
      <c r="J1135" s="81" t="n">
        <v>0</v>
      </c>
      <c r="K1135" s="82" t="n">
        <f aca="false">IF(J1135=0,0,J1135/I1135)</f>
        <v>0</v>
      </c>
      <c r="L1135" s="82" t="n">
        <f aca="false">I1135/UOM</f>
        <v>0</v>
      </c>
      <c r="M1135" s="82" t="n">
        <f aca="false">J1135/UOM</f>
        <v>0</v>
      </c>
      <c r="N1135" s="83" t="str">
        <f aca="false">IF(F1135="P","PHY",IF(F1135="G","G",E1135))</f>
        <v>P</v>
      </c>
      <c r="O1135" s="83" t="str">
        <f aca="false">IF(ISNA(VLOOKUP(G1135,BadCanCurves,1,FALSE())),VLOOKUP(D1135,FOLIOS,6,FALSE()),"not used")</f>
        <v>not used</v>
      </c>
      <c r="P1135" s="83" t="n">
        <f aca="false">IF($N1135="P",VLOOKUP(H1135,PrcBuckets,2,FALSE()),0)</f>
        <v>13</v>
      </c>
      <c r="Q1135" s="83" t="n">
        <f aca="false">IF($N1135="D",VLOOKUP(H1135,BasisBuckets,2,FALSE()),0)</f>
        <v>0</v>
      </c>
      <c r="R1135" s="83" t="n">
        <f aca="false">IF($N1135="PHY",VLOOKUP(H1135,PGDBuckets,2,FALSE()),0)</f>
        <v>0</v>
      </c>
      <c r="S1135" s="83" t="n">
        <f aca="false">IF($N1135="G",VLOOKUP(H1135,PGDBuckets,2,FALSE()),0)</f>
        <v>0</v>
      </c>
      <c r="T1135" s="83" t="n">
        <f aca="false">SUM(P1135:S1135)</f>
        <v>13</v>
      </c>
      <c r="U1135" s="83" t="str">
        <f aca="false">IF(O1135="not used","-",O1135&amp;N1135&amp;T1135)</f>
        <v>-</v>
      </c>
      <c r="V1135" s="83" t="str">
        <f aca="false">IF(O1135="Not Used","-",VLOOKUP(D1135,FOLIOS,7,FALSE())&amp;H1135)</f>
        <v>-</v>
      </c>
      <c r="W1135" s="83" t="str">
        <f aca="false">IF(U1135="-","-",O1135&amp;E1135&amp;H1135)</f>
        <v>-</v>
      </c>
      <c r="X1135" s="84" t="str">
        <f aca="false">D1135&amp;G1135</f>
        <v>FT-CAND-EGSC-PRCTOLL:EMP/EAST.Z</v>
      </c>
      <c r="AF1135" s="0" t="str">
        <f aca="false">D1135&amp;V1135</f>
        <v>FT-CAND-EGSC-PRC-</v>
      </c>
    </row>
    <row r="1136" customFormat="false" ht="12.75" hidden="false" customHeight="false" outlineLevel="0" collapsed="false">
      <c r="A1136" s="80" t="n">
        <v>36682</v>
      </c>
      <c r="B1136" s="81" t="s">
        <v>55</v>
      </c>
      <c r="C1136" s="81" t="s">
        <v>56</v>
      </c>
      <c r="D1136" s="81" t="s">
        <v>80</v>
      </c>
      <c r="E1136" s="81" t="s">
        <v>24</v>
      </c>
      <c r="F1136" s="81"/>
      <c r="G1136" s="81" t="s">
        <v>63</v>
      </c>
      <c r="H1136" s="80" t="n">
        <v>40269</v>
      </c>
      <c r="I1136" s="81" t="n">
        <v>0</v>
      </c>
      <c r="J1136" s="81" t="n">
        <v>0</v>
      </c>
      <c r="K1136" s="82" t="n">
        <f aca="false">IF(J1136=0,0,J1136/I1136)</f>
        <v>0</v>
      </c>
      <c r="L1136" s="82" t="n">
        <f aca="false">I1136/UOM</f>
        <v>0</v>
      </c>
      <c r="M1136" s="82" t="n">
        <f aca="false">J1136/UOM</f>
        <v>0</v>
      </c>
      <c r="N1136" s="83" t="str">
        <f aca="false">IF(F1136="P","PHY",IF(F1136="G","G",E1136))</f>
        <v>P</v>
      </c>
      <c r="O1136" s="83" t="str">
        <f aca="false">IF(ISNA(VLOOKUP(G1136,BadCanCurves,1,FALSE())),VLOOKUP(D1136,FOLIOS,6,FALSE()),"not used")</f>
        <v>not used</v>
      </c>
      <c r="P1136" s="83" t="n">
        <f aca="false">IF($N1136="P",VLOOKUP(H1136,PrcBuckets,2,FALSE()),0)</f>
        <v>13</v>
      </c>
      <c r="Q1136" s="83" t="n">
        <f aca="false">IF($N1136="D",VLOOKUP(H1136,BasisBuckets,2,FALSE()),0)</f>
        <v>0</v>
      </c>
      <c r="R1136" s="83" t="n">
        <f aca="false">IF($N1136="PHY",VLOOKUP(H1136,PGDBuckets,2,FALSE()),0)</f>
        <v>0</v>
      </c>
      <c r="S1136" s="83" t="n">
        <f aca="false">IF($N1136="G",VLOOKUP(H1136,PGDBuckets,2,FALSE()),0)</f>
        <v>0</v>
      </c>
      <c r="T1136" s="83" t="n">
        <f aca="false">SUM(P1136:S1136)</f>
        <v>13</v>
      </c>
      <c r="U1136" s="83" t="str">
        <f aca="false">IF(O1136="not used","-",O1136&amp;N1136&amp;T1136)</f>
        <v>-</v>
      </c>
      <c r="V1136" s="83" t="str">
        <f aca="false">IF(O1136="Not Used","-",VLOOKUP(D1136,FOLIOS,7,FALSE())&amp;H1136)</f>
        <v>-</v>
      </c>
      <c r="W1136" s="83" t="str">
        <f aca="false">IF(U1136="-","-",O1136&amp;E1136&amp;H1136)</f>
        <v>-</v>
      </c>
      <c r="X1136" s="84" t="str">
        <f aca="false">D1136&amp;G1136</f>
        <v>FT-CAND-EGSC-PRCTOLL:EMP/EAST.Z</v>
      </c>
      <c r="AF1136" s="0" t="str">
        <f aca="false">D1136&amp;V1136</f>
        <v>FT-CAND-EGSC-PRC-</v>
      </c>
    </row>
    <row r="1137" customFormat="false" ht="12.75" hidden="false" customHeight="false" outlineLevel="0" collapsed="false">
      <c r="A1137" s="80" t="n">
        <v>36682</v>
      </c>
      <c r="B1137" s="81" t="s">
        <v>55</v>
      </c>
      <c r="C1137" s="81" t="s">
        <v>56</v>
      </c>
      <c r="D1137" s="81" t="s">
        <v>80</v>
      </c>
      <c r="E1137" s="81" t="s">
        <v>24</v>
      </c>
      <c r="F1137" s="81"/>
      <c r="G1137" s="81" t="s">
        <v>63</v>
      </c>
      <c r="H1137" s="80" t="n">
        <v>40299</v>
      </c>
      <c r="I1137" s="81" t="n">
        <v>0</v>
      </c>
      <c r="J1137" s="81" t="n">
        <v>0</v>
      </c>
      <c r="K1137" s="82" t="n">
        <f aca="false">IF(J1137=0,0,J1137/I1137)</f>
        <v>0</v>
      </c>
      <c r="L1137" s="82" t="n">
        <f aca="false">I1137/UOM</f>
        <v>0</v>
      </c>
      <c r="M1137" s="82" t="n">
        <f aca="false">J1137/UOM</f>
        <v>0</v>
      </c>
      <c r="N1137" s="83" t="str">
        <f aca="false">IF(F1137="P","PHY",IF(F1137="G","G",E1137))</f>
        <v>P</v>
      </c>
      <c r="O1137" s="83" t="str">
        <f aca="false">IF(ISNA(VLOOKUP(G1137,BadCanCurves,1,FALSE())),VLOOKUP(D1137,FOLIOS,6,FALSE()),"not used")</f>
        <v>not used</v>
      </c>
      <c r="P1137" s="83" t="n">
        <f aca="false">IF($N1137="P",VLOOKUP(H1137,PrcBuckets,2,FALSE()),0)</f>
        <v>13</v>
      </c>
      <c r="Q1137" s="83" t="n">
        <f aca="false">IF($N1137="D",VLOOKUP(H1137,BasisBuckets,2,FALSE()),0)</f>
        <v>0</v>
      </c>
      <c r="R1137" s="83" t="n">
        <f aca="false">IF($N1137="PHY",VLOOKUP(H1137,PGDBuckets,2,FALSE()),0)</f>
        <v>0</v>
      </c>
      <c r="S1137" s="83" t="n">
        <f aca="false">IF($N1137="G",VLOOKUP(H1137,PGDBuckets,2,FALSE()),0)</f>
        <v>0</v>
      </c>
      <c r="T1137" s="83" t="n">
        <f aca="false">SUM(P1137:S1137)</f>
        <v>13</v>
      </c>
      <c r="U1137" s="83" t="str">
        <f aca="false">IF(O1137="not used","-",O1137&amp;N1137&amp;T1137)</f>
        <v>-</v>
      </c>
      <c r="V1137" s="83" t="str">
        <f aca="false">IF(O1137="Not Used","-",VLOOKUP(D1137,FOLIOS,7,FALSE())&amp;H1137)</f>
        <v>-</v>
      </c>
      <c r="W1137" s="83" t="str">
        <f aca="false">IF(U1137="-","-",O1137&amp;E1137&amp;H1137)</f>
        <v>-</v>
      </c>
      <c r="X1137" s="84" t="str">
        <f aca="false">D1137&amp;G1137</f>
        <v>FT-CAND-EGSC-PRCTOLL:EMP/EAST.Z</v>
      </c>
      <c r="AF1137" s="0" t="str">
        <f aca="false">D1137&amp;V1137</f>
        <v>FT-CAND-EGSC-PRC-</v>
      </c>
    </row>
    <row r="1138" customFormat="false" ht="12.75" hidden="false" customHeight="false" outlineLevel="0" collapsed="false">
      <c r="A1138" s="80" t="n">
        <v>36682</v>
      </c>
      <c r="B1138" s="81" t="s">
        <v>55</v>
      </c>
      <c r="C1138" s="81" t="s">
        <v>56</v>
      </c>
      <c r="D1138" s="81" t="s">
        <v>80</v>
      </c>
      <c r="E1138" s="81" t="s">
        <v>24</v>
      </c>
      <c r="F1138" s="81"/>
      <c r="G1138" s="81" t="s">
        <v>63</v>
      </c>
      <c r="H1138" s="80" t="n">
        <v>40330</v>
      </c>
      <c r="I1138" s="81" t="n">
        <v>0</v>
      </c>
      <c r="J1138" s="81" t="n">
        <v>0</v>
      </c>
      <c r="K1138" s="82" t="n">
        <f aca="false">IF(J1138=0,0,J1138/I1138)</f>
        <v>0</v>
      </c>
      <c r="L1138" s="82" t="n">
        <f aca="false">I1138/UOM</f>
        <v>0</v>
      </c>
      <c r="M1138" s="82" t="n">
        <f aca="false">J1138/UOM</f>
        <v>0</v>
      </c>
      <c r="N1138" s="83" t="str">
        <f aca="false">IF(F1138="P","PHY",IF(F1138="G","G",E1138))</f>
        <v>P</v>
      </c>
      <c r="O1138" s="83" t="str">
        <f aca="false">IF(ISNA(VLOOKUP(G1138,BadCanCurves,1,FALSE())),VLOOKUP(D1138,FOLIOS,6,FALSE()),"not used")</f>
        <v>not used</v>
      </c>
      <c r="P1138" s="83" t="n">
        <f aca="false">IF($N1138="P",VLOOKUP(H1138,PrcBuckets,2,FALSE()),0)</f>
        <v>13</v>
      </c>
      <c r="Q1138" s="83" t="n">
        <f aca="false">IF($N1138="D",VLOOKUP(H1138,BasisBuckets,2,FALSE()),0)</f>
        <v>0</v>
      </c>
      <c r="R1138" s="83" t="n">
        <f aca="false">IF($N1138="PHY",VLOOKUP(H1138,PGDBuckets,2,FALSE()),0)</f>
        <v>0</v>
      </c>
      <c r="S1138" s="83" t="n">
        <f aca="false">IF($N1138="G",VLOOKUP(H1138,PGDBuckets,2,FALSE()),0)</f>
        <v>0</v>
      </c>
      <c r="T1138" s="83" t="n">
        <f aca="false">SUM(P1138:S1138)</f>
        <v>13</v>
      </c>
      <c r="U1138" s="83" t="str">
        <f aca="false">IF(O1138="not used","-",O1138&amp;N1138&amp;T1138)</f>
        <v>-</v>
      </c>
      <c r="V1138" s="83" t="str">
        <f aca="false">IF(O1138="Not Used","-",VLOOKUP(D1138,FOLIOS,7,FALSE())&amp;H1138)</f>
        <v>-</v>
      </c>
      <c r="W1138" s="83" t="str">
        <f aca="false">IF(U1138="-","-",O1138&amp;E1138&amp;H1138)</f>
        <v>-</v>
      </c>
      <c r="X1138" s="84" t="str">
        <f aca="false">D1138&amp;G1138</f>
        <v>FT-CAND-EGSC-PRCTOLL:EMP/EAST.Z</v>
      </c>
      <c r="AF1138" s="0" t="str">
        <f aca="false">D1138&amp;V1138</f>
        <v>FT-CAND-EGSC-PRC-</v>
      </c>
    </row>
    <row r="1139" customFormat="false" ht="12.75" hidden="false" customHeight="false" outlineLevel="0" collapsed="false">
      <c r="A1139" s="80" t="n">
        <v>36682</v>
      </c>
      <c r="B1139" s="81" t="s">
        <v>55</v>
      </c>
      <c r="C1139" s="81" t="s">
        <v>56</v>
      </c>
      <c r="D1139" s="81" t="s">
        <v>80</v>
      </c>
      <c r="E1139" s="81" t="s">
        <v>24</v>
      </c>
      <c r="F1139" s="81"/>
      <c r="G1139" s="81" t="s">
        <v>63</v>
      </c>
      <c r="H1139" s="80" t="n">
        <v>40360</v>
      </c>
      <c r="I1139" s="81" t="n">
        <v>0</v>
      </c>
      <c r="J1139" s="81" t="n">
        <v>0</v>
      </c>
      <c r="K1139" s="82" t="n">
        <f aca="false">IF(J1139=0,0,J1139/I1139)</f>
        <v>0</v>
      </c>
      <c r="L1139" s="82" t="n">
        <f aca="false">I1139/UOM</f>
        <v>0</v>
      </c>
      <c r="M1139" s="82" t="n">
        <f aca="false">J1139/UOM</f>
        <v>0</v>
      </c>
      <c r="N1139" s="83" t="str">
        <f aca="false">IF(F1139="P","PHY",IF(F1139="G","G",E1139))</f>
        <v>P</v>
      </c>
      <c r="O1139" s="83" t="str">
        <f aca="false">IF(ISNA(VLOOKUP(G1139,BadCanCurves,1,FALSE())),VLOOKUP(D1139,FOLIOS,6,FALSE()),"not used")</f>
        <v>not used</v>
      </c>
      <c r="P1139" s="83" t="n">
        <f aca="false">IF($N1139="P",VLOOKUP(H1139,PrcBuckets,2,FALSE()),0)</f>
        <v>13</v>
      </c>
      <c r="Q1139" s="83" t="n">
        <f aca="false">IF($N1139="D",VLOOKUP(H1139,BasisBuckets,2,FALSE()),0)</f>
        <v>0</v>
      </c>
      <c r="R1139" s="83" t="n">
        <f aca="false">IF($N1139="PHY",VLOOKUP(H1139,PGDBuckets,2,FALSE()),0)</f>
        <v>0</v>
      </c>
      <c r="S1139" s="83" t="n">
        <f aca="false">IF($N1139="G",VLOOKUP(H1139,PGDBuckets,2,FALSE()),0)</f>
        <v>0</v>
      </c>
      <c r="T1139" s="83" t="n">
        <f aca="false">SUM(P1139:S1139)</f>
        <v>13</v>
      </c>
      <c r="U1139" s="83" t="str">
        <f aca="false">IF(O1139="not used","-",O1139&amp;N1139&amp;T1139)</f>
        <v>-</v>
      </c>
      <c r="V1139" s="83" t="str">
        <f aca="false">IF(O1139="Not Used","-",VLOOKUP(D1139,FOLIOS,7,FALSE())&amp;H1139)</f>
        <v>-</v>
      </c>
      <c r="W1139" s="83" t="str">
        <f aca="false">IF(U1139="-","-",O1139&amp;E1139&amp;H1139)</f>
        <v>-</v>
      </c>
      <c r="X1139" s="84" t="str">
        <f aca="false">D1139&amp;G1139</f>
        <v>FT-CAND-EGSC-PRCTOLL:EMP/EAST.Z</v>
      </c>
      <c r="AF1139" s="0" t="str">
        <f aca="false">D1139&amp;V1139</f>
        <v>FT-CAND-EGSC-PRC-</v>
      </c>
    </row>
    <row r="1140" customFormat="false" ht="12.75" hidden="false" customHeight="false" outlineLevel="0" collapsed="false">
      <c r="A1140" s="80" t="n">
        <v>36682</v>
      </c>
      <c r="B1140" s="81" t="s">
        <v>55</v>
      </c>
      <c r="C1140" s="81" t="s">
        <v>56</v>
      </c>
      <c r="D1140" s="81" t="s">
        <v>80</v>
      </c>
      <c r="E1140" s="81" t="s">
        <v>24</v>
      </c>
      <c r="F1140" s="81"/>
      <c r="G1140" s="81" t="s">
        <v>63</v>
      </c>
      <c r="H1140" s="80" t="n">
        <v>40391</v>
      </c>
      <c r="I1140" s="81" t="n">
        <v>0</v>
      </c>
      <c r="J1140" s="81" t="n">
        <v>0</v>
      </c>
      <c r="K1140" s="82" t="n">
        <f aca="false">IF(J1140=0,0,J1140/I1140)</f>
        <v>0</v>
      </c>
      <c r="L1140" s="82" t="n">
        <f aca="false">I1140/UOM</f>
        <v>0</v>
      </c>
      <c r="M1140" s="82" t="n">
        <f aca="false">J1140/UOM</f>
        <v>0</v>
      </c>
      <c r="N1140" s="83" t="str">
        <f aca="false">IF(F1140="P","PHY",IF(F1140="G","G",E1140))</f>
        <v>P</v>
      </c>
      <c r="O1140" s="83" t="str">
        <f aca="false">IF(ISNA(VLOOKUP(G1140,BadCanCurves,1,FALSE())),VLOOKUP(D1140,FOLIOS,6,FALSE()),"not used")</f>
        <v>not used</v>
      </c>
      <c r="P1140" s="83" t="n">
        <f aca="false">IF($N1140="P",VLOOKUP(H1140,PrcBuckets,2,FALSE()),0)</f>
        <v>13</v>
      </c>
      <c r="Q1140" s="83" t="n">
        <f aca="false">IF($N1140="D",VLOOKUP(H1140,BasisBuckets,2,FALSE()),0)</f>
        <v>0</v>
      </c>
      <c r="R1140" s="83" t="n">
        <f aca="false">IF($N1140="PHY",VLOOKUP(H1140,PGDBuckets,2,FALSE()),0)</f>
        <v>0</v>
      </c>
      <c r="S1140" s="83" t="n">
        <f aca="false">IF($N1140="G",VLOOKUP(H1140,PGDBuckets,2,FALSE()),0)</f>
        <v>0</v>
      </c>
      <c r="T1140" s="83" t="n">
        <f aca="false">SUM(P1140:S1140)</f>
        <v>13</v>
      </c>
      <c r="U1140" s="83" t="str">
        <f aca="false">IF(O1140="not used","-",O1140&amp;N1140&amp;T1140)</f>
        <v>-</v>
      </c>
      <c r="V1140" s="83" t="str">
        <f aca="false">IF(O1140="Not Used","-",VLOOKUP(D1140,FOLIOS,7,FALSE())&amp;H1140)</f>
        <v>-</v>
      </c>
      <c r="W1140" s="83" t="str">
        <f aca="false">IF(U1140="-","-",O1140&amp;E1140&amp;H1140)</f>
        <v>-</v>
      </c>
      <c r="X1140" s="84" t="str">
        <f aca="false">D1140&amp;G1140</f>
        <v>FT-CAND-EGSC-PRCTOLL:EMP/EAST.Z</v>
      </c>
      <c r="AF1140" s="0" t="str">
        <f aca="false">D1140&amp;V1140</f>
        <v>FT-CAND-EGSC-PRC-</v>
      </c>
    </row>
    <row r="1141" customFormat="false" ht="12.75" hidden="false" customHeight="false" outlineLevel="0" collapsed="false">
      <c r="A1141" s="80" t="n">
        <v>36682</v>
      </c>
      <c r="B1141" s="81" t="s">
        <v>55</v>
      </c>
      <c r="C1141" s="81" t="s">
        <v>56</v>
      </c>
      <c r="D1141" s="81" t="s">
        <v>80</v>
      </c>
      <c r="E1141" s="81" t="s">
        <v>24</v>
      </c>
      <c r="F1141" s="81"/>
      <c r="G1141" s="81" t="s">
        <v>63</v>
      </c>
      <c r="H1141" s="80" t="n">
        <v>40422</v>
      </c>
      <c r="I1141" s="81" t="n">
        <v>0</v>
      </c>
      <c r="J1141" s="81" t="n">
        <v>0</v>
      </c>
      <c r="K1141" s="82" t="n">
        <f aca="false">IF(J1141=0,0,J1141/I1141)</f>
        <v>0</v>
      </c>
      <c r="L1141" s="82" t="n">
        <f aca="false">I1141/UOM</f>
        <v>0</v>
      </c>
      <c r="M1141" s="82" t="n">
        <f aca="false">J1141/UOM</f>
        <v>0</v>
      </c>
      <c r="N1141" s="83" t="str">
        <f aca="false">IF(F1141="P","PHY",IF(F1141="G","G",E1141))</f>
        <v>P</v>
      </c>
      <c r="O1141" s="83" t="str">
        <f aca="false">IF(ISNA(VLOOKUP(G1141,BadCanCurves,1,FALSE())),VLOOKUP(D1141,FOLIOS,6,FALSE()),"not used")</f>
        <v>not used</v>
      </c>
      <c r="P1141" s="83" t="n">
        <f aca="false">IF($N1141="P",VLOOKUP(H1141,PrcBuckets,2,FALSE()),0)</f>
        <v>13</v>
      </c>
      <c r="Q1141" s="83" t="n">
        <f aca="false">IF($N1141="D",VLOOKUP(H1141,BasisBuckets,2,FALSE()),0)</f>
        <v>0</v>
      </c>
      <c r="R1141" s="83" t="n">
        <f aca="false">IF($N1141="PHY",VLOOKUP(H1141,PGDBuckets,2,FALSE()),0)</f>
        <v>0</v>
      </c>
      <c r="S1141" s="83" t="n">
        <f aca="false">IF($N1141="G",VLOOKUP(H1141,PGDBuckets,2,FALSE()),0)</f>
        <v>0</v>
      </c>
      <c r="T1141" s="83" t="n">
        <f aca="false">SUM(P1141:S1141)</f>
        <v>13</v>
      </c>
      <c r="U1141" s="83" t="str">
        <f aca="false">IF(O1141="not used","-",O1141&amp;N1141&amp;T1141)</f>
        <v>-</v>
      </c>
      <c r="V1141" s="83" t="str">
        <f aca="false">IF(O1141="Not Used","-",VLOOKUP(D1141,FOLIOS,7,FALSE())&amp;H1141)</f>
        <v>-</v>
      </c>
      <c r="W1141" s="83" t="str">
        <f aca="false">IF(U1141="-","-",O1141&amp;E1141&amp;H1141)</f>
        <v>-</v>
      </c>
      <c r="X1141" s="84" t="str">
        <f aca="false">D1141&amp;G1141</f>
        <v>FT-CAND-EGSC-PRCTOLL:EMP/EAST.Z</v>
      </c>
      <c r="AF1141" s="0" t="str">
        <f aca="false">D1141&amp;V1141</f>
        <v>FT-CAND-EGSC-PRC-</v>
      </c>
    </row>
    <row r="1142" customFormat="false" ht="12.75" hidden="false" customHeight="false" outlineLevel="0" collapsed="false">
      <c r="A1142" s="80" t="n">
        <v>36682</v>
      </c>
      <c r="B1142" s="81" t="s">
        <v>55</v>
      </c>
      <c r="C1142" s="81" t="s">
        <v>56</v>
      </c>
      <c r="D1142" s="81" t="s">
        <v>80</v>
      </c>
      <c r="E1142" s="81" t="s">
        <v>24</v>
      </c>
      <c r="F1142" s="81"/>
      <c r="G1142" s="81" t="s">
        <v>63</v>
      </c>
      <c r="H1142" s="80" t="n">
        <v>40452</v>
      </c>
      <c r="I1142" s="81" t="n">
        <v>0</v>
      </c>
      <c r="J1142" s="81" t="n">
        <v>0</v>
      </c>
      <c r="K1142" s="82" t="n">
        <f aca="false">IF(J1142=0,0,J1142/I1142)</f>
        <v>0</v>
      </c>
      <c r="L1142" s="82" t="n">
        <f aca="false">I1142/UOM</f>
        <v>0</v>
      </c>
      <c r="M1142" s="82" t="n">
        <f aca="false">J1142/UOM</f>
        <v>0</v>
      </c>
      <c r="N1142" s="83" t="str">
        <f aca="false">IF(F1142="P","PHY",IF(F1142="G","G",E1142))</f>
        <v>P</v>
      </c>
      <c r="O1142" s="83" t="str">
        <f aca="false">IF(ISNA(VLOOKUP(G1142,BadCanCurves,1,FALSE())),VLOOKUP(D1142,FOLIOS,6,FALSE()),"not used")</f>
        <v>not used</v>
      </c>
      <c r="P1142" s="83" t="n">
        <f aca="false">IF($N1142="P",VLOOKUP(H1142,PrcBuckets,2,FALSE()),0)</f>
        <v>13</v>
      </c>
      <c r="Q1142" s="83" t="n">
        <f aca="false">IF($N1142="D",VLOOKUP(H1142,BasisBuckets,2,FALSE()),0)</f>
        <v>0</v>
      </c>
      <c r="R1142" s="83" t="n">
        <f aca="false">IF($N1142="PHY",VLOOKUP(H1142,PGDBuckets,2,FALSE()),0)</f>
        <v>0</v>
      </c>
      <c r="S1142" s="83" t="n">
        <f aca="false">IF($N1142="G",VLOOKUP(H1142,PGDBuckets,2,FALSE()),0)</f>
        <v>0</v>
      </c>
      <c r="T1142" s="83" t="n">
        <f aca="false">SUM(P1142:S1142)</f>
        <v>13</v>
      </c>
      <c r="U1142" s="83" t="str">
        <f aca="false">IF(O1142="not used","-",O1142&amp;N1142&amp;T1142)</f>
        <v>-</v>
      </c>
      <c r="V1142" s="83" t="str">
        <f aca="false">IF(O1142="Not Used","-",VLOOKUP(D1142,FOLIOS,7,FALSE())&amp;H1142)</f>
        <v>-</v>
      </c>
      <c r="W1142" s="83" t="str">
        <f aca="false">IF(U1142="-","-",O1142&amp;E1142&amp;H1142)</f>
        <v>-</v>
      </c>
      <c r="X1142" s="84" t="str">
        <f aca="false">D1142&amp;G1142</f>
        <v>FT-CAND-EGSC-PRCTOLL:EMP/EAST.Z</v>
      </c>
      <c r="AF1142" s="0" t="str">
        <f aca="false">D1142&amp;V1142</f>
        <v>FT-CAND-EGSC-PRC-</v>
      </c>
    </row>
    <row r="1143" customFormat="false" ht="12.75" hidden="false" customHeight="false" outlineLevel="0" collapsed="false">
      <c r="A1143" s="80" t="n">
        <v>36682</v>
      </c>
      <c r="B1143" s="81" t="s">
        <v>55</v>
      </c>
      <c r="C1143" s="81" t="s">
        <v>56</v>
      </c>
      <c r="D1143" s="81" t="s">
        <v>80</v>
      </c>
      <c r="E1143" s="81" t="s">
        <v>24</v>
      </c>
      <c r="F1143" s="81"/>
      <c r="G1143" s="81" t="s">
        <v>63</v>
      </c>
      <c r="H1143" s="80" t="n">
        <v>40483</v>
      </c>
      <c r="I1143" s="81" t="n">
        <v>0</v>
      </c>
      <c r="J1143" s="81" t="n">
        <v>0</v>
      </c>
      <c r="K1143" s="82" t="n">
        <f aca="false">IF(J1143=0,0,J1143/I1143)</f>
        <v>0</v>
      </c>
      <c r="L1143" s="82" t="n">
        <f aca="false">I1143/UOM</f>
        <v>0</v>
      </c>
      <c r="M1143" s="82" t="n">
        <f aca="false">J1143/UOM</f>
        <v>0</v>
      </c>
      <c r="N1143" s="83" t="str">
        <f aca="false">IF(F1143="P","PHY",IF(F1143="G","G",E1143))</f>
        <v>P</v>
      </c>
      <c r="O1143" s="83" t="str">
        <f aca="false">IF(ISNA(VLOOKUP(G1143,BadCanCurves,1,FALSE())),VLOOKUP(D1143,FOLIOS,6,FALSE()),"not used")</f>
        <v>not used</v>
      </c>
      <c r="P1143" s="83" t="n">
        <f aca="false">IF($N1143="P",VLOOKUP(H1143,PrcBuckets,2,FALSE()),0)</f>
        <v>13</v>
      </c>
      <c r="Q1143" s="83" t="n">
        <f aca="false">IF($N1143="D",VLOOKUP(H1143,BasisBuckets,2,FALSE()),0)</f>
        <v>0</v>
      </c>
      <c r="R1143" s="83" t="n">
        <f aca="false">IF($N1143="PHY",VLOOKUP(H1143,PGDBuckets,2,FALSE()),0)</f>
        <v>0</v>
      </c>
      <c r="S1143" s="83" t="n">
        <f aca="false">IF($N1143="G",VLOOKUP(H1143,PGDBuckets,2,FALSE()),0)</f>
        <v>0</v>
      </c>
      <c r="T1143" s="83" t="n">
        <f aca="false">SUM(P1143:S1143)</f>
        <v>13</v>
      </c>
      <c r="U1143" s="83" t="str">
        <f aca="false">IF(O1143="not used","-",O1143&amp;N1143&amp;T1143)</f>
        <v>-</v>
      </c>
      <c r="V1143" s="83" t="str">
        <f aca="false">IF(O1143="Not Used","-",VLOOKUP(D1143,FOLIOS,7,FALSE())&amp;H1143)</f>
        <v>-</v>
      </c>
      <c r="W1143" s="83" t="str">
        <f aca="false">IF(U1143="-","-",O1143&amp;E1143&amp;H1143)</f>
        <v>-</v>
      </c>
      <c r="X1143" s="84" t="str">
        <f aca="false">D1143&amp;G1143</f>
        <v>FT-CAND-EGSC-PRCTOLL:EMP/EAST.Z</v>
      </c>
      <c r="AF1143" s="0" t="str">
        <f aca="false">D1143&amp;V1143</f>
        <v>FT-CAND-EGSC-PRC-</v>
      </c>
    </row>
    <row r="1144" customFormat="false" ht="12.75" hidden="false" customHeight="false" outlineLevel="0" collapsed="false">
      <c r="A1144" s="80" t="n">
        <v>36682</v>
      </c>
      <c r="B1144" s="81" t="s">
        <v>55</v>
      </c>
      <c r="C1144" s="81" t="s">
        <v>56</v>
      </c>
      <c r="D1144" s="81" t="s">
        <v>80</v>
      </c>
      <c r="E1144" s="81" t="s">
        <v>24</v>
      </c>
      <c r="F1144" s="81"/>
      <c r="G1144" s="81" t="s">
        <v>63</v>
      </c>
      <c r="H1144" s="80" t="n">
        <v>40513</v>
      </c>
      <c r="I1144" s="81" t="n">
        <v>0</v>
      </c>
      <c r="J1144" s="81" t="n">
        <v>0</v>
      </c>
      <c r="K1144" s="82" t="n">
        <f aca="false">IF(J1144=0,0,J1144/I1144)</f>
        <v>0</v>
      </c>
      <c r="L1144" s="82" t="n">
        <f aca="false">I1144/UOM</f>
        <v>0</v>
      </c>
      <c r="M1144" s="82" t="n">
        <f aca="false">J1144/UOM</f>
        <v>0</v>
      </c>
      <c r="N1144" s="83" t="str">
        <f aca="false">IF(F1144="P","PHY",IF(F1144="G","G",E1144))</f>
        <v>P</v>
      </c>
      <c r="O1144" s="83" t="str">
        <f aca="false">IF(ISNA(VLOOKUP(G1144,BadCanCurves,1,FALSE())),VLOOKUP(D1144,FOLIOS,6,FALSE()),"not used")</f>
        <v>not used</v>
      </c>
      <c r="P1144" s="83" t="n">
        <f aca="false">IF($N1144="P",VLOOKUP(H1144,PrcBuckets,2,FALSE()),0)</f>
        <v>13</v>
      </c>
      <c r="Q1144" s="83" t="n">
        <f aca="false">IF($N1144="D",VLOOKUP(H1144,BasisBuckets,2,FALSE()),0)</f>
        <v>0</v>
      </c>
      <c r="R1144" s="83" t="n">
        <f aca="false">IF($N1144="PHY",VLOOKUP(H1144,PGDBuckets,2,FALSE()),0)</f>
        <v>0</v>
      </c>
      <c r="S1144" s="83" t="n">
        <f aca="false">IF($N1144="G",VLOOKUP(H1144,PGDBuckets,2,FALSE()),0)</f>
        <v>0</v>
      </c>
      <c r="T1144" s="83" t="n">
        <f aca="false">SUM(P1144:S1144)</f>
        <v>13</v>
      </c>
      <c r="U1144" s="83" t="str">
        <f aca="false">IF(O1144="not used","-",O1144&amp;N1144&amp;T1144)</f>
        <v>-</v>
      </c>
      <c r="V1144" s="83" t="str">
        <f aca="false">IF(O1144="Not Used","-",VLOOKUP(D1144,FOLIOS,7,FALSE())&amp;H1144)</f>
        <v>-</v>
      </c>
      <c r="W1144" s="83" t="str">
        <f aca="false">IF(U1144="-","-",O1144&amp;E1144&amp;H1144)</f>
        <v>-</v>
      </c>
      <c r="X1144" s="84" t="str">
        <f aca="false">D1144&amp;G1144</f>
        <v>FT-CAND-EGSC-PRCTOLL:EMP/EAST.Z</v>
      </c>
      <c r="AF1144" s="0" t="str">
        <f aca="false">D1144&amp;V1144</f>
        <v>FT-CAND-EGSC-PRC-</v>
      </c>
    </row>
    <row r="1145" customFormat="false" ht="12.75" hidden="false" customHeight="false" outlineLevel="0" collapsed="false">
      <c r="A1145" s="80" t="n">
        <v>36682</v>
      </c>
      <c r="B1145" s="81" t="s">
        <v>55</v>
      </c>
      <c r="C1145" s="81" t="s">
        <v>56</v>
      </c>
      <c r="D1145" s="81" t="s">
        <v>80</v>
      </c>
      <c r="E1145" s="81" t="s">
        <v>24</v>
      </c>
      <c r="F1145" s="81"/>
      <c r="G1145" s="81" t="s">
        <v>63</v>
      </c>
      <c r="H1145" s="80" t="n">
        <v>40544</v>
      </c>
      <c r="I1145" s="81" t="n">
        <v>0</v>
      </c>
      <c r="J1145" s="81" t="n">
        <v>0</v>
      </c>
      <c r="K1145" s="82" t="n">
        <f aca="false">IF(J1145=0,0,J1145/I1145)</f>
        <v>0</v>
      </c>
      <c r="L1145" s="82" t="n">
        <f aca="false">I1145/UOM</f>
        <v>0</v>
      </c>
      <c r="M1145" s="82" t="n">
        <f aca="false">J1145/UOM</f>
        <v>0</v>
      </c>
      <c r="N1145" s="83" t="str">
        <f aca="false">IF(F1145="P","PHY",IF(F1145="G","G",E1145))</f>
        <v>P</v>
      </c>
      <c r="O1145" s="83" t="str">
        <f aca="false">IF(ISNA(VLOOKUP(G1145,BadCanCurves,1,FALSE())),VLOOKUP(D1145,FOLIOS,6,FALSE()),"not used")</f>
        <v>not used</v>
      </c>
      <c r="P1145" s="83" t="n">
        <f aca="false">IF($N1145="P",VLOOKUP(H1145,PrcBuckets,2,FALSE()),0)</f>
        <v>14</v>
      </c>
      <c r="Q1145" s="83" t="n">
        <f aca="false">IF($N1145="D",VLOOKUP(H1145,BasisBuckets,2,FALSE()),0)</f>
        <v>0</v>
      </c>
      <c r="R1145" s="83" t="n">
        <f aca="false">IF($N1145="PHY",VLOOKUP(H1145,PGDBuckets,2,FALSE()),0)</f>
        <v>0</v>
      </c>
      <c r="S1145" s="83" t="n">
        <f aca="false">IF($N1145="G",VLOOKUP(H1145,PGDBuckets,2,FALSE()),0)</f>
        <v>0</v>
      </c>
      <c r="T1145" s="83" t="n">
        <f aca="false">SUM(P1145:S1145)</f>
        <v>14</v>
      </c>
      <c r="U1145" s="83" t="str">
        <f aca="false">IF(O1145="not used","-",O1145&amp;N1145&amp;T1145)</f>
        <v>-</v>
      </c>
      <c r="V1145" s="83" t="str">
        <f aca="false">IF(O1145="Not Used","-",VLOOKUP(D1145,FOLIOS,7,FALSE())&amp;H1145)</f>
        <v>-</v>
      </c>
      <c r="W1145" s="83" t="str">
        <f aca="false">IF(U1145="-","-",O1145&amp;E1145&amp;H1145)</f>
        <v>-</v>
      </c>
      <c r="X1145" s="84" t="str">
        <f aca="false">D1145&amp;G1145</f>
        <v>FT-CAND-EGSC-PRCTOLL:EMP/EAST.Z</v>
      </c>
      <c r="AF1145" s="0" t="str">
        <f aca="false">D1145&amp;V1145</f>
        <v>FT-CAND-EGSC-PRC-</v>
      </c>
    </row>
    <row r="1146" customFormat="false" ht="12.75" hidden="false" customHeight="false" outlineLevel="0" collapsed="false">
      <c r="A1146" s="80" t="n">
        <v>36682</v>
      </c>
      <c r="B1146" s="81" t="s">
        <v>55</v>
      </c>
      <c r="C1146" s="81" t="s">
        <v>56</v>
      </c>
      <c r="D1146" s="81" t="s">
        <v>80</v>
      </c>
      <c r="E1146" s="81" t="s">
        <v>24</v>
      </c>
      <c r="F1146" s="81"/>
      <c r="G1146" s="81" t="s">
        <v>63</v>
      </c>
      <c r="H1146" s="80" t="n">
        <v>40575</v>
      </c>
      <c r="I1146" s="81" t="n">
        <v>0</v>
      </c>
      <c r="J1146" s="81" t="n">
        <v>0</v>
      </c>
      <c r="K1146" s="82" t="n">
        <f aca="false">IF(J1146=0,0,J1146/I1146)</f>
        <v>0</v>
      </c>
      <c r="L1146" s="82" t="n">
        <f aca="false">I1146/UOM</f>
        <v>0</v>
      </c>
      <c r="M1146" s="82" t="n">
        <f aca="false">J1146/UOM</f>
        <v>0</v>
      </c>
      <c r="N1146" s="83" t="str">
        <f aca="false">IF(F1146="P","PHY",IF(F1146="G","G",E1146))</f>
        <v>P</v>
      </c>
      <c r="O1146" s="83" t="str">
        <f aca="false">IF(ISNA(VLOOKUP(G1146,BadCanCurves,1,FALSE())),VLOOKUP(D1146,FOLIOS,6,FALSE()),"not used")</f>
        <v>not used</v>
      </c>
      <c r="P1146" s="83" t="n">
        <f aca="false">IF($N1146="P",VLOOKUP(H1146,PrcBuckets,2,FALSE()),0)</f>
        <v>14</v>
      </c>
      <c r="Q1146" s="83" t="n">
        <f aca="false">IF($N1146="D",VLOOKUP(H1146,BasisBuckets,2,FALSE()),0)</f>
        <v>0</v>
      </c>
      <c r="R1146" s="83" t="n">
        <f aca="false">IF($N1146="PHY",VLOOKUP(H1146,PGDBuckets,2,FALSE()),0)</f>
        <v>0</v>
      </c>
      <c r="S1146" s="83" t="n">
        <f aca="false">IF($N1146="G",VLOOKUP(H1146,PGDBuckets,2,FALSE()),0)</f>
        <v>0</v>
      </c>
      <c r="T1146" s="83" t="n">
        <f aca="false">SUM(P1146:S1146)</f>
        <v>14</v>
      </c>
      <c r="U1146" s="83" t="str">
        <f aca="false">IF(O1146="not used","-",O1146&amp;N1146&amp;T1146)</f>
        <v>-</v>
      </c>
      <c r="V1146" s="83" t="str">
        <f aca="false">IF(O1146="Not Used","-",VLOOKUP(D1146,FOLIOS,7,FALSE())&amp;H1146)</f>
        <v>-</v>
      </c>
      <c r="W1146" s="83" t="str">
        <f aca="false">IF(U1146="-","-",O1146&amp;E1146&amp;H1146)</f>
        <v>-</v>
      </c>
      <c r="X1146" s="84" t="str">
        <f aca="false">D1146&amp;G1146</f>
        <v>FT-CAND-EGSC-PRCTOLL:EMP/EAST.Z</v>
      </c>
      <c r="AF1146" s="0" t="str">
        <f aca="false">D1146&amp;V1146</f>
        <v>FT-CAND-EGSC-PRC-</v>
      </c>
    </row>
    <row r="1147" customFormat="false" ht="12.75" hidden="false" customHeight="false" outlineLevel="0" collapsed="false">
      <c r="A1147" s="80" t="n">
        <v>36682</v>
      </c>
      <c r="B1147" s="81" t="s">
        <v>55</v>
      </c>
      <c r="C1147" s="81" t="s">
        <v>56</v>
      </c>
      <c r="D1147" s="81" t="s">
        <v>80</v>
      </c>
      <c r="E1147" s="81" t="s">
        <v>24</v>
      </c>
      <c r="F1147" s="81"/>
      <c r="G1147" s="81" t="s">
        <v>63</v>
      </c>
      <c r="H1147" s="80" t="n">
        <v>40603</v>
      </c>
      <c r="I1147" s="81" t="n">
        <v>0</v>
      </c>
      <c r="J1147" s="81" t="n">
        <v>0</v>
      </c>
      <c r="K1147" s="82" t="n">
        <f aca="false">IF(J1147=0,0,J1147/I1147)</f>
        <v>0</v>
      </c>
      <c r="L1147" s="82" t="n">
        <f aca="false">I1147/UOM</f>
        <v>0</v>
      </c>
      <c r="M1147" s="82" t="n">
        <f aca="false">J1147/UOM</f>
        <v>0</v>
      </c>
      <c r="N1147" s="83" t="str">
        <f aca="false">IF(F1147="P","PHY",IF(F1147="G","G",E1147))</f>
        <v>P</v>
      </c>
      <c r="O1147" s="83" t="str">
        <f aca="false">IF(ISNA(VLOOKUP(G1147,BadCanCurves,1,FALSE())),VLOOKUP(D1147,FOLIOS,6,FALSE()),"not used")</f>
        <v>not used</v>
      </c>
      <c r="P1147" s="83" t="n">
        <f aca="false">IF($N1147="P",VLOOKUP(H1147,PrcBuckets,2,FALSE()),0)</f>
        <v>14</v>
      </c>
      <c r="Q1147" s="83" t="n">
        <f aca="false">IF($N1147="D",VLOOKUP(H1147,BasisBuckets,2,FALSE()),0)</f>
        <v>0</v>
      </c>
      <c r="R1147" s="83" t="n">
        <f aca="false">IF($N1147="PHY",VLOOKUP(H1147,PGDBuckets,2,FALSE()),0)</f>
        <v>0</v>
      </c>
      <c r="S1147" s="83" t="n">
        <f aca="false">IF($N1147="G",VLOOKUP(H1147,PGDBuckets,2,FALSE()),0)</f>
        <v>0</v>
      </c>
      <c r="T1147" s="83" t="n">
        <f aca="false">SUM(P1147:S1147)</f>
        <v>14</v>
      </c>
      <c r="U1147" s="83" t="str">
        <f aca="false">IF(O1147="not used","-",O1147&amp;N1147&amp;T1147)</f>
        <v>-</v>
      </c>
      <c r="V1147" s="83" t="str">
        <f aca="false">IF(O1147="Not Used","-",VLOOKUP(D1147,FOLIOS,7,FALSE())&amp;H1147)</f>
        <v>-</v>
      </c>
      <c r="W1147" s="83" t="str">
        <f aca="false">IF(U1147="-","-",O1147&amp;E1147&amp;H1147)</f>
        <v>-</v>
      </c>
      <c r="X1147" s="84" t="str">
        <f aca="false">D1147&amp;G1147</f>
        <v>FT-CAND-EGSC-PRCTOLL:EMP/EAST.Z</v>
      </c>
      <c r="AF1147" s="0" t="str">
        <f aca="false">D1147&amp;V1147</f>
        <v>FT-CAND-EGSC-PRC-</v>
      </c>
    </row>
    <row r="1148" customFormat="false" ht="12.75" hidden="false" customHeight="false" outlineLevel="0" collapsed="false">
      <c r="A1148" s="80" t="n">
        <v>36682</v>
      </c>
      <c r="B1148" s="81" t="s">
        <v>55</v>
      </c>
      <c r="C1148" s="81" t="s">
        <v>56</v>
      </c>
      <c r="D1148" s="81" t="s">
        <v>80</v>
      </c>
      <c r="E1148" s="81" t="s">
        <v>24</v>
      </c>
      <c r="F1148" s="81"/>
      <c r="G1148" s="81" t="s">
        <v>63</v>
      </c>
      <c r="H1148" s="80" t="n">
        <v>40634</v>
      </c>
      <c r="I1148" s="81" t="n">
        <v>0</v>
      </c>
      <c r="J1148" s="81" t="n">
        <v>0</v>
      </c>
      <c r="K1148" s="82" t="n">
        <f aca="false">IF(J1148=0,0,J1148/I1148)</f>
        <v>0</v>
      </c>
      <c r="L1148" s="82" t="n">
        <f aca="false">I1148/UOM</f>
        <v>0</v>
      </c>
      <c r="M1148" s="82" t="n">
        <f aca="false">J1148/UOM</f>
        <v>0</v>
      </c>
      <c r="N1148" s="83" t="str">
        <f aca="false">IF(F1148="P","PHY",IF(F1148="G","G",E1148))</f>
        <v>P</v>
      </c>
      <c r="O1148" s="83" t="str">
        <f aca="false">IF(ISNA(VLOOKUP(G1148,BadCanCurves,1,FALSE())),VLOOKUP(D1148,FOLIOS,6,FALSE()),"not used")</f>
        <v>not used</v>
      </c>
      <c r="P1148" s="83" t="n">
        <f aca="false">IF($N1148="P",VLOOKUP(H1148,PrcBuckets,2,FALSE()),0)</f>
        <v>14</v>
      </c>
      <c r="Q1148" s="83" t="n">
        <f aca="false">IF($N1148="D",VLOOKUP(H1148,BasisBuckets,2,FALSE()),0)</f>
        <v>0</v>
      </c>
      <c r="R1148" s="83" t="n">
        <f aca="false">IF($N1148="PHY",VLOOKUP(H1148,PGDBuckets,2,FALSE()),0)</f>
        <v>0</v>
      </c>
      <c r="S1148" s="83" t="n">
        <f aca="false">IF($N1148="G",VLOOKUP(H1148,PGDBuckets,2,FALSE()),0)</f>
        <v>0</v>
      </c>
      <c r="T1148" s="83" t="n">
        <f aca="false">SUM(P1148:S1148)</f>
        <v>14</v>
      </c>
      <c r="U1148" s="83" t="str">
        <f aca="false">IF(O1148="not used","-",O1148&amp;N1148&amp;T1148)</f>
        <v>-</v>
      </c>
      <c r="V1148" s="83" t="str">
        <f aca="false">IF(O1148="Not Used","-",VLOOKUP(D1148,FOLIOS,7,FALSE())&amp;H1148)</f>
        <v>-</v>
      </c>
      <c r="W1148" s="83" t="str">
        <f aca="false">IF(U1148="-","-",O1148&amp;E1148&amp;H1148)</f>
        <v>-</v>
      </c>
      <c r="X1148" s="84" t="str">
        <f aca="false">D1148&amp;G1148</f>
        <v>FT-CAND-EGSC-PRCTOLL:EMP/EAST.Z</v>
      </c>
      <c r="AF1148" s="0" t="str">
        <f aca="false">D1148&amp;V1148</f>
        <v>FT-CAND-EGSC-PRC-</v>
      </c>
    </row>
    <row r="1149" customFormat="false" ht="12.75" hidden="false" customHeight="false" outlineLevel="0" collapsed="false">
      <c r="A1149" s="80" t="n">
        <v>36682</v>
      </c>
      <c r="B1149" s="81" t="s">
        <v>55</v>
      </c>
      <c r="C1149" s="81" t="s">
        <v>56</v>
      </c>
      <c r="D1149" s="81" t="s">
        <v>80</v>
      </c>
      <c r="E1149" s="81" t="s">
        <v>24</v>
      </c>
      <c r="F1149" s="81"/>
      <c r="G1149" s="81" t="s">
        <v>63</v>
      </c>
      <c r="H1149" s="80" t="n">
        <v>40664</v>
      </c>
      <c r="I1149" s="81" t="n">
        <v>0</v>
      </c>
      <c r="J1149" s="81" t="n">
        <v>0</v>
      </c>
      <c r="K1149" s="82" t="n">
        <f aca="false">IF(J1149=0,0,J1149/I1149)</f>
        <v>0</v>
      </c>
      <c r="L1149" s="82" t="n">
        <f aca="false">I1149/UOM</f>
        <v>0</v>
      </c>
      <c r="M1149" s="82" t="n">
        <f aca="false">J1149/UOM</f>
        <v>0</v>
      </c>
      <c r="N1149" s="83" t="str">
        <f aca="false">IF(F1149="P","PHY",IF(F1149="G","G",E1149))</f>
        <v>P</v>
      </c>
      <c r="O1149" s="83" t="str">
        <f aca="false">IF(ISNA(VLOOKUP(G1149,BadCanCurves,1,FALSE())),VLOOKUP(D1149,FOLIOS,6,FALSE()),"not used")</f>
        <v>not used</v>
      </c>
      <c r="P1149" s="83" t="n">
        <f aca="false">IF($N1149="P",VLOOKUP(H1149,PrcBuckets,2,FALSE()),0)</f>
        <v>14</v>
      </c>
      <c r="Q1149" s="83" t="n">
        <f aca="false">IF($N1149="D",VLOOKUP(H1149,BasisBuckets,2,FALSE()),0)</f>
        <v>0</v>
      </c>
      <c r="R1149" s="83" t="n">
        <f aca="false">IF($N1149="PHY",VLOOKUP(H1149,PGDBuckets,2,FALSE()),0)</f>
        <v>0</v>
      </c>
      <c r="S1149" s="83" t="n">
        <f aca="false">IF($N1149="G",VLOOKUP(H1149,PGDBuckets,2,FALSE()),0)</f>
        <v>0</v>
      </c>
      <c r="T1149" s="83" t="n">
        <f aca="false">SUM(P1149:S1149)</f>
        <v>14</v>
      </c>
      <c r="U1149" s="83" t="str">
        <f aca="false">IF(O1149="not used","-",O1149&amp;N1149&amp;T1149)</f>
        <v>-</v>
      </c>
      <c r="V1149" s="83" t="str">
        <f aca="false">IF(O1149="Not Used","-",VLOOKUP(D1149,FOLIOS,7,FALSE())&amp;H1149)</f>
        <v>-</v>
      </c>
      <c r="W1149" s="83" t="str">
        <f aca="false">IF(U1149="-","-",O1149&amp;E1149&amp;H1149)</f>
        <v>-</v>
      </c>
      <c r="X1149" s="84" t="str">
        <f aca="false">D1149&amp;G1149</f>
        <v>FT-CAND-EGSC-PRCTOLL:EMP/EAST.Z</v>
      </c>
      <c r="AF1149" s="0" t="str">
        <f aca="false">D1149&amp;V1149</f>
        <v>FT-CAND-EGSC-PRC-</v>
      </c>
    </row>
    <row r="1150" customFormat="false" ht="12.75" hidden="false" customHeight="false" outlineLevel="0" collapsed="false">
      <c r="A1150" s="80" t="n">
        <v>36682</v>
      </c>
      <c r="B1150" s="81" t="s">
        <v>55</v>
      </c>
      <c r="C1150" s="81" t="s">
        <v>56</v>
      </c>
      <c r="D1150" s="81" t="s">
        <v>80</v>
      </c>
      <c r="E1150" s="81" t="s">
        <v>24</v>
      </c>
      <c r="F1150" s="81"/>
      <c r="G1150" s="81" t="s">
        <v>63</v>
      </c>
      <c r="H1150" s="80" t="n">
        <v>40695</v>
      </c>
      <c r="I1150" s="81" t="n">
        <v>0</v>
      </c>
      <c r="J1150" s="81" t="n">
        <v>0</v>
      </c>
      <c r="K1150" s="82" t="n">
        <f aca="false">IF(J1150=0,0,J1150/I1150)</f>
        <v>0</v>
      </c>
      <c r="L1150" s="82" t="n">
        <f aca="false">I1150/UOM</f>
        <v>0</v>
      </c>
      <c r="M1150" s="82" t="n">
        <f aca="false">J1150/UOM</f>
        <v>0</v>
      </c>
      <c r="N1150" s="83" t="str">
        <f aca="false">IF(F1150="P","PHY",IF(F1150="G","G",E1150))</f>
        <v>P</v>
      </c>
      <c r="O1150" s="83" t="str">
        <f aca="false">IF(ISNA(VLOOKUP(G1150,BadCanCurves,1,FALSE())),VLOOKUP(D1150,FOLIOS,6,FALSE()),"not used")</f>
        <v>not used</v>
      </c>
      <c r="P1150" s="83" t="n">
        <f aca="false">IF($N1150="P",VLOOKUP(H1150,PrcBuckets,2,FALSE()),0)</f>
        <v>14</v>
      </c>
      <c r="Q1150" s="83" t="n">
        <f aca="false">IF($N1150="D",VLOOKUP(H1150,BasisBuckets,2,FALSE()),0)</f>
        <v>0</v>
      </c>
      <c r="R1150" s="83" t="n">
        <f aca="false">IF($N1150="PHY",VLOOKUP(H1150,PGDBuckets,2,FALSE()),0)</f>
        <v>0</v>
      </c>
      <c r="S1150" s="83" t="n">
        <f aca="false">IF($N1150="G",VLOOKUP(H1150,PGDBuckets,2,FALSE()),0)</f>
        <v>0</v>
      </c>
      <c r="T1150" s="83" t="n">
        <f aca="false">SUM(P1150:S1150)</f>
        <v>14</v>
      </c>
      <c r="U1150" s="83" t="str">
        <f aca="false">IF(O1150="not used","-",O1150&amp;N1150&amp;T1150)</f>
        <v>-</v>
      </c>
      <c r="V1150" s="83" t="str">
        <f aca="false">IF(O1150="Not Used","-",VLOOKUP(D1150,FOLIOS,7,FALSE())&amp;H1150)</f>
        <v>-</v>
      </c>
      <c r="W1150" s="83" t="str">
        <f aca="false">IF(U1150="-","-",O1150&amp;E1150&amp;H1150)</f>
        <v>-</v>
      </c>
      <c r="X1150" s="84" t="str">
        <f aca="false">D1150&amp;G1150</f>
        <v>FT-CAND-EGSC-PRCTOLL:EMP/EAST.Z</v>
      </c>
      <c r="AF1150" s="0" t="str">
        <f aca="false">D1150&amp;V1150</f>
        <v>FT-CAND-EGSC-PRC-</v>
      </c>
    </row>
    <row r="1151" customFormat="false" ht="12.75" hidden="false" customHeight="false" outlineLevel="0" collapsed="false">
      <c r="A1151" s="80" t="n">
        <v>36682</v>
      </c>
      <c r="B1151" s="81" t="s">
        <v>55</v>
      </c>
      <c r="C1151" s="81" t="s">
        <v>56</v>
      </c>
      <c r="D1151" s="81" t="s">
        <v>80</v>
      </c>
      <c r="E1151" s="81" t="s">
        <v>24</v>
      </c>
      <c r="F1151" s="81"/>
      <c r="G1151" s="81" t="s">
        <v>63</v>
      </c>
      <c r="H1151" s="80" t="n">
        <v>40725</v>
      </c>
      <c r="I1151" s="81" t="n">
        <v>0</v>
      </c>
      <c r="J1151" s="81" t="n">
        <v>0</v>
      </c>
      <c r="K1151" s="82" t="n">
        <f aca="false">IF(J1151=0,0,J1151/I1151)</f>
        <v>0</v>
      </c>
      <c r="L1151" s="82" t="n">
        <f aca="false">I1151/UOM</f>
        <v>0</v>
      </c>
      <c r="M1151" s="82" t="n">
        <f aca="false">J1151/UOM</f>
        <v>0</v>
      </c>
      <c r="N1151" s="83" t="str">
        <f aca="false">IF(F1151="P","PHY",IF(F1151="G","G",E1151))</f>
        <v>P</v>
      </c>
      <c r="O1151" s="83" t="str">
        <f aca="false">IF(ISNA(VLOOKUP(G1151,BadCanCurves,1,FALSE())),VLOOKUP(D1151,FOLIOS,6,FALSE()),"not used")</f>
        <v>not used</v>
      </c>
      <c r="P1151" s="83" t="n">
        <f aca="false">IF($N1151="P",VLOOKUP(H1151,PrcBuckets,2,FALSE()),0)</f>
        <v>14</v>
      </c>
      <c r="Q1151" s="83" t="n">
        <f aca="false">IF($N1151="D",VLOOKUP(H1151,BasisBuckets,2,FALSE()),0)</f>
        <v>0</v>
      </c>
      <c r="R1151" s="83" t="n">
        <f aca="false">IF($N1151="PHY",VLOOKUP(H1151,PGDBuckets,2,FALSE()),0)</f>
        <v>0</v>
      </c>
      <c r="S1151" s="83" t="n">
        <f aca="false">IF($N1151="G",VLOOKUP(H1151,PGDBuckets,2,FALSE()),0)</f>
        <v>0</v>
      </c>
      <c r="T1151" s="83" t="n">
        <f aca="false">SUM(P1151:S1151)</f>
        <v>14</v>
      </c>
      <c r="U1151" s="83" t="str">
        <f aca="false">IF(O1151="not used","-",O1151&amp;N1151&amp;T1151)</f>
        <v>-</v>
      </c>
      <c r="V1151" s="83" t="str">
        <f aca="false">IF(O1151="Not Used","-",VLOOKUP(D1151,FOLIOS,7,FALSE())&amp;H1151)</f>
        <v>-</v>
      </c>
      <c r="W1151" s="83" t="str">
        <f aca="false">IF(U1151="-","-",O1151&amp;E1151&amp;H1151)</f>
        <v>-</v>
      </c>
      <c r="X1151" s="84" t="str">
        <f aca="false">D1151&amp;G1151</f>
        <v>FT-CAND-EGSC-PRCTOLL:EMP/EAST.Z</v>
      </c>
      <c r="AF1151" s="0" t="str">
        <f aca="false">D1151&amp;V1151</f>
        <v>FT-CAND-EGSC-PRC-</v>
      </c>
    </row>
    <row r="1152" customFormat="false" ht="12.75" hidden="false" customHeight="false" outlineLevel="0" collapsed="false">
      <c r="A1152" s="80" t="n">
        <v>36682</v>
      </c>
      <c r="B1152" s="81" t="s">
        <v>55</v>
      </c>
      <c r="C1152" s="81" t="s">
        <v>56</v>
      </c>
      <c r="D1152" s="81" t="s">
        <v>80</v>
      </c>
      <c r="E1152" s="81" t="s">
        <v>24</v>
      </c>
      <c r="F1152" s="81"/>
      <c r="G1152" s="81" t="s">
        <v>63</v>
      </c>
      <c r="H1152" s="80" t="n">
        <v>40756</v>
      </c>
      <c r="I1152" s="81" t="n">
        <v>0</v>
      </c>
      <c r="J1152" s="81" t="n">
        <v>0</v>
      </c>
      <c r="K1152" s="82" t="n">
        <f aca="false">IF(J1152=0,0,J1152/I1152)</f>
        <v>0</v>
      </c>
      <c r="L1152" s="82" t="n">
        <f aca="false">I1152/UOM</f>
        <v>0</v>
      </c>
      <c r="M1152" s="82" t="n">
        <f aca="false">J1152/UOM</f>
        <v>0</v>
      </c>
      <c r="N1152" s="83" t="str">
        <f aca="false">IF(F1152="P","PHY",IF(F1152="G","G",E1152))</f>
        <v>P</v>
      </c>
      <c r="O1152" s="83" t="str">
        <f aca="false">IF(ISNA(VLOOKUP(G1152,BadCanCurves,1,FALSE())),VLOOKUP(D1152,FOLIOS,6,FALSE()),"not used")</f>
        <v>not used</v>
      </c>
      <c r="P1152" s="83" t="n">
        <f aca="false">IF($N1152="P",VLOOKUP(H1152,PrcBuckets,2,FALSE()),0)</f>
        <v>14</v>
      </c>
      <c r="Q1152" s="83" t="n">
        <f aca="false">IF($N1152="D",VLOOKUP(H1152,BasisBuckets,2,FALSE()),0)</f>
        <v>0</v>
      </c>
      <c r="R1152" s="83" t="n">
        <f aca="false">IF($N1152="PHY",VLOOKUP(H1152,PGDBuckets,2,FALSE()),0)</f>
        <v>0</v>
      </c>
      <c r="S1152" s="83" t="n">
        <f aca="false">IF($N1152="G",VLOOKUP(H1152,PGDBuckets,2,FALSE()),0)</f>
        <v>0</v>
      </c>
      <c r="T1152" s="83" t="n">
        <f aca="false">SUM(P1152:S1152)</f>
        <v>14</v>
      </c>
      <c r="U1152" s="83" t="str">
        <f aca="false">IF(O1152="not used","-",O1152&amp;N1152&amp;T1152)</f>
        <v>-</v>
      </c>
      <c r="V1152" s="83" t="str">
        <f aca="false">IF(O1152="Not Used","-",VLOOKUP(D1152,FOLIOS,7,FALSE())&amp;H1152)</f>
        <v>-</v>
      </c>
      <c r="W1152" s="83" t="str">
        <f aca="false">IF(U1152="-","-",O1152&amp;E1152&amp;H1152)</f>
        <v>-</v>
      </c>
      <c r="X1152" s="84" t="str">
        <f aca="false">D1152&amp;G1152</f>
        <v>FT-CAND-EGSC-PRCTOLL:EMP/EAST.Z</v>
      </c>
      <c r="AF1152" s="0" t="str">
        <f aca="false">D1152&amp;V1152</f>
        <v>FT-CAND-EGSC-PRC-</v>
      </c>
    </row>
    <row r="1153" customFormat="false" ht="12.75" hidden="false" customHeight="false" outlineLevel="0" collapsed="false">
      <c r="A1153" s="80" t="n">
        <v>36682</v>
      </c>
      <c r="B1153" s="81" t="s">
        <v>55</v>
      </c>
      <c r="C1153" s="81" t="s">
        <v>56</v>
      </c>
      <c r="D1153" s="81" t="s">
        <v>80</v>
      </c>
      <c r="E1153" s="81" t="s">
        <v>24</v>
      </c>
      <c r="F1153" s="81"/>
      <c r="G1153" s="81" t="s">
        <v>63</v>
      </c>
      <c r="H1153" s="80" t="n">
        <v>40787</v>
      </c>
      <c r="I1153" s="81" t="n">
        <v>0</v>
      </c>
      <c r="J1153" s="81" t="n">
        <v>0</v>
      </c>
      <c r="K1153" s="82" t="n">
        <f aca="false">IF(J1153=0,0,J1153/I1153)</f>
        <v>0</v>
      </c>
      <c r="L1153" s="82" t="n">
        <f aca="false">I1153/UOM</f>
        <v>0</v>
      </c>
      <c r="M1153" s="82" t="n">
        <f aca="false">J1153/UOM</f>
        <v>0</v>
      </c>
      <c r="N1153" s="83" t="str">
        <f aca="false">IF(F1153="P","PHY",IF(F1153="G","G",E1153))</f>
        <v>P</v>
      </c>
      <c r="O1153" s="83" t="str">
        <f aca="false">IF(ISNA(VLOOKUP(G1153,BadCanCurves,1,FALSE())),VLOOKUP(D1153,FOLIOS,6,FALSE()),"not used")</f>
        <v>not used</v>
      </c>
      <c r="P1153" s="83" t="n">
        <f aca="false">IF($N1153="P",VLOOKUP(H1153,PrcBuckets,2,FALSE()),0)</f>
        <v>14</v>
      </c>
      <c r="Q1153" s="83" t="n">
        <f aca="false">IF($N1153="D",VLOOKUP(H1153,BasisBuckets,2,FALSE()),0)</f>
        <v>0</v>
      </c>
      <c r="R1153" s="83" t="n">
        <f aca="false">IF($N1153="PHY",VLOOKUP(H1153,PGDBuckets,2,FALSE()),0)</f>
        <v>0</v>
      </c>
      <c r="S1153" s="83" t="n">
        <f aca="false">IF($N1153="G",VLOOKUP(H1153,PGDBuckets,2,FALSE()),0)</f>
        <v>0</v>
      </c>
      <c r="T1153" s="83" t="n">
        <f aca="false">SUM(P1153:S1153)</f>
        <v>14</v>
      </c>
      <c r="U1153" s="83" t="str">
        <f aca="false">IF(O1153="not used","-",O1153&amp;N1153&amp;T1153)</f>
        <v>-</v>
      </c>
      <c r="V1153" s="83" t="str">
        <f aca="false">IF(O1153="Not Used","-",VLOOKUP(D1153,FOLIOS,7,FALSE())&amp;H1153)</f>
        <v>-</v>
      </c>
      <c r="W1153" s="83" t="str">
        <f aca="false">IF(U1153="-","-",O1153&amp;E1153&amp;H1153)</f>
        <v>-</v>
      </c>
      <c r="X1153" s="84" t="str">
        <f aca="false">D1153&amp;G1153</f>
        <v>FT-CAND-EGSC-PRCTOLL:EMP/EAST.Z</v>
      </c>
      <c r="AF1153" s="0" t="str">
        <f aca="false">D1153&amp;V1153</f>
        <v>FT-CAND-EGSC-PRC-</v>
      </c>
    </row>
    <row r="1154" customFormat="false" ht="12.75" hidden="false" customHeight="false" outlineLevel="0" collapsed="false">
      <c r="A1154" s="80" t="n">
        <v>36682</v>
      </c>
      <c r="B1154" s="81" t="s">
        <v>55</v>
      </c>
      <c r="C1154" s="81" t="s">
        <v>56</v>
      </c>
      <c r="D1154" s="81" t="s">
        <v>80</v>
      </c>
      <c r="E1154" s="81" t="s">
        <v>24</v>
      </c>
      <c r="F1154" s="81"/>
      <c r="G1154" s="81" t="s">
        <v>63</v>
      </c>
      <c r="H1154" s="80" t="n">
        <v>40817</v>
      </c>
      <c r="I1154" s="81" t="n">
        <v>0</v>
      </c>
      <c r="J1154" s="81" t="n">
        <v>0</v>
      </c>
      <c r="K1154" s="82" t="n">
        <f aca="false">IF(J1154=0,0,J1154/I1154)</f>
        <v>0</v>
      </c>
      <c r="L1154" s="82" t="n">
        <f aca="false">I1154/UOM</f>
        <v>0</v>
      </c>
      <c r="M1154" s="82" t="n">
        <f aca="false">J1154/UOM</f>
        <v>0</v>
      </c>
      <c r="N1154" s="83" t="str">
        <f aca="false">IF(F1154="P","PHY",IF(F1154="G","G",E1154))</f>
        <v>P</v>
      </c>
      <c r="O1154" s="83" t="str">
        <f aca="false">IF(ISNA(VLOOKUP(G1154,BadCanCurves,1,FALSE())),VLOOKUP(D1154,FOLIOS,6,FALSE()),"not used")</f>
        <v>not used</v>
      </c>
      <c r="P1154" s="83" t="n">
        <f aca="false">IF($N1154="P",VLOOKUP(H1154,PrcBuckets,2,FALSE()),0)</f>
        <v>14</v>
      </c>
      <c r="Q1154" s="83" t="n">
        <f aca="false">IF($N1154="D",VLOOKUP(H1154,BasisBuckets,2,FALSE()),0)</f>
        <v>0</v>
      </c>
      <c r="R1154" s="83" t="n">
        <f aca="false">IF($N1154="PHY",VLOOKUP(H1154,PGDBuckets,2,FALSE()),0)</f>
        <v>0</v>
      </c>
      <c r="S1154" s="83" t="n">
        <f aca="false">IF($N1154="G",VLOOKUP(H1154,PGDBuckets,2,FALSE()),0)</f>
        <v>0</v>
      </c>
      <c r="T1154" s="83" t="n">
        <f aca="false">SUM(P1154:S1154)</f>
        <v>14</v>
      </c>
      <c r="U1154" s="83" t="str">
        <f aca="false">IF(O1154="not used","-",O1154&amp;N1154&amp;T1154)</f>
        <v>-</v>
      </c>
      <c r="V1154" s="83" t="str">
        <f aca="false">IF(O1154="Not Used","-",VLOOKUP(D1154,FOLIOS,7,FALSE())&amp;H1154)</f>
        <v>-</v>
      </c>
      <c r="W1154" s="83" t="str">
        <f aca="false">IF(U1154="-","-",O1154&amp;E1154&amp;H1154)</f>
        <v>-</v>
      </c>
      <c r="X1154" s="84" t="str">
        <f aca="false">D1154&amp;G1154</f>
        <v>FT-CAND-EGSC-PRCTOLL:EMP/EAST.Z</v>
      </c>
      <c r="AF1154" s="0" t="str">
        <f aca="false">D1154&amp;V1154</f>
        <v>FT-CAND-EGSC-PRC-</v>
      </c>
    </row>
    <row r="1155" customFormat="false" ht="12.75" hidden="false" customHeight="false" outlineLevel="0" collapsed="false">
      <c r="A1155" s="80" t="n">
        <v>36682</v>
      </c>
      <c r="B1155" s="81" t="s">
        <v>55</v>
      </c>
      <c r="C1155" s="81" t="s">
        <v>56</v>
      </c>
      <c r="D1155" s="81" t="s">
        <v>80</v>
      </c>
      <c r="E1155" s="81" t="s">
        <v>24</v>
      </c>
      <c r="F1155" s="81"/>
      <c r="G1155" s="81" t="s">
        <v>63</v>
      </c>
      <c r="H1155" s="80" t="n">
        <v>40848</v>
      </c>
      <c r="I1155" s="81" t="n">
        <v>0</v>
      </c>
      <c r="J1155" s="81" t="n">
        <v>0</v>
      </c>
      <c r="K1155" s="82" t="n">
        <f aca="false">IF(J1155=0,0,J1155/I1155)</f>
        <v>0</v>
      </c>
      <c r="L1155" s="82" t="n">
        <f aca="false">I1155/UOM</f>
        <v>0</v>
      </c>
      <c r="M1155" s="82" t="n">
        <f aca="false">J1155/UOM</f>
        <v>0</v>
      </c>
      <c r="N1155" s="83" t="str">
        <f aca="false">IF(F1155="P","PHY",IF(F1155="G","G",E1155))</f>
        <v>P</v>
      </c>
      <c r="O1155" s="83" t="str">
        <f aca="false">IF(ISNA(VLOOKUP(G1155,BadCanCurves,1,FALSE())),VLOOKUP(D1155,FOLIOS,6,FALSE()),"not used")</f>
        <v>not used</v>
      </c>
      <c r="P1155" s="83" t="n">
        <f aca="false">IF($N1155="P",VLOOKUP(H1155,PrcBuckets,2,FALSE()),0)</f>
        <v>14</v>
      </c>
      <c r="Q1155" s="83" t="n">
        <f aca="false">IF($N1155="D",VLOOKUP(H1155,BasisBuckets,2,FALSE()),0)</f>
        <v>0</v>
      </c>
      <c r="R1155" s="83" t="n">
        <f aca="false">IF($N1155="PHY",VLOOKUP(H1155,PGDBuckets,2,FALSE()),0)</f>
        <v>0</v>
      </c>
      <c r="S1155" s="83" t="n">
        <f aca="false">IF($N1155="G",VLOOKUP(H1155,PGDBuckets,2,FALSE()),0)</f>
        <v>0</v>
      </c>
      <c r="T1155" s="83" t="n">
        <f aca="false">SUM(P1155:S1155)</f>
        <v>14</v>
      </c>
      <c r="U1155" s="83" t="str">
        <f aca="false">IF(O1155="not used","-",O1155&amp;N1155&amp;T1155)</f>
        <v>-</v>
      </c>
      <c r="V1155" s="83" t="str">
        <f aca="false">IF(O1155="Not Used","-",VLOOKUP(D1155,FOLIOS,7,FALSE())&amp;H1155)</f>
        <v>-</v>
      </c>
      <c r="W1155" s="83" t="str">
        <f aca="false">IF(U1155="-","-",O1155&amp;E1155&amp;H1155)</f>
        <v>-</v>
      </c>
      <c r="X1155" s="84" t="str">
        <f aca="false">D1155&amp;G1155</f>
        <v>FT-CAND-EGSC-PRCTOLL:EMP/EAST.Z</v>
      </c>
      <c r="AF1155" s="0" t="str">
        <f aca="false">D1155&amp;V1155</f>
        <v>FT-CAND-EGSC-PRC-</v>
      </c>
    </row>
    <row r="1156" customFormat="false" ht="12.75" hidden="false" customHeight="false" outlineLevel="0" collapsed="false">
      <c r="A1156" s="80" t="n">
        <v>36682</v>
      </c>
      <c r="B1156" s="81" t="s">
        <v>55</v>
      </c>
      <c r="C1156" s="81" t="s">
        <v>56</v>
      </c>
      <c r="D1156" s="81" t="s">
        <v>80</v>
      </c>
      <c r="E1156" s="81" t="s">
        <v>24</v>
      </c>
      <c r="F1156" s="81"/>
      <c r="G1156" s="81" t="s">
        <v>63</v>
      </c>
      <c r="H1156" s="80" t="n">
        <v>40878</v>
      </c>
      <c r="I1156" s="81" t="n">
        <v>0</v>
      </c>
      <c r="J1156" s="81" t="n">
        <v>0</v>
      </c>
      <c r="K1156" s="82" t="n">
        <f aca="false">IF(J1156=0,0,J1156/I1156)</f>
        <v>0</v>
      </c>
      <c r="L1156" s="82" t="n">
        <f aca="false">I1156/UOM</f>
        <v>0</v>
      </c>
      <c r="M1156" s="82" t="n">
        <f aca="false">J1156/UOM</f>
        <v>0</v>
      </c>
      <c r="N1156" s="83" t="str">
        <f aca="false">IF(F1156="P","PHY",IF(F1156="G","G",E1156))</f>
        <v>P</v>
      </c>
      <c r="O1156" s="83" t="str">
        <f aca="false">IF(ISNA(VLOOKUP(G1156,BadCanCurves,1,FALSE())),VLOOKUP(D1156,FOLIOS,6,FALSE()),"not used")</f>
        <v>not used</v>
      </c>
      <c r="P1156" s="83" t="n">
        <f aca="false">IF($N1156="P",VLOOKUP(H1156,PrcBuckets,2,FALSE()),0)</f>
        <v>14</v>
      </c>
      <c r="Q1156" s="83" t="n">
        <f aca="false">IF($N1156="D",VLOOKUP(H1156,BasisBuckets,2,FALSE()),0)</f>
        <v>0</v>
      </c>
      <c r="R1156" s="83" t="n">
        <f aca="false">IF($N1156="PHY",VLOOKUP(H1156,PGDBuckets,2,FALSE()),0)</f>
        <v>0</v>
      </c>
      <c r="S1156" s="83" t="n">
        <f aca="false">IF($N1156="G",VLOOKUP(H1156,PGDBuckets,2,FALSE()),0)</f>
        <v>0</v>
      </c>
      <c r="T1156" s="83" t="n">
        <f aca="false">SUM(P1156:S1156)</f>
        <v>14</v>
      </c>
      <c r="U1156" s="83" t="str">
        <f aca="false">IF(O1156="not used","-",O1156&amp;N1156&amp;T1156)</f>
        <v>-</v>
      </c>
      <c r="V1156" s="83" t="str">
        <f aca="false">IF(O1156="Not Used","-",VLOOKUP(D1156,FOLIOS,7,FALSE())&amp;H1156)</f>
        <v>-</v>
      </c>
      <c r="W1156" s="83" t="str">
        <f aca="false">IF(U1156="-","-",O1156&amp;E1156&amp;H1156)</f>
        <v>-</v>
      </c>
      <c r="X1156" s="84" t="str">
        <f aca="false">D1156&amp;G1156</f>
        <v>FT-CAND-EGSC-PRCTOLL:EMP/EAST.Z</v>
      </c>
      <c r="AF1156" s="0" t="str">
        <f aca="false">D1156&amp;V1156</f>
        <v>FT-CAND-EGSC-PRC-</v>
      </c>
    </row>
    <row r="1157" customFormat="false" ht="12.75" hidden="false" customHeight="false" outlineLevel="0" collapsed="false">
      <c r="A1157" s="80" t="n">
        <v>36682</v>
      </c>
      <c r="B1157" s="81" t="s">
        <v>55</v>
      </c>
      <c r="C1157" s="81" t="s">
        <v>56</v>
      </c>
      <c r="D1157" s="81" t="s">
        <v>80</v>
      </c>
      <c r="E1157" s="81" t="s">
        <v>24</v>
      </c>
      <c r="F1157" s="81"/>
      <c r="G1157" s="81" t="s">
        <v>63</v>
      </c>
      <c r="H1157" s="80" t="n">
        <v>40909</v>
      </c>
      <c r="I1157" s="81" t="n">
        <v>0</v>
      </c>
      <c r="J1157" s="81" t="n">
        <v>0</v>
      </c>
      <c r="K1157" s="82" t="n">
        <f aca="false">IF(J1157=0,0,J1157/I1157)</f>
        <v>0</v>
      </c>
      <c r="L1157" s="82" t="n">
        <f aca="false">I1157/UOM</f>
        <v>0</v>
      </c>
      <c r="M1157" s="82" t="n">
        <f aca="false">J1157/UOM</f>
        <v>0</v>
      </c>
      <c r="N1157" s="83" t="str">
        <f aca="false">IF(F1157="P","PHY",IF(F1157="G","G",E1157))</f>
        <v>P</v>
      </c>
      <c r="O1157" s="83" t="str">
        <f aca="false">IF(ISNA(VLOOKUP(G1157,BadCanCurves,1,FALSE())),VLOOKUP(D1157,FOLIOS,6,FALSE()),"not used")</f>
        <v>not used</v>
      </c>
      <c r="P1157" s="83" t="n">
        <f aca="false">IF($N1157="P",VLOOKUP(H1157,PrcBuckets,2,FALSE()),0)</f>
        <v>14</v>
      </c>
      <c r="Q1157" s="83" t="n">
        <f aca="false">IF($N1157="D",VLOOKUP(H1157,BasisBuckets,2,FALSE()),0)</f>
        <v>0</v>
      </c>
      <c r="R1157" s="83" t="n">
        <f aca="false">IF($N1157="PHY",VLOOKUP(H1157,PGDBuckets,2,FALSE()),0)</f>
        <v>0</v>
      </c>
      <c r="S1157" s="83" t="n">
        <f aca="false">IF($N1157="G",VLOOKUP(H1157,PGDBuckets,2,FALSE()),0)</f>
        <v>0</v>
      </c>
      <c r="T1157" s="83" t="n">
        <f aca="false">SUM(P1157:S1157)</f>
        <v>14</v>
      </c>
      <c r="U1157" s="83" t="str">
        <f aca="false">IF(O1157="not used","-",O1157&amp;N1157&amp;T1157)</f>
        <v>-</v>
      </c>
      <c r="V1157" s="83" t="str">
        <f aca="false">IF(O1157="Not Used","-",VLOOKUP(D1157,FOLIOS,7,FALSE())&amp;H1157)</f>
        <v>-</v>
      </c>
      <c r="W1157" s="83" t="str">
        <f aca="false">IF(U1157="-","-",O1157&amp;E1157&amp;H1157)</f>
        <v>-</v>
      </c>
      <c r="X1157" s="84" t="str">
        <f aca="false">D1157&amp;G1157</f>
        <v>FT-CAND-EGSC-PRCTOLL:EMP/EAST.Z</v>
      </c>
      <c r="AF1157" s="0" t="str">
        <f aca="false">D1157&amp;V1157</f>
        <v>FT-CAND-EGSC-PRC-</v>
      </c>
    </row>
    <row r="1158" customFormat="false" ht="12.75" hidden="false" customHeight="false" outlineLevel="0" collapsed="false">
      <c r="A1158" s="80" t="n">
        <v>36682</v>
      </c>
      <c r="B1158" s="81" t="s">
        <v>55</v>
      </c>
      <c r="C1158" s="81" t="s">
        <v>56</v>
      </c>
      <c r="D1158" s="81" t="s">
        <v>80</v>
      </c>
      <c r="E1158" s="81" t="s">
        <v>24</v>
      </c>
      <c r="F1158" s="81"/>
      <c r="G1158" s="81" t="s">
        <v>63</v>
      </c>
      <c r="H1158" s="80" t="n">
        <v>40940</v>
      </c>
      <c r="I1158" s="81" t="n">
        <v>0</v>
      </c>
      <c r="J1158" s="81" t="n">
        <v>0</v>
      </c>
      <c r="K1158" s="82" t="n">
        <f aca="false">IF(J1158=0,0,J1158/I1158)</f>
        <v>0</v>
      </c>
      <c r="L1158" s="82" t="n">
        <f aca="false">I1158/UOM</f>
        <v>0</v>
      </c>
      <c r="M1158" s="82" t="n">
        <f aca="false">J1158/UOM</f>
        <v>0</v>
      </c>
      <c r="N1158" s="83" t="str">
        <f aca="false">IF(F1158="P","PHY",IF(F1158="G","G",E1158))</f>
        <v>P</v>
      </c>
      <c r="O1158" s="83" t="str">
        <f aca="false">IF(ISNA(VLOOKUP(G1158,BadCanCurves,1,FALSE())),VLOOKUP(D1158,FOLIOS,6,FALSE()),"not used")</f>
        <v>not used</v>
      </c>
      <c r="P1158" s="83" t="n">
        <f aca="false">IF($N1158="P",VLOOKUP(H1158,PrcBuckets,2,FALSE()),0)</f>
        <v>14</v>
      </c>
      <c r="Q1158" s="83" t="n">
        <f aca="false">IF($N1158="D",VLOOKUP(H1158,BasisBuckets,2,FALSE()),0)</f>
        <v>0</v>
      </c>
      <c r="R1158" s="83" t="n">
        <f aca="false">IF($N1158="PHY",VLOOKUP(H1158,PGDBuckets,2,FALSE()),0)</f>
        <v>0</v>
      </c>
      <c r="S1158" s="83" t="n">
        <f aca="false">IF($N1158="G",VLOOKUP(H1158,PGDBuckets,2,FALSE()),0)</f>
        <v>0</v>
      </c>
      <c r="T1158" s="83" t="n">
        <f aca="false">SUM(P1158:S1158)</f>
        <v>14</v>
      </c>
      <c r="U1158" s="83" t="str">
        <f aca="false">IF(O1158="not used","-",O1158&amp;N1158&amp;T1158)</f>
        <v>-</v>
      </c>
      <c r="V1158" s="83" t="str">
        <f aca="false">IF(O1158="Not Used","-",VLOOKUP(D1158,FOLIOS,7,FALSE())&amp;H1158)</f>
        <v>-</v>
      </c>
      <c r="W1158" s="83" t="str">
        <f aca="false">IF(U1158="-","-",O1158&amp;E1158&amp;H1158)</f>
        <v>-</v>
      </c>
      <c r="X1158" s="84" t="str">
        <f aca="false">D1158&amp;G1158</f>
        <v>FT-CAND-EGSC-PRCTOLL:EMP/EAST.Z</v>
      </c>
      <c r="AF1158" s="0" t="str">
        <f aca="false">D1158&amp;V1158</f>
        <v>FT-CAND-EGSC-PRC-</v>
      </c>
    </row>
    <row r="1159" customFormat="false" ht="12.75" hidden="false" customHeight="false" outlineLevel="0" collapsed="false">
      <c r="A1159" s="80" t="n">
        <v>36682</v>
      </c>
      <c r="B1159" s="81" t="s">
        <v>55</v>
      </c>
      <c r="C1159" s="81" t="s">
        <v>56</v>
      </c>
      <c r="D1159" s="81" t="s">
        <v>80</v>
      </c>
      <c r="E1159" s="81" t="s">
        <v>24</v>
      </c>
      <c r="F1159" s="81"/>
      <c r="G1159" s="81" t="s">
        <v>63</v>
      </c>
      <c r="H1159" s="80" t="n">
        <v>40969</v>
      </c>
      <c r="I1159" s="81" t="n">
        <v>0</v>
      </c>
      <c r="J1159" s="81" t="n">
        <v>0</v>
      </c>
      <c r="K1159" s="82" t="n">
        <f aca="false">IF(J1159=0,0,J1159/I1159)</f>
        <v>0</v>
      </c>
      <c r="L1159" s="82" t="n">
        <f aca="false">I1159/UOM</f>
        <v>0</v>
      </c>
      <c r="M1159" s="82" t="n">
        <f aca="false">J1159/UOM</f>
        <v>0</v>
      </c>
      <c r="N1159" s="83" t="str">
        <f aca="false">IF(F1159="P","PHY",IF(F1159="G","G",E1159))</f>
        <v>P</v>
      </c>
      <c r="O1159" s="83" t="str">
        <f aca="false">IF(ISNA(VLOOKUP(G1159,BadCanCurves,1,FALSE())),VLOOKUP(D1159,FOLIOS,6,FALSE()),"not used")</f>
        <v>not used</v>
      </c>
      <c r="P1159" s="83" t="n">
        <f aca="false">IF($N1159="P",VLOOKUP(H1159,PrcBuckets,2,FALSE()),0)</f>
        <v>14</v>
      </c>
      <c r="Q1159" s="83" t="n">
        <f aca="false">IF($N1159="D",VLOOKUP(H1159,BasisBuckets,2,FALSE()),0)</f>
        <v>0</v>
      </c>
      <c r="R1159" s="83" t="n">
        <f aca="false">IF($N1159="PHY",VLOOKUP(H1159,PGDBuckets,2,FALSE()),0)</f>
        <v>0</v>
      </c>
      <c r="S1159" s="83" t="n">
        <f aca="false">IF($N1159="G",VLOOKUP(H1159,PGDBuckets,2,FALSE()),0)</f>
        <v>0</v>
      </c>
      <c r="T1159" s="83" t="n">
        <f aca="false">SUM(P1159:S1159)</f>
        <v>14</v>
      </c>
      <c r="U1159" s="83" t="str">
        <f aca="false">IF(O1159="not used","-",O1159&amp;N1159&amp;T1159)</f>
        <v>-</v>
      </c>
      <c r="V1159" s="83" t="str">
        <f aca="false">IF(O1159="Not Used","-",VLOOKUP(D1159,FOLIOS,7,FALSE())&amp;H1159)</f>
        <v>-</v>
      </c>
      <c r="W1159" s="83" t="str">
        <f aca="false">IF(U1159="-","-",O1159&amp;E1159&amp;H1159)</f>
        <v>-</v>
      </c>
      <c r="X1159" s="84" t="str">
        <f aca="false">D1159&amp;G1159</f>
        <v>FT-CAND-EGSC-PRCTOLL:EMP/EAST.Z</v>
      </c>
      <c r="AF1159" s="0" t="str">
        <f aca="false">D1159&amp;V1159</f>
        <v>FT-CAND-EGSC-PRC-</v>
      </c>
    </row>
    <row r="1160" customFormat="false" ht="12.75" hidden="false" customHeight="false" outlineLevel="0" collapsed="false">
      <c r="A1160" s="80" t="n">
        <v>36682</v>
      </c>
      <c r="B1160" s="81" t="s">
        <v>55</v>
      </c>
      <c r="C1160" s="81" t="s">
        <v>56</v>
      </c>
      <c r="D1160" s="81" t="s">
        <v>80</v>
      </c>
      <c r="E1160" s="81" t="s">
        <v>24</v>
      </c>
      <c r="F1160" s="81"/>
      <c r="G1160" s="81" t="s">
        <v>63</v>
      </c>
      <c r="H1160" s="80" t="n">
        <v>41000</v>
      </c>
      <c r="I1160" s="81" t="n">
        <v>0</v>
      </c>
      <c r="J1160" s="81" t="n">
        <v>0</v>
      </c>
      <c r="K1160" s="82" t="n">
        <f aca="false">IF(J1160=0,0,J1160/I1160)</f>
        <v>0</v>
      </c>
      <c r="L1160" s="82" t="n">
        <f aca="false">I1160/UOM</f>
        <v>0</v>
      </c>
      <c r="M1160" s="82" t="n">
        <f aca="false">J1160/UOM</f>
        <v>0</v>
      </c>
      <c r="N1160" s="83" t="str">
        <f aca="false">IF(F1160="P","PHY",IF(F1160="G","G",E1160))</f>
        <v>P</v>
      </c>
      <c r="O1160" s="83" t="str">
        <f aca="false">IF(ISNA(VLOOKUP(G1160,BadCanCurves,1,FALSE())),VLOOKUP(D1160,FOLIOS,6,FALSE()),"not used")</f>
        <v>not used</v>
      </c>
      <c r="P1160" s="83" t="n">
        <f aca="false">IF($N1160="P",VLOOKUP(H1160,PrcBuckets,2,FALSE()),0)</f>
        <v>14</v>
      </c>
      <c r="Q1160" s="83" t="n">
        <f aca="false">IF($N1160="D",VLOOKUP(H1160,BasisBuckets,2,FALSE()),0)</f>
        <v>0</v>
      </c>
      <c r="R1160" s="83" t="n">
        <f aca="false">IF($N1160="PHY",VLOOKUP(H1160,PGDBuckets,2,FALSE()),0)</f>
        <v>0</v>
      </c>
      <c r="S1160" s="83" t="n">
        <f aca="false">IF($N1160="G",VLOOKUP(H1160,PGDBuckets,2,FALSE()),0)</f>
        <v>0</v>
      </c>
      <c r="T1160" s="83" t="n">
        <f aca="false">SUM(P1160:S1160)</f>
        <v>14</v>
      </c>
      <c r="U1160" s="83" t="str">
        <f aca="false">IF(O1160="not used","-",O1160&amp;N1160&amp;T1160)</f>
        <v>-</v>
      </c>
      <c r="V1160" s="83" t="str">
        <f aca="false">IF(O1160="Not Used","-",VLOOKUP(D1160,FOLIOS,7,FALSE())&amp;H1160)</f>
        <v>-</v>
      </c>
      <c r="W1160" s="83" t="str">
        <f aca="false">IF(U1160="-","-",O1160&amp;E1160&amp;H1160)</f>
        <v>-</v>
      </c>
      <c r="X1160" s="84" t="str">
        <f aca="false">D1160&amp;G1160</f>
        <v>FT-CAND-EGSC-PRCTOLL:EMP/EAST.Z</v>
      </c>
      <c r="AF1160" s="0" t="str">
        <f aca="false">D1160&amp;V1160</f>
        <v>FT-CAND-EGSC-PRC-</v>
      </c>
    </row>
    <row r="1161" customFormat="false" ht="12.75" hidden="false" customHeight="false" outlineLevel="0" collapsed="false">
      <c r="A1161" s="80" t="n">
        <v>36682</v>
      </c>
      <c r="B1161" s="81" t="s">
        <v>55</v>
      </c>
      <c r="C1161" s="81" t="s">
        <v>56</v>
      </c>
      <c r="D1161" s="81" t="s">
        <v>80</v>
      </c>
      <c r="E1161" s="81" t="s">
        <v>24</v>
      </c>
      <c r="F1161" s="81"/>
      <c r="G1161" s="81" t="s">
        <v>63</v>
      </c>
      <c r="H1161" s="80" t="n">
        <v>41030</v>
      </c>
      <c r="I1161" s="81" t="n">
        <v>0</v>
      </c>
      <c r="J1161" s="81" t="n">
        <v>0</v>
      </c>
      <c r="K1161" s="82" t="n">
        <f aca="false">IF(J1161=0,0,J1161/I1161)</f>
        <v>0</v>
      </c>
      <c r="L1161" s="82" t="n">
        <f aca="false">I1161/UOM</f>
        <v>0</v>
      </c>
      <c r="M1161" s="82" t="n">
        <f aca="false">J1161/UOM</f>
        <v>0</v>
      </c>
      <c r="N1161" s="83" t="str">
        <f aca="false">IF(F1161="P","PHY",IF(F1161="G","G",E1161))</f>
        <v>P</v>
      </c>
      <c r="O1161" s="83" t="str">
        <f aca="false">IF(ISNA(VLOOKUP(G1161,BadCanCurves,1,FALSE())),VLOOKUP(D1161,FOLIOS,6,FALSE()),"not used")</f>
        <v>not used</v>
      </c>
      <c r="P1161" s="83" t="n">
        <f aca="false">IF($N1161="P",VLOOKUP(H1161,PrcBuckets,2,FALSE()),0)</f>
        <v>14</v>
      </c>
      <c r="Q1161" s="83" t="n">
        <f aca="false">IF($N1161="D",VLOOKUP(H1161,BasisBuckets,2,FALSE()),0)</f>
        <v>0</v>
      </c>
      <c r="R1161" s="83" t="n">
        <f aca="false">IF($N1161="PHY",VLOOKUP(H1161,PGDBuckets,2,FALSE()),0)</f>
        <v>0</v>
      </c>
      <c r="S1161" s="83" t="n">
        <f aca="false">IF($N1161="G",VLOOKUP(H1161,PGDBuckets,2,FALSE()),0)</f>
        <v>0</v>
      </c>
      <c r="T1161" s="83" t="n">
        <f aca="false">SUM(P1161:S1161)</f>
        <v>14</v>
      </c>
      <c r="U1161" s="83" t="str">
        <f aca="false">IF(O1161="not used","-",O1161&amp;N1161&amp;T1161)</f>
        <v>-</v>
      </c>
      <c r="V1161" s="83" t="str">
        <f aca="false">IF(O1161="Not Used","-",VLOOKUP(D1161,FOLIOS,7,FALSE())&amp;H1161)</f>
        <v>-</v>
      </c>
      <c r="W1161" s="83" t="str">
        <f aca="false">IF(U1161="-","-",O1161&amp;E1161&amp;H1161)</f>
        <v>-</v>
      </c>
      <c r="X1161" s="84" t="str">
        <f aca="false">D1161&amp;G1161</f>
        <v>FT-CAND-EGSC-PRCTOLL:EMP/EAST.Z</v>
      </c>
      <c r="AF1161" s="0" t="str">
        <f aca="false">D1161&amp;V1161</f>
        <v>FT-CAND-EGSC-PRC-</v>
      </c>
    </row>
    <row r="1162" customFormat="false" ht="12.75" hidden="false" customHeight="false" outlineLevel="0" collapsed="false">
      <c r="A1162" s="80" t="n">
        <v>36682</v>
      </c>
      <c r="B1162" s="81" t="s">
        <v>55</v>
      </c>
      <c r="C1162" s="81" t="s">
        <v>56</v>
      </c>
      <c r="D1162" s="81" t="s">
        <v>80</v>
      </c>
      <c r="E1162" s="81" t="s">
        <v>24</v>
      </c>
      <c r="F1162" s="81"/>
      <c r="G1162" s="81" t="s">
        <v>63</v>
      </c>
      <c r="H1162" s="80" t="n">
        <v>41061</v>
      </c>
      <c r="I1162" s="81" t="n">
        <v>0</v>
      </c>
      <c r="J1162" s="81" t="n">
        <v>0</v>
      </c>
      <c r="K1162" s="82" t="n">
        <f aca="false">IF(J1162=0,0,J1162/I1162)</f>
        <v>0</v>
      </c>
      <c r="L1162" s="82" t="n">
        <f aca="false">I1162/UOM</f>
        <v>0</v>
      </c>
      <c r="M1162" s="82" t="n">
        <f aca="false">J1162/UOM</f>
        <v>0</v>
      </c>
      <c r="N1162" s="83" t="str">
        <f aca="false">IF(F1162="P","PHY",IF(F1162="G","G",E1162))</f>
        <v>P</v>
      </c>
      <c r="O1162" s="83" t="str">
        <f aca="false">IF(ISNA(VLOOKUP(G1162,BadCanCurves,1,FALSE())),VLOOKUP(D1162,FOLIOS,6,FALSE()),"not used")</f>
        <v>not used</v>
      </c>
      <c r="P1162" s="83" t="n">
        <f aca="false">IF($N1162="P",VLOOKUP(H1162,PrcBuckets,2,FALSE()),0)</f>
        <v>14</v>
      </c>
      <c r="Q1162" s="83" t="n">
        <f aca="false">IF($N1162="D",VLOOKUP(H1162,BasisBuckets,2,FALSE()),0)</f>
        <v>0</v>
      </c>
      <c r="R1162" s="83" t="n">
        <f aca="false">IF($N1162="PHY",VLOOKUP(H1162,PGDBuckets,2,FALSE()),0)</f>
        <v>0</v>
      </c>
      <c r="S1162" s="83" t="n">
        <f aca="false">IF($N1162="G",VLOOKUP(H1162,PGDBuckets,2,FALSE()),0)</f>
        <v>0</v>
      </c>
      <c r="T1162" s="83" t="n">
        <f aca="false">SUM(P1162:S1162)</f>
        <v>14</v>
      </c>
      <c r="U1162" s="83" t="str">
        <f aca="false">IF(O1162="not used","-",O1162&amp;N1162&amp;T1162)</f>
        <v>-</v>
      </c>
      <c r="V1162" s="83" t="str">
        <f aca="false">IF(O1162="Not Used","-",VLOOKUP(D1162,FOLIOS,7,FALSE())&amp;H1162)</f>
        <v>-</v>
      </c>
      <c r="W1162" s="83" t="str">
        <f aca="false">IF(U1162="-","-",O1162&amp;E1162&amp;H1162)</f>
        <v>-</v>
      </c>
      <c r="X1162" s="84" t="str">
        <f aca="false">D1162&amp;G1162</f>
        <v>FT-CAND-EGSC-PRCTOLL:EMP/EAST.Z</v>
      </c>
      <c r="AF1162" s="0" t="str">
        <f aca="false">D1162&amp;V1162</f>
        <v>FT-CAND-EGSC-PRC-</v>
      </c>
    </row>
    <row r="1163" customFormat="false" ht="12.75" hidden="false" customHeight="false" outlineLevel="0" collapsed="false">
      <c r="A1163" s="80" t="n">
        <v>36682</v>
      </c>
      <c r="B1163" s="81" t="s">
        <v>55</v>
      </c>
      <c r="C1163" s="81" t="s">
        <v>56</v>
      </c>
      <c r="D1163" s="81" t="s">
        <v>80</v>
      </c>
      <c r="E1163" s="81" t="s">
        <v>24</v>
      </c>
      <c r="F1163" s="81"/>
      <c r="G1163" s="81" t="s">
        <v>63</v>
      </c>
      <c r="H1163" s="80" t="n">
        <v>41091</v>
      </c>
      <c r="I1163" s="81" t="n">
        <v>0</v>
      </c>
      <c r="J1163" s="81" t="n">
        <v>0</v>
      </c>
      <c r="K1163" s="82" t="n">
        <f aca="false">IF(J1163=0,0,J1163/I1163)</f>
        <v>0</v>
      </c>
      <c r="L1163" s="82" t="n">
        <f aca="false">I1163/UOM</f>
        <v>0</v>
      </c>
      <c r="M1163" s="82" t="n">
        <f aca="false">J1163/UOM</f>
        <v>0</v>
      </c>
      <c r="N1163" s="83" t="str">
        <f aca="false">IF(F1163="P","PHY",IF(F1163="G","G",E1163))</f>
        <v>P</v>
      </c>
      <c r="O1163" s="83" t="str">
        <f aca="false">IF(ISNA(VLOOKUP(G1163,BadCanCurves,1,FALSE())),VLOOKUP(D1163,FOLIOS,6,FALSE()),"not used")</f>
        <v>not used</v>
      </c>
      <c r="P1163" s="83" t="n">
        <f aca="false">IF($N1163="P",VLOOKUP(H1163,PrcBuckets,2,FALSE()),0)</f>
        <v>14</v>
      </c>
      <c r="Q1163" s="83" t="n">
        <f aca="false">IF($N1163="D",VLOOKUP(H1163,BasisBuckets,2,FALSE()),0)</f>
        <v>0</v>
      </c>
      <c r="R1163" s="83" t="n">
        <f aca="false">IF($N1163="PHY",VLOOKUP(H1163,PGDBuckets,2,FALSE()),0)</f>
        <v>0</v>
      </c>
      <c r="S1163" s="83" t="n">
        <f aca="false">IF($N1163="G",VLOOKUP(H1163,PGDBuckets,2,FALSE()),0)</f>
        <v>0</v>
      </c>
      <c r="T1163" s="83" t="n">
        <f aca="false">SUM(P1163:S1163)</f>
        <v>14</v>
      </c>
      <c r="U1163" s="83" t="str">
        <f aca="false">IF(O1163="not used","-",O1163&amp;N1163&amp;T1163)</f>
        <v>-</v>
      </c>
      <c r="V1163" s="83" t="str">
        <f aca="false">IF(O1163="Not Used","-",VLOOKUP(D1163,FOLIOS,7,FALSE())&amp;H1163)</f>
        <v>-</v>
      </c>
      <c r="W1163" s="83" t="str">
        <f aca="false">IF(U1163="-","-",O1163&amp;E1163&amp;H1163)</f>
        <v>-</v>
      </c>
      <c r="X1163" s="84" t="str">
        <f aca="false">D1163&amp;G1163</f>
        <v>FT-CAND-EGSC-PRCTOLL:EMP/EAST.Z</v>
      </c>
      <c r="AF1163" s="0" t="str">
        <f aca="false">D1163&amp;V1163</f>
        <v>FT-CAND-EGSC-PRC-</v>
      </c>
    </row>
    <row r="1164" customFormat="false" ht="12.75" hidden="false" customHeight="false" outlineLevel="0" collapsed="false">
      <c r="A1164" s="80" t="n">
        <v>36682</v>
      </c>
      <c r="B1164" s="81" t="s">
        <v>55</v>
      </c>
      <c r="C1164" s="81" t="s">
        <v>56</v>
      </c>
      <c r="D1164" s="81" t="s">
        <v>80</v>
      </c>
      <c r="E1164" s="81" t="s">
        <v>24</v>
      </c>
      <c r="F1164" s="81"/>
      <c r="G1164" s="81" t="s">
        <v>63</v>
      </c>
      <c r="H1164" s="80" t="n">
        <v>41122</v>
      </c>
      <c r="I1164" s="81" t="n">
        <v>0</v>
      </c>
      <c r="J1164" s="81" t="n">
        <v>0</v>
      </c>
      <c r="K1164" s="82" t="n">
        <f aca="false">IF(J1164=0,0,J1164/I1164)</f>
        <v>0</v>
      </c>
      <c r="L1164" s="82" t="n">
        <f aca="false">I1164/UOM</f>
        <v>0</v>
      </c>
      <c r="M1164" s="82" t="n">
        <f aca="false">J1164/UOM</f>
        <v>0</v>
      </c>
      <c r="N1164" s="83" t="str">
        <f aca="false">IF(F1164="P","PHY",IF(F1164="G","G",E1164))</f>
        <v>P</v>
      </c>
      <c r="O1164" s="83" t="str">
        <f aca="false">IF(ISNA(VLOOKUP(G1164,BadCanCurves,1,FALSE())),VLOOKUP(D1164,FOLIOS,6,FALSE()),"not used")</f>
        <v>not used</v>
      </c>
      <c r="P1164" s="83" t="n">
        <f aca="false">IF($N1164="P",VLOOKUP(H1164,PrcBuckets,2,FALSE()),0)</f>
        <v>14</v>
      </c>
      <c r="Q1164" s="83" t="n">
        <f aca="false">IF($N1164="D",VLOOKUP(H1164,BasisBuckets,2,FALSE()),0)</f>
        <v>0</v>
      </c>
      <c r="R1164" s="83" t="n">
        <f aca="false">IF($N1164="PHY",VLOOKUP(H1164,PGDBuckets,2,FALSE()),0)</f>
        <v>0</v>
      </c>
      <c r="S1164" s="83" t="n">
        <f aca="false">IF($N1164="G",VLOOKUP(H1164,PGDBuckets,2,FALSE()),0)</f>
        <v>0</v>
      </c>
      <c r="T1164" s="83" t="n">
        <f aca="false">SUM(P1164:S1164)</f>
        <v>14</v>
      </c>
      <c r="U1164" s="83" t="str">
        <f aca="false">IF(O1164="not used","-",O1164&amp;N1164&amp;T1164)</f>
        <v>-</v>
      </c>
      <c r="V1164" s="83" t="str">
        <f aca="false">IF(O1164="Not Used","-",VLOOKUP(D1164,FOLIOS,7,FALSE())&amp;H1164)</f>
        <v>-</v>
      </c>
      <c r="W1164" s="83" t="str">
        <f aca="false">IF(U1164="-","-",O1164&amp;E1164&amp;H1164)</f>
        <v>-</v>
      </c>
      <c r="X1164" s="84" t="str">
        <f aca="false">D1164&amp;G1164</f>
        <v>FT-CAND-EGSC-PRCTOLL:EMP/EAST.Z</v>
      </c>
      <c r="AF1164" s="0" t="str">
        <f aca="false">D1164&amp;V1164</f>
        <v>FT-CAND-EGSC-PRC-</v>
      </c>
    </row>
    <row r="1165" customFormat="false" ht="12.75" hidden="false" customHeight="false" outlineLevel="0" collapsed="false">
      <c r="A1165" s="80" t="n">
        <v>36682</v>
      </c>
      <c r="B1165" s="81" t="s">
        <v>55</v>
      </c>
      <c r="C1165" s="81" t="s">
        <v>56</v>
      </c>
      <c r="D1165" s="81" t="s">
        <v>80</v>
      </c>
      <c r="E1165" s="81" t="s">
        <v>24</v>
      </c>
      <c r="F1165" s="81"/>
      <c r="G1165" s="81" t="s">
        <v>63</v>
      </c>
      <c r="H1165" s="80" t="n">
        <v>41153</v>
      </c>
      <c r="I1165" s="81" t="n">
        <v>0</v>
      </c>
      <c r="J1165" s="81" t="n">
        <v>0</v>
      </c>
      <c r="K1165" s="82" t="n">
        <f aca="false">IF(J1165=0,0,J1165/I1165)</f>
        <v>0</v>
      </c>
      <c r="L1165" s="82" t="n">
        <f aca="false">I1165/UOM</f>
        <v>0</v>
      </c>
      <c r="M1165" s="82" t="n">
        <f aca="false">J1165/UOM</f>
        <v>0</v>
      </c>
      <c r="N1165" s="83" t="str">
        <f aca="false">IF(F1165="P","PHY",IF(F1165="G","G",E1165))</f>
        <v>P</v>
      </c>
      <c r="O1165" s="83" t="str">
        <f aca="false">IF(ISNA(VLOOKUP(G1165,BadCanCurves,1,FALSE())),VLOOKUP(D1165,FOLIOS,6,FALSE()),"not used")</f>
        <v>not used</v>
      </c>
      <c r="P1165" s="83" t="n">
        <f aca="false">IF($N1165="P",VLOOKUP(H1165,PrcBuckets,2,FALSE()),0)</f>
        <v>14</v>
      </c>
      <c r="Q1165" s="83" t="n">
        <f aca="false">IF($N1165="D",VLOOKUP(H1165,BasisBuckets,2,FALSE()),0)</f>
        <v>0</v>
      </c>
      <c r="R1165" s="83" t="n">
        <f aca="false">IF($N1165="PHY",VLOOKUP(H1165,PGDBuckets,2,FALSE()),0)</f>
        <v>0</v>
      </c>
      <c r="S1165" s="83" t="n">
        <f aca="false">IF($N1165="G",VLOOKUP(H1165,PGDBuckets,2,FALSE()),0)</f>
        <v>0</v>
      </c>
      <c r="T1165" s="83" t="n">
        <f aca="false">SUM(P1165:S1165)</f>
        <v>14</v>
      </c>
      <c r="U1165" s="83" t="str">
        <f aca="false">IF(O1165="not used","-",O1165&amp;N1165&amp;T1165)</f>
        <v>-</v>
      </c>
      <c r="V1165" s="83" t="str">
        <f aca="false">IF(O1165="Not Used","-",VLOOKUP(D1165,FOLIOS,7,FALSE())&amp;H1165)</f>
        <v>-</v>
      </c>
      <c r="W1165" s="83" t="str">
        <f aca="false">IF(U1165="-","-",O1165&amp;E1165&amp;H1165)</f>
        <v>-</v>
      </c>
      <c r="X1165" s="84" t="str">
        <f aca="false">D1165&amp;G1165</f>
        <v>FT-CAND-EGSC-PRCTOLL:EMP/EAST.Z</v>
      </c>
      <c r="AF1165" s="0" t="str">
        <f aca="false">D1165&amp;V1165</f>
        <v>FT-CAND-EGSC-PRC-</v>
      </c>
    </row>
    <row r="1166" customFormat="false" ht="12.75" hidden="false" customHeight="false" outlineLevel="0" collapsed="false">
      <c r="A1166" s="80" t="n">
        <v>36682</v>
      </c>
      <c r="B1166" s="81" t="s">
        <v>55</v>
      </c>
      <c r="C1166" s="81" t="s">
        <v>56</v>
      </c>
      <c r="D1166" s="81" t="s">
        <v>80</v>
      </c>
      <c r="E1166" s="81" t="s">
        <v>24</v>
      </c>
      <c r="F1166" s="81"/>
      <c r="G1166" s="81" t="s">
        <v>63</v>
      </c>
      <c r="H1166" s="80" t="n">
        <v>41183</v>
      </c>
      <c r="I1166" s="81" t="n">
        <v>0</v>
      </c>
      <c r="J1166" s="81" t="n">
        <v>0</v>
      </c>
      <c r="K1166" s="82" t="n">
        <f aca="false">IF(J1166=0,0,J1166/I1166)</f>
        <v>0</v>
      </c>
      <c r="L1166" s="82" t="n">
        <f aca="false">I1166/UOM</f>
        <v>0</v>
      </c>
      <c r="M1166" s="82" t="n">
        <f aca="false">J1166/UOM</f>
        <v>0</v>
      </c>
      <c r="N1166" s="83" t="str">
        <f aca="false">IF(F1166="P","PHY",IF(F1166="G","G",E1166))</f>
        <v>P</v>
      </c>
      <c r="O1166" s="83" t="str">
        <f aca="false">IF(ISNA(VLOOKUP(G1166,BadCanCurves,1,FALSE())),VLOOKUP(D1166,FOLIOS,6,FALSE()),"not used")</f>
        <v>not used</v>
      </c>
      <c r="P1166" s="83" t="n">
        <f aca="false">IF($N1166="P",VLOOKUP(H1166,PrcBuckets,2,FALSE()),0)</f>
        <v>14</v>
      </c>
      <c r="Q1166" s="83" t="n">
        <f aca="false">IF($N1166="D",VLOOKUP(H1166,BasisBuckets,2,FALSE()),0)</f>
        <v>0</v>
      </c>
      <c r="R1166" s="83" t="n">
        <f aca="false">IF($N1166="PHY",VLOOKUP(H1166,PGDBuckets,2,FALSE()),0)</f>
        <v>0</v>
      </c>
      <c r="S1166" s="83" t="n">
        <f aca="false">IF($N1166="G",VLOOKUP(H1166,PGDBuckets,2,FALSE()),0)</f>
        <v>0</v>
      </c>
      <c r="T1166" s="83" t="n">
        <f aca="false">SUM(P1166:S1166)</f>
        <v>14</v>
      </c>
      <c r="U1166" s="83" t="str">
        <f aca="false">IF(O1166="not used","-",O1166&amp;N1166&amp;T1166)</f>
        <v>-</v>
      </c>
      <c r="V1166" s="83" t="str">
        <f aca="false">IF(O1166="Not Used","-",VLOOKUP(D1166,FOLIOS,7,FALSE())&amp;H1166)</f>
        <v>-</v>
      </c>
      <c r="W1166" s="83" t="str">
        <f aca="false">IF(U1166="-","-",O1166&amp;E1166&amp;H1166)</f>
        <v>-</v>
      </c>
      <c r="X1166" s="84" t="str">
        <f aca="false">D1166&amp;G1166</f>
        <v>FT-CAND-EGSC-PRCTOLL:EMP/EAST.Z</v>
      </c>
      <c r="AF1166" s="0" t="str">
        <f aca="false">D1166&amp;V1166</f>
        <v>FT-CAND-EGSC-PRC-</v>
      </c>
    </row>
    <row r="1167" customFormat="false" ht="12.75" hidden="false" customHeight="false" outlineLevel="0" collapsed="false">
      <c r="A1167" s="80" t="n">
        <v>36682</v>
      </c>
      <c r="B1167" s="81" t="s">
        <v>55</v>
      </c>
      <c r="C1167" s="81" t="s">
        <v>56</v>
      </c>
      <c r="D1167" s="81" t="s">
        <v>80</v>
      </c>
      <c r="E1167" s="81" t="s">
        <v>24</v>
      </c>
      <c r="F1167" s="81"/>
      <c r="G1167" s="81" t="s">
        <v>63</v>
      </c>
      <c r="H1167" s="80" t="n">
        <v>41214</v>
      </c>
      <c r="I1167" s="81" t="n">
        <v>0</v>
      </c>
      <c r="J1167" s="81" t="n">
        <v>0</v>
      </c>
      <c r="K1167" s="82" t="n">
        <f aca="false">IF(J1167=0,0,J1167/I1167)</f>
        <v>0</v>
      </c>
      <c r="L1167" s="82" t="n">
        <f aca="false">I1167/UOM</f>
        <v>0</v>
      </c>
      <c r="M1167" s="82" t="n">
        <f aca="false">J1167/UOM</f>
        <v>0</v>
      </c>
      <c r="N1167" s="83" t="str">
        <f aca="false">IF(F1167="P","PHY",IF(F1167="G","G",E1167))</f>
        <v>P</v>
      </c>
      <c r="O1167" s="83" t="str">
        <f aca="false">IF(ISNA(VLOOKUP(G1167,BadCanCurves,1,FALSE())),VLOOKUP(D1167,FOLIOS,6,FALSE()),"not used")</f>
        <v>not used</v>
      </c>
      <c r="P1167" s="83" t="n">
        <f aca="false">IF($N1167="P",VLOOKUP(H1167,PrcBuckets,2,FALSE()),0)</f>
        <v>14</v>
      </c>
      <c r="Q1167" s="83" t="n">
        <f aca="false">IF($N1167="D",VLOOKUP(H1167,BasisBuckets,2,FALSE()),0)</f>
        <v>0</v>
      </c>
      <c r="R1167" s="83" t="n">
        <f aca="false">IF($N1167="PHY",VLOOKUP(H1167,PGDBuckets,2,FALSE()),0)</f>
        <v>0</v>
      </c>
      <c r="S1167" s="83" t="n">
        <f aca="false">IF($N1167="G",VLOOKUP(H1167,PGDBuckets,2,FALSE()),0)</f>
        <v>0</v>
      </c>
      <c r="T1167" s="83" t="n">
        <f aca="false">SUM(P1167:S1167)</f>
        <v>14</v>
      </c>
      <c r="U1167" s="83" t="str">
        <f aca="false">IF(O1167="not used","-",O1167&amp;N1167&amp;T1167)</f>
        <v>-</v>
      </c>
      <c r="V1167" s="83" t="str">
        <f aca="false">IF(O1167="Not Used","-",VLOOKUP(D1167,FOLIOS,7,FALSE())&amp;H1167)</f>
        <v>-</v>
      </c>
      <c r="W1167" s="83" t="str">
        <f aca="false">IF(U1167="-","-",O1167&amp;E1167&amp;H1167)</f>
        <v>-</v>
      </c>
      <c r="X1167" s="84" t="str">
        <f aca="false">D1167&amp;G1167</f>
        <v>FT-CAND-EGSC-PRCTOLL:EMP/EAST.Z</v>
      </c>
      <c r="AF1167" s="0" t="str">
        <f aca="false">D1167&amp;V1167</f>
        <v>FT-CAND-EGSC-PRC-</v>
      </c>
    </row>
    <row r="1168" customFormat="false" ht="12.75" hidden="false" customHeight="false" outlineLevel="0" collapsed="false">
      <c r="A1168" s="80" t="n">
        <v>36682</v>
      </c>
      <c r="B1168" s="81" t="s">
        <v>55</v>
      </c>
      <c r="C1168" s="81" t="s">
        <v>56</v>
      </c>
      <c r="D1168" s="81" t="s">
        <v>80</v>
      </c>
      <c r="E1168" s="81" t="s">
        <v>24</v>
      </c>
      <c r="F1168" s="81"/>
      <c r="G1168" s="81" t="s">
        <v>63</v>
      </c>
      <c r="H1168" s="80" t="n">
        <v>41244</v>
      </c>
      <c r="I1168" s="81" t="n">
        <v>0</v>
      </c>
      <c r="J1168" s="81" t="n">
        <v>0</v>
      </c>
      <c r="K1168" s="82" t="n">
        <f aca="false">IF(J1168=0,0,J1168/I1168)</f>
        <v>0</v>
      </c>
      <c r="L1168" s="82" t="n">
        <f aca="false">I1168/UOM</f>
        <v>0</v>
      </c>
      <c r="M1168" s="82" t="n">
        <f aca="false">J1168/UOM</f>
        <v>0</v>
      </c>
      <c r="N1168" s="83" t="str">
        <f aca="false">IF(F1168="P","PHY",IF(F1168="G","G",E1168))</f>
        <v>P</v>
      </c>
      <c r="O1168" s="83" t="str">
        <f aca="false">IF(ISNA(VLOOKUP(G1168,BadCanCurves,1,FALSE())),VLOOKUP(D1168,FOLIOS,6,FALSE()),"not used")</f>
        <v>not used</v>
      </c>
      <c r="P1168" s="83" t="n">
        <f aca="false">IF($N1168="P",VLOOKUP(H1168,PrcBuckets,2,FALSE()),0)</f>
        <v>14</v>
      </c>
      <c r="Q1168" s="83" t="n">
        <f aca="false">IF($N1168="D",VLOOKUP(H1168,BasisBuckets,2,FALSE()),0)</f>
        <v>0</v>
      </c>
      <c r="R1168" s="83" t="n">
        <f aca="false">IF($N1168="PHY",VLOOKUP(H1168,PGDBuckets,2,FALSE()),0)</f>
        <v>0</v>
      </c>
      <c r="S1168" s="83" t="n">
        <f aca="false">IF($N1168="G",VLOOKUP(H1168,PGDBuckets,2,FALSE()),0)</f>
        <v>0</v>
      </c>
      <c r="T1168" s="83" t="n">
        <f aca="false">SUM(P1168:S1168)</f>
        <v>14</v>
      </c>
      <c r="U1168" s="83" t="str">
        <f aca="false">IF(O1168="not used","-",O1168&amp;N1168&amp;T1168)</f>
        <v>-</v>
      </c>
      <c r="V1168" s="83" t="str">
        <f aca="false">IF(O1168="Not Used","-",VLOOKUP(D1168,FOLIOS,7,FALSE())&amp;H1168)</f>
        <v>-</v>
      </c>
      <c r="W1168" s="83" t="str">
        <f aca="false">IF(U1168="-","-",O1168&amp;E1168&amp;H1168)</f>
        <v>-</v>
      </c>
      <c r="X1168" s="84" t="str">
        <f aca="false">D1168&amp;G1168</f>
        <v>FT-CAND-EGSC-PRCTOLL:EMP/EAST.Z</v>
      </c>
      <c r="AF1168" s="0" t="str">
        <f aca="false">D1168&amp;V1168</f>
        <v>FT-CAND-EGSC-PRC-</v>
      </c>
    </row>
    <row r="1169" customFormat="false" ht="12.75" hidden="false" customHeight="false" outlineLevel="0" collapsed="false">
      <c r="A1169" s="80" t="n">
        <v>36682</v>
      </c>
      <c r="B1169" s="81" t="s">
        <v>55</v>
      </c>
      <c r="C1169" s="81" t="s">
        <v>56</v>
      </c>
      <c r="D1169" s="81" t="s">
        <v>80</v>
      </c>
      <c r="E1169" s="81" t="s">
        <v>24</v>
      </c>
      <c r="F1169" s="81"/>
      <c r="G1169" s="81" t="s">
        <v>63</v>
      </c>
      <c r="H1169" s="80" t="n">
        <v>41275</v>
      </c>
      <c r="I1169" s="81" t="n">
        <v>0</v>
      </c>
      <c r="J1169" s="81" t="n">
        <v>0</v>
      </c>
      <c r="K1169" s="82" t="n">
        <f aca="false">IF(J1169=0,0,J1169/I1169)</f>
        <v>0</v>
      </c>
      <c r="L1169" s="82" t="n">
        <f aca="false">I1169/UOM</f>
        <v>0</v>
      </c>
      <c r="M1169" s="82" t="n">
        <f aca="false">J1169/UOM</f>
        <v>0</v>
      </c>
      <c r="N1169" s="83" t="str">
        <f aca="false">IF(F1169="P","PHY",IF(F1169="G","G",E1169))</f>
        <v>P</v>
      </c>
      <c r="O1169" s="83" t="str">
        <f aca="false">IF(ISNA(VLOOKUP(G1169,BadCanCurves,1,FALSE())),VLOOKUP(D1169,FOLIOS,6,FALSE()),"not used")</f>
        <v>not used</v>
      </c>
      <c r="P1169" s="83" t="n">
        <f aca="false">IF($N1169="P",VLOOKUP(H1169,PrcBuckets,2,FALSE()),0)</f>
        <v>14</v>
      </c>
      <c r="Q1169" s="83" t="n">
        <f aca="false">IF($N1169="D",VLOOKUP(H1169,BasisBuckets,2,FALSE()),0)</f>
        <v>0</v>
      </c>
      <c r="R1169" s="83" t="n">
        <f aca="false">IF($N1169="PHY",VLOOKUP(H1169,PGDBuckets,2,FALSE()),0)</f>
        <v>0</v>
      </c>
      <c r="S1169" s="83" t="n">
        <f aca="false">IF($N1169="G",VLOOKUP(H1169,PGDBuckets,2,FALSE()),0)</f>
        <v>0</v>
      </c>
      <c r="T1169" s="83" t="n">
        <f aca="false">SUM(P1169:S1169)</f>
        <v>14</v>
      </c>
      <c r="U1169" s="83" t="str">
        <f aca="false">IF(O1169="not used","-",O1169&amp;N1169&amp;T1169)</f>
        <v>-</v>
      </c>
      <c r="V1169" s="83" t="str">
        <f aca="false">IF(O1169="Not Used","-",VLOOKUP(D1169,FOLIOS,7,FALSE())&amp;H1169)</f>
        <v>-</v>
      </c>
      <c r="W1169" s="83" t="str">
        <f aca="false">IF(U1169="-","-",O1169&amp;E1169&amp;H1169)</f>
        <v>-</v>
      </c>
      <c r="X1169" s="84" t="str">
        <f aca="false">D1169&amp;G1169</f>
        <v>FT-CAND-EGSC-PRCTOLL:EMP/EAST.Z</v>
      </c>
      <c r="AF1169" s="0" t="str">
        <f aca="false">D1169&amp;V1169</f>
        <v>FT-CAND-EGSC-PRC-</v>
      </c>
    </row>
    <row r="1170" customFormat="false" ht="12.75" hidden="false" customHeight="false" outlineLevel="0" collapsed="false">
      <c r="A1170" s="80" t="n">
        <v>36682</v>
      </c>
      <c r="B1170" s="81" t="s">
        <v>55</v>
      </c>
      <c r="C1170" s="81" t="s">
        <v>56</v>
      </c>
      <c r="D1170" s="81" t="s">
        <v>80</v>
      </c>
      <c r="E1170" s="81" t="s">
        <v>24</v>
      </c>
      <c r="F1170" s="81"/>
      <c r="G1170" s="81" t="s">
        <v>63</v>
      </c>
      <c r="H1170" s="80" t="n">
        <v>41306</v>
      </c>
      <c r="I1170" s="81" t="n">
        <v>0</v>
      </c>
      <c r="J1170" s="81" t="n">
        <v>0</v>
      </c>
      <c r="K1170" s="82" t="n">
        <f aca="false">IF(J1170=0,0,J1170/I1170)</f>
        <v>0</v>
      </c>
      <c r="L1170" s="82" t="n">
        <f aca="false">I1170/UOM</f>
        <v>0</v>
      </c>
      <c r="M1170" s="82" t="n">
        <f aca="false">J1170/UOM</f>
        <v>0</v>
      </c>
      <c r="N1170" s="83" t="str">
        <f aca="false">IF(F1170="P","PHY",IF(F1170="G","G",E1170))</f>
        <v>P</v>
      </c>
      <c r="O1170" s="83" t="str">
        <f aca="false">IF(ISNA(VLOOKUP(G1170,BadCanCurves,1,FALSE())),VLOOKUP(D1170,FOLIOS,6,FALSE()),"not used")</f>
        <v>not used</v>
      </c>
      <c r="P1170" s="83" t="n">
        <f aca="false">IF($N1170="P",VLOOKUP(H1170,PrcBuckets,2,FALSE()),0)</f>
        <v>14</v>
      </c>
      <c r="Q1170" s="83" t="n">
        <f aca="false">IF($N1170="D",VLOOKUP(H1170,BasisBuckets,2,FALSE()),0)</f>
        <v>0</v>
      </c>
      <c r="R1170" s="83" t="n">
        <f aca="false">IF($N1170="PHY",VLOOKUP(H1170,PGDBuckets,2,FALSE()),0)</f>
        <v>0</v>
      </c>
      <c r="S1170" s="83" t="n">
        <f aca="false">IF($N1170="G",VLOOKUP(H1170,PGDBuckets,2,FALSE()),0)</f>
        <v>0</v>
      </c>
      <c r="T1170" s="83" t="n">
        <f aca="false">SUM(P1170:S1170)</f>
        <v>14</v>
      </c>
      <c r="U1170" s="83" t="str">
        <f aca="false">IF(O1170="not used","-",O1170&amp;N1170&amp;T1170)</f>
        <v>-</v>
      </c>
      <c r="V1170" s="83" t="str">
        <f aca="false">IF(O1170="Not Used","-",VLOOKUP(D1170,FOLIOS,7,FALSE())&amp;H1170)</f>
        <v>-</v>
      </c>
      <c r="W1170" s="83" t="str">
        <f aca="false">IF(U1170="-","-",O1170&amp;E1170&amp;H1170)</f>
        <v>-</v>
      </c>
      <c r="X1170" s="84" t="str">
        <f aca="false">D1170&amp;G1170</f>
        <v>FT-CAND-EGSC-PRCTOLL:EMP/EAST.Z</v>
      </c>
      <c r="AF1170" s="0" t="str">
        <f aca="false">D1170&amp;V1170</f>
        <v>FT-CAND-EGSC-PRC-</v>
      </c>
    </row>
    <row r="1171" customFormat="false" ht="12.75" hidden="false" customHeight="false" outlineLevel="0" collapsed="false">
      <c r="A1171" s="80" t="n">
        <v>36682</v>
      </c>
      <c r="B1171" s="81" t="s">
        <v>55</v>
      </c>
      <c r="C1171" s="81" t="s">
        <v>56</v>
      </c>
      <c r="D1171" s="81" t="s">
        <v>80</v>
      </c>
      <c r="E1171" s="81" t="s">
        <v>24</v>
      </c>
      <c r="F1171" s="81"/>
      <c r="G1171" s="81" t="s">
        <v>63</v>
      </c>
      <c r="H1171" s="80" t="n">
        <v>41334</v>
      </c>
      <c r="I1171" s="81" t="n">
        <v>0</v>
      </c>
      <c r="J1171" s="81" t="n">
        <v>0</v>
      </c>
      <c r="K1171" s="82" t="n">
        <f aca="false">IF(J1171=0,0,J1171/I1171)</f>
        <v>0</v>
      </c>
      <c r="L1171" s="82" t="n">
        <f aca="false">I1171/UOM</f>
        <v>0</v>
      </c>
      <c r="M1171" s="82" t="n">
        <f aca="false">J1171/UOM</f>
        <v>0</v>
      </c>
      <c r="N1171" s="83" t="str">
        <f aca="false">IF(F1171="P","PHY",IF(F1171="G","G",E1171))</f>
        <v>P</v>
      </c>
      <c r="O1171" s="83" t="str">
        <f aca="false">IF(ISNA(VLOOKUP(G1171,BadCanCurves,1,FALSE())),VLOOKUP(D1171,FOLIOS,6,FALSE()),"not used")</f>
        <v>not used</v>
      </c>
      <c r="P1171" s="83" t="n">
        <f aca="false">IF($N1171="P",VLOOKUP(H1171,PrcBuckets,2,FALSE()),0)</f>
        <v>14</v>
      </c>
      <c r="Q1171" s="83" t="n">
        <f aca="false">IF($N1171="D",VLOOKUP(H1171,BasisBuckets,2,FALSE()),0)</f>
        <v>0</v>
      </c>
      <c r="R1171" s="83" t="n">
        <f aca="false">IF($N1171="PHY",VLOOKUP(H1171,PGDBuckets,2,FALSE()),0)</f>
        <v>0</v>
      </c>
      <c r="S1171" s="83" t="n">
        <f aca="false">IF($N1171="G",VLOOKUP(H1171,PGDBuckets,2,FALSE()),0)</f>
        <v>0</v>
      </c>
      <c r="T1171" s="83" t="n">
        <f aca="false">SUM(P1171:S1171)</f>
        <v>14</v>
      </c>
      <c r="U1171" s="83" t="str">
        <f aca="false">IF(O1171="not used","-",O1171&amp;N1171&amp;T1171)</f>
        <v>-</v>
      </c>
      <c r="V1171" s="83" t="str">
        <f aca="false">IF(O1171="Not Used","-",VLOOKUP(D1171,FOLIOS,7,FALSE())&amp;H1171)</f>
        <v>-</v>
      </c>
      <c r="W1171" s="83" t="str">
        <f aca="false">IF(U1171="-","-",O1171&amp;E1171&amp;H1171)</f>
        <v>-</v>
      </c>
      <c r="X1171" s="84" t="str">
        <f aca="false">D1171&amp;G1171</f>
        <v>FT-CAND-EGSC-PRCTOLL:EMP/EAST.Z</v>
      </c>
      <c r="AF1171" s="0" t="str">
        <f aca="false">D1171&amp;V1171</f>
        <v>FT-CAND-EGSC-PRC-</v>
      </c>
    </row>
    <row r="1172" customFormat="false" ht="12.75" hidden="false" customHeight="false" outlineLevel="0" collapsed="false">
      <c r="A1172" s="80" t="n">
        <v>36682</v>
      </c>
      <c r="B1172" s="81" t="s">
        <v>55</v>
      </c>
      <c r="C1172" s="81" t="s">
        <v>56</v>
      </c>
      <c r="D1172" s="81" t="s">
        <v>80</v>
      </c>
      <c r="E1172" s="81" t="s">
        <v>24</v>
      </c>
      <c r="F1172" s="81"/>
      <c r="G1172" s="81" t="s">
        <v>63</v>
      </c>
      <c r="H1172" s="80" t="n">
        <v>41365</v>
      </c>
      <c r="I1172" s="81" t="n">
        <v>0</v>
      </c>
      <c r="J1172" s="81" t="n">
        <v>0</v>
      </c>
      <c r="K1172" s="82" t="n">
        <f aca="false">IF(J1172=0,0,J1172/I1172)</f>
        <v>0</v>
      </c>
      <c r="L1172" s="82" t="n">
        <f aca="false">I1172/UOM</f>
        <v>0</v>
      </c>
      <c r="M1172" s="82" t="n">
        <f aca="false">J1172/UOM</f>
        <v>0</v>
      </c>
      <c r="N1172" s="83" t="str">
        <f aca="false">IF(F1172="P","PHY",IF(F1172="G","G",E1172))</f>
        <v>P</v>
      </c>
      <c r="O1172" s="83" t="str">
        <f aca="false">IF(ISNA(VLOOKUP(G1172,BadCanCurves,1,FALSE())),VLOOKUP(D1172,FOLIOS,6,FALSE()),"not used")</f>
        <v>not used</v>
      </c>
      <c r="P1172" s="83" t="n">
        <f aca="false">IF($N1172="P",VLOOKUP(H1172,PrcBuckets,2,FALSE()),0)</f>
        <v>14</v>
      </c>
      <c r="Q1172" s="83" t="n">
        <f aca="false">IF($N1172="D",VLOOKUP(H1172,BasisBuckets,2,FALSE()),0)</f>
        <v>0</v>
      </c>
      <c r="R1172" s="83" t="n">
        <f aca="false">IF($N1172="PHY",VLOOKUP(H1172,PGDBuckets,2,FALSE()),0)</f>
        <v>0</v>
      </c>
      <c r="S1172" s="83" t="n">
        <f aca="false">IF($N1172="G",VLOOKUP(H1172,PGDBuckets,2,FALSE()),0)</f>
        <v>0</v>
      </c>
      <c r="T1172" s="83" t="n">
        <f aca="false">SUM(P1172:S1172)</f>
        <v>14</v>
      </c>
      <c r="U1172" s="83" t="str">
        <f aca="false">IF(O1172="not used","-",O1172&amp;N1172&amp;T1172)</f>
        <v>-</v>
      </c>
      <c r="V1172" s="83" t="str">
        <f aca="false">IF(O1172="Not Used","-",VLOOKUP(D1172,FOLIOS,7,FALSE())&amp;H1172)</f>
        <v>-</v>
      </c>
      <c r="W1172" s="83" t="str">
        <f aca="false">IF(U1172="-","-",O1172&amp;E1172&amp;H1172)</f>
        <v>-</v>
      </c>
      <c r="X1172" s="84" t="str">
        <f aca="false">D1172&amp;G1172</f>
        <v>FT-CAND-EGSC-PRCTOLL:EMP/EAST.Z</v>
      </c>
      <c r="AF1172" s="0" t="str">
        <f aca="false">D1172&amp;V1172</f>
        <v>FT-CAND-EGSC-PRC-</v>
      </c>
    </row>
    <row r="1173" customFormat="false" ht="12.75" hidden="false" customHeight="false" outlineLevel="0" collapsed="false">
      <c r="A1173" s="80" t="n">
        <v>36682</v>
      </c>
      <c r="B1173" s="81" t="s">
        <v>55</v>
      </c>
      <c r="C1173" s="81" t="s">
        <v>56</v>
      </c>
      <c r="D1173" s="81" t="s">
        <v>80</v>
      </c>
      <c r="E1173" s="81" t="s">
        <v>24</v>
      </c>
      <c r="F1173" s="81"/>
      <c r="G1173" s="81" t="s">
        <v>63</v>
      </c>
      <c r="H1173" s="80" t="n">
        <v>41395</v>
      </c>
      <c r="I1173" s="81" t="n">
        <v>0</v>
      </c>
      <c r="J1173" s="81" t="n">
        <v>0</v>
      </c>
      <c r="K1173" s="82" t="n">
        <f aca="false">IF(J1173=0,0,J1173/I1173)</f>
        <v>0</v>
      </c>
      <c r="L1173" s="82" t="n">
        <f aca="false">I1173/UOM</f>
        <v>0</v>
      </c>
      <c r="M1173" s="82" t="n">
        <f aca="false">J1173/UOM</f>
        <v>0</v>
      </c>
      <c r="N1173" s="83" t="str">
        <f aca="false">IF(F1173="P","PHY",IF(F1173="G","G",E1173))</f>
        <v>P</v>
      </c>
      <c r="O1173" s="83" t="str">
        <f aca="false">IF(ISNA(VLOOKUP(G1173,BadCanCurves,1,FALSE())),VLOOKUP(D1173,FOLIOS,6,FALSE()),"not used")</f>
        <v>not used</v>
      </c>
      <c r="P1173" s="83" t="n">
        <f aca="false">IF($N1173="P",VLOOKUP(H1173,PrcBuckets,2,FALSE()),0)</f>
        <v>14</v>
      </c>
      <c r="Q1173" s="83" t="n">
        <f aca="false">IF($N1173="D",VLOOKUP(H1173,BasisBuckets,2,FALSE()),0)</f>
        <v>0</v>
      </c>
      <c r="R1173" s="83" t="n">
        <f aca="false">IF($N1173="PHY",VLOOKUP(H1173,PGDBuckets,2,FALSE()),0)</f>
        <v>0</v>
      </c>
      <c r="S1173" s="83" t="n">
        <f aca="false">IF($N1173="G",VLOOKUP(H1173,PGDBuckets,2,FALSE()),0)</f>
        <v>0</v>
      </c>
      <c r="T1173" s="83" t="n">
        <f aca="false">SUM(P1173:S1173)</f>
        <v>14</v>
      </c>
      <c r="U1173" s="83" t="str">
        <f aca="false">IF(O1173="not used","-",O1173&amp;N1173&amp;T1173)</f>
        <v>-</v>
      </c>
      <c r="V1173" s="83" t="str">
        <f aca="false">IF(O1173="Not Used","-",VLOOKUP(D1173,FOLIOS,7,FALSE())&amp;H1173)</f>
        <v>-</v>
      </c>
      <c r="W1173" s="83" t="str">
        <f aca="false">IF(U1173="-","-",O1173&amp;E1173&amp;H1173)</f>
        <v>-</v>
      </c>
      <c r="X1173" s="84" t="str">
        <f aca="false">D1173&amp;G1173</f>
        <v>FT-CAND-EGSC-PRCTOLL:EMP/EAST.Z</v>
      </c>
      <c r="AF1173" s="0" t="str">
        <f aca="false">D1173&amp;V1173</f>
        <v>FT-CAND-EGSC-PRC-</v>
      </c>
    </row>
    <row r="1174" customFormat="false" ht="12.75" hidden="false" customHeight="false" outlineLevel="0" collapsed="false">
      <c r="A1174" s="80" t="n">
        <v>36682</v>
      </c>
      <c r="B1174" s="81" t="s">
        <v>55</v>
      </c>
      <c r="C1174" s="81" t="s">
        <v>56</v>
      </c>
      <c r="D1174" s="81" t="s">
        <v>80</v>
      </c>
      <c r="E1174" s="81" t="s">
        <v>24</v>
      </c>
      <c r="F1174" s="81"/>
      <c r="G1174" s="81" t="s">
        <v>63</v>
      </c>
      <c r="H1174" s="80" t="n">
        <v>41426</v>
      </c>
      <c r="I1174" s="81" t="n">
        <v>0</v>
      </c>
      <c r="J1174" s="81" t="n">
        <v>0</v>
      </c>
      <c r="K1174" s="82" t="n">
        <f aca="false">IF(J1174=0,0,J1174/I1174)</f>
        <v>0</v>
      </c>
      <c r="L1174" s="82" t="n">
        <f aca="false">I1174/UOM</f>
        <v>0</v>
      </c>
      <c r="M1174" s="82" t="n">
        <f aca="false">J1174/UOM</f>
        <v>0</v>
      </c>
      <c r="N1174" s="83" t="str">
        <f aca="false">IF(F1174="P","PHY",IF(F1174="G","G",E1174))</f>
        <v>P</v>
      </c>
      <c r="O1174" s="83" t="str">
        <f aca="false">IF(ISNA(VLOOKUP(G1174,BadCanCurves,1,FALSE())),VLOOKUP(D1174,FOLIOS,6,FALSE()),"not used")</f>
        <v>not used</v>
      </c>
      <c r="P1174" s="83" t="n">
        <f aca="false">IF($N1174="P",VLOOKUP(H1174,PrcBuckets,2,FALSE()),0)</f>
        <v>14</v>
      </c>
      <c r="Q1174" s="83" t="n">
        <f aca="false">IF($N1174="D",VLOOKUP(H1174,BasisBuckets,2,FALSE()),0)</f>
        <v>0</v>
      </c>
      <c r="R1174" s="83" t="n">
        <f aca="false">IF($N1174="PHY",VLOOKUP(H1174,PGDBuckets,2,FALSE()),0)</f>
        <v>0</v>
      </c>
      <c r="S1174" s="83" t="n">
        <f aca="false">IF($N1174="G",VLOOKUP(H1174,PGDBuckets,2,FALSE()),0)</f>
        <v>0</v>
      </c>
      <c r="T1174" s="83" t="n">
        <f aca="false">SUM(P1174:S1174)</f>
        <v>14</v>
      </c>
      <c r="U1174" s="83" t="str">
        <f aca="false">IF(O1174="not used","-",O1174&amp;N1174&amp;T1174)</f>
        <v>-</v>
      </c>
      <c r="V1174" s="83" t="str">
        <f aca="false">IF(O1174="Not Used","-",VLOOKUP(D1174,FOLIOS,7,FALSE())&amp;H1174)</f>
        <v>-</v>
      </c>
      <c r="W1174" s="83" t="str">
        <f aca="false">IF(U1174="-","-",O1174&amp;E1174&amp;H1174)</f>
        <v>-</v>
      </c>
      <c r="X1174" s="84" t="str">
        <f aca="false">D1174&amp;G1174</f>
        <v>FT-CAND-EGSC-PRCTOLL:EMP/EAST.Z</v>
      </c>
      <c r="AF1174" s="0" t="str">
        <f aca="false">D1174&amp;V1174</f>
        <v>FT-CAND-EGSC-PRC-</v>
      </c>
    </row>
    <row r="1175" customFormat="false" ht="12.75" hidden="false" customHeight="false" outlineLevel="0" collapsed="false">
      <c r="A1175" s="80" t="n">
        <v>36682</v>
      </c>
      <c r="B1175" s="81" t="s">
        <v>55</v>
      </c>
      <c r="C1175" s="81" t="s">
        <v>56</v>
      </c>
      <c r="D1175" s="81" t="s">
        <v>80</v>
      </c>
      <c r="E1175" s="81" t="s">
        <v>24</v>
      </c>
      <c r="F1175" s="81"/>
      <c r="G1175" s="81" t="s">
        <v>63</v>
      </c>
      <c r="H1175" s="80" t="n">
        <v>41456</v>
      </c>
      <c r="I1175" s="81" t="n">
        <v>0</v>
      </c>
      <c r="J1175" s="81" t="n">
        <v>0</v>
      </c>
      <c r="K1175" s="82" t="n">
        <f aca="false">IF(J1175=0,0,J1175/I1175)</f>
        <v>0</v>
      </c>
      <c r="L1175" s="82" t="n">
        <f aca="false">I1175/UOM</f>
        <v>0</v>
      </c>
      <c r="M1175" s="82" t="n">
        <f aca="false">J1175/UOM</f>
        <v>0</v>
      </c>
      <c r="N1175" s="83" t="str">
        <f aca="false">IF(F1175="P","PHY",IF(F1175="G","G",E1175))</f>
        <v>P</v>
      </c>
      <c r="O1175" s="83" t="str">
        <f aca="false">IF(ISNA(VLOOKUP(G1175,BadCanCurves,1,FALSE())),VLOOKUP(D1175,FOLIOS,6,FALSE()),"not used")</f>
        <v>not used</v>
      </c>
      <c r="P1175" s="83" t="n">
        <f aca="false">IF($N1175="P",VLOOKUP(H1175,PrcBuckets,2,FALSE()),0)</f>
        <v>14</v>
      </c>
      <c r="Q1175" s="83" t="n">
        <f aca="false">IF($N1175="D",VLOOKUP(H1175,BasisBuckets,2,FALSE()),0)</f>
        <v>0</v>
      </c>
      <c r="R1175" s="83" t="n">
        <f aca="false">IF($N1175="PHY",VLOOKUP(H1175,PGDBuckets,2,FALSE()),0)</f>
        <v>0</v>
      </c>
      <c r="S1175" s="83" t="n">
        <f aca="false">IF($N1175="G",VLOOKUP(H1175,PGDBuckets,2,FALSE()),0)</f>
        <v>0</v>
      </c>
      <c r="T1175" s="83" t="n">
        <f aca="false">SUM(P1175:S1175)</f>
        <v>14</v>
      </c>
      <c r="U1175" s="83" t="str">
        <f aca="false">IF(O1175="not used","-",O1175&amp;N1175&amp;T1175)</f>
        <v>-</v>
      </c>
      <c r="V1175" s="83" t="str">
        <f aca="false">IF(O1175="Not Used","-",VLOOKUP(D1175,FOLIOS,7,FALSE())&amp;H1175)</f>
        <v>-</v>
      </c>
      <c r="W1175" s="83" t="str">
        <f aca="false">IF(U1175="-","-",O1175&amp;E1175&amp;H1175)</f>
        <v>-</v>
      </c>
      <c r="X1175" s="84" t="str">
        <f aca="false">D1175&amp;G1175</f>
        <v>FT-CAND-EGSC-PRCTOLL:EMP/EAST.Z</v>
      </c>
      <c r="AF1175" s="0" t="str">
        <f aca="false">D1175&amp;V1175</f>
        <v>FT-CAND-EGSC-PRC-</v>
      </c>
    </row>
    <row r="1176" customFormat="false" ht="12.75" hidden="false" customHeight="false" outlineLevel="0" collapsed="false">
      <c r="A1176" s="80" t="n">
        <v>36682</v>
      </c>
      <c r="B1176" s="81" t="s">
        <v>55</v>
      </c>
      <c r="C1176" s="81" t="s">
        <v>56</v>
      </c>
      <c r="D1176" s="81" t="s">
        <v>80</v>
      </c>
      <c r="E1176" s="81" t="s">
        <v>24</v>
      </c>
      <c r="F1176" s="81"/>
      <c r="G1176" s="81" t="s">
        <v>63</v>
      </c>
      <c r="H1176" s="80" t="n">
        <v>41487</v>
      </c>
      <c r="I1176" s="81" t="n">
        <v>0</v>
      </c>
      <c r="J1176" s="81" t="n">
        <v>0</v>
      </c>
      <c r="K1176" s="82" t="n">
        <f aca="false">IF(J1176=0,0,J1176/I1176)</f>
        <v>0</v>
      </c>
      <c r="L1176" s="82" t="n">
        <f aca="false">I1176/UOM</f>
        <v>0</v>
      </c>
      <c r="M1176" s="82" t="n">
        <f aca="false">J1176/UOM</f>
        <v>0</v>
      </c>
      <c r="N1176" s="83" t="str">
        <f aca="false">IF(F1176="P","PHY",IF(F1176="G","G",E1176))</f>
        <v>P</v>
      </c>
      <c r="O1176" s="83" t="str">
        <f aca="false">IF(ISNA(VLOOKUP(G1176,BadCanCurves,1,FALSE())),VLOOKUP(D1176,FOLIOS,6,FALSE()),"not used")</f>
        <v>not used</v>
      </c>
      <c r="P1176" s="83" t="n">
        <f aca="false">IF($N1176="P",VLOOKUP(H1176,PrcBuckets,2,FALSE()),0)</f>
        <v>14</v>
      </c>
      <c r="Q1176" s="83" t="n">
        <f aca="false">IF($N1176="D",VLOOKUP(H1176,BasisBuckets,2,FALSE()),0)</f>
        <v>0</v>
      </c>
      <c r="R1176" s="83" t="n">
        <f aca="false">IF($N1176="PHY",VLOOKUP(H1176,PGDBuckets,2,FALSE()),0)</f>
        <v>0</v>
      </c>
      <c r="S1176" s="83" t="n">
        <f aca="false">IF($N1176="G",VLOOKUP(H1176,PGDBuckets,2,FALSE()),0)</f>
        <v>0</v>
      </c>
      <c r="T1176" s="83" t="n">
        <f aca="false">SUM(P1176:S1176)</f>
        <v>14</v>
      </c>
      <c r="U1176" s="83" t="str">
        <f aca="false">IF(O1176="not used","-",O1176&amp;N1176&amp;T1176)</f>
        <v>-</v>
      </c>
      <c r="V1176" s="83" t="str">
        <f aca="false">IF(O1176="Not Used","-",VLOOKUP(D1176,FOLIOS,7,FALSE())&amp;H1176)</f>
        <v>-</v>
      </c>
      <c r="W1176" s="83" t="str">
        <f aca="false">IF(U1176="-","-",O1176&amp;E1176&amp;H1176)</f>
        <v>-</v>
      </c>
      <c r="X1176" s="84" t="str">
        <f aca="false">D1176&amp;G1176</f>
        <v>FT-CAND-EGSC-PRCTOLL:EMP/EAST.Z</v>
      </c>
      <c r="AF1176" s="0" t="str">
        <f aca="false">D1176&amp;V1176</f>
        <v>FT-CAND-EGSC-PRC-</v>
      </c>
    </row>
    <row r="1177" customFormat="false" ht="12.75" hidden="false" customHeight="false" outlineLevel="0" collapsed="false">
      <c r="A1177" s="80" t="n">
        <v>36682</v>
      </c>
      <c r="B1177" s="81" t="s">
        <v>55</v>
      </c>
      <c r="C1177" s="81" t="s">
        <v>56</v>
      </c>
      <c r="D1177" s="81" t="s">
        <v>80</v>
      </c>
      <c r="E1177" s="81" t="s">
        <v>24</v>
      </c>
      <c r="F1177" s="81"/>
      <c r="G1177" s="81" t="s">
        <v>63</v>
      </c>
      <c r="H1177" s="80" t="n">
        <v>41518</v>
      </c>
      <c r="I1177" s="81" t="n">
        <v>0</v>
      </c>
      <c r="J1177" s="81" t="n">
        <v>0</v>
      </c>
      <c r="K1177" s="82" t="n">
        <f aca="false">IF(J1177=0,0,J1177/I1177)</f>
        <v>0</v>
      </c>
      <c r="L1177" s="82" t="n">
        <f aca="false">I1177/UOM</f>
        <v>0</v>
      </c>
      <c r="M1177" s="82" t="n">
        <f aca="false">J1177/UOM</f>
        <v>0</v>
      </c>
      <c r="N1177" s="83" t="str">
        <f aca="false">IF(F1177="P","PHY",IF(F1177="G","G",E1177))</f>
        <v>P</v>
      </c>
      <c r="O1177" s="83" t="str">
        <f aca="false">IF(ISNA(VLOOKUP(G1177,BadCanCurves,1,FALSE())),VLOOKUP(D1177,FOLIOS,6,FALSE()),"not used")</f>
        <v>not used</v>
      </c>
      <c r="P1177" s="83" t="n">
        <f aca="false">IF($N1177="P",VLOOKUP(H1177,PrcBuckets,2,FALSE()),0)</f>
        <v>14</v>
      </c>
      <c r="Q1177" s="83" t="n">
        <f aca="false">IF($N1177="D",VLOOKUP(H1177,BasisBuckets,2,FALSE()),0)</f>
        <v>0</v>
      </c>
      <c r="R1177" s="83" t="n">
        <f aca="false">IF($N1177="PHY",VLOOKUP(H1177,PGDBuckets,2,FALSE()),0)</f>
        <v>0</v>
      </c>
      <c r="S1177" s="83" t="n">
        <f aca="false">IF($N1177="G",VLOOKUP(H1177,PGDBuckets,2,FALSE()),0)</f>
        <v>0</v>
      </c>
      <c r="T1177" s="83" t="n">
        <f aca="false">SUM(P1177:S1177)</f>
        <v>14</v>
      </c>
      <c r="U1177" s="83" t="str">
        <f aca="false">IF(O1177="not used","-",O1177&amp;N1177&amp;T1177)</f>
        <v>-</v>
      </c>
      <c r="V1177" s="83" t="str">
        <f aca="false">IF(O1177="Not Used","-",VLOOKUP(D1177,FOLIOS,7,FALSE())&amp;H1177)</f>
        <v>-</v>
      </c>
      <c r="W1177" s="83" t="str">
        <f aca="false">IF(U1177="-","-",O1177&amp;E1177&amp;H1177)</f>
        <v>-</v>
      </c>
      <c r="X1177" s="84" t="str">
        <f aca="false">D1177&amp;G1177</f>
        <v>FT-CAND-EGSC-PRCTOLL:EMP/EAST.Z</v>
      </c>
      <c r="AF1177" s="0" t="str">
        <f aca="false">D1177&amp;V1177</f>
        <v>FT-CAND-EGSC-PRC-</v>
      </c>
    </row>
    <row r="1178" customFormat="false" ht="12.75" hidden="false" customHeight="false" outlineLevel="0" collapsed="false">
      <c r="A1178" s="80" t="n">
        <v>36682</v>
      </c>
      <c r="B1178" s="81" t="s">
        <v>55</v>
      </c>
      <c r="C1178" s="81" t="s">
        <v>56</v>
      </c>
      <c r="D1178" s="81" t="s">
        <v>80</v>
      </c>
      <c r="E1178" s="81" t="s">
        <v>24</v>
      </c>
      <c r="F1178" s="81"/>
      <c r="G1178" s="81" t="s">
        <v>63</v>
      </c>
      <c r="H1178" s="80" t="n">
        <v>41548</v>
      </c>
      <c r="I1178" s="81" t="n">
        <v>0</v>
      </c>
      <c r="J1178" s="81" t="n">
        <v>0</v>
      </c>
      <c r="K1178" s="82" t="n">
        <f aca="false">IF(J1178=0,0,J1178/I1178)</f>
        <v>0</v>
      </c>
      <c r="L1178" s="82" t="n">
        <f aca="false">I1178/UOM</f>
        <v>0</v>
      </c>
      <c r="M1178" s="82" t="n">
        <f aca="false">J1178/UOM</f>
        <v>0</v>
      </c>
      <c r="N1178" s="83" t="str">
        <f aca="false">IF(F1178="P","PHY",IF(F1178="G","G",E1178))</f>
        <v>P</v>
      </c>
      <c r="O1178" s="83" t="str">
        <f aca="false">IF(ISNA(VLOOKUP(G1178,BadCanCurves,1,FALSE())),VLOOKUP(D1178,FOLIOS,6,FALSE()),"not used")</f>
        <v>not used</v>
      </c>
      <c r="P1178" s="83" t="n">
        <f aca="false">IF($N1178="P",VLOOKUP(H1178,PrcBuckets,2,FALSE()),0)</f>
        <v>14</v>
      </c>
      <c r="Q1178" s="83" t="n">
        <f aca="false">IF($N1178="D",VLOOKUP(H1178,BasisBuckets,2,FALSE()),0)</f>
        <v>0</v>
      </c>
      <c r="R1178" s="83" t="n">
        <f aca="false">IF($N1178="PHY",VLOOKUP(H1178,PGDBuckets,2,FALSE()),0)</f>
        <v>0</v>
      </c>
      <c r="S1178" s="83" t="n">
        <f aca="false">IF($N1178="G",VLOOKUP(H1178,PGDBuckets,2,FALSE()),0)</f>
        <v>0</v>
      </c>
      <c r="T1178" s="83" t="n">
        <f aca="false">SUM(P1178:S1178)</f>
        <v>14</v>
      </c>
      <c r="U1178" s="83" t="str">
        <f aca="false">IF(O1178="not used","-",O1178&amp;N1178&amp;T1178)</f>
        <v>-</v>
      </c>
      <c r="V1178" s="83" t="str">
        <f aca="false">IF(O1178="Not Used","-",VLOOKUP(D1178,FOLIOS,7,FALSE())&amp;H1178)</f>
        <v>-</v>
      </c>
      <c r="W1178" s="83" t="str">
        <f aca="false">IF(U1178="-","-",O1178&amp;E1178&amp;H1178)</f>
        <v>-</v>
      </c>
      <c r="X1178" s="84" t="str">
        <f aca="false">D1178&amp;G1178</f>
        <v>FT-CAND-EGSC-PRCTOLL:EMP/EAST.Z</v>
      </c>
      <c r="AF1178" s="0" t="str">
        <f aca="false">D1178&amp;V1178</f>
        <v>FT-CAND-EGSC-PRC-</v>
      </c>
    </row>
    <row r="1179" customFormat="false" ht="12.75" hidden="false" customHeight="false" outlineLevel="0" collapsed="false">
      <c r="A1179" s="80" t="n">
        <v>36682</v>
      </c>
      <c r="B1179" s="81" t="s">
        <v>55</v>
      </c>
      <c r="C1179" s="81" t="s">
        <v>56</v>
      </c>
      <c r="D1179" s="81" t="s">
        <v>80</v>
      </c>
      <c r="E1179" s="81" t="s">
        <v>24</v>
      </c>
      <c r="F1179" s="81"/>
      <c r="G1179" s="81" t="s">
        <v>63</v>
      </c>
      <c r="H1179" s="80" t="n">
        <v>41579</v>
      </c>
      <c r="I1179" s="81" t="n">
        <v>0</v>
      </c>
      <c r="J1179" s="81" t="n">
        <v>0</v>
      </c>
      <c r="K1179" s="82" t="n">
        <f aca="false">IF(J1179=0,0,J1179/I1179)</f>
        <v>0</v>
      </c>
      <c r="L1179" s="82" t="n">
        <f aca="false">I1179/UOM</f>
        <v>0</v>
      </c>
      <c r="M1179" s="82" t="n">
        <f aca="false">J1179/UOM</f>
        <v>0</v>
      </c>
      <c r="N1179" s="83" t="str">
        <f aca="false">IF(F1179="P","PHY",IF(F1179="G","G",E1179))</f>
        <v>P</v>
      </c>
      <c r="O1179" s="83" t="str">
        <f aca="false">IF(ISNA(VLOOKUP(G1179,BadCanCurves,1,FALSE())),VLOOKUP(D1179,FOLIOS,6,FALSE()),"not used")</f>
        <v>not used</v>
      </c>
      <c r="P1179" s="83" t="n">
        <f aca="false">IF($N1179="P",VLOOKUP(H1179,PrcBuckets,2,FALSE()),0)</f>
        <v>14</v>
      </c>
      <c r="Q1179" s="83" t="n">
        <f aca="false">IF($N1179="D",VLOOKUP(H1179,BasisBuckets,2,FALSE()),0)</f>
        <v>0</v>
      </c>
      <c r="R1179" s="83" t="n">
        <f aca="false">IF($N1179="PHY",VLOOKUP(H1179,PGDBuckets,2,FALSE()),0)</f>
        <v>0</v>
      </c>
      <c r="S1179" s="83" t="n">
        <f aca="false">IF($N1179="G",VLOOKUP(H1179,PGDBuckets,2,FALSE()),0)</f>
        <v>0</v>
      </c>
      <c r="T1179" s="83" t="n">
        <f aca="false">SUM(P1179:S1179)</f>
        <v>14</v>
      </c>
      <c r="U1179" s="83" t="str">
        <f aca="false">IF(O1179="not used","-",O1179&amp;N1179&amp;T1179)</f>
        <v>-</v>
      </c>
      <c r="V1179" s="83" t="str">
        <f aca="false">IF(O1179="Not Used","-",VLOOKUP(D1179,FOLIOS,7,FALSE())&amp;H1179)</f>
        <v>-</v>
      </c>
      <c r="W1179" s="83" t="str">
        <f aca="false">IF(U1179="-","-",O1179&amp;E1179&amp;H1179)</f>
        <v>-</v>
      </c>
      <c r="X1179" s="84" t="str">
        <f aca="false">D1179&amp;G1179</f>
        <v>FT-CAND-EGSC-PRCTOLL:EMP/EAST.Z</v>
      </c>
      <c r="AF1179" s="0" t="str">
        <f aca="false">D1179&amp;V1179</f>
        <v>FT-CAND-EGSC-PRC-</v>
      </c>
    </row>
    <row r="1180" customFormat="false" ht="12.75" hidden="false" customHeight="false" outlineLevel="0" collapsed="false">
      <c r="A1180" s="80" t="n">
        <v>36682</v>
      </c>
      <c r="B1180" s="81" t="s">
        <v>55</v>
      </c>
      <c r="C1180" s="81" t="s">
        <v>56</v>
      </c>
      <c r="D1180" s="81" t="s">
        <v>80</v>
      </c>
      <c r="E1180" s="81" t="s">
        <v>24</v>
      </c>
      <c r="F1180" s="81"/>
      <c r="G1180" s="81" t="s">
        <v>63</v>
      </c>
      <c r="H1180" s="80" t="n">
        <v>41609</v>
      </c>
      <c r="I1180" s="81" t="n">
        <v>0</v>
      </c>
      <c r="J1180" s="81" t="n">
        <v>0</v>
      </c>
      <c r="K1180" s="82" t="n">
        <f aca="false">IF(J1180=0,0,J1180/I1180)</f>
        <v>0</v>
      </c>
      <c r="L1180" s="82" t="n">
        <f aca="false">I1180/UOM</f>
        <v>0</v>
      </c>
      <c r="M1180" s="82" t="n">
        <f aca="false">J1180/UOM</f>
        <v>0</v>
      </c>
      <c r="N1180" s="83" t="str">
        <f aca="false">IF(F1180="P","PHY",IF(F1180="G","G",E1180))</f>
        <v>P</v>
      </c>
      <c r="O1180" s="83" t="str">
        <f aca="false">IF(ISNA(VLOOKUP(G1180,BadCanCurves,1,FALSE())),VLOOKUP(D1180,FOLIOS,6,FALSE()),"not used")</f>
        <v>not used</v>
      </c>
      <c r="P1180" s="83" t="n">
        <f aca="false">IF($N1180="P",VLOOKUP(H1180,PrcBuckets,2,FALSE()),0)</f>
        <v>14</v>
      </c>
      <c r="Q1180" s="83" t="n">
        <f aca="false">IF($N1180="D",VLOOKUP(H1180,BasisBuckets,2,FALSE()),0)</f>
        <v>0</v>
      </c>
      <c r="R1180" s="83" t="n">
        <f aca="false">IF($N1180="PHY",VLOOKUP(H1180,PGDBuckets,2,FALSE()),0)</f>
        <v>0</v>
      </c>
      <c r="S1180" s="83" t="n">
        <f aca="false">IF($N1180="G",VLOOKUP(H1180,PGDBuckets,2,FALSE()),0)</f>
        <v>0</v>
      </c>
      <c r="T1180" s="83" t="n">
        <f aca="false">SUM(P1180:S1180)</f>
        <v>14</v>
      </c>
      <c r="U1180" s="83" t="str">
        <f aca="false">IF(O1180="not used","-",O1180&amp;N1180&amp;T1180)</f>
        <v>-</v>
      </c>
      <c r="V1180" s="83" t="str">
        <f aca="false">IF(O1180="Not Used","-",VLOOKUP(D1180,FOLIOS,7,FALSE())&amp;H1180)</f>
        <v>-</v>
      </c>
      <c r="W1180" s="83" t="str">
        <f aca="false">IF(U1180="-","-",O1180&amp;E1180&amp;H1180)</f>
        <v>-</v>
      </c>
      <c r="X1180" s="84" t="str">
        <f aca="false">D1180&amp;G1180</f>
        <v>FT-CAND-EGSC-PRCTOLL:EMP/EAST.Z</v>
      </c>
      <c r="AF1180" s="0" t="str">
        <f aca="false">D1180&amp;V1180</f>
        <v>FT-CAND-EGSC-PRC-</v>
      </c>
    </row>
    <row r="1181" customFormat="false" ht="12.75" hidden="false" customHeight="false" outlineLevel="0" collapsed="false">
      <c r="A1181" s="80" t="n">
        <v>36682</v>
      </c>
      <c r="B1181" s="81" t="s">
        <v>55</v>
      </c>
      <c r="C1181" s="81" t="s">
        <v>56</v>
      </c>
      <c r="D1181" s="81" t="s">
        <v>80</v>
      </c>
      <c r="E1181" s="81" t="s">
        <v>24</v>
      </c>
      <c r="F1181" s="81"/>
      <c r="G1181" s="81" t="s">
        <v>63</v>
      </c>
      <c r="H1181" s="80" t="n">
        <v>41640</v>
      </c>
      <c r="I1181" s="81" t="n">
        <v>0</v>
      </c>
      <c r="J1181" s="81" t="n">
        <v>0</v>
      </c>
      <c r="K1181" s="82" t="n">
        <f aca="false">IF(J1181=0,0,J1181/I1181)</f>
        <v>0</v>
      </c>
      <c r="L1181" s="82" t="n">
        <f aca="false">I1181/UOM</f>
        <v>0</v>
      </c>
      <c r="M1181" s="82" t="n">
        <f aca="false">J1181/UOM</f>
        <v>0</v>
      </c>
      <c r="N1181" s="83" t="str">
        <f aca="false">IF(F1181="P","PHY",IF(F1181="G","G",E1181))</f>
        <v>P</v>
      </c>
      <c r="O1181" s="83" t="str">
        <f aca="false">IF(ISNA(VLOOKUP(G1181,BadCanCurves,1,FALSE())),VLOOKUP(D1181,FOLIOS,6,FALSE()),"not used")</f>
        <v>not used</v>
      </c>
      <c r="P1181" s="83" t="n">
        <f aca="false">IF($N1181="P",VLOOKUP(H1181,PrcBuckets,2,FALSE()),0)</f>
        <v>14</v>
      </c>
      <c r="Q1181" s="83" t="n">
        <f aca="false">IF($N1181="D",VLOOKUP(H1181,BasisBuckets,2,FALSE()),0)</f>
        <v>0</v>
      </c>
      <c r="R1181" s="83" t="n">
        <f aca="false">IF($N1181="PHY",VLOOKUP(H1181,PGDBuckets,2,FALSE()),0)</f>
        <v>0</v>
      </c>
      <c r="S1181" s="83" t="n">
        <f aca="false">IF($N1181="G",VLOOKUP(H1181,PGDBuckets,2,FALSE()),0)</f>
        <v>0</v>
      </c>
      <c r="T1181" s="83" t="n">
        <f aca="false">SUM(P1181:S1181)</f>
        <v>14</v>
      </c>
      <c r="U1181" s="83" t="str">
        <f aca="false">IF(O1181="not used","-",O1181&amp;N1181&amp;T1181)</f>
        <v>-</v>
      </c>
      <c r="V1181" s="83" t="str">
        <f aca="false">IF(O1181="Not Used","-",VLOOKUP(D1181,FOLIOS,7,FALSE())&amp;H1181)</f>
        <v>-</v>
      </c>
      <c r="W1181" s="83" t="str">
        <f aca="false">IF(U1181="-","-",O1181&amp;E1181&amp;H1181)</f>
        <v>-</v>
      </c>
      <c r="X1181" s="84" t="str">
        <f aca="false">D1181&amp;G1181</f>
        <v>FT-CAND-EGSC-PRCTOLL:EMP/EAST.Z</v>
      </c>
      <c r="AF1181" s="0" t="str">
        <f aca="false">D1181&amp;V1181</f>
        <v>FT-CAND-EGSC-PRC-</v>
      </c>
    </row>
    <row r="1182" customFormat="false" ht="12.75" hidden="false" customHeight="false" outlineLevel="0" collapsed="false">
      <c r="A1182" s="80" t="n">
        <v>36682</v>
      </c>
      <c r="B1182" s="81" t="s">
        <v>55</v>
      </c>
      <c r="C1182" s="81" t="s">
        <v>56</v>
      </c>
      <c r="D1182" s="81" t="s">
        <v>80</v>
      </c>
      <c r="E1182" s="81" t="s">
        <v>24</v>
      </c>
      <c r="F1182" s="81"/>
      <c r="G1182" s="81" t="s">
        <v>63</v>
      </c>
      <c r="H1182" s="80" t="n">
        <v>41671</v>
      </c>
      <c r="I1182" s="81" t="n">
        <v>0</v>
      </c>
      <c r="J1182" s="81" t="n">
        <v>0</v>
      </c>
      <c r="K1182" s="82" t="n">
        <f aca="false">IF(J1182=0,0,J1182/I1182)</f>
        <v>0</v>
      </c>
      <c r="L1182" s="82" t="n">
        <f aca="false">I1182/UOM</f>
        <v>0</v>
      </c>
      <c r="M1182" s="82" t="n">
        <f aca="false">J1182/UOM</f>
        <v>0</v>
      </c>
      <c r="N1182" s="83" t="str">
        <f aca="false">IF(F1182="P","PHY",IF(F1182="G","G",E1182))</f>
        <v>P</v>
      </c>
      <c r="O1182" s="83" t="str">
        <f aca="false">IF(ISNA(VLOOKUP(G1182,BadCanCurves,1,FALSE())),VLOOKUP(D1182,FOLIOS,6,FALSE()),"not used")</f>
        <v>not used</v>
      </c>
      <c r="P1182" s="83" t="n">
        <f aca="false">IF($N1182="P",VLOOKUP(H1182,PrcBuckets,2,FALSE()),0)</f>
        <v>14</v>
      </c>
      <c r="Q1182" s="83" t="n">
        <f aca="false">IF($N1182="D",VLOOKUP(H1182,BasisBuckets,2,FALSE()),0)</f>
        <v>0</v>
      </c>
      <c r="R1182" s="83" t="n">
        <f aca="false">IF($N1182="PHY",VLOOKUP(H1182,PGDBuckets,2,FALSE()),0)</f>
        <v>0</v>
      </c>
      <c r="S1182" s="83" t="n">
        <f aca="false">IF($N1182="G",VLOOKUP(H1182,PGDBuckets,2,FALSE()),0)</f>
        <v>0</v>
      </c>
      <c r="T1182" s="83" t="n">
        <f aca="false">SUM(P1182:S1182)</f>
        <v>14</v>
      </c>
      <c r="U1182" s="83" t="str">
        <f aca="false">IF(O1182="not used","-",O1182&amp;N1182&amp;T1182)</f>
        <v>-</v>
      </c>
      <c r="V1182" s="83" t="str">
        <f aca="false">IF(O1182="Not Used","-",VLOOKUP(D1182,FOLIOS,7,FALSE())&amp;H1182)</f>
        <v>-</v>
      </c>
      <c r="W1182" s="83" t="str">
        <f aca="false">IF(U1182="-","-",O1182&amp;E1182&amp;H1182)</f>
        <v>-</v>
      </c>
      <c r="X1182" s="84" t="str">
        <f aca="false">D1182&amp;G1182</f>
        <v>FT-CAND-EGSC-PRCTOLL:EMP/EAST.Z</v>
      </c>
      <c r="AF1182" s="0" t="str">
        <f aca="false">D1182&amp;V1182</f>
        <v>FT-CAND-EGSC-PRC-</v>
      </c>
    </row>
    <row r="1183" customFormat="false" ht="12.75" hidden="false" customHeight="false" outlineLevel="0" collapsed="false">
      <c r="A1183" s="80" t="n">
        <v>36682</v>
      </c>
      <c r="B1183" s="81" t="s">
        <v>55</v>
      </c>
      <c r="C1183" s="81" t="s">
        <v>56</v>
      </c>
      <c r="D1183" s="81" t="s">
        <v>80</v>
      </c>
      <c r="E1183" s="81" t="s">
        <v>24</v>
      </c>
      <c r="F1183" s="81"/>
      <c r="G1183" s="81" t="s">
        <v>63</v>
      </c>
      <c r="H1183" s="80" t="n">
        <v>41699</v>
      </c>
      <c r="I1183" s="81" t="n">
        <v>0</v>
      </c>
      <c r="J1183" s="81" t="n">
        <v>0</v>
      </c>
      <c r="K1183" s="82" t="n">
        <f aca="false">IF(J1183=0,0,J1183/I1183)</f>
        <v>0</v>
      </c>
      <c r="L1183" s="82" t="n">
        <f aca="false">I1183/UOM</f>
        <v>0</v>
      </c>
      <c r="M1183" s="82" t="n">
        <f aca="false">J1183/UOM</f>
        <v>0</v>
      </c>
      <c r="N1183" s="83" t="str">
        <f aca="false">IF(F1183="P","PHY",IF(F1183="G","G",E1183))</f>
        <v>P</v>
      </c>
      <c r="O1183" s="83" t="str">
        <f aca="false">IF(ISNA(VLOOKUP(G1183,BadCanCurves,1,FALSE())),VLOOKUP(D1183,FOLIOS,6,FALSE()),"not used")</f>
        <v>not used</v>
      </c>
      <c r="P1183" s="83" t="n">
        <f aca="false">IF($N1183="P",VLOOKUP(H1183,PrcBuckets,2,FALSE()),0)</f>
        <v>14</v>
      </c>
      <c r="Q1183" s="83" t="n">
        <f aca="false">IF($N1183="D",VLOOKUP(H1183,BasisBuckets,2,FALSE()),0)</f>
        <v>0</v>
      </c>
      <c r="R1183" s="83" t="n">
        <f aca="false">IF($N1183="PHY",VLOOKUP(H1183,PGDBuckets,2,FALSE()),0)</f>
        <v>0</v>
      </c>
      <c r="S1183" s="83" t="n">
        <f aca="false">IF($N1183="G",VLOOKUP(H1183,PGDBuckets,2,FALSE()),0)</f>
        <v>0</v>
      </c>
      <c r="T1183" s="83" t="n">
        <f aca="false">SUM(P1183:S1183)</f>
        <v>14</v>
      </c>
      <c r="U1183" s="83" t="str">
        <f aca="false">IF(O1183="not used","-",O1183&amp;N1183&amp;T1183)</f>
        <v>-</v>
      </c>
      <c r="V1183" s="83" t="str">
        <f aca="false">IF(O1183="Not Used","-",VLOOKUP(D1183,FOLIOS,7,FALSE())&amp;H1183)</f>
        <v>-</v>
      </c>
      <c r="W1183" s="83" t="str">
        <f aca="false">IF(U1183="-","-",O1183&amp;E1183&amp;H1183)</f>
        <v>-</v>
      </c>
      <c r="X1183" s="84" t="str">
        <f aca="false">D1183&amp;G1183</f>
        <v>FT-CAND-EGSC-PRCTOLL:EMP/EAST.Z</v>
      </c>
      <c r="AF1183" s="0" t="str">
        <f aca="false">D1183&amp;V1183</f>
        <v>FT-CAND-EGSC-PRC-</v>
      </c>
    </row>
    <row r="1184" customFormat="false" ht="12.75" hidden="false" customHeight="false" outlineLevel="0" collapsed="false">
      <c r="A1184" s="80" t="n">
        <v>36682</v>
      </c>
      <c r="B1184" s="81" t="s">
        <v>55</v>
      </c>
      <c r="C1184" s="81" t="s">
        <v>56</v>
      </c>
      <c r="D1184" s="81" t="s">
        <v>80</v>
      </c>
      <c r="E1184" s="81" t="s">
        <v>24</v>
      </c>
      <c r="F1184" s="81"/>
      <c r="G1184" s="81" t="s">
        <v>63</v>
      </c>
      <c r="H1184" s="80" t="n">
        <v>41730</v>
      </c>
      <c r="I1184" s="81" t="n">
        <v>0</v>
      </c>
      <c r="J1184" s="81" t="n">
        <v>0</v>
      </c>
      <c r="K1184" s="82" t="n">
        <f aca="false">IF(J1184=0,0,J1184/I1184)</f>
        <v>0</v>
      </c>
      <c r="L1184" s="82" t="n">
        <f aca="false">I1184/UOM</f>
        <v>0</v>
      </c>
      <c r="M1184" s="82" t="n">
        <f aca="false">J1184/UOM</f>
        <v>0</v>
      </c>
      <c r="N1184" s="83" t="str">
        <f aca="false">IF(F1184="P","PHY",IF(F1184="G","G",E1184))</f>
        <v>P</v>
      </c>
      <c r="O1184" s="83" t="str">
        <f aca="false">IF(ISNA(VLOOKUP(G1184,BadCanCurves,1,FALSE())),VLOOKUP(D1184,FOLIOS,6,FALSE()),"not used")</f>
        <v>not used</v>
      </c>
      <c r="P1184" s="83" t="n">
        <f aca="false">IF($N1184="P",VLOOKUP(H1184,PrcBuckets,2,FALSE()),0)</f>
        <v>14</v>
      </c>
      <c r="Q1184" s="83" t="n">
        <f aca="false">IF($N1184="D",VLOOKUP(H1184,BasisBuckets,2,FALSE()),0)</f>
        <v>0</v>
      </c>
      <c r="R1184" s="83" t="n">
        <f aca="false">IF($N1184="PHY",VLOOKUP(H1184,PGDBuckets,2,FALSE()),0)</f>
        <v>0</v>
      </c>
      <c r="S1184" s="83" t="n">
        <f aca="false">IF($N1184="G",VLOOKUP(H1184,PGDBuckets,2,FALSE()),0)</f>
        <v>0</v>
      </c>
      <c r="T1184" s="83" t="n">
        <f aca="false">SUM(P1184:S1184)</f>
        <v>14</v>
      </c>
      <c r="U1184" s="83" t="str">
        <f aca="false">IF(O1184="not used","-",O1184&amp;N1184&amp;T1184)</f>
        <v>-</v>
      </c>
      <c r="V1184" s="83" t="str">
        <f aca="false">IF(O1184="Not Used","-",VLOOKUP(D1184,FOLIOS,7,FALSE())&amp;H1184)</f>
        <v>-</v>
      </c>
      <c r="W1184" s="83" t="str">
        <f aca="false">IF(U1184="-","-",O1184&amp;E1184&amp;H1184)</f>
        <v>-</v>
      </c>
      <c r="X1184" s="84" t="str">
        <f aca="false">D1184&amp;G1184</f>
        <v>FT-CAND-EGSC-PRCTOLL:EMP/EAST.Z</v>
      </c>
      <c r="AF1184" s="0" t="str">
        <f aca="false">D1184&amp;V1184</f>
        <v>FT-CAND-EGSC-PRC-</v>
      </c>
    </row>
    <row r="1185" customFormat="false" ht="12.75" hidden="false" customHeight="false" outlineLevel="0" collapsed="false">
      <c r="A1185" s="80" t="n">
        <v>36682</v>
      </c>
      <c r="B1185" s="81" t="s">
        <v>55</v>
      </c>
      <c r="C1185" s="81" t="s">
        <v>56</v>
      </c>
      <c r="D1185" s="81" t="s">
        <v>80</v>
      </c>
      <c r="E1185" s="81" t="s">
        <v>24</v>
      </c>
      <c r="F1185" s="81"/>
      <c r="G1185" s="81" t="s">
        <v>63</v>
      </c>
      <c r="H1185" s="80" t="n">
        <v>41760</v>
      </c>
      <c r="I1185" s="81" t="n">
        <v>0</v>
      </c>
      <c r="J1185" s="81" t="n">
        <v>0</v>
      </c>
      <c r="K1185" s="82" t="n">
        <f aca="false">IF(J1185=0,0,J1185/I1185)</f>
        <v>0</v>
      </c>
      <c r="L1185" s="82" t="n">
        <f aca="false">I1185/UOM</f>
        <v>0</v>
      </c>
      <c r="M1185" s="82" t="n">
        <f aca="false">J1185/UOM</f>
        <v>0</v>
      </c>
      <c r="N1185" s="83" t="str">
        <f aca="false">IF(F1185="P","PHY",IF(F1185="G","G",E1185))</f>
        <v>P</v>
      </c>
      <c r="O1185" s="83" t="str">
        <f aca="false">IF(ISNA(VLOOKUP(G1185,BadCanCurves,1,FALSE())),VLOOKUP(D1185,FOLIOS,6,FALSE()),"not used")</f>
        <v>not used</v>
      </c>
      <c r="P1185" s="83" t="n">
        <f aca="false">IF($N1185="P",VLOOKUP(H1185,PrcBuckets,2,FALSE()),0)</f>
        <v>14</v>
      </c>
      <c r="Q1185" s="83" t="n">
        <f aca="false">IF($N1185="D",VLOOKUP(H1185,BasisBuckets,2,FALSE()),0)</f>
        <v>0</v>
      </c>
      <c r="R1185" s="83" t="n">
        <f aca="false">IF($N1185="PHY",VLOOKUP(H1185,PGDBuckets,2,FALSE()),0)</f>
        <v>0</v>
      </c>
      <c r="S1185" s="83" t="n">
        <f aca="false">IF($N1185="G",VLOOKUP(H1185,PGDBuckets,2,FALSE()),0)</f>
        <v>0</v>
      </c>
      <c r="T1185" s="83" t="n">
        <f aca="false">SUM(P1185:S1185)</f>
        <v>14</v>
      </c>
      <c r="U1185" s="83" t="str">
        <f aca="false">IF(O1185="not used","-",O1185&amp;N1185&amp;T1185)</f>
        <v>-</v>
      </c>
      <c r="V1185" s="83" t="str">
        <f aca="false">IF(O1185="Not Used","-",VLOOKUP(D1185,FOLIOS,7,FALSE())&amp;H1185)</f>
        <v>-</v>
      </c>
      <c r="W1185" s="83" t="str">
        <f aca="false">IF(U1185="-","-",O1185&amp;E1185&amp;H1185)</f>
        <v>-</v>
      </c>
      <c r="X1185" s="84" t="str">
        <f aca="false">D1185&amp;G1185</f>
        <v>FT-CAND-EGSC-PRCTOLL:EMP/EAST.Z</v>
      </c>
      <c r="AF1185" s="0" t="str">
        <f aca="false">D1185&amp;V1185</f>
        <v>FT-CAND-EGSC-PRC-</v>
      </c>
    </row>
    <row r="1186" customFormat="false" ht="12.75" hidden="false" customHeight="false" outlineLevel="0" collapsed="false">
      <c r="A1186" s="80" t="n">
        <v>36682</v>
      </c>
      <c r="B1186" s="81" t="s">
        <v>55</v>
      </c>
      <c r="C1186" s="81" t="s">
        <v>56</v>
      </c>
      <c r="D1186" s="81" t="s">
        <v>80</v>
      </c>
      <c r="E1186" s="81" t="s">
        <v>24</v>
      </c>
      <c r="F1186" s="81"/>
      <c r="G1186" s="81" t="s">
        <v>63</v>
      </c>
      <c r="H1186" s="80" t="n">
        <v>41791</v>
      </c>
      <c r="I1186" s="81" t="n">
        <v>0</v>
      </c>
      <c r="J1186" s="81" t="n">
        <v>0</v>
      </c>
      <c r="K1186" s="82" t="n">
        <f aca="false">IF(J1186=0,0,J1186/I1186)</f>
        <v>0</v>
      </c>
      <c r="L1186" s="82" t="n">
        <f aca="false">I1186/UOM</f>
        <v>0</v>
      </c>
      <c r="M1186" s="82" t="n">
        <f aca="false">J1186/UOM</f>
        <v>0</v>
      </c>
      <c r="N1186" s="83" t="str">
        <f aca="false">IF(F1186="P","PHY",IF(F1186="G","G",E1186))</f>
        <v>P</v>
      </c>
      <c r="O1186" s="83" t="str">
        <f aca="false">IF(ISNA(VLOOKUP(G1186,BadCanCurves,1,FALSE())),VLOOKUP(D1186,FOLIOS,6,FALSE()),"not used")</f>
        <v>not used</v>
      </c>
      <c r="P1186" s="83" t="n">
        <f aca="false">IF($N1186="P",VLOOKUP(H1186,PrcBuckets,2,FALSE()),0)</f>
        <v>14</v>
      </c>
      <c r="Q1186" s="83" t="n">
        <f aca="false">IF($N1186="D",VLOOKUP(H1186,BasisBuckets,2,FALSE()),0)</f>
        <v>0</v>
      </c>
      <c r="R1186" s="83" t="n">
        <f aca="false">IF($N1186="PHY",VLOOKUP(H1186,PGDBuckets,2,FALSE()),0)</f>
        <v>0</v>
      </c>
      <c r="S1186" s="83" t="n">
        <f aca="false">IF($N1186="G",VLOOKUP(H1186,PGDBuckets,2,FALSE()),0)</f>
        <v>0</v>
      </c>
      <c r="T1186" s="83" t="n">
        <f aca="false">SUM(P1186:S1186)</f>
        <v>14</v>
      </c>
      <c r="U1186" s="83" t="str">
        <f aca="false">IF(O1186="not used","-",O1186&amp;N1186&amp;T1186)</f>
        <v>-</v>
      </c>
      <c r="V1186" s="83" t="str">
        <f aca="false">IF(O1186="Not Used","-",VLOOKUP(D1186,FOLIOS,7,FALSE())&amp;H1186)</f>
        <v>-</v>
      </c>
      <c r="W1186" s="83" t="str">
        <f aca="false">IF(U1186="-","-",O1186&amp;E1186&amp;H1186)</f>
        <v>-</v>
      </c>
      <c r="X1186" s="84" t="str">
        <f aca="false">D1186&amp;G1186</f>
        <v>FT-CAND-EGSC-PRCTOLL:EMP/EAST.Z</v>
      </c>
      <c r="AF1186" s="0" t="str">
        <f aca="false">D1186&amp;V1186</f>
        <v>FT-CAND-EGSC-PRC-</v>
      </c>
    </row>
    <row r="1187" customFormat="false" ht="12.75" hidden="false" customHeight="false" outlineLevel="0" collapsed="false">
      <c r="A1187" s="80" t="n">
        <v>36682</v>
      </c>
      <c r="B1187" s="81" t="s">
        <v>55</v>
      </c>
      <c r="C1187" s="81" t="s">
        <v>56</v>
      </c>
      <c r="D1187" s="81" t="s">
        <v>80</v>
      </c>
      <c r="E1187" s="81" t="s">
        <v>24</v>
      </c>
      <c r="F1187" s="81"/>
      <c r="G1187" s="81" t="s">
        <v>63</v>
      </c>
      <c r="H1187" s="80" t="n">
        <v>41821</v>
      </c>
      <c r="I1187" s="81" t="n">
        <v>0</v>
      </c>
      <c r="J1187" s="81" t="n">
        <v>0</v>
      </c>
      <c r="K1187" s="82" t="n">
        <f aca="false">IF(J1187=0,0,J1187/I1187)</f>
        <v>0</v>
      </c>
      <c r="L1187" s="82" t="n">
        <f aca="false">I1187/UOM</f>
        <v>0</v>
      </c>
      <c r="M1187" s="82" t="n">
        <f aca="false">J1187/UOM</f>
        <v>0</v>
      </c>
      <c r="N1187" s="83" t="str">
        <f aca="false">IF(F1187="P","PHY",IF(F1187="G","G",E1187))</f>
        <v>P</v>
      </c>
      <c r="O1187" s="83" t="str">
        <f aca="false">IF(ISNA(VLOOKUP(G1187,BadCanCurves,1,FALSE())),VLOOKUP(D1187,FOLIOS,6,FALSE()),"not used")</f>
        <v>not used</v>
      </c>
      <c r="P1187" s="83" t="n">
        <f aca="false">IF($N1187="P",VLOOKUP(H1187,PrcBuckets,2,FALSE()),0)</f>
        <v>14</v>
      </c>
      <c r="Q1187" s="83" t="n">
        <f aca="false">IF($N1187="D",VLOOKUP(H1187,BasisBuckets,2,FALSE()),0)</f>
        <v>0</v>
      </c>
      <c r="R1187" s="83" t="n">
        <f aca="false">IF($N1187="PHY",VLOOKUP(H1187,PGDBuckets,2,FALSE()),0)</f>
        <v>0</v>
      </c>
      <c r="S1187" s="83" t="n">
        <f aca="false">IF($N1187="G",VLOOKUP(H1187,PGDBuckets,2,FALSE()),0)</f>
        <v>0</v>
      </c>
      <c r="T1187" s="83" t="n">
        <f aca="false">SUM(P1187:S1187)</f>
        <v>14</v>
      </c>
      <c r="U1187" s="83" t="str">
        <f aca="false">IF(O1187="not used","-",O1187&amp;N1187&amp;T1187)</f>
        <v>-</v>
      </c>
      <c r="V1187" s="83" t="str">
        <f aca="false">IF(O1187="Not Used","-",VLOOKUP(D1187,FOLIOS,7,FALSE())&amp;H1187)</f>
        <v>-</v>
      </c>
      <c r="W1187" s="83" t="str">
        <f aca="false">IF(U1187="-","-",O1187&amp;E1187&amp;H1187)</f>
        <v>-</v>
      </c>
      <c r="X1187" s="84" t="str">
        <f aca="false">D1187&amp;G1187</f>
        <v>FT-CAND-EGSC-PRCTOLL:EMP/EAST.Z</v>
      </c>
      <c r="AF1187" s="0" t="str">
        <f aca="false">D1187&amp;V1187</f>
        <v>FT-CAND-EGSC-PRC-</v>
      </c>
    </row>
    <row r="1188" customFormat="false" ht="12.75" hidden="false" customHeight="false" outlineLevel="0" collapsed="false">
      <c r="A1188" s="80" t="n">
        <v>36682</v>
      </c>
      <c r="B1188" s="81" t="s">
        <v>55</v>
      </c>
      <c r="C1188" s="81" t="s">
        <v>56</v>
      </c>
      <c r="D1188" s="81" t="s">
        <v>80</v>
      </c>
      <c r="E1188" s="81" t="s">
        <v>24</v>
      </c>
      <c r="F1188" s="81"/>
      <c r="G1188" s="81" t="s">
        <v>63</v>
      </c>
      <c r="H1188" s="80" t="n">
        <v>41852</v>
      </c>
      <c r="I1188" s="81" t="n">
        <v>0</v>
      </c>
      <c r="J1188" s="81" t="n">
        <v>0</v>
      </c>
      <c r="K1188" s="82" t="n">
        <f aca="false">IF(J1188=0,0,J1188/I1188)</f>
        <v>0</v>
      </c>
      <c r="L1188" s="82" t="n">
        <f aca="false">I1188/UOM</f>
        <v>0</v>
      </c>
      <c r="M1188" s="82" t="n">
        <f aca="false">J1188/UOM</f>
        <v>0</v>
      </c>
      <c r="N1188" s="83" t="str">
        <f aca="false">IF(F1188="P","PHY",IF(F1188="G","G",E1188))</f>
        <v>P</v>
      </c>
      <c r="O1188" s="83" t="str">
        <f aca="false">IF(ISNA(VLOOKUP(G1188,BadCanCurves,1,FALSE())),VLOOKUP(D1188,FOLIOS,6,FALSE()),"not used")</f>
        <v>not used</v>
      </c>
      <c r="P1188" s="83" t="n">
        <f aca="false">IF($N1188="P",VLOOKUP(H1188,PrcBuckets,2,FALSE()),0)</f>
        <v>14</v>
      </c>
      <c r="Q1188" s="83" t="n">
        <f aca="false">IF($N1188="D",VLOOKUP(H1188,BasisBuckets,2,FALSE()),0)</f>
        <v>0</v>
      </c>
      <c r="R1188" s="83" t="n">
        <f aca="false">IF($N1188="PHY",VLOOKUP(H1188,PGDBuckets,2,FALSE()),0)</f>
        <v>0</v>
      </c>
      <c r="S1188" s="83" t="n">
        <f aca="false">IF($N1188="G",VLOOKUP(H1188,PGDBuckets,2,FALSE()),0)</f>
        <v>0</v>
      </c>
      <c r="T1188" s="83" t="n">
        <f aca="false">SUM(P1188:S1188)</f>
        <v>14</v>
      </c>
      <c r="U1188" s="83" t="str">
        <f aca="false">IF(O1188="not used","-",O1188&amp;N1188&amp;T1188)</f>
        <v>-</v>
      </c>
      <c r="V1188" s="83" t="str">
        <f aca="false">IF(O1188="Not Used","-",VLOOKUP(D1188,FOLIOS,7,FALSE())&amp;H1188)</f>
        <v>-</v>
      </c>
      <c r="W1188" s="83" t="str">
        <f aca="false">IF(U1188="-","-",O1188&amp;E1188&amp;H1188)</f>
        <v>-</v>
      </c>
      <c r="X1188" s="84" t="str">
        <f aca="false">D1188&amp;G1188</f>
        <v>FT-CAND-EGSC-PRCTOLL:EMP/EAST.Z</v>
      </c>
      <c r="AF1188" s="0" t="str">
        <f aca="false">D1188&amp;V1188</f>
        <v>FT-CAND-EGSC-PRC-</v>
      </c>
    </row>
    <row r="1189" customFormat="false" ht="12.75" hidden="false" customHeight="false" outlineLevel="0" collapsed="false">
      <c r="A1189" s="80" t="n">
        <v>36682</v>
      </c>
      <c r="B1189" s="81" t="s">
        <v>55</v>
      </c>
      <c r="C1189" s="81" t="s">
        <v>56</v>
      </c>
      <c r="D1189" s="81" t="s">
        <v>80</v>
      </c>
      <c r="E1189" s="81" t="s">
        <v>24</v>
      </c>
      <c r="F1189" s="81"/>
      <c r="G1189" s="81" t="s">
        <v>63</v>
      </c>
      <c r="H1189" s="80" t="n">
        <v>41883</v>
      </c>
      <c r="I1189" s="81" t="n">
        <v>0</v>
      </c>
      <c r="J1189" s="81" t="n">
        <v>0</v>
      </c>
      <c r="K1189" s="82" t="n">
        <f aca="false">IF(J1189=0,0,J1189/I1189)</f>
        <v>0</v>
      </c>
      <c r="L1189" s="82" t="n">
        <f aca="false">I1189/UOM</f>
        <v>0</v>
      </c>
      <c r="M1189" s="82" t="n">
        <f aca="false">J1189/UOM</f>
        <v>0</v>
      </c>
      <c r="N1189" s="83" t="str">
        <f aca="false">IF(F1189="P","PHY",IF(F1189="G","G",E1189))</f>
        <v>P</v>
      </c>
      <c r="O1189" s="83" t="str">
        <f aca="false">IF(ISNA(VLOOKUP(G1189,BadCanCurves,1,FALSE())),VLOOKUP(D1189,FOLIOS,6,FALSE()),"not used")</f>
        <v>not used</v>
      </c>
      <c r="P1189" s="83" t="n">
        <f aca="false">IF($N1189="P",VLOOKUP(H1189,PrcBuckets,2,FALSE()),0)</f>
        <v>14</v>
      </c>
      <c r="Q1189" s="83" t="n">
        <f aca="false">IF($N1189="D",VLOOKUP(H1189,BasisBuckets,2,FALSE()),0)</f>
        <v>0</v>
      </c>
      <c r="R1189" s="83" t="n">
        <f aca="false">IF($N1189="PHY",VLOOKUP(H1189,PGDBuckets,2,FALSE()),0)</f>
        <v>0</v>
      </c>
      <c r="S1189" s="83" t="n">
        <f aca="false">IF($N1189="G",VLOOKUP(H1189,PGDBuckets,2,FALSE()),0)</f>
        <v>0</v>
      </c>
      <c r="T1189" s="83" t="n">
        <f aca="false">SUM(P1189:S1189)</f>
        <v>14</v>
      </c>
      <c r="U1189" s="83" t="str">
        <f aca="false">IF(O1189="not used","-",O1189&amp;N1189&amp;T1189)</f>
        <v>-</v>
      </c>
      <c r="V1189" s="83" t="str">
        <f aca="false">IF(O1189="Not Used","-",VLOOKUP(D1189,FOLIOS,7,FALSE())&amp;H1189)</f>
        <v>-</v>
      </c>
      <c r="W1189" s="83" t="str">
        <f aca="false">IF(U1189="-","-",O1189&amp;E1189&amp;H1189)</f>
        <v>-</v>
      </c>
      <c r="X1189" s="84" t="str">
        <f aca="false">D1189&amp;G1189</f>
        <v>FT-CAND-EGSC-PRCTOLL:EMP/EAST.Z</v>
      </c>
      <c r="AF1189" s="0" t="str">
        <f aca="false">D1189&amp;V1189</f>
        <v>FT-CAND-EGSC-PRC-</v>
      </c>
    </row>
    <row r="1190" customFormat="false" ht="12.75" hidden="false" customHeight="false" outlineLevel="0" collapsed="false">
      <c r="A1190" s="80" t="n">
        <v>36682</v>
      </c>
      <c r="B1190" s="81" t="s">
        <v>55</v>
      </c>
      <c r="C1190" s="81" t="s">
        <v>56</v>
      </c>
      <c r="D1190" s="81" t="s">
        <v>80</v>
      </c>
      <c r="E1190" s="81" t="s">
        <v>24</v>
      </c>
      <c r="F1190" s="81"/>
      <c r="G1190" s="81" t="s">
        <v>63</v>
      </c>
      <c r="H1190" s="80" t="n">
        <v>41913</v>
      </c>
      <c r="I1190" s="81" t="n">
        <v>0</v>
      </c>
      <c r="J1190" s="81" t="n">
        <v>0</v>
      </c>
      <c r="K1190" s="82" t="n">
        <f aca="false">IF(J1190=0,0,J1190/I1190)</f>
        <v>0</v>
      </c>
      <c r="L1190" s="82" t="n">
        <f aca="false">I1190/UOM</f>
        <v>0</v>
      </c>
      <c r="M1190" s="82" t="n">
        <f aca="false">J1190/UOM</f>
        <v>0</v>
      </c>
      <c r="N1190" s="83" t="str">
        <f aca="false">IF(F1190="P","PHY",IF(F1190="G","G",E1190))</f>
        <v>P</v>
      </c>
      <c r="O1190" s="83" t="str">
        <f aca="false">IF(ISNA(VLOOKUP(G1190,BadCanCurves,1,FALSE())),VLOOKUP(D1190,FOLIOS,6,FALSE()),"not used")</f>
        <v>not used</v>
      </c>
      <c r="P1190" s="83" t="n">
        <f aca="false">IF($N1190="P",VLOOKUP(H1190,PrcBuckets,2,FALSE()),0)</f>
        <v>14</v>
      </c>
      <c r="Q1190" s="83" t="n">
        <f aca="false">IF($N1190="D",VLOOKUP(H1190,BasisBuckets,2,FALSE()),0)</f>
        <v>0</v>
      </c>
      <c r="R1190" s="83" t="n">
        <f aca="false">IF($N1190="PHY",VLOOKUP(H1190,PGDBuckets,2,FALSE()),0)</f>
        <v>0</v>
      </c>
      <c r="S1190" s="83" t="n">
        <f aca="false">IF($N1190="G",VLOOKUP(H1190,PGDBuckets,2,FALSE()),0)</f>
        <v>0</v>
      </c>
      <c r="T1190" s="83" t="n">
        <f aca="false">SUM(P1190:S1190)</f>
        <v>14</v>
      </c>
      <c r="U1190" s="83" t="str">
        <f aca="false">IF(O1190="not used","-",O1190&amp;N1190&amp;T1190)</f>
        <v>-</v>
      </c>
      <c r="V1190" s="83" t="str">
        <f aca="false">IF(O1190="Not Used","-",VLOOKUP(D1190,FOLIOS,7,FALSE())&amp;H1190)</f>
        <v>-</v>
      </c>
      <c r="W1190" s="83" t="str">
        <f aca="false">IF(U1190="-","-",O1190&amp;E1190&amp;H1190)</f>
        <v>-</v>
      </c>
      <c r="X1190" s="84" t="str">
        <f aca="false">D1190&amp;G1190</f>
        <v>FT-CAND-EGSC-PRCTOLL:EMP/EAST.Z</v>
      </c>
      <c r="AF1190" s="0" t="str">
        <f aca="false">D1190&amp;V1190</f>
        <v>FT-CAND-EGSC-PRC-</v>
      </c>
    </row>
    <row r="1191" customFormat="false" ht="12.75" hidden="false" customHeight="false" outlineLevel="0" collapsed="false">
      <c r="A1191" s="80" t="n">
        <v>36682</v>
      </c>
      <c r="B1191" s="81" t="s">
        <v>55</v>
      </c>
      <c r="C1191" s="81" t="s">
        <v>56</v>
      </c>
      <c r="D1191" s="81" t="s">
        <v>80</v>
      </c>
      <c r="E1191" s="81" t="s">
        <v>24</v>
      </c>
      <c r="F1191" s="81"/>
      <c r="G1191" s="81" t="s">
        <v>63</v>
      </c>
      <c r="H1191" s="80" t="n">
        <v>41944</v>
      </c>
      <c r="I1191" s="81" t="n">
        <v>0</v>
      </c>
      <c r="J1191" s="81" t="n">
        <v>0</v>
      </c>
      <c r="K1191" s="82" t="n">
        <f aca="false">IF(J1191=0,0,J1191/I1191)</f>
        <v>0</v>
      </c>
      <c r="L1191" s="82" t="n">
        <f aca="false">I1191/UOM</f>
        <v>0</v>
      </c>
      <c r="M1191" s="82" t="n">
        <f aca="false">J1191/UOM</f>
        <v>0</v>
      </c>
      <c r="N1191" s="83" t="str">
        <f aca="false">IF(F1191="P","PHY",IF(F1191="G","G",E1191))</f>
        <v>P</v>
      </c>
      <c r="O1191" s="83" t="str">
        <f aca="false">IF(ISNA(VLOOKUP(G1191,BadCanCurves,1,FALSE())),VLOOKUP(D1191,FOLIOS,6,FALSE()),"not used")</f>
        <v>not used</v>
      </c>
      <c r="P1191" s="83" t="n">
        <f aca="false">IF($N1191="P",VLOOKUP(H1191,PrcBuckets,2,FALSE()),0)</f>
        <v>14</v>
      </c>
      <c r="Q1191" s="83" t="n">
        <f aca="false">IF($N1191="D",VLOOKUP(H1191,BasisBuckets,2,FALSE()),0)</f>
        <v>0</v>
      </c>
      <c r="R1191" s="83" t="n">
        <f aca="false">IF($N1191="PHY",VLOOKUP(H1191,PGDBuckets,2,FALSE()),0)</f>
        <v>0</v>
      </c>
      <c r="S1191" s="83" t="n">
        <f aca="false">IF($N1191="G",VLOOKUP(H1191,PGDBuckets,2,FALSE()),0)</f>
        <v>0</v>
      </c>
      <c r="T1191" s="83" t="n">
        <f aca="false">SUM(P1191:S1191)</f>
        <v>14</v>
      </c>
      <c r="U1191" s="83" t="str">
        <f aca="false">IF(O1191="not used","-",O1191&amp;N1191&amp;T1191)</f>
        <v>-</v>
      </c>
      <c r="V1191" s="83" t="str">
        <f aca="false">IF(O1191="Not Used","-",VLOOKUP(D1191,FOLIOS,7,FALSE())&amp;H1191)</f>
        <v>-</v>
      </c>
      <c r="W1191" s="83" t="str">
        <f aca="false">IF(U1191="-","-",O1191&amp;E1191&amp;H1191)</f>
        <v>-</v>
      </c>
      <c r="X1191" s="84" t="str">
        <f aca="false">D1191&amp;G1191</f>
        <v>FT-CAND-EGSC-PRCTOLL:EMP/EAST.Z</v>
      </c>
      <c r="AF1191" s="0" t="str">
        <f aca="false">D1191&amp;V1191</f>
        <v>FT-CAND-EGSC-PRC-</v>
      </c>
    </row>
    <row r="1192" customFormat="false" ht="12.75" hidden="false" customHeight="false" outlineLevel="0" collapsed="false">
      <c r="A1192" s="80" t="n">
        <v>36682</v>
      </c>
      <c r="B1192" s="81" t="s">
        <v>55</v>
      </c>
      <c r="C1192" s="81" t="s">
        <v>56</v>
      </c>
      <c r="D1192" s="81" t="s">
        <v>80</v>
      </c>
      <c r="E1192" s="81" t="s">
        <v>24</v>
      </c>
      <c r="F1192" s="81"/>
      <c r="G1192" s="81" t="s">
        <v>63</v>
      </c>
      <c r="H1192" s="80" t="n">
        <v>41974</v>
      </c>
      <c r="I1192" s="81" t="n">
        <v>0</v>
      </c>
      <c r="J1192" s="81" t="n">
        <v>0</v>
      </c>
      <c r="K1192" s="82" t="n">
        <f aca="false">IF(J1192=0,0,J1192/I1192)</f>
        <v>0</v>
      </c>
      <c r="L1192" s="82" t="n">
        <f aca="false">I1192/UOM</f>
        <v>0</v>
      </c>
      <c r="M1192" s="82" t="n">
        <f aca="false">J1192/UOM</f>
        <v>0</v>
      </c>
      <c r="N1192" s="83" t="str">
        <f aca="false">IF(F1192="P","PHY",IF(F1192="G","G",E1192))</f>
        <v>P</v>
      </c>
      <c r="O1192" s="83" t="str">
        <f aca="false">IF(ISNA(VLOOKUP(G1192,BadCanCurves,1,FALSE())),VLOOKUP(D1192,FOLIOS,6,FALSE()),"not used")</f>
        <v>not used</v>
      </c>
      <c r="P1192" s="83" t="n">
        <f aca="false">IF($N1192="P",VLOOKUP(H1192,PrcBuckets,2,FALSE()),0)</f>
        <v>14</v>
      </c>
      <c r="Q1192" s="83" t="n">
        <f aca="false">IF($N1192="D",VLOOKUP(H1192,BasisBuckets,2,FALSE()),0)</f>
        <v>0</v>
      </c>
      <c r="R1192" s="83" t="n">
        <f aca="false">IF($N1192="PHY",VLOOKUP(H1192,PGDBuckets,2,FALSE()),0)</f>
        <v>0</v>
      </c>
      <c r="S1192" s="83" t="n">
        <f aca="false">IF($N1192="G",VLOOKUP(H1192,PGDBuckets,2,FALSE()),0)</f>
        <v>0</v>
      </c>
      <c r="T1192" s="83" t="n">
        <f aca="false">SUM(P1192:S1192)</f>
        <v>14</v>
      </c>
      <c r="U1192" s="83" t="str">
        <f aca="false">IF(O1192="not used","-",O1192&amp;N1192&amp;T1192)</f>
        <v>-</v>
      </c>
      <c r="V1192" s="83" t="str">
        <f aca="false">IF(O1192="Not Used","-",VLOOKUP(D1192,FOLIOS,7,FALSE())&amp;H1192)</f>
        <v>-</v>
      </c>
      <c r="W1192" s="83" t="str">
        <f aca="false">IF(U1192="-","-",O1192&amp;E1192&amp;H1192)</f>
        <v>-</v>
      </c>
      <c r="X1192" s="84" t="str">
        <f aca="false">D1192&amp;G1192</f>
        <v>FT-CAND-EGSC-PRCTOLL:EMP/EAST.Z</v>
      </c>
      <c r="AF1192" s="0" t="str">
        <f aca="false">D1192&amp;V1192</f>
        <v>FT-CAND-EGSC-PRC-</v>
      </c>
    </row>
    <row r="1193" customFormat="false" ht="12.75" hidden="false" customHeight="false" outlineLevel="0" collapsed="false">
      <c r="A1193" s="80" t="n">
        <v>36682</v>
      </c>
      <c r="B1193" s="81" t="s">
        <v>55</v>
      </c>
      <c r="C1193" s="81" t="s">
        <v>56</v>
      </c>
      <c r="D1193" s="81" t="s">
        <v>80</v>
      </c>
      <c r="E1193" s="81" t="s">
        <v>24</v>
      </c>
      <c r="F1193" s="81"/>
      <c r="G1193" s="81" t="s">
        <v>65</v>
      </c>
      <c r="H1193" s="80" t="n">
        <v>36708</v>
      </c>
      <c r="I1193" s="81" t="n">
        <v>0</v>
      </c>
      <c r="J1193" s="81" t="n">
        <v>0</v>
      </c>
      <c r="K1193" s="82" t="n">
        <f aca="false">IF(J1193=0,0,J1193/I1193)</f>
        <v>0</v>
      </c>
      <c r="L1193" s="82" t="n">
        <f aca="false">I1193/UOM</f>
        <v>0</v>
      </c>
      <c r="M1193" s="82" t="n">
        <f aca="false">J1193/UOM</f>
        <v>0</v>
      </c>
      <c r="N1193" s="83" t="str">
        <f aca="false">IF(F1193="P","PHY",IF(F1193="G","G",E1193))</f>
        <v>P</v>
      </c>
      <c r="O1193" s="83" t="str">
        <f aca="false">IF(ISNA(VLOOKUP(G1193,BadCanCurves,1,FALSE())),VLOOKUP(D1193,FOLIOS,6,FALSE()),"not used")</f>
        <v>not used</v>
      </c>
      <c r="P1193" s="83" t="n">
        <f aca="false">IF($N1193="P",VLOOKUP(H1193,PrcBuckets,2,FALSE()),0)</f>
        <v>4</v>
      </c>
      <c r="Q1193" s="83" t="n">
        <f aca="false">IF($N1193="D",VLOOKUP(H1193,BasisBuckets,2,FALSE()),0)</f>
        <v>0</v>
      </c>
      <c r="R1193" s="83" t="n">
        <f aca="false">IF($N1193="PHY",VLOOKUP(H1193,PGDBuckets,2,FALSE()),0)</f>
        <v>0</v>
      </c>
      <c r="S1193" s="83" t="n">
        <f aca="false">IF($N1193="G",VLOOKUP(H1193,PGDBuckets,2,FALSE()),0)</f>
        <v>0</v>
      </c>
      <c r="T1193" s="83" t="n">
        <f aca="false">SUM(P1193:S1193)</f>
        <v>4</v>
      </c>
      <c r="U1193" s="83" t="str">
        <f aca="false">IF(O1193="not used","-",O1193&amp;N1193&amp;T1193)</f>
        <v>-</v>
      </c>
      <c r="V1193" s="83" t="str">
        <f aca="false">IF(O1193="Not Used","-",VLOOKUP(D1193,FOLIOS,7,FALSE())&amp;H1193)</f>
        <v>-</v>
      </c>
      <c r="W1193" s="83" t="str">
        <f aca="false">IF(U1193="-","-",O1193&amp;E1193&amp;H1193)</f>
        <v>-</v>
      </c>
      <c r="X1193" s="84" t="str">
        <f aca="false">D1193&amp;G1193</f>
        <v>FT-CAND-EGSC-PRCTOLL:EMP/EMER</v>
      </c>
      <c r="AF1193" s="0" t="str">
        <f aca="false">D1193&amp;V1193</f>
        <v>FT-CAND-EGSC-PRC-</v>
      </c>
    </row>
    <row r="1194" customFormat="false" ht="12.75" hidden="false" customHeight="false" outlineLevel="0" collapsed="false">
      <c r="A1194" s="80" t="n">
        <v>36682</v>
      </c>
      <c r="B1194" s="81" t="s">
        <v>55</v>
      </c>
      <c r="C1194" s="81" t="s">
        <v>56</v>
      </c>
      <c r="D1194" s="81" t="s">
        <v>80</v>
      </c>
      <c r="E1194" s="81" t="s">
        <v>24</v>
      </c>
      <c r="F1194" s="81"/>
      <c r="G1194" s="81" t="s">
        <v>65</v>
      </c>
      <c r="H1194" s="80" t="n">
        <v>36739</v>
      </c>
      <c r="I1194" s="81" t="n">
        <v>0</v>
      </c>
      <c r="J1194" s="81" t="n">
        <v>0</v>
      </c>
      <c r="K1194" s="82" t="n">
        <f aca="false">IF(J1194=0,0,J1194/I1194)</f>
        <v>0</v>
      </c>
      <c r="L1194" s="82" t="n">
        <f aca="false">I1194/UOM</f>
        <v>0</v>
      </c>
      <c r="M1194" s="82" t="n">
        <f aca="false">J1194/UOM</f>
        <v>0</v>
      </c>
      <c r="N1194" s="83" t="str">
        <f aca="false">IF(F1194="P","PHY",IF(F1194="G","G",E1194))</f>
        <v>P</v>
      </c>
      <c r="O1194" s="83" t="str">
        <f aca="false">IF(ISNA(VLOOKUP(G1194,BadCanCurves,1,FALSE())),VLOOKUP(D1194,FOLIOS,6,FALSE()),"not used")</f>
        <v>not used</v>
      </c>
      <c r="P1194" s="83" t="n">
        <f aca="false">IF($N1194="P",VLOOKUP(H1194,PrcBuckets,2,FALSE()),0)</f>
        <v>5</v>
      </c>
      <c r="Q1194" s="83" t="n">
        <f aca="false">IF($N1194="D",VLOOKUP(H1194,BasisBuckets,2,FALSE()),0)</f>
        <v>0</v>
      </c>
      <c r="R1194" s="83" t="n">
        <f aca="false">IF($N1194="PHY",VLOOKUP(H1194,PGDBuckets,2,FALSE()),0)</f>
        <v>0</v>
      </c>
      <c r="S1194" s="83" t="n">
        <f aca="false">IF($N1194="G",VLOOKUP(H1194,PGDBuckets,2,FALSE()),0)</f>
        <v>0</v>
      </c>
      <c r="T1194" s="83" t="n">
        <f aca="false">SUM(P1194:S1194)</f>
        <v>5</v>
      </c>
      <c r="U1194" s="83" t="str">
        <f aca="false">IF(O1194="not used","-",O1194&amp;N1194&amp;T1194)</f>
        <v>-</v>
      </c>
      <c r="V1194" s="83" t="str">
        <f aca="false">IF(O1194="Not Used","-",VLOOKUP(D1194,FOLIOS,7,FALSE())&amp;H1194)</f>
        <v>-</v>
      </c>
      <c r="W1194" s="83" t="str">
        <f aca="false">IF(U1194="-","-",O1194&amp;E1194&amp;H1194)</f>
        <v>-</v>
      </c>
      <c r="X1194" s="84" t="str">
        <f aca="false">D1194&amp;G1194</f>
        <v>FT-CAND-EGSC-PRCTOLL:EMP/EMER</v>
      </c>
      <c r="AF1194" s="0" t="str">
        <f aca="false">D1194&amp;V1194</f>
        <v>FT-CAND-EGSC-PRC-</v>
      </c>
    </row>
    <row r="1195" customFormat="false" ht="12.75" hidden="false" customHeight="false" outlineLevel="0" collapsed="false">
      <c r="A1195" s="80" t="n">
        <v>36682</v>
      </c>
      <c r="B1195" s="81" t="s">
        <v>55</v>
      </c>
      <c r="C1195" s="81" t="s">
        <v>56</v>
      </c>
      <c r="D1195" s="81" t="s">
        <v>80</v>
      </c>
      <c r="E1195" s="81" t="s">
        <v>24</v>
      </c>
      <c r="F1195" s="81"/>
      <c r="G1195" s="81" t="s">
        <v>65</v>
      </c>
      <c r="H1195" s="80" t="n">
        <v>36770</v>
      </c>
      <c r="I1195" s="81" t="n">
        <v>0</v>
      </c>
      <c r="J1195" s="81" t="n">
        <v>0</v>
      </c>
      <c r="K1195" s="82" t="n">
        <f aca="false">IF(J1195=0,0,J1195/I1195)</f>
        <v>0</v>
      </c>
      <c r="L1195" s="82" t="n">
        <f aca="false">I1195/UOM</f>
        <v>0</v>
      </c>
      <c r="M1195" s="82" t="n">
        <f aca="false">J1195/UOM</f>
        <v>0</v>
      </c>
      <c r="N1195" s="83" t="str">
        <f aca="false">IF(F1195="P","PHY",IF(F1195="G","G",E1195))</f>
        <v>P</v>
      </c>
      <c r="O1195" s="83" t="str">
        <f aca="false">IF(ISNA(VLOOKUP(G1195,BadCanCurves,1,FALSE())),VLOOKUP(D1195,FOLIOS,6,FALSE()),"not used")</f>
        <v>not used</v>
      </c>
      <c r="P1195" s="83" t="n">
        <f aca="false">IF($N1195="P",VLOOKUP(H1195,PrcBuckets,2,FALSE()),0)</f>
        <v>6</v>
      </c>
      <c r="Q1195" s="83" t="n">
        <f aca="false">IF($N1195="D",VLOOKUP(H1195,BasisBuckets,2,FALSE()),0)</f>
        <v>0</v>
      </c>
      <c r="R1195" s="83" t="n">
        <f aca="false">IF($N1195="PHY",VLOOKUP(H1195,PGDBuckets,2,FALSE()),0)</f>
        <v>0</v>
      </c>
      <c r="S1195" s="83" t="n">
        <f aca="false">IF($N1195="G",VLOOKUP(H1195,PGDBuckets,2,FALSE()),0)</f>
        <v>0</v>
      </c>
      <c r="T1195" s="83" t="n">
        <f aca="false">SUM(P1195:S1195)</f>
        <v>6</v>
      </c>
      <c r="U1195" s="83" t="str">
        <f aca="false">IF(O1195="not used","-",O1195&amp;N1195&amp;T1195)</f>
        <v>-</v>
      </c>
      <c r="V1195" s="83" t="str">
        <f aca="false">IF(O1195="Not Used","-",VLOOKUP(D1195,FOLIOS,7,FALSE())&amp;H1195)</f>
        <v>-</v>
      </c>
      <c r="W1195" s="83" t="str">
        <f aca="false">IF(U1195="-","-",O1195&amp;E1195&amp;H1195)</f>
        <v>-</v>
      </c>
      <c r="X1195" s="84" t="str">
        <f aca="false">D1195&amp;G1195</f>
        <v>FT-CAND-EGSC-PRCTOLL:EMP/EMER</v>
      </c>
      <c r="AF1195" s="0" t="str">
        <f aca="false">D1195&amp;V1195</f>
        <v>FT-CAND-EGSC-PRC-</v>
      </c>
    </row>
    <row r="1196" customFormat="false" ht="12.75" hidden="false" customHeight="false" outlineLevel="0" collapsed="false">
      <c r="A1196" s="80" t="n">
        <v>36682</v>
      </c>
      <c r="B1196" s="81" t="s">
        <v>55</v>
      </c>
      <c r="C1196" s="81" t="s">
        <v>56</v>
      </c>
      <c r="D1196" s="81" t="s">
        <v>80</v>
      </c>
      <c r="E1196" s="81" t="s">
        <v>24</v>
      </c>
      <c r="F1196" s="81"/>
      <c r="G1196" s="81" t="s">
        <v>65</v>
      </c>
      <c r="H1196" s="80" t="n">
        <v>36800</v>
      </c>
      <c r="I1196" s="81" t="n">
        <v>0</v>
      </c>
      <c r="J1196" s="81" t="n">
        <v>0</v>
      </c>
      <c r="K1196" s="82" t="n">
        <f aca="false">IF(J1196=0,0,J1196/I1196)</f>
        <v>0</v>
      </c>
      <c r="L1196" s="82" t="n">
        <f aca="false">I1196/UOM</f>
        <v>0</v>
      </c>
      <c r="M1196" s="82" t="n">
        <f aca="false">J1196/UOM</f>
        <v>0</v>
      </c>
      <c r="N1196" s="83" t="str">
        <f aca="false">IF(F1196="P","PHY",IF(F1196="G","G",E1196))</f>
        <v>P</v>
      </c>
      <c r="O1196" s="83" t="str">
        <f aca="false">IF(ISNA(VLOOKUP(G1196,BadCanCurves,1,FALSE())),VLOOKUP(D1196,FOLIOS,6,FALSE()),"not used")</f>
        <v>not used</v>
      </c>
      <c r="P1196" s="83" t="n">
        <f aca="false">IF($N1196="P",VLOOKUP(H1196,PrcBuckets,2,FALSE()),0)</f>
        <v>7</v>
      </c>
      <c r="Q1196" s="83" t="n">
        <f aca="false">IF($N1196="D",VLOOKUP(H1196,BasisBuckets,2,FALSE()),0)</f>
        <v>0</v>
      </c>
      <c r="R1196" s="83" t="n">
        <f aca="false">IF($N1196="PHY",VLOOKUP(H1196,PGDBuckets,2,FALSE()),0)</f>
        <v>0</v>
      </c>
      <c r="S1196" s="83" t="n">
        <f aca="false">IF($N1196="G",VLOOKUP(H1196,PGDBuckets,2,FALSE()),0)</f>
        <v>0</v>
      </c>
      <c r="T1196" s="83" t="n">
        <f aca="false">SUM(P1196:S1196)</f>
        <v>7</v>
      </c>
      <c r="U1196" s="83" t="str">
        <f aca="false">IF(O1196="not used","-",O1196&amp;N1196&amp;T1196)</f>
        <v>-</v>
      </c>
      <c r="V1196" s="83" t="str">
        <f aca="false">IF(O1196="Not Used","-",VLOOKUP(D1196,FOLIOS,7,FALSE())&amp;H1196)</f>
        <v>-</v>
      </c>
      <c r="W1196" s="83" t="str">
        <f aca="false">IF(U1196="-","-",O1196&amp;E1196&amp;H1196)</f>
        <v>-</v>
      </c>
      <c r="X1196" s="84" t="str">
        <f aca="false">D1196&amp;G1196</f>
        <v>FT-CAND-EGSC-PRCTOLL:EMP/EMER</v>
      </c>
      <c r="AF1196" s="0" t="str">
        <f aca="false">D1196&amp;V1196</f>
        <v>FT-CAND-EGSC-PRC-</v>
      </c>
    </row>
    <row r="1197" customFormat="false" ht="12.75" hidden="false" customHeight="false" outlineLevel="0" collapsed="false">
      <c r="A1197" s="80" t="n">
        <v>36682</v>
      </c>
      <c r="B1197" s="81" t="s">
        <v>55</v>
      </c>
      <c r="C1197" s="81" t="s">
        <v>56</v>
      </c>
      <c r="D1197" s="81" t="s">
        <v>80</v>
      </c>
      <c r="E1197" s="81" t="s">
        <v>24</v>
      </c>
      <c r="F1197" s="81"/>
      <c r="G1197" s="81" t="s">
        <v>65</v>
      </c>
      <c r="H1197" s="80" t="n">
        <v>36831</v>
      </c>
      <c r="I1197" s="81" t="n">
        <v>0</v>
      </c>
      <c r="J1197" s="81" t="n">
        <v>0</v>
      </c>
      <c r="K1197" s="82" t="n">
        <f aca="false">IF(J1197=0,0,J1197/I1197)</f>
        <v>0</v>
      </c>
      <c r="L1197" s="82" t="n">
        <f aca="false">I1197/UOM</f>
        <v>0</v>
      </c>
      <c r="M1197" s="82" t="n">
        <f aca="false">J1197/UOM</f>
        <v>0</v>
      </c>
      <c r="N1197" s="83" t="str">
        <f aca="false">IF(F1197="P","PHY",IF(F1197="G","G",E1197))</f>
        <v>P</v>
      </c>
      <c r="O1197" s="83" t="str">
        <f aca="false">IF(ISNA(VLOOKUP(G1197,BadCanCurves,1,FALSE())),VLOOKUP(D1197,FOLIOS,6,FALSE()),"not used")</f>
        <v>not used</v>
      </c>
      <c r="P1197" s="83" t="n">
        <f aca="false">IF($N1197="P",VLOOKUP(H1197,PrcBuckets,2,FALSE()),0)</f>
        <v>8</v>
      </c>
      <c r="Q1197" s="83" t="n">
        <f aca="false">IF($N1197="D",VLOOKUP(H1197,BasisBuckets,2,FALSE()),0)</f>
        <v>0</v>
      </c>
      <c r="R1197" s="83" t="n">
        <f aca="false">IF($N1197="PHY",VLOOKUP(H1197,PGDBuckets,2,FALSE()),0)</f>
        <v>0</v>
      </c>
      <c r="S1197" s="83" t="n">
        <f aca="false">IF($N1197="G",VLOOKUP(H1197,PGDBuckets,2,FALSE()),0)</f>
        <v>0</v>
      </c>
      <c r="T1197" s="83" t="n">
        <f aca="false">SUM(P1197:S1197)</f>
        <v>8</v>
      </c>
      <c r="U1197" s="83" t="str">
        <f aca="false">IF(O1197="not used","-",O1197&amp;N1197&amp;T1197)</f>
        <v>-</v>
      </c>
      <c r="V1197" s="83" t="str">
        <f aca="false">IF(O1197="Not Used","-",VLOOKUP(D1197,FOLIOS,7,FALSE())&amp;H1197)</f>
        <v>-</v>
      </c>
      <c r="W1197" s="83" t="str">
        <f aca="false">IF(U1197="-","-",O1197&amp;E1197&amp;H1197)</f>
        <v>-</v>
      </c>
      <c r="X1197" s="84" t="str">
        <f aca="false">D1197&amp;G1197</f>
        <v>FT-CAND-EGSC-PRCTOLL:EMP/EMER</v>
      </c>
      <c r="AF1197" s="0" t="str">
        <f aca="false">D1197&amp;V1197</f>
        <v>FT-CAND-EGSC-PRC-</v>
      </c>
    </row>
    <row r="1198" customFormat="false" ht="12.75" hidden="false" customHeight="false" outlineLevel="0" collapsed="false">
      <c r="A1198" s="80" t="n">
        <v>36682</v>
      </c>
      <c r="B1198" s="81" t="s">
        <v>55</v>
      </c>
      <c r="C1198" s="81" t="s">
        <v>56</v>
      </c>
      <c r="D1198" s="81" t="s">
        <v>80</v>
      </c>
      <c r="E1198" s="81" t="s">
        <v>24</v>
      </c>
      <c r="F1198" s="81"/>
      <c r="G1198" s="81" t="s">
        <v>65</v>
      </c>
      <c r="H1198" s="80" t="n">
        <v>36861</v>
      </c>
      <c r="I1198" s="81" t="n">
        <v>0</v>
      </c>
      <c r="J1198" s="81" t="n">
        <v>0</v>
      </c>
      <c r="K1198" s="82" t="n">
        <f aca="false">IF(J1198=0,0,J1198/I1198)</f>
        <v>0</v>
      </c>
      <c r="L1198" s="82" t="n">
        <f aca="false">I1198/UOM</f>
        <v>0</v>
      </c>
      <c r="M1198" s="82" t="n">
        <f aca="false">J1198/UOM</f>
        <v>0</v>
      </c>
      <c r="N1198" s="83" t="str">
        <f aca="false">IF(F1198="P","PHY",IF(F1198="G","G",E1198))</f>
        <v>P</v>
      </c>
      <c r="O1198" s="83" t="str">
        <f aca="false">IF(ISNA(VLOOKUP(G1198,BadCanCurves,1,FALSE())),VLOOKUP(D1198,FOLIOS,6,FALSE()),"not used")</f>
        <v>not used</v>
      </c>
      <c r="P1198" s="83" t="n">
        <f aca="false">IF($N1198="P",VLOOKUP(H1198,PrcBuckets,2,FALSE()),0)</f>
        <v>8</v>
      </c>
      <c r="Q1198" s="83" t="n">
        <f aca="false">IF($N1198="D",VLOOKUP(H1198,BasisBuckets,2,FALSE()),0)</f>
        <v>0</v>
      </c>
      <c r="R1198" s="83" t="n">
        <f aca="false">IF($N1198="PHY",VLOOKUP(H1198,PGDBuckets,2,FALSE()),0)</f>
        <v>0</v>
      </c>
      <c r="S1198" s="83" t="n">
        <f aca="false">IF($N1198="G",VLOOKUP(H1198,PGDBuckets,2,FALSE()),0)</f>
        <v>0</v>
      </c>
      <c r="T1198" s="83" t="n">
        <f aca="false">SUM(P1198:S1198)</f>
        <v>8</v>
      </c>
      <c r="U1198" s="83" t="str">
        <f aca="false">IF(O1198="not used","-",O1198&amp;N1198&amp;T1198)</f>
        <v>-</v>
      </c>
      <c r="V1198" s="83" t="str">
        <f aca="false">IF(O1198="Not Used","-",VLOOKUP(D1198,FOLIOS,7,FALSE())&amp;H1198)</f>
        <v>-</v>
      </c>
      <c r="W1198" s="83" t="str">
        <f aca="false">IF(U1198="-","-",O1198&amp;E1198&amp;H1198)</f>
        <v>-</v>
      </c>
      <c r="X1198" s="84" t="str">
        <f aca="false">D1198&amp;G1198</f>
        <v>FT-CAND-EGSC-PRCTOLL:EMP/EMER</v>
      </c>
      <c r="AF1198" s="0" t="str">
        <f aca="false">D1198&amp;V1198</f>
        <v>FT-CAND-EGSC-PRC-</v>
      </c>
    </row>
    <row r="1199" customFormat="false" ht="12.75" hidden="false" customHeight="false" outlineLevel="0" collapsed="false">
      <c r="A1199" s="80" t="n">
        <v>36682</v>
      </c>
      <c r="B1199" s="81" t="s">
        <v>55</v>
      </c>
      <c r="C1199" s="81" t="s">
        <v>56</v>
      </c>
      <c r="D1199" s="81" t="s">
        <v>80</v>
      </c>
      <c r="E1199" s="81" t="s">
        <v>24</v>
      </c>
      <c r="F1199" s="81"/>
      <c r="G1199" s="81" t="s">
        <v>65</v>
      </c>
      <c r="H1199" s="80" t="n">
        <v>36892</v>
      </c>
      <c r="I1199" s="81" t="n">
        <v>0</v>
      </c>
      <c r="J1199" s="81" t="n">
        <v>0</v>
      </c>
      <c r="K1199" s="82" t="n">
        <f aca="false">IF(J1199=0,0,J1199/I1199)</f>
        <v>0</v>
      </c>
      <c r="L1199" s="82" t="n">
        <f aca="false">I1199/UOM</f>
        <v>0</v>
      </c>
      <c r="M1199" s="82" t="n">
        <f aca="false">J1199/UOM</f>
        <v>0</v>
      </c>
      <c r="N1199" s="83" t="str">
        <f aca="false">IF(F1199="P","PHY",IF(F1199="G","G",E1199))</f>
        <v>P</v>
      </c>
      <c r="O1199" s="83" t="str">
        <f aca="false">IF(ISNA(VLOOKUP(G1199,BadCanCurves,1,FALSE())),VLOOKUP(D1199,FOLIOS,6,FALSE()),"not used")</f>
        <v>not used</v>
      </c>
      <c r="P1199" s="83" t="n">
        <f aca="false">IF($N1199="P",VLOOKUP(H1199,PrcBuckets,2,FALSE()),0)</f>
        <v>9</v>
      </c>
      <c r="Q1199" s="83" t="n">
        <f aca="false">IF($N1199="D",VLOOKUP(H1199,BasisBuckets,2,FALSE()),0)</f>
        <v>0</v>
      </c>
      <c r="R1199" s="83" t="n">
        <f aca="false">IF($N1199="PHY",VLOOKUP(H1199,PGDBuckets,2,FALSE()),0)</f>
        <v>0</v>
      </c>
      <c r="S1199" s="83" t="n">
        <f aca="false">IF($N1199="G",VLOOKUP(H1199,PGDBuckets,2,FALSE()),0)</f>
        <v>0</v>
      </c>
      <c r="T1199" s="83" t="n">
        <f aca="false">SUM(P1199:S1199)</f>
        <v>9</v>
      </c>
      <c r="U1199" s="83" t="str">
        <f aca="false">IF(O1199="not used","-",O1199&amp;N1199&amp;T1199)</f>
        <v>-</v>
      </c>
      <c r="V1199" s="83" t="str">
        <f aca="false">IF(O1199="Not Used","-",VLOOKUP(D1199,FOLIOS,7,FALSE())&amp;H1199)</f>
        <v>-</v>
      </c>
      <c r="W1199" s="83" t="str">
        <f aca="false">IF(U1199="-","-",O1199&amp;E1199&amp;H1199)</f>
        <v>-</v>
      </c>
      <c r="X1199" s="84" t="str">
        <f aca="false">D1199&amp;G1199</f>
        <v>FT-CAND-EGSC-PRCTOLL:EMP/EMER</v>
      </c>
      <c r="AF1199" s="0" t="str">
        <f aca="false">D1199&amp;V1199</f>
        <v>FT-CAND-EGSC-PRC-</v>
      </c>
    </row>
    <row r="1200" customFormat="false" ht="12.75" hidden="false" customHeight="false" outlineLevel="0" collapsed="false">
      <c r="A1200" s="80" t="n">
        <v>36682</v>
      </c>
      <c r="B1200" s="81" t="s">
        <v>55</v>
      </c>
      <c r="C1200" s="81" t="s">
        <v>56</v>
      </c>
      <c r="D1200" s="81" t="s">
        <v>80</v>
      </c>
      <c r="E1200" s="81" t="s">
        <v>24</v>
      </c>
      <c r="F1200" s="81"/>
      <c r="G1200" s="81" t="s">
        <v>65</v>
      </c>
      <c r="H1200" s="80" t="n">
        <v>36923</v>
      </c>
      <c r="I1200" s="81" t="n">
        <v>0</v>
      </c>
      <c r="J1200" s="81" t="n">
        <v>0</v>
      </c>
      <c r="K1200" s="82" t="n">
        <f aca="false">IF(J1200=0,0,J1200/I1200)</f>
        <v>0</v>
      </c>
      <c r="L1200" s="82" t="n">
        <f aca="false">I1200/UOM</f>
        <v>0</v>
      </c>
      <c r="M1200" s="82" t="n">
        <f aca="false">J1200/UOM</f>
        <v>0</v>
      </c>
      <c r="N1200" s="83" t="str">
        <f aca="false">IF(F1200="P","PHY",IF(F1200="G","G",E1200))</f>
        <v>P</v>
      </c>
      <c r="O1200" s="83" t="str">
        <f aca="false">IF(ISNA(VLOOKUP(G1200,BadCanCurves,1,FALSE())),VLOOKUP(D1200,FOLIOS,6,FALSE()),"not used")</f>
        <v>not used</v>
      </c>
      <c r="P1200" s="83" t="n">
        <f aca="false">IF($N1200="P",VLOOKUP(H1200,PrcBuckets,2,FALSE()),0)</f>
        <v>9</v>
      </c>
      <c r="Q1200" s="83" t="n">
        <f aca="false">IF($N1200="D",VLOOKUP(H1200,BasisBuckets,2,FALSE()),0)</f>
        <v>0</v>
      </c>
      <c r="R1200" s="83" t="n">
        <f aca="false">IF($N1200="PHY",VLOOKUP(H1200,PGDBuckets,2,FALSE()),0)</f>
        <v>0</v>
      </c>
      <c r="S1200" s="83" t="n">
        <f aca="false">IF($N1200="G",VLOOKUP(H1200,PGDBuckets,2,FALSE()),0)</f>
        <v>0</v>
      </c>
      <c r="T1200" s="83" t="n">
        <f aca="false">SUM(P1200:S1200)</f>
        <v>9</v>
      </c>
      <c r="U1200" s="83" t="str">
        <f aca="false">IF(O1200="not used","-",O1200&amp;N1200&amp;T1200)</f>
        <v>-</v>
      </c>
      <c r="V1200" s="83" t="str">
        <f aca="false">IF(O1200="Not Used","-",VLOOKUP(D1200,FOLIOS,7,FALSE())&amp;H1200)</f>
        <v>-</v>
      </c>
      <c r="W1200" s="83" t="str">
        <f aca="false">IF(U1200="-","-",O1200&amp;E1200&amp;H1200)</f>
        <v>-</v>
      </c>
      <c r="X1200" s="84" t="str">
        <f aca="false">D1200&amp;G1200</f>
        <v>FT-CAND-EGSC-PRCTOLL:EMP/EMER</v>
      </c>
      <c r="AF1200" s="0" t="str">
        <f aca="false">D1200&amp;V1200</f>
        <v>FT-CAND-EGSC-PRC-</v>
      </c>
    </row>
    <row r="1201" customFormat="false" ht="12.75" hidden="false" customHeight="false" outlineLevel="0" collapsed="false">
      <c r="A1201" s="80" t="n">
        <v>36682</v>
      </c>
      <c r="B1201" s="81" t="s">
        <v>55</v>
      </c>
      <c r="C1201" s="81" t="s">
        <v>56</v>
      </c>
      <c r="D1201" s="81" t="s">
        <v>80</v>
      </c>
      <c r="E1201" s="81" t="s">
        <v>24</v>
      </c>
      <c r="F1201" s="81"/>
      <c r="G1201" s="81" t="s">
        <v>65</v>
      </c>
      <c r="H1201" s="80" t="n">
        <v>36951</v>
      </c>
      <c r="I1201" s="81" t="n">
        <v>0</v>
      </c>
      <c r="J1201" s="81" t="n">
        <v>0</v>
      </c>
      <c r="K1201" s="82" t="n">
        <f aca="false">IF(J1201=0,0,J1201/I1201)</f>
        <v>0</v>
      </c>
      <c r="L1201" s="82" t="n">
        <f aca="false">I1201/UOM</f>
        <v>0</v>
      </c>
      <c r="M1201" s="82" t="n">
        <f aca="false">J1201/UOM</f>
        <v>0</v>
      </c>
      <c r="N1201" s="83" t="str">
        <f aca="false">IF(F1201="P","PHY",IF(F1201="G","G",E1201))</f>
        <v>P</v>
      </c>
      <c r="O1201" s="83" t="str">
        <f aca="false">IF(ISNA(VLOOKUP(G1201,BadCanCurves,1,FALSE())),VLOOKUP(D1201,FOLIOS,6,FALSE()),"not used")</f>
        <v>not used</v>
      </c>
      <c r="P1201" s="83" t="n">
        <f aca="false">IF($N1201="P",VLOOKUP(H1201,PrcBuckets,2,FALSE()),0)</f>
        <v>9</v>
      </c>
      <c r="Q1201" s="83" t="n">
        <f aca="false">IF($N1201="D",VLOOKUP(H1201,BasisBuckets,2,FALSE()),0)</f>
        <v>0</v>
      </c>
      <c r="R1201" s="83" t="n">
        <f aca="false">IF($N1201="PHY",VLOOKUP(H1201,PGDBuckets,2,FALSE()),0)</f>
        <v>0</v>
      </c>
      <c r="S1201" s="83" t="n">
        <f aca="false">IF($N1201="G",VLOOKUP(H1201,PGDBuckets,2,FALSE()),0)</f>
        <v>0</v>
      </c>
      <c r="T1201" s="83" t="n">
        <f aca="false">SUM(P1201:S1201)</f>
        <v>9</v>
      </c>
      <c r="U1201" s="83" t="str">
        <f aca="false">IF(O1201="not used","-",O1201&amp;N1201&amp;T1201)</f>
        <v>-</v>
      </c>
      <c r="V1201" s="83" t="str">
        <f aca="false">IF(O1201="Not Used","-",VLOOKUP(D1201,FOLIOS,7,FALSE())&amp;H1201)</f>
        <v>-</v>
      </c>
      <c r="W1201" s="83" t="str">
        <f aca="false">IF(U1201="-","-",O1201&amp;E1201&amp;H1201)</f>
        <v>-</v>
      </c>
      <c r="X1201" s="84" t="str">
        <f aca="false">D1201&amp;G1201</f>
        <v>FT-CAND-EGSC-PRCTOLL:EMP/EMER</v>
      </c>
      <c r="AF1201" s="0" t="str">
        <f aca="false">D1201&amp;V1201</f>
        <v>FT-CAND-EGSC-PRC-</v>
      </c>
    </row>
    <row r="1202" customFormat="false" ht="12.75" hidden="false" customHeight="false" outlineLevel="0" collapsed="false">
      <c r="A1202" s="80" t="n">
        <v>36682</v>
      </c>
      <c r="B1202" s="81" t="s">
        <v>55</v>
      </c>
      <c r="C1202" s="81" t="s">
        <v>56</v>
      </c>
      <c r="D1202" s="81" t="s">
        <v>80</v>
      </c>
      <c r="E1202" s="81" t="s">
        <v>24</v>
      </c>
      <c r="F1202" s="81"/>
      <c r="G1202" s="81" t="s">
        <v>65</v>
      </c>
      <c r="H1202" s="80" t="n">
        <v>36982</v>
      </c>
      <c r="I1202" s="81" t="n">
        <v>0</v>
      </c>
      <c r="J1202" s="81" t="n">
        <v>0</v>
      </c>
      <c r="K1202" s="82" t="n">
        <f aca="false">IF(J1202=0,0,J1202/I1202)</f>
        <v>0</v>
      </c>
      <c r="L1202" s="82" t="n">
        <f aca="false">I1202/UOM</f>
        <v>0</v>
      </c>
      <c r="M1202" s="82" t="n">
        <f aca="false">J1202/UOM</f>
        <v>0</v>
      </c>
      <c r="N1202" s="83" t="str">
        <f aca="false">IF(F1202="P","PHY",IF(F1202="G","G",E1202))</f>
        <v>P</v>
      </c>
      <c r="O1202" s="83" t="str">
        <f aca="false">IF(ISNA(VLOOKUP(G1202,BadCanCurves,1,FALSE())),VLOOKUP(D1202,FOLIOS,6,FALSE()),"not used")</f>
        <v>not used</v>
      </c>
      <c r="P1202" s="83" t="n">
        <f aca="false">IF($N1202="P",VLOOKUP(H1202,PrcBuckets,2,FALSE()),0)</f>
        <v>9</v>
      </c>
      <c r="Q1202" s="83" t="n">
        <f aca="false">IF($N1202="D",VLOOKUP(H1202,BasisBuckets,2,FALSE()),0)</f>
        <v>0</v>
      </c>
      <c r="R1202" s="83" t="n">
        <f aca="false">IF($N1202="PHY",VLOOKUP(H1202,PGDBuckets,2,FALSE()),0)</f>
        <v>0</v>
      </c>
      <c r="S1202" s="83" t="n">
        <f aca="false">IF($N1202="G",VLOOKUP(H1202,PGDBuckets,2,FALSE()),0)</f>
        <v>0</v>
      </c>
      <c r="T1202" s="83" t="n">
        <f aca="false">SUM(P1202:S1202)</f>
        <v>9</v>
      </c>
      <c r="U1202" s="83" t="str">
        <f aca="false">IF(O1202="not used","-",O1202&amp;N1202&amp;T1202)</f>
        <v>-</v>
      </c>
      <c r="V1202" s="83" t="str">
        <f aca="false">IF(O1202="Not Used","-",VLOOKUP(D1202,FOLIOS,7,FALSE())&amp;H1202)</f>
        <v>-</v>
      </c>
      <c r="W1202" s="83" t="str">
        <f aca="false">IF(U1202="-","-",O1202&amp;E1202&amp;H1202)</f>
        <v>-</v>
      </c>
      <c r="X1202" s="84" t="str">
        <f aca="false">D1202&amp;G1202</f>
        <v>FT-CAND-EGSC-PRCTOLL:EMP/EMER</v>
      </c>
      <c r="AF1202" s="0" t="str">
        <f aca="false">D1202&amp;V1202</f>
        <v>FT-CAND-EGSC-PRC-</v>
      </c>
    </row>
    <row r="1203" customFormat="false" ht="12.75" hidden="false" customHeight="false" outlineLevel="0" collapsed="false">
      <c r="A1203" s="80" t="n">
        <v>36682</v>
      </c>
      <c r="B1203" s="81" t="s">
        <v>55</v>
      </c>
      <c r="C1203" s="81" t="s">
        <v>56</v>
      </c>
      <c r="D1203" s="81" t="s">
        <v>80</v>
      </c>
      <c r="E1203" s="81" t="s">
        <v>24</v>
      </c>
      <c r="F1203" s="81"/>
      <c r="G1203" s="81" t="s">
        <v>65</v>
      </c>
      <c r="H1203" s="80" t="n">
        <v>37012</v>
      </c>
      <c r="I1203" s="81" t="n">
        <v>0</v>
      </c>
      <c r="J1203" s="81" t="n">
        <v>0</v>
      </c>
      <c r="K1203" s="82" t="n">
        <f aca="false">IF(J1203=0,0,J1203/I1203)</f>
        <v>0</v>
      </c>
      <c r="L1203" s="82" t="n">
        <f aca="false">I1203/UOM</f>
        <v>0</v>
      </c>
      <c r="M1203" s="82" t="n">
        <f aca="false">J1203/UOM</f>
        <v>0</v>
      </c>
      <c r="N1203" s="83" t="str">
        <f aca="false">IF(F1203="P","PHY",IF(F1203="G","G",E1203))</f>
        <v>P</v>
      </c>
      <c r="O1203" s="83" t="str">
        <f aca="false">IF(ISNA(VLOOKUP(G1203,BadCanCurves,1,FALSE())),VLOOKUP(D1203,FOLIOS,6,FALSE()),"not used")</f>
        <v>not used</v>
      </c>
      <c r="P1203" s="83" t="n">
        <f aca="false">IF($N1203="P",VLOOKUP(H1203,PrcBuckets,2,FALSE()),0)</f>
        <v>9</v>
      </c>
      <c r="Q1203" s="83" t="n">
        <f aca="false">IF($N1203="D",VLOOKUP(H1203,BasisBuckets,2,FALSE()),0)</f>
        <v>0</v>
      </c>
      <c r="R1203" s="83" t="n">
        <f aca="false">IF($N1203="PHY",VLOOKUP(H1203,PGDBuckets,2,FALSE()),0)</f>
        <v>0</v>
      </c>
      <c r="S1203" s="83" t="n">
        <f aca="false">IF($N1203="G",VLOOKUP(H1203,PGDBuckets,2,FALSE()),0)</f>
        <v>0</v>
      </c>
      <c r="T1203" s="83" t="n">
        <f aca="false">SUM(P1203:S1203)</f>
        <v>9</v>
      </c>
      <c r="U1203" s="83" t="str">
        <f aca="false">IF(O1203="not used","-",O1203&amp;N1203&amp;T1203)</f>
        <v>-</v>
      </c>
      <c r="V1203" s="83" t="str">
        <f aca="false">IF(O1203="Not Used","-",VLOOKUP(D1203,FOLIOS,7,FALSE())&amp;H1203)</f>
        <v>-</v>
      </c>
      <c r="W1203" s="83" t="str">
        <f aca="false">IF(U1203="-","-",O1203&amp;E1203&amp;H1203)</f>
        <v>-</v>
      </c>
      <c r="X1203" s="84" t="str">
        <f aca="false">D1203&amp;G1203</f>
        <v>FT-CAND-EGSC-PRCTOLL:EMP/EMER</v>
      </c>
      <c r="AF1203" s="0" t="str">
        <f aca="false">D1203&amp;V1203</f>
        <v>FT-CAND-EGSC-PRC-</v>
      </c>
    </row>
    <row r="1204" customFormat="false" ht="12.75" hidden="false" customHeight="false" outlineLevel="0" collapsed="false">
      <c r="A1204" s="80" t="n">
        <v>36682</v>
      </c>
      <c r="B1204" s="81" t="s">
        <v>55</v>
      </c>
      <c r="C1204" s="81" t="s">
        <v>56</v>
      </c>
      <c r="D1204" s="81" t="s">
        <v>80</v>
      </c>
      <c r="E1204" s="81" t="s">
        <v>24</v>
      </c>
      <c r="F1204" s="81"/>
      <c r="G1204" s="81" t="s">
        <v>65</v>
      </c>
      <c r="H1204" s="80" t="n">
        <v>37043</v>
      </c>
      <c r="I1204" s="81" t="n">
        <v>0</v>
      </c>
      <c r="J1204" s="81" t="n">
        <v>0</v>
      </c>
      <c r="K1204" s="82" t="n">
        <f aca="false">IF(J1204=0,0,J1204/I1204)</f>
        <v>0</v>
      </c>
      <c r="L1204" s="82" t="n">
        <f aca="false">I1204/UOM</f>
        <v>0</v>
      </c>
      <c r="M1204" s="82" t="n">
        <f aca="false">J1204/UOM</f>
        <v>0</v>
      </c>
      <c r="N1204" s="83" t="str">
        <f aca="false">IF(F1204="P","PHY",IF(F1204="G","G",E1204))</f>
        <v>P</v>
      </c>
      <c r="O1204" s="83" t="str">
        <f aca="false">IF(ISNA(VLOOKUP(G1204,BadCanCurves,1,FALSE())),VLOOKUP(D1204,FOLIOS,6,FALSE()),"not used")</f>
        <v>not used</v>
      </c>
      <c r="P1204" s="83" t="n">
        <f aca="false">IF($N1204="P",VLOOKUP(H1204,PrcBuckets,2,FALSE()),0)</f>
        <v>9</v>
      </c>
      <c r="Q1204" s="83" t="n">
        <f aca="false">IF($N1204="D",VLOOKUP(H1204,BasisBuckets,2,FALSE()),0)</f>
        <v>0</v>
      </c>
      <c r="R1204" s="83" t="n">
        <f aca="false">IF($N1204="PHY",VLOOKUP(H1204,PGDBuckets,2,FALSE()),0)</f>
        <v>0</v>
      </c>
      <c r="S1204" s="83" t="n">
        <f aca="false">IF($N1204="G",VLOOKUP(H1204,PGDBuckets,2,FALSE()),0)</f>
        <v>0</v>
      </c>
      <c r="T1204" s="83" t="n">
        <f aca="false">SUM(P1204:S1204)</f>
        <v>9</v>
      </c>
      <c r="U1204" s="83" t="str">
        <f aca="false">IF(O1204="not used","-",O1204&amp;N1204&amp;T1204)</f>
        <v>-</v>
      </c>
      <c r="V1204" s="83" t="str">
        <f aca="false">IF(O1204="Not Used","-",VLOOKUP(D1204,FOLIOS,7,FALSE())&amp;H1204)</f>
        <v>-</v>
      </c>
      <c r="W1204" s="83" t="str">
        <f aca="false">IF(U1204="-","-",O1204&amp;E1204&amp;H1204)</f>
        <v>-</v>
      </c>
      <c r="X1204" s="84" t="str">
        <f aca="false">D1204&amp;G1204</f>
        <v>FT-CAND-EGSC-PRCTOLL:EMP/EMER</v>
      </c>
      <c r="AF1204" s="0" t="str">
        <f aca="false">D1204&amp;V1204</f>
        <v>FT-CAND-EGSC-PRC-</v>
      </c>
    </row>
    <row r="1205" customFormat="false" ht="12.75" hidden="false" customHeight="false" outlineLevel="0" collapsed="false">
      <c r="A1205" s="80" t="n">
        <v>36682</v>
      </c>
      <c r="B1205" s="81" t="s">
        <v>55</v>
      </c>
      <c r="C1205" s="81" t="s">
        <v>56</v>
      </c>
      <c r="D1205" s="81" t="s">
        <v>80</v>
      </c>
      <c r="E1205" s="81" t="s">
        <v>24</v>
      </c>
      <c r="F1205" s="81"/>
      <c r="G1205" s="81" t="s">
        <v>65</v>
      </c>
      <c r="H1205" s="80" t="n">
        <v>37073</v>
      </c>
      <c r="I1205" s="81" t="n">
        <v>0</v>
      </c>
      <c r="J1205" s="81" t="n">
        <v>0</v>
      </c>
      <c r="K1205" s="82" t="n">
        <f aca="false">IF(J1205=0,0,J1205/I1205)</f>
        <v>0</v>
      </c>
      <c r="L1205" s="82" t="n">
        <f aca="false">I1205/UOM</f>
        <v>0</v>
      </c>
      <c r="M1205" s="82" t="n">
        <f aca="false">J1205/UOM</f>
        <v>0</v>
      </c>
      <c r="N1205" s="83" t="str">
        <f aca="false">IF(F1205="P","PHY",IF(F1205="G","G",E1205))</f>
        <v>P</v>
      </c>
      <c r="O1205" s="83" t="str">
        <f aca="false">IF(ISNA(VLOOKUP(G1205,BadCanCurves,1,FALSE())),VLOOKUP(D1205,FOLIOS,6,FALSE()),"not used")</f>
        <v>not used</v>
      </c>
      <c r="P1205" s="83" t="n">
        <f aca="false">IF($N1205="P",VLOOKUP(H1205,PrcBuckets,2,FALSE()),0)</f>
        <v>9</v>
      </c>
      <c r="Q1205" s="83" t="n">
        <f aca="false">IF($N1205="D",VLOOKUP(H1205,BasisBuckets,2,FALSE()),0)</f>
        <v>0</v>
      </c>
      <c r="R1205" s="83" t="n">
        <f aca="false">IF($N1205="PHY",VLOOKUP(H1205,PGDBuckets,2,FALSE()),0)</f>
        <v>0</v>
      </c>
      <c r="S1205" s="83" t="n">
        <f aca="false">IF($N1205="G",VLOOKUP(H1205,PGDBuckets,2,FALSE()),0)</f>
        <v>0</v>
      </c>
      <c r="T1205" s="83" t="n">
        <f aca="false">SUM(P1205:S1205)</f>
        <v>9</v>
      </c>
      <c r="U1205" s="83" t="str">
        <f aca="false">IF(O1205="not used","-",O1205&amp;N1205&amp;T1205)</f>
        <v>-</v>
      </c>
      <c r="V1205" s="83" t="str">
        <f aca="false">IF(O1205="Not Used","-",VLOOKUP(D1205,FOLIOS,7,FALSE())&amp;H1205)</f>
        <v>-</v>
      </c>
      <c r="W1205" s="83" t="str">
        <f aca="false">IF(U1205="-","-",O1205&amp;E1205&amp;H1205)</f>
        <v>-</v>
      </c>
      <c r="X1205" s="84" t="str">
        <f aca="false">D1205&amp;G1205</f>
        <v>FT-CAND-EGSC-PRCTOLL:EMP/EMER</v>
      </c>
      <c r="AF1205" s="0" t="str">
        <f aca="false">D1205&amp;V1205</f>
        <v>FT-CAND-EGSC-PRC-</v>
      </c>
    </row>
    <row r="1206" customFormat="false" ht="12.75" hidden="false" customHeight="false" outlineLevel="0" collapsed="false">
      <c r="A1206" s="80" t="n">
        <v>36682</v>
      </c>
      <c r="B1206" s="81" t="s">
        <v>55</v>
      </c>
      <c r="C1206" s="81" t="s">
        <v>56</v>
      </c>
      <c r="D1206" s="81" t="s">
        <v>80</v>
      </c>
      <c r="E1206" s="81" t="s">
        <v>24</v>
      </c>
      <c r="F1206" s="81"/>
      <c r="G1206" s="81" t="s">
        <v>65</v>
      </c>
      <c r="H1206" s="80" t="n">
        <v>37104</v>
      </c>
      <c r="I1206" s="81" t="n">
        <v>0</v>
      </c>
      <c r="J1206" s="81" t="n">
        <v>0</v>
      </c>
      <c r="K1206" s="82" t="n">
        <f aca="false">IF(J1206=0,0,J1206/I1206)</f>
        <v>0</v>
      </c>
      <c r="L1206" s="82" t="n">
        <f aca="false">I1206/UOM</f>
        <v>0</v>
      </c>
      <c r="M1206" s="82" t="n">
        <f aca="false">J1206/UOM</f>
        <v>0</v>
      </c>
      <c r="N1206" s="83" t="str">
        <f aca="false">IF(F1206="P","PHY",IF(F1206="G","G",E1206))</f>
        <v>P</v>
      </c>
      <c r="O1206" s="83" t="str">
        <f aca="false">IF(ISNA(VLOOKUP(G1206,BadCanCurves,1,FALSE())),VLOOKUP(D1206,FOLIOS,6,FALSE()),"not used")</f>
        <v>not used</v>
      </c>
      <c r="P1206" s="83" t="n">
        <f aca="false">IF($N1206="P",VLOOKUP(H1206,PrcBuckets,2,FALSE()),0)</f>
        <v>9</v>
      </c>
      <c r="Q1206" s="83" t="n">
        <f aca="false">IF($N1206="D",VLOOKUP(H1206,BasisBuckets,2,FALSE()),0)</f>
        <v>0</v>
      </c>
      <c r="R1206" s="83" t="n">
        <f aca="false">IF($N1206="PHY",VLOOKUP(H1206,PGDBuckets,2,FALSE()),0)</f>
        <v>0</v>
      </c>
      <c r="S1206" s="83" t="n">
        <f aca="false">IF($N1206="G",VLOOKUP(H1206,PGDBuckets,2,FALSE()),0)</f>
        <v>0</v>
      </c>
      <c r="T1206" s="83" t="n">
        <f aca="false">SUM(P1206:S1206)</f>
        <v>9</v>
      </c>
      <c r="U1206" s="83" t="str">
        <f aca="false">IF(O1206="not used","-",O1206&amp;N1206&amp;T1206)</f>
        <v>-</v>
      </c>
      <c r="V1206" s="83" t="str">
        <f aca="false">IF(O1206="Not Used","-",VLOOKUP(D1206,FOLIOS,7,FALSE())&amp;H1206)</f>
        <v>-</v>
      </c>
      <c r="W1206" s="83" t="str">
        <f aca="false">IF(U1206="-","-",O1206&amp;E1206&amp;H1206)</f>
        <v>-</v>
      </c>
      <c r="X1206" s="84" t="str">
        <f aca="false">D1206&amp;G1206</f>
        <v>FT-CAND-EGSC-PRCTOLL:EMP/EMER</v>
      </c>
      <c r="AF1206" s="0" t="str">
        <f aca="false">D1206&amp;V1206</f>
        <v>FT-CAND-EGSC-PRC-</v>
      </c>
    </row>
    <row r="1207" customFormat="false" ht="12.75" hidden="false" customHeight="false" outlineLevel="0" collapsed="false">
      <c r="A1207" s="80" t="n">
        <v>36682</v>
      </c>
      <c r="B1207" s="81" t="s">
        <v>55</v>
      </c>
      <c r="C1207" s="81" t="s">
        <v>56</v>
      </c>
      <c r="D1207" s="81" t="s">
        <v>80</v>
      </c>
      <c r="E1207" s="81" t="s">
        <v>24</v>
      </c>
      <c r="F1207" s="81"/>
      <c r="G1207" s="81" t="s">
        <v>65</v>
      </c>
      <c r="H1207" s="80" t="n">
        <v>37135</v>
      </c>
      <c r="I1207" s="81" t="n">
        <v>0</v>
      </c>
      <c r="J1207" s="81" t="n">
        <v>0</v>
      </c>
      <c r="K1207" s="82" t="n">
        <f aca="false">IF(J1207=0,0,J1207/I1207)</f>
        <v>0</v>
      </c>
      <c r="L1207" s="82" t="n">
        <f aca="false">I1207/UOM</f>
        <v>0</v>
      </c>
      <c r="M1207" s="82" t="n">
        <f aca="false">J1207/UOM</f>
        <v>0</v>
      </c>
      <c r="N1207" s="83" t="str">
        <f aca="false">IF(F1207="P","PHY",IF(F1207="G","G",E1207))</f>
        <v>P</v>
      </c>
      <c r="O1207" s="83" t="str">
        <f aca="false">IF(ISNA(VLOOKUP(G1207,BadCanCurves,1,FALSE())),VLOOKUP(D1207,FOLIOS,6,FALSE()),"not used")</f>
        <v>not used</v>
      </c>
      <c r="P1207" s="83" t="n">
        <f aca="false">IF($N1207="P",VLOOKUP(H1207,PrcBuckets,2,FALSE()),0)</f>
        <v>9</v>
      </c>
      <c r="Q1207" s="83" t="n">
        <f aca="false">IF($N1207="D",VLOOKUP(H1207,BasisBuckets,2,FALSE()),0)</f>
        <v>0</v>
      </c>
      <c r="R1207" s="83" t="n">
        <f aca="false">IF($N1207="PHY",VLOOKUP(H1207,PGDBuckets,2,FALSE()),0)</f>
        <v>0</v>
      </c>
      <c r="S1207" s="83" t="n">
        <f aca="false">IF($N1207="G",VLOOKUP(H1207,PGDBuckets,2,FALSE()),0)</f>
        <v>0</v>
      </c>
      <c r="T1207" s="83" t="n">
        <f aca="false">SUM(P1207:S1207)</f>
        <v>9</v>
      </c>
      <c r="U1207" s="83" t="str">
        <f aca="false">IF(O1207="not used","-",O1207&amp;N1207&amp;T1207)</f>
        <v>-</v>
      </c>
      <c r="V1207" s="83" t="str">
        <f aca="false">IF(O1207="Not Used","-",VLOOKUP(D1207,FOLIOS,7,FALSE())&amp;H1207)</f>
        <v>-</v>
      </c>
      <c r="W1207" s="83" t="str">
        <f aca="false">IF(U1207="-","-",O1207&amp;E1207&amp;H1207)</f>
        <v>-</v>
      </c>
      <c r="X1207" s="84" t="str">
        <f aca="false">D1207&amp;G1207</f>
        <v>FT-CAND-EGSC-PRCTOLL:EMP/EMER</v>
      </c>
      <c r="AF1207" s="0" t="str">
        <f aca="false">D1207&amp;V1207</f>
        <v>FT-CAND-EGSC-PRC-</v>
      </c>
    </row>
    <row r="1208" customFormat="false" ht="12.75" hidden="false" customHeight="false" outlineLevel="0" collapsed="false">
      <c r="A1208" s="80" t="n">
        <v>36682</v>
      </c>
      <c r="B1208" s="81" t="s">
        <v>55</v>
      </c>
      <c r="C1208" s="81" t="s">
        <v>56</v>
      </c>
      <c r="D1208" s="81" t="s">
        <v>80</v>
      </c>
      <c r="E1208" s="81" t="s">
        <v>24</v>
      </c>
      <c r="F1208" s="81"/>
      <c r="G1208" s="81" t="s">
        <v>65</v>
      </c>
      <c r="H1208" s="80" t="n">
        <v>37165</v>
      </c>
      <c r="I1208" s="81" t="n">
        <v>0</v>
      </c>
      <c r="J1208" s="81" t="n">
        <v>0</v>
      </c>
      <c r="K1208" s="82" t="n">
        <f aca="false">IF(J1208=0,0,J1208/I1208)</f>
        <v>0</v>
      </c>
      <c r="L1208" s="82" t="n">
        <f aca="false">I1208/UOM</f>
        <v>0</v>
      </c>
      <c r="M1208" s="82" t="n">
        <f aca="false">J1208/UOM</f>
        <v>0</v>
      </c>
      <c r="N1208" s="83" t="str">
        <f aca="false">IF(F1208="P","PHY",IF(F1208="G","G",E1208))</f>
        <v>P</v>
      </c>
      <c r="O1208" s="83" t="str">
        <f aca="false">IF(ISNA(VLOOKUP(G1208,BadCanCurves,1,FALSE())),VLOOKUP(D1208,FOLIOS,6,FALSE()),"not used")</f>
        <v>not used</v>
      </c>
      <c r="P1208" s="83" t="n">
        <f aca="false">IF($N1208="P",VLOOKUP(H1208,PrcBuckets,2,FALSE()),0)</f>
        <v>9</v>
      </c>
      <c r="Q1208" s="83" t="n">
        <f aca="false">IF($N1208="D",VLOOKUP(H1208,BasisBuckets,2,FALSE()),0)</f>
        <v>0</v>
      </c>
      <c r="R1208" s="83" t="n">
        <f aca="false">IF($N1208="PHY",VLOOKUP(H1208,PGDBuckets,2,FALSE()),0)</f>
        <v>0</v>
      </c>
      <c r="S1208" s="83" t="n">
        <f aca="false">IF($N1208="G",VLOOKUP(H1208,PGDBuckets,2,FALSE()),0)</f>
        <v>0</v>
      </c>
      <c r="T1208" s="83" t="n">
        <f aca="false">SUM(P1208:S1208)</f>
        <v>9</v>
      </c>
      <c r="U1208" s="83" t="str">
        <f aca="false">IF(O1208="not used","-",O1208&amp;N1208&amp;T1208)</f>
        <v>-</v>
      </c>
      <c r="V1208" s="83" t="str">
        <f aca="false">IF(O1208="Not Used","-",VLOOKUP(D1208,FOLIOS,7,FALSE())&amp;H1208)</f>
        <v>-</v>
      </c>
      <c r="W1208" s="83" t="str">
        <f aca="false">IF(U1208="-","-",O1208&amp;E1208&amp;H1208)</f>
        <v>-</v>
      </c>
      <c r="X1208" s="84" t="str">
        <f aca="false">D1208&amp;G1208</f>
        <v>FT-CAND-EGSC-PRCTOLL:EMP/EMER</v>
      </c>
      <c r="AF1208" s="0" t="str">
        <f aca="false">D1208&amp;V1208</f>
        <v>FT-CAND-EGSC-PRC-</v>
      </c>
    </row>
    <row r="1209" customFormat="false" ht="12.75" hidden="false" customHeight="false" outlineLevel="0" collapsed="false">
      <c r="A1209" s="80" t="n">
        <v>36682</v>
      </c>
      <c r="B1209" s="81" t="s">
        <v>55</v>
      </c>
      <c r="C1209" s="81" t="s">
        <v>56</v>
      </c>
      <c r="D1209" s="81" t="s">
        <v>80</v>
      </c>
      <c r="E1209" s="81" t="s">
        <v>24</v>
      </c>
      <c r="F1209" s="81"/>
      <c r="G1209" s="81" t="s">
        <v>65</v>
      </c>
      <c r="H1209" s="80" t="n">
        <v>37196</v>
      </c>
      <c r="I1209" s="81" t="n">
        <v>0</v>
      </c>
      <c r="J1209" s="81" t="n">
        <v>0</v>
      </c>
      <c r="K1209" s="82" t="n">
        <f aca="false">IF(J1209=0,0,J1209/I1209)</f>
        <v>0</v>
      </c>
      <c r="L1209" s="82" t="n">
        <f aca="false">I1209/UOM</f>
        <v>0</v>
      </c>
      <c r="M1209" s="82" t="n">
        <f aca="false">J1209/UOM</f>
        <v>0</v>
      </c>
      <c r="N1209" s="83" t="str">
        <f aca="false">IF(F1209="P","PHY",IF(F1209="G","G",E1209))</f>
        <v>P</v>
      </c>
      <c r="O1209" s="83" t="str">
        <f aca="false">IF(ISNA(VLOOKUP(G1209,BadCanCurves,1,FALSE())),VLOOKUP(D1209,FOLIOS,6,FALSE()),"not used")</f>
        <v>not used</v>
      </c>
      <c r="P1209" s="83" t="n">
        <f aca="false">IF($N1209="P",VLOOKUP(H1209,PrcBuckets,2,FALSE()),0)</f>
        <v>9</v>
      </c>
      <c r="Q1209" s="83" t="n">
        <f aca="false">IF($N1209="D",VLOOKUP(H1209,BasisBuckets,2,FALSE()),0)</f>
        <v>0</v>
      </c>
      <c r="R1209" s="83" t="n">
        <f aca="false">IF($N1209="PHY",VLOOKUP(H1209,PGDBuckets,2,FALSE()),0)</f>
        <v>0</v>
      </c>
      <c r="S1209" s="83" t="n">
        <f aca="false">IF($N1209="G",VLOOKUP(H1209,PGDBuckets,2,FALSE()),0)</f>
        <v>0</v>
      </c>
      <c r="T1209" s="83" t="n">
        <f aca="false">SUM(P1209:S1209)</f>
        <v>9</v>
      </c>
      <c r="U1209" s="83" t="str">
        <f aca="false">IF(O1209="not used","-",O1209&amp;N1209&amp;T1209)</f>
        <v>-</v>
      </c>
      <c r="V1209" s="83" t="str">
        <f aca="false">IF(O1209="Not Used","-",VLOOKUP(D1209,FOLIOS,7,FALSE())&amp;H1209)</f>
        <v>-</v>
      </c>
      <c r="W1209" s="83" t="str">
        <f aca="false">IF(U1209="-","-",O1209&amp;E1209&amp;H1209)</f>
        <v>-</v>
      </c>
      <c r="X1209" s="84" t="str">
        <f aca="false">D1209&amp;G1209</f>
        <v>FT-CAND-EGSC-PRCTOLL:EMP/EMER</v>
      </c>
      <c r="AF1209" s="0" t="str">
        <f aca="false">D1209&amp;V1209</f>
        <v>FT-CAND-EGSC-PRC-</v>
      </c>
    </row>
    <row r="1210" customFormat="false" ht="12.75" hidden="false" customHeight="false" outlineLevel="0" collapsed="false">
      <c r="A1210" s="80" t="n">
        <v>36682</v>
      </c>
      <c r="B1210" s="81" t="s">
        <v>55</v>
      </c>
      <c r="C1210" s="81" t="s">
        <v>56</v>
      </c>
      <c r="D1210" s="81" t="s">
        <v>80</v>
      </c>
      <c r="E1210" s="81" t="s">
        <v>24</v>
      </c>
      <c r="F1210" s="81"/>
      <c r="G1210" s="81" t="s">
        <v>65</v>
      </c>
      <c r="H1210" s="80" t="n">
        <v>37226</v>
      </c>
      <c r="I1210" s="81" t="n">
        <v>0</v>
      </c>
      <c r="J1210" s="81" t="n">
        <v>0</v>
      </c>
      <c r="K1210" s="82" t="n">
        <f aca="false">IF(J1210=0,0,J1210/I1210)</f>
        <v>0</v>
      </c>
      <c r="L1210" s="82" t="n">
        <f aca="false">I1210/UOM</f>
        <v>0</v>
      </c>
      <c r="M1210" s="82" t="n">
        <f aca="false">J1210/UOM</f>
        <v>0</v>
      </c>
      <c r="N1210" s="83" t="str">
        <f aca="false">IF(F1210="P","PHY",IF(F1210="G","G",E1210))</f>
        <v>P</v>
      </c>
      <c r="O1210" s="83" t="str">
        <f aca="false">IF(ISNA(VLOOKUP(G1210,BadCanCurves,1,FALSE())),VLOOKUP(D1210,FOLIOS,6,FALSE()),"not used")</f>
        <v>not used</v>
      </c>
      <c r="P1210" s="83" t="n">
        <f aca="false">IF($N1210="P",VLOOKUP(H1210,PrcBuckets,2,FALSE()),0)</f>
        <v>9</v>
      </c>
      <c r="Q1210" s="83" t="n">
        <f aca="false">IF($N1210="D",VLOOKUP(H1210,BasisBuckets,2,FALSE()),0)</f>
        <v>0</v>
      </c>
      <c r="R1210" s="83" t="n">
        <f aca="false">IF($N1210="PHY",VLOOKUP(H1210,PGDBuckets,2,FALSE()),0)</f>
        <v>0</v>
      </c>
      <c r="S1210" s="83" t="n">
        <f aca="false">IF($N1210="G",VLOOKUP(H1210,PGDBuckets,2,FALSE()),0)</f>
        <v>0</v>
      </c>
      <c r="T1210" s="83" t="n">
        <f aca="false">SUM(P1210:S1210)</f>
        <v>9</v>
      </c>
      <c r="U1210" s="83" t="str">
        <f aca="false">IF(O1210="not used","-",O1210&amp;N1210&amp;T1210)</f>
        <v>-</v>
      </c>
      <c r="V1210" s="83" t="str">
        <f aca="false">IF(O1210="Not Used","-",VLOOKUP(D1210,FOLIOS,7,FALSE())&amp;H1210)</f>
        <v>-</v>
      </c>
      <c r="W1210" s="83" t="str">
        <f aca="false">IF(U1210="-","-",O1210&amp;E1210&amp;H1210)</f>
        <v>-</v>
      </c>
      <c r="X1210" s="84" t="str">
        <f aca="false">D1210&amp;G1210</f>
        <v>FT-CAND-EGSC-PRCTOLL:EMP/EMER</v>
      </c>
      <c r="AF1210" s="0" t="str">
        <f aca="false">D1210&amp;V1210</f>
        <v>FT-CAND-EGSC-PRC-</v>
      </c>
    </row>
    <row r="1211" customFormat="false" ht="12.75" hidden="false" customHeight="false" outlineLevel="0" collapsed="false">
      <c r="A1211" s="80" t="n">
        <v>36682</v>
      </c>
      <c r="B1211" s="81" t="s">
        <v>55</v>
      </c>
      <c r="C1211" s="81" t="s">
        <v>56</v>
      </c>
      <c r="D1211" s="81" t="s">
        <v>80</v>
      </c>
      <c r="E1211" s="81" t="s">
        <v>24</v>
      </c>
      <c r="F1211" s="81"/>
      <c r="G1211" s="81" t="s">
        <v>65</v>
      </c>
      <c r="H1211" s="80" t="n">
        <v>37257</v>
      </c>
      <c r="I1211" s="81" t="n">
        <v>0</v>
      </c>
      <c r="J1211" s="81" t="n">
        <v>0</v>
      </c>
      <c r="K1211" s="82" t="n">
        <f aca="false">IF(J1211=0,0,J1211/I1211)</f>
        <v>0</v>
      </c>
      <c r="L1211" s="82" t="n">
        <f aca="false">I1211/UOM</f>
        <v>0</v>
      </c>
      <c r="M1211" s="82" t="n">
        <f aca="false">J1211/UOM</f>
        <v>0</v>
      </c>
      <c r="N1211" s="83" t="str">
        <f aca="false">IF(F1211="P","PHY",IF(F1211="G","G",E1211))</f>
        <v>P</v>
      </c>
      <c r="O1211" s="83" t="str">
        <f aca="false">IF(ISNA(VLOOKUP(G1211,BadCanCurves,1,FALSE())),VLOOKUP(D1211,FOLIOS,6,FALSE()),"not used")</f>
        <v>not used</v>
      </c>
      <c r="P1211" s="83" t="n">
        <f aca="false">IF($N1211="P",VLOOKUP(H1211,PrcBuckets,2,FALSE()),0)</f>
        <v>10</v>
      </c>
      <c r="Q1211" s="83" t="n">
        <f aca="false">IF($N1211="D",VLOOKUP(H1211,BasisBuckets,2,FALSE()),0)</f>
        <v>0</v>
      </c>
      <c r="R1211" s="83" t="n">
        <f aca="false">IF($N1211="PHY",VLOOKUP(H1211,PGDBuckets,2,FALSE()),0)</f>
        <v>0</v>
      </c>
      <c r="S1211" s="83" t="n">
        <f aca="false">IF($N1211="G",VLOOKUP(H1211,PGDBuckets,2,FALSE()),0)</f>
        <v>0</v>
      </c>
      <c r="T1211" s="83" t="n">
        <f aca="false">SUM(P1211:S1211)</f>
        <v>10</v>
      </c>
      <c r="U1211" s="83" t="str">
        <f aca="false">IF(O1211="not used","-",O1211&amp;N1211&amp;T1211)</f>
        <v>-</v>
      </c>
      <c r="V1211" s="83" t="str">
        <f aca="false">IF(O1211="Not Used","-",VLOOKUP(D1211,FOLIOS,7,FALSE())&amp;H1211)</f>
        <v>-</v>
      </c>
      <c r="W1211" s="83" t="str">
        <f aca="false">IF(U1211="-","-",O1211&amp;E1211&amp;H1211)</f>
        <v>-</v>
      </c>
      <c r="X1211" s="84" t="str">
        <f aca="false">D1211&amp;G1211</f>
        <v>FT-CAND-EGSC-PRCTOLL:EMP/EMER</v>
      </c>
      <c r="AF1211" s="0" t="str">
        <f aca="false">D1211&amp;V1211</f>
        <v>FT-CAND-EGSC-PRC-</v>
      </c>
    </row>
    <row r="1212" customFormat="false" ht="12.75" hidden="false" customHeight="false" outlineLevel="0" collapsed="false">
      <c r="A1212" s="80" t="n">
        <v>36682</v>
      </c>
      <c r="B1212" s="81" t="s">
        <v>55</v>
      </c>
      <c r="C1212" s="81" t="s">
        <v>56</v>
      </c>
      <c r="D1212" s="81" t="s">
        <v>80</v>
      </c>
      <c r="E1212" s="81" t="s">
        <v>24</v>
      </c>
      <c r="F1212" s="81"/>
      <c r="G1212" s="81" t="s">
        <v>65</v>
      </c>
      <c r="H1212" s="80" t="n">
        <v>37288</v>
      </c>
      <c r="I1212" s="81" t="n">
        <v>0</v>
      </c>
      <c r="J1212" s="81" t="n">
        <v>0</v>
      </c>
      <c r="K1212" s="82" t="n">
        <f aca="false">IF(J1212=0,0,J1212/I1212)</f>
        <v>0</v>
      </c>
      <c r="L1212" s="82" t="n">
        <f aca="false">I1212/UOM</f>
        <v>0</v>
      </c>
      <c r="M1212" s="82" t="n">
        <f aca="false">J1212/UOM</f>
        <v>0</v>
      </c>
      <c r="N1212" s="83" t="str">
        <f aca="false">IF(F1212="P","PHY",IF(F1212="G","G",E1212))</f>
        <v>P</v>
      </c>
      <c r="O1212" s="83" t="str">
        <f aca="false">IF(ISNA(VLOOKUP(G1212,BadCanCurves,1,FALSE())),VLOOKUP(D1212,FOLIOS,6,FALSE()),"not used")</f>
        <v>not used</v>
      </c>
      <c r="P1212" s="83" t="n">
        <f aca="false">IF($N1212="P",VLOOKUP(H1212,PrcBuckets,2,FALSE()),0)</f>
        <v>10</v>
      </c>
      <c r="Q1212" s="83" t="n">
        <f aca="false">IF($N1212="D",VLOOKUP(H1212,BasisBuckets,2,FALSE()),0)</f>
        <v>0</v>
      </c>
      <c r="R1212" s="83" t="n">
        <f aca="false">IF($N1212="PHY",VLOOKUP(H1212,PGDBuckets,2,FALSE()),0)</f>
        <v>0</v>
      </c>
      <c r="S1212" s="83" t="n">
        <f aca="false">IF($N1212="G",VLOOKUP(H1212,PGDBuckets,2,FALSE()),0)</f>
        <v>0</v>
      </c>
      <c r="T1212" s="83" t="n">
        <f aca="false">SUM(P1212:S1212)</f>
        <v>10</v>
      </c>
      <c r="U1212" s="83" t="str">
        <f aca="false">IF(O1212="not used","-",O1212&amp;N1212&amp;T1212)</f>
        <v>-</v>
      </c>
      <c r="V1212" s="83" t="str">
        <f aca="false">IF(O1212="Not Used","-",VLOOKUP(D1212,FOLIOS,7,FALSE())&amp;H1212)</f>
        <v>-</v>
      </c>
      <c r="W1212" s="83" t="str">
        <f aca="false">IF(U1212="-","-",O1212&amp;E1212&amp;H1212)</f>
        <v>-</v>
      </c>
      <c r="X1212" s="84" t="str">
        <f aca="false">D1212&amp;G1212</f>
        <v>FT-CAND-EGSC-PRCTOLL:EMP/EMER</v>
      </c>
      <c r="AF1212" s="0" t="str">
        <f aca="false">D1212&amp;V1212</f>
        <v>FT-CAND-EGSC-PRC-</v>
      </c>
    </row>
    <row r="1213" customFormat="false" ht="12.75" hidden="false" customHeight="false" outlineLevel="0" collapsed="false">
      <c r="A1213" s="80" t="n">
        <v>36682</v>
      </c>
      <c r="B1213" s="81" t="s">
        <v>55</v>
      </c>
      <c r="C1213" s="81" t="s">
        <v>56</v>
      </c>
      <c r="D1213" s="81" t="s">
        <v>80</v>
      </c>
      <c r="E1213" s="81" t="s">
        <v>24</v>
      </c>
      <c r="F1213" s="81"/>
      <c r="G1213" s="81" t="s">
        <v>65</v>
      </c>
      <c r="H1213" s="80" t="n">
        <v>37316</v>
      </c>
      <c r="I1213" s="81" t="n">
        <v>0</v>
      </c>
      <c r="J1213" s="81" t="n">
        <v>0</v>
      </c>
      <c r="K1213" s="82" t="n">
        <f aca="false">IF(J1213=0,0,J1213/I1213)</f>
        <v>0</v>
      </c>
      <c r="L1213" s="82" t="n">
        <f aca="false">I1213/UOM</f>
        <v>0</v>
      </c>
      <c r="M1213" s="82" t="n">
        <f aca="false">J1213/UOM</f>
        <v>0</v>
      </c>
      <c r="N1213" s="83" t="str">
        <f aca="false">IF(F1213="P","PHY",IF(F1213="G","G",E1213))</f>
        <v>P</v>
      </c>
      <c r="O1213" s="83" t="str">
        <f aca="false">IF(ISNA(VLOOKUP(G1213,BadCanCurves,1,FALSE())),VLOOKUP(D1213,FOLIOS,6,FALSE()),"not used")</f>
        <v>not used</v>
      </c>
      <c r="P1213" s="83" t="n">
        <f aca="false">IF($N1213="P",VLOOKUP(H1213,PrcBuckets,2,FALSE()),0)</f>
        <v>10</v>
      </c>
      <c r="Q1213" s="83" t="n">
        <f aca="false">IF($N1213="D",VLOOKUP(H1213,BasisBuckets,2,FALSE()),0)</f>
        <v>0</v>
      </c>
      <c r="R1213" s="83" t="n">
        <f aca="false">IF($N1213="PHY",VLOOKUP(H1213,PGDBuckets,2,FALSE()),0)</f>
        <v>0</v>
      </c>
      <c r="S1213" s="83" t="n">
        <f aca="false">IF($N1213="G",VLOOKUP(H1213,PGDBuckets,2,FALSE()),0)</f>
        <v>0</v>
      </c>
      <c r="T1213" s="83" t="n">
        <f aca="false">SUM(P1213:S1213)</f>
        <v>10</v>
      </c>
      <c r="U1213" s="83" t="str">
        <f aca="false">IF(O1213="not used","-",O1213&amp;N1213&amp;T1213)</f>
        <v>-</v>
      </c>
      <c r="V1213" s="83" t="str">
        <f aca="false">IF(O1213="Not Used","-",VLOOKUP(D1213,FOLIOS,7,FALSE())&amp;H1213)</f>
        <v>-</v>
      </c>
      <c r="W1213" s="83" t="str">
        <f aca="false">IF(U1213="-","-",O1213&amp;E1213&amp;H1213)</f>
        <v>-</v>
      </c>
      <c r="X1213" s="84" t="str">
        <f aca="false">D1213&amp;G1213</f>
        <v>FT-CAND-EGSC-PRCTOLL:EMP/EMER</v>
      </c>
      <c r="AF1213" s="0" t="str">
        <f aca="false">D1213&amp;V1213</f>
        <v>FT-CAND-EGSC-PRC-</v>
      </c>
    </row>
    <row r="1214" customFormat="false" ht="12.75" hidden="false" customHeight="false" outlineLevel="0" collapsed="false">
      <c r="A1214" s="80" t="n">
        <v>36682</v>
      </c>
      <c r="B1214" s="81" t="s">
        <v>55</v>
      </c>
      <c r="C1214" s="81" t="s">
        <v>56</v>
      </c>
      <c r="D1214" s="81" t="s">
        <v>80</v>
      </c>
      <c r="E1214" s="81" t="s">
        <v>24</v>
      </c>
      <c r="F1214" s="81"/>
      <c r="G1214" s="81" t="s">
        <v>65</v>
      </c>
      <c r="H1214" s="80" t="n">
        <v>37347</v>
      </c>
      <c r="I1214" s="81" t="n">
        <v>0</v>
      </c>
      <c r="J1214" s="81" t="n">
        <v>0</v>
      </c>
      <c r="K1214" s="82" t="n">
        <f aca="false">IF(J1214=0,0,J1214/I1214)</f>
        <v>0</v>
      </c>
      <c r="L1214" s="82" t="n">
        <f aca="false">I1214/UOM</f>
        <v>0</v>
      </c>
      <c r="M1214" s="82" t="n">
        <f aca="false">J1214/UOM</f>
        <v>0</v>
      </c>
      <c r="N1214" s="83" t="str">
        <f aca="false">IF(F1214="P","PHY",IF(F1214="G","G",E1214))</f>
        <v>P</v>
      </c>
      <c r="O1214" s="83" t="str">
        <f aca="false">IF(ISNA(VLOOKUP(G1214,BadCanCurves,1,FALSE())),VLOOKUP(D1214,FOLIOS,6,FALSE()),"not used")</f>
        <v>not used</v>
      </c>
      <c r="P1214" s="83" t="n">
        <f aca="false">IF($N1214="P",VLOOKUP(H1214,PrcBuckets,2,FALSE()),0)</f>
        <v>10</v>
      </c>
      <c r="Q1214" s="83" t="n">
        <f aca="false">IF($N1214="D",VLOOKUP(H1214,BasisBuckets,2,FALSE()),0)</f>
        <v>0</v>
      </c>
      <c r="R1214" s="83" t="n">
        <f aca="false">IF($N1214="PHY",VLOOKUP(H1214,PGDBuckets,2,FALSE()),0)</f>
        <v>0</v>
      </c>
      <c r="S1214" s="83" t="n">
        <f aca="false">IF($N1214="G",VLOOKUP(H1214,PGDBuckets,2,FALSE()),0)</f>
        <v>0</v>
      </c>
      <c r="T1214" s="83" t="n">
        <f aca="false">SUM(P1214:S1214)</f>
        <v>10</v>
      </c>
      <c r="U1214" s="83" t="str">
        <f aca="false">IF(O1214="not used","-",O1214&amp;N1214&amp;T1214)</f>
        <v>-</v>
      </c>
      <c r="V1214" s="83" t="str">
        <f aca="false">IF(O1214="Not Used","-",VLOOKUP(D1214,FOLIOS,7,FALSE())&amp;H1214)</f>
        <v>-</v>
      </c>
      <c r="W1214" s="83" t="str">
        <f aca="false">IF(U1214="-","-",O1214&amp;E1214&amp;H1214)</f>
        <v>-</v>
      </c>
      <c r="X1214" s="84" t="str">
        <f aca="false">D1214&amp;G1214</f>
        <v>FT-CAND-EGSC-PRCTOLL:EMP/EMER</v>
      </c>
      <c r="AF1214" s="0" t="str">
        <f aca="false">D1214&amp;V1214</f>
        <v>FT-CAND-EGSC-PRC-</v>
      </c>
    </row>
    <row r="1215" customFormat="false" ht="12.75" hidden="false" customHeight="false" outlineLevel="0" collapsed="false">
      <c r="A1215" s="80" t="n">
        <v>36682</v>
      </c>
      <c r="B1215" s="81" t="s">
        <v>55</v>
      </c>
      <c r="C1215" s="81" t="s">
        <v>56</v>
      </c>
      <c r="D1215" s="81" t="s">
        <v>80</v>
      </c>
      <c r="E1215" s="81" t="s">
        <v>24</v>
      </c>
      <c r="F1215" s="81"/>
      <c r="G1215" s="81" t="s">
        <v>65</v>
      </c>
      <c r="H1215" s="80" t="n">
        <v>37377</v>
      </c>
      <c r="I1215" s="81" t="n">
        <v>0</v>
      </c>
      <c r="J1215" s="81" t="n">
        <v>0</v>
      </c>
      <c r="K1215" s="82" t="n">
        <f aca="false">IF(J1215=0,0,J1215/I1215)</f>
        <v>0</v>
      </c>
      <c r="L1215" s="82" t="n">
        <f aca="false">I1215/UOM</f>
        <v>0</v>
      </c>
      <c r="M1215" s="82" t="n">
        <f aca="false">J1215/UOM</f>
        <v>0</v>
      </c>
      <c r="N1215" s="83" t="str">
        <f aca="false">IF(F1215="P","PHY",IF(F1215="G","G",E1215))</f>
        <v>P</v>
      </c>
      <c r="O1215" s="83" t="str">
        <f aca="false">IF(ISNA(VLOOKUP(G1215,BadCanCurves,1,FALSE())),VLOOKUP(D1215,FOLIOS,6,FALSE()),"not used")</f>
        <v>not used</v>
      </c>
      <c r="P1215" s="83" t="n">
        <f aca="false">IF($N1215="P",VLOOKUP(H1215,PrcBuckets,2,FALSE()),0)</f>
        <v>10</v>
      </c>
      <c r="Q1215" s="83" t="n">
        <f aca="false">IF($N1215="D",VLOOKUP(H1215,BasisBuckets,2,FALSE()),0)</f>
        <v>0</v>
      </c>
      <c r="R1215" s="83" t="n">
        <f aca="false">IF($N1215="PHY",VLOOKUP(H1215,PGDBuckets,2,FALSE()),0)</f>
        <v>0</v>
      </c>
      <c r="S1215" s="83" t="n">
        <f aca="false">IF($N1215="G",VLOOKUP(H1215,PGDBuckets,2,FALSE()),0)</f>
        <v>0</v>
      </c>
      <c r="T1215" s="83" t="n">
        <f aca="false">SUM(P1215:S1215)</f>
        <v>10</v>
      </c>
      <c r="U1215" s="83" t="str">
        <f aca="false">IF(O1215="not used","-",O1215&amp;N1215&amp;T1215)</f>
        <v>-</v>
      </c>
      <c r="V1215" s="83" t="str">
        <f aca="false">IF(O1215="Not Used","-",VLOOKUP(D1215,FOLIOS,7,FALSE())&amp;H1215)</f>
        <v>-</v>
      </c>
      <c r="W1215" s="83" t="str">
        <f aca="false">IF(U1215="-","-",O1215&amp;E1215&amp;H1215)</f>
        <v>-</v>
      </c>
      <c r="X1215" s="84" t="str">
        <f aca="false">D1215&amp;G1215</f>
        <v>FT-CAND-EGSC-PRCTOLL:EMP/EMER</v>
      </c>
      <c r="AF1215" s="0" t="str">
        <f aca="false">D1215&amp;V1215</f>
        <v>FT-CAND-EGSC-PRC-</v>
      </c>
    </row>
    <row r="1216" customFormat="false" ht="12.75" hidden="false" customHeight="false" outlineLevel="0" collapsed="false">
      <c r="A1216" s="80" t="n">
        <v>36682</v>
      </c>
      <c r="B1216" s="81" t="s">
        <v>55</v>
      </c>
      <c r="C1216" s="81" t="s">
        <v>56</v>
      </c>
      <c r="D1216" s="81" t="s">
        <v>80</v>
      </c>
      <c r="E1216" s="81" t="s">
        <v>24</v>
      </c>
      <c r="F1216" s="81"/>
      <c r="G1216" s="81" t="s">
        <v>65</v>
      </c>
      <c r="H1216" s="80" t="n">
        <v>37408</v>
      </c>
      <c r="I1216" s="81" t="n">
        <v>0</v>
      </c>
      <c r="J1216" s="81" t="n">
        <v>0</v>
      </c>
      <c r="K1216" s="82" t="n">
        <f aca="false">IF(J1216=0,0,J1216/I1216)</f>
        <v>0</v>
      </c>
      <c r="L1216" s="82" t="n">
        <f aca="false">I1216/UOM</f>
        <v>0</v>
      </c>
      <c r="M1216" s="82" t="n">
        <f aca="false">J1216/UOM</f>
        <v>0</v>
      </c>
      <c r="N1216" s="83" t="str">
        <f aca="false">IF(F1216="P","PHY",IF(F1216="G","G",E1216))</f>
        <v>P</v>
      </c>
      <c r="O1216" s="83" t="str">
        <f aca="false">IF(ISNA(VLOOKUP(G1216,BadCanCurves,1,FALSE())),VLOOKUP(D1216,FOLIOS,6,FALSE()),"not used")</f>
        <v>not used</v>
      </c>
      <c r="P1216" s="83" t="n">
        <f aca="false">IF($N1216="P",VLOOKUP(H1216,PrcBuckets,2,FALSE()),0)</f>
        <v>10</v>
      </c>
      <c r="Q1216" s="83" t="n">
        <f aca="false">IF($N1216="D",VLOOKUP(H1216,BasisBuckets,2,FALSE()),0)</f>
        <v>0</v>
      </c>
      <c r="R1216" s="83" t="n">
        <f aca="false">IF($N1216="PHY",VLOOKUP(H1216,PGDBuckets,2,FALSE()),0)</f>
        <v>0</v>
      </c>
      <c r="S1216" s="83" t="n">
        <f aca="false">IF($N1216="G",VLOOKUP(H1216,PGDBuckets,2,FALSE()),0)</f>
        <v>0</v>
      </c>
      <c r="T1216" s="83" t="n">
        <f aca="false">SUM(P1216:S1216)</f>
        <v>10</v>
      </c>
      <c r="U1216" s="83" t="str">
        <f aca="false">IF(O1216="not used","-",O1216&amp;N1216&amp;T1216)</f>
        <v>-</v>
      </c>
      <c r="V1216" s="83" t="str">
        <f aca="false">IF(O1216="Not Used","-",VLOOKUP(D1216,FOLIOS,7,FALSE())&amp;H1216)</f>
        <v>-</v>
      </c>
      <c r="W1216" s="83" t="str">
        <f aca="false">IF(U1216="-","-",O1216&amp;E1216&amp;H1216)</f>
        <v>-</v>
      </c>
      <c r="X1216" s="84" t="str">
        <f aca="false">D1216&amp;G1216</f>
        <v>FT-CAND-EGSC-PRCTOLL:EMP/EMER</v>
      </c>
      <c r="AF1216" s="0" t="str">
        <f aca="false">D1216&amp;V1216</f>
        <v>FT-CAND-EGSC-PRC-</v>
      </c>
    </row>
    <row r="1217" customFormat="false" ht="12.75" hidden="false" customHeight="false" outlineLevel="0" collapsed="false">
      <c r="A1217" s="80" t="n">
        <v>36682</v>
      </c>
      <c r="B1217" s="81" t="s">
        <v>55</v>
      </c>
      <c r="C1217" s="81" t="s">
        <v>56</v>
      </c>
      <c r="D1217" s="81" t="s">
        <v>80</v>
      </c>
      <c r="E1217" s="81" t="s">
        <v>24</v>
      </c>
      <c r="F1217" s="81"/>
      <c r="G1217" s="81" t="s">
        <v>65</v>
      </c>
      <c r="H1217" s="80" t="n">
        <v>37438</v>
      </c>
      <c r="I1217" s="81" t="n">
        <v>0</v>
      </c>
      <c r="J1217" s="81" t="n">
        <v>0</v>
      </c>
      <c r="K1217" s="82" t="n">
        <f aca="false">IF(J1217=0,0,J1217/I1217)</f>
        <v>0</v>
      </c>
      <c r="L1217" s="82" t="n">
        <f aca="false">I1217/UOM</f>
        <v>0</v>
      </c>
      <c r="M1217" s="82" t="n">
        <f aca="false">J1217/UOM</f>
        <v>0</v>
      </c>
      <c r="N1217" s="83" t="str">
        <f aca="false">IF(F1217="P","PHY",IF(F1217="G","G",E1217))</f>
        <v>P</v>
      </c>
      <c r="O1217" s="83" t="str">
        <f aca="false">IF(ISNA(VLOOKUP(G1217,BadCanCurves,1,FALSE())),VLOOKUP(D1217,FOLIOS,6,FALSE()),"not used")</f>
        <v>not used</v>
      </c>
      <c r="P1217" s="83" t="n">
        <f aca="false">IF($N1217="P",VLOOKUP(H1217,PrcBuckets,2,FALSE()),0)</f>
        <v>10</v>
      </c>
      <c r="Q1217" s="83" t="n">
        <f aca="false">IF($N1217="D",VLOOKUP(H1217,BasisBuckets,2,FALSE()),0)</f>
        <v>0</v>
      </c>
      <c r="R1217" s="83" t="n">
        <f aca="false">IF($N1217="PHY",VLOOKUP(H1217,PGDBuckets,2,FALSE()),0)</f>
        <v>0</v>
      </c>
      <c r="S1217" s="83" t="n">
        <f aca="false">IF($N1217="G",VLOOKUP(H1217,PGDBuckets,2,FALSE()),0)</f>
        <v>0</v>
      </c>
      <c r="T1217" s="83" t="n">
        <f aca="false">SUM(P1217:S1217)</f>
        <v>10</v>
      </c>
      <c r="U1217" s="83" t="str">
        <f aca="false">IF(O1217="not used","-",O1217&amp;N1217&amp;T1217)</f>
        <v>-</v>
      </c>
      <c r="V1217" s="83" t="str">
        <f aca="false">IF(O1217="Not Used","-",VLOOKUP(D1217,FOLIOS,7,FALSE())&amp;H1217)</f>
        <v>-</v>
      </c>
      <c r="W1217" s="83" t="str">
        <f aca="false">IF(U1217="-","-",O1217&amp;E1217&amp;H1217)</f>
        <v>-</v>
      </c>
      <c r="X1217" s="84" t="str">
        <f aca="false">D1217&amp;G1217</f>
        <v>FT-CAND-EGSC-PRCTOLL:EMP/EMER</v>
      </c>
      <c r="AF1217" s="0" t="str">
        <f aca="false">D1217&amp;V1217</f>
        <v>FT-CAND-EGSC-PRC-</v>
      </c>
    </row>
    <row r="1218" customFormat="false" ht="12.75" hidden="false" customHeight="false" outlineLevel="0" collapsed="false">
      <c r="A1218" s="80" t="n">
        <v>36682</v>
      </c>
      <c r="B1218" s="81" t="s">
        <v>55</v>
      </c>
      <c r="C1218" s="81" t="s">
        <v>56</v>
      </c>
      <c r="D1218" s="81" t="s">
        <v>80</v>
      </c>
      <c r="E1218" s="81" t="s">
        <v>24</v>
      </c>
      <c r="F1218" s="81"/>
      <c r="G1218" s="81" t="s">
        <v>65</v>
      </c>
      <c r="H1218" s="80" t="n">
        <v>37469</v>
      </c>
      <c r="I1218" s="81" t="n">
        <v>0</v>
      </c>
      <c r="J1218" s="81" t="n">
        <v>0</v>
      </c>
      <c r="K1218" s="82" t="n">
        <f aca="false">IF(J1218=0,0,J1218/I1218)</f>
        <v>0</v>
      </c>
      <c r="L1218" s="82" t="n">
        <f aca="false">I1218/UOM</f>
        <v>0</v>
      </c>
      <c r="M1218" s="82" t="n">
        <f aca="false">J1218/UOM</f>
        <v>0</v>
      </c>
      <c r="N1218" s="83" t="str">
        <f aca="false">IF(F1218="P","PHY",IF(F1218="G","G",E1218))</f>
        <v>P</v>
      </c>
      <c r="O1218" s="83" t="str">
        <f aca="false">IF(ISNA(VLOOKUP(G1218,BadCanCurves,1,FALSE())),VLOOKUP(D1218,FOLIOS,6,FALSE()),"not used")</f>
        <v>not used</v>
      </c>
      <c r="P1218" s="83" t="n">
        <f aca="false">IF($N1218="P",VLOOKUP(H1218,PrcBuckets,2,FALSE()),0)</f>
        <v>10</v>
      </c>
      <c r="Q1218" s="83" t="n">
        <f aca="false">IF($N1218="D",VLOOKUP(H1218,BasisBuckets,2,FALSE()),0)</f>
        <v>0</v>
      </c>
      <c r="R1218" s="83" t="n">
        <f aca="false">IF($N1218="PHY",VLOOKUP(H1218,PGDBuckets,2,FALSE()),0)</f>
        <v>0</v>
      </c>
      <c r="S1218" s="83" t="n">
        <f aca="false">IF($N1218="G",VLOOKUP(H1218,PGDBuckets,2,FALSE()),0)</f>
        <v>0</v>
      </c>
      <c r="T1218" s="83" t="n">
        <f aca="false">SUM(P1218:S1218)</f>
        <v>10</v>
      </c>
      <c r="U1218" s="83" t="str">
        <f aca="false">IF(O1218="not used","-",O1218&amp;N1218&amp;T1218)</f>
        <v>-</v>
      </c>
      <c r="V1218" s="83" t="str">
        <f aca="false">IF(O1218="Not Used","-",VLOOKUP(D1218,FOLIOS,7,FALSE())&amp;H1218)</f>
        <v>-</v>
      </c>
      <c r="W1218" s="83" t="str">
        <f aca="false">IF(U1218="-","-",O1218&amp;E1218&amp;H1218)</f>
        <v>-</v>
      </c>
      <c r="X1218" s="84" t="str">
        <f aca="false">D1218&amp;G1218</f>
        <v>FT-CAND-EGSC-PRCTOLL:EMP/EMER</v>
      </c>
      <c r="AF1218" s="0" t="str">
        <f aca="false">D1218&amp;V1218</f>
        <v>FT-CAND-EGSC-PRC-</v>
      </c>
    </row>
    <row r="1219" customFormat="false" ht="12.75" hidden="false" customHeight="false" outlineLevel="0" collapsed="false">
      <c r="A1219" s="80" t="n">
        <v>36682</v>
      </c>
      <c r="B1219" s="81" t="s">
        <v>55</v>
      </c>
      <c r="C1219" s="81" t="s">
        <v>56</v>
      </c>
      <c r="D1219" s="81" t="s">
        <v>80</v>
      </c>
      <c r="E1219" s="81" t="s">
        <v>24</v>
      </c>
      <c r="F1219" s="81"/>
      <c r="G1219" s="81" t="s">
        <v>65</v>
      </c>
      <c r="H1219" s="80" t="n">
        <v>37500</v>
      </c>
      <c r="I1219" s="81" t="n">
        <v>0</v>
      </c>
      <c r="J1219" s="81" t="n">
        <v>0</v>
      </c>
      <c r="K1219" s="82" t="n">
        <f aca="false">IF(J1219=0,0,J1219/I1219)</f>
        <v>0</v>
      </c>
      <c r="L1219" s="82" t="n">
        <f aca="false">I1219/UOM</f>
        <v>0</v>
      </c>
      <c r="M1219" s="82" t="n">
        <f aca="false">J1219/UOM</f>
        <v>0</v>
      </c>
      <c r="N1219" s="83" t="str">
        <f aca="false">IF(F1219="P","PHY",IF(F1219="G","G",E1219))</f>
        <v>P</v>
      </c>
      <c r="O1219" s="83" t="str">
        <f aca="false">IF(ISNA(VLOOKUP(G1219,BadCanCurves,1,FALSE())),VLOOKUP(D1219,FOLIOS,6,FALSE()),"not used")</f>
        <v>not used</v>
      </c>
      <c r="P1219" s="83" t="n">
        <f aca="false">IF($N1219="P",VLOOKUP(H1219,PrcBuckets,2,FALSE()),0)</f>
        <v>10</v>
      </c>
      <c r="Q1219" s="83" t="n">
        <f aca="false">IF($N1219="D",VLOOKUP(H1219,BasisBuckets,2,FALSE()),0)</f>
        <v>0</v>
      </c>
      <c r="R1219" s="83" t="n">
        <f aca="false">IF($N1219="PHY",VLOOKUP(H1219,PGDBuckets,2,FALSE()),0)</f>
        <v>0</v>
      </c>
      <c r="S1219" s="83" t="n">
        <f aca="false">IF($N1219="G",VLOOKUP(H1219,PGDBuckets,2,FALSE()),0)</f>
        <v>0</v>
      </c>
      <c r="T1219" s="83" t="n">
        <f aca="false">SUM(P1219:S1219)</f>
        <v>10</v>
      </c>
      <c r="U1219" s="83" t="str">
        <f aca="false">IF(O1219="not used","-",O1219&amp;N1219&amp;T1219)</f>
        <v>-</v>
      </c>
      <c r="V1219" s="83" t="str">
        <f aca="false">IF(O1219="Not Used","-",VLOOKUP(D1219,FOLIOS,7,FALSE())&amp;H1219)</f>
        <v>-</v>
      </c>
      <c r="W1219" s="83" t="str">
        <f aca="false">IF(U1219="-","-",O1219&amp;E1219&amp;H1219)</f>
        <v>-</v>
      </c>
      <c r="X1219" s="84" t="str">
        <f aca="false">D1219&amp;G1219</f>
        <v>FT-CAND-EGSC-PRCTOLL:EMP/EMER</v>
      </c>
      <c r="AF1219" s="0" t="str">
        <f aca="false">D1219&amp;V1219</f>
        <v>FT-CAND-EGSC-PRC-</v>
      </c>
    </row>
    <row r="1220" customFormat="false" ht="12.75" hidden="false" customHeight="false" outlineLevel="0" collapsed="false">
      <c r="A1220" s="80" t="n">
        <v>36682</v>
      </c>
      <c r="B1220" s="81" t="s">
        <v>55</v>
      </c>
      <c r="C1220" s="81" t="s">
        <v>56</v>
      </c>
      <c r="D1220" s="81" t="s">
        <v>80</v>
      </c>
      <c r="E1220" s="81" t="s">
        <v>24</v>
      </c>
      <c r="F1220" s="81"/>
      <c r="G1220" s="81" t="s">
        <v>65</v>
      </c>
      <c r="H1220" s="80" t="n">
        <v>37530</v>
      </c>
      <c r="I1220" s="81" t="n">
        <v>0</v>
      </c>
      <c r="J1220" s="81" t="n">
        <v>0</v>
      </c>
      <c r="K1220" s="82" t="n">
        <f aca="false">IF(J1220=0,0,J1220/I1220)</f>
        <v>0</v>
      </c>
      <c r="L1220" s="82" t="n">
        <f aca="false">I1220/UOM</f>
        <v>0</v>
      </c>
      <c r="M1220" s="82" t="n">
        <f aca="false">J1220/UOM</f>
        <v>0</v>
      </c>
      <c r="N1220" s="83" t="str">
        <f aca="false">IF(F1220="P","PHY",IF(F1220="G","G",E1220))</f>
        <v>P</v>
      </c>
      <c r="O1220" s="83" t="str">
        <f aca="false">IF(ISNA(VLOOKUP(G1220,BadCanCurves,1,FALSE())),VLOOKUP(D1220,FOLIOS,6,FALSE()),"not used")</f>
        <v>not used</v>
      </c>
      <c r="P1220" s="83" t="n">
        <f aca="false">IF($N1220="P",VLOOKUP(H1220,PrcBuckets,2,FALSE()),0)</f>
        <v>10</v>
      </c>
      <c r="Q1220" s="83" t="n">
        <f aca="false">IF($N1220="D",VLOOKUP(H1220,BasisBuckets,2,FALSE()),0)</f>
        <v>0</v>
      </c>
      <c r="R1220" s="83" t="n">
        <f aca="false">IF($N1220="PHY",VLOOKUP(H1220,PGDBuckets,2,FALSE()),0)</f>
        <v>0</v>
      </c>
      <c r="S1220" s="83" t="n">
        <f aca="false">IF($N1220="G",VLOOKUP(H1220,PGDBuckets,2,FALSE()),0)</f>
        <v>0</v>
      </c>
      <c r="T1220" s="83" t="n">
        <f aca="false">SUM(P1220:S1220)</f>
        <v>10</v>
      </c>
      <c r="U1220" s="83" t="str">
        <f aca="false">IF(O1220="not used","-",O1220&amp;N1220&amp;T1220)</f>
        <v>-</v>
      </c>
      <c r="V1220" s="83" t="str">
        <f aca="false">IF(O1220="Not Used","-",VLOOKUP(D1220,FOLIOS,7,FALSE())&amp;H1220)</f>
        <v>-</v>
      </c>
      <c r="W1220" s="83" t="str">
        <f aca="false">IF(U1220="-","-",O1220&amp;E1220&amp;H1220)</f>
        <v>-</v>
      </c>
      <c r="X1220" s="84" t="str">
        <f aca="false">D1220&amp;G1220</f>
        <v>FT-CAND-EGSC-PRCTOLL:EMP/EMER</v>
      </c>
      <c r="AF1220" s="0" t="str">
        <f aca="false">D1220&amp;V1220</f>
        <v>FT-CAND-EGSC-PRC-</v>
      </c>
    </row>
    <row r="1221" customFormat="false" ht="12.75" hidden="false" customHeight="false" outlineLevel="0" collapsed="false">
      <c r="A1221" s="80" t="n">
        <v>36682</v>
      </c>
      <c r="B1221" s="81" t="s">
        <v>55</v>
      </c>
      <c r="C1221" s="81" t="s">
        <v>56</v>
      </c>
      <c r="D1221" s="81" t="s">
        <v>80</v>
      </c>
      <c r="E1221" s="81" t="s">
        <v>24</v>
      </c>
      <c r="F1221" s="81"/>
      <c r="G1221" s="81" t="s">
        <v>65</v>
      </c>
      <c r="H1221" s="80" t="n">
        <v>37561</v>
      </c>
      <c r="I1221" s="81" t="n">
        <v>0</v>
      </c>
      <c r="J1221" s="81" t="n">
        <v>0</v>
      </c>
      <c r="K1221" s="82" t="n">
        <f aca="false">IF(J1221=0,0,J1221/I1221)</f>
        <v>0</v>
      </c>
      <c r="L1221" s="82" t="n">
        <f aca="false">I1221/UOM</f>
        <v>0</v>
      </c>
      <c r="M1221" s="82" t="n">
        <f aca="false">J1221/UOM</f>
        <v>0</v>
      </c>
      <c r="N1221" s="83" t="str">
        <f aca="false">IF(F1221="P","PHY",IF(F1221="G","G",E1221))</f>
        <v>P</v>
      </c>
      <c r="O1221" s="83" t="str">
        <f aca="false">IF(ISNA(VLOOKUP(G1221,BadCanCurves,1,FALSE())),VLOOKUP(D1221,FOLIOS,6,FALSE()),"not used")</f>
        <v>not used</v>
      </c>
      <c r="P1221" s="83" t="n">
        <f aca="false">IF($N1221="P",VLOOKUP(H1221,PrcBuckets,2,FALSE()),0)</f>
        <v>10</v>
      </c>
      <c r="Q1221" s="83" t="n">
        <f aca="false">IF($N1221="D",VLOOKUP(H1221,BasisBuckets,2,FALSE()),0)</f>
        <v>0</v>
      </c>
      <c r="R1221" s="83" t="n">
        <f aca="false">IF($N1221="PHY",VLOOKUP(H1221,PGDBuckets,2,FALSE()),0)</f>
        <v>0</v>
      </c>
      <c r="S1221" s="83" t="n">
        <f aca="false">IF($N1221="G",VLOOKUP(H1221,PGDBuckets,2,FALSE()),0)</f>
        <v>0</v>
      </c>
      <c r="T1221" s="83" t="n">
        <f aca="false">SUM(P1221:S1221)</f>
        <v>10</v>
      </c>
      <c r="U1221" s="83" t="str">
        <f aca="false">IF(O1221="not used","-",O1221&amp;N1221&amp;T1221)</f>
        <v>-</v>
      </c>
      <c r="V1221" s="83" t="str">
        <f aca="false">IF(O1221="Not Used","-",VLOOKUP(D1221,FOLIOS,7,FALSE())&amp;H1221)</f>
        <v>-</v>
      </c>
      <c r="W1221" s="83" t="str">
        <f aca="false">IF(U1221="-","-",O1221&amp;E1221&amp;H1221)</f>
        <v>-</v>
      </c>
      <c r="X1221" s="84" t="str">
        <f aca="false">D1221&amp;G1221</f>
        <v>FT-CAND-EGSC-PRCTOLL:EMP/EMER</v>
      </c>
      <c r="AF1221" s="0" t="str">
        <f aca="false">D1221&amp;V1221</f>
        <v>FT-CAND-EGSC-PRC-</v>
      </c>
    </row>
    <row r="1222" customFormat="false" ht="12.75" hidden="false" customHeight="false" outlineLevel="0" collapsed="false">
      <c r="A1222" s="80" t="n">
        <v>36682</v>
      </c>
      <c r="B1222" s="81" t="s">
        <v>55</v>
      </c>
      <c r="C1222" s="81" t="s">
        <v>56</v>
      </c>
      <c r="D1222" s="81" t="s">
        <v>80</v>
      </c>
      <c r="E1222" s="81" t="s">
        <v>24</v>
      </c>
      <c r="F1222" s="81"/>
      <c r="G1222" s="81" t="s">
        <v>65</v>
      </c>
      <c r="H1222" s="80" t="n">
        <v>37591</v>
      </c>
      <c r="I1222" s="81" t="n">
        <v>0</v>
      </c>
      <c r="J1222" s="81" t="n">
        <v>0</v>
      </c>
      <c r="K1222" s="82" t="n">
        <f aca="false">IF(J1222=0,0,J1222/I1222)</f>
        <v>0</v>
      </c>
      <c r="L1222" s="82" t="n">
        <f aca="false">I1222/UOM</f>
        <v>0</v>
      </c>
      <c r="M1222" s="82" t="n">
        <f aca="false">J1222/UOM</f>
        <v>0</v>
      </c>
      <c r="N1222" s="83" t="str">
        <f aca="false">IF(F1222="P","PHY",IF(F1222="G","G",E1222))</f>
        <v>P</v>
      </c>
      <c r="O1222" s="83" t="str">
        <f aca="false">IF(ISNA(VLOOKUP(G1222,BadCanCurves,1,FALSE())),VLOOKUP(D1222,FOLIOS,6,FALSE()),"not used")</f>
        <v>not used</v>
      </c>
      <c r="P1222" s="83" t="n">
        <f aca="false">IF($N1222="P",VLOOKUP(H1222,PrcBuckets,2,FALSE()),0)</f>
        <v>10</v>
      </c>
      <c r="Q1222" s="83" t="n">
        <f aca="false">IF($N1222="D",VLOOKUP(H1222,BasisBuckets,2,FALSE()),0)</f>
        <v>0</v>
      </c>
      <c r="R1222" s="83" t="n">
        <f aca="false">IF($N1222="PHY",VLOOKUP(H1222,PGDBuckets,2,FALSE()),0)</f>
        <v>0</v>
      </c>
      <c r="S1222" s="83" t="n">
        <f aca="false">IF($N1222="G",VLOOKUP(H1222,PGDBuckets,2,FALSE()),0)</f>
        <v>0</v>
      </c>
      <c r="T1222" s="83" t="n">
        <f aca="false">SUM(P1222:S1222)</f>
        <v>10</v>
      </c>
      <c r="U1222" s="83" t="str">
        <f aca="false">IF(O1222="not used","-",O1222&amp;N1222&amp;T1222)</f>
        <v>-</v>
      </c>
      <c r="V1222" s="83" t="str">
        <f aca="false">IF(O1222="Not Used","-",VLOOKUP(D1222,FOLIOS,7,FALSE())&amp;H1222)</f>
        <v>-</v>
      </c>
      <c r="W1222" s="83" t="str">
        <f aca="false">IF(U1222="-","-",O1222&amp;E1222&amp;H1222)</f>
        <v>-</v>
      </c>
      <c r="X1222" s="84" t="str">
        <f aca="false">D1222&amp;G1222</f>
        <v>FT-CAND-EGSC-PRCTOLL:EMP/EMER</v>
      </c>
      <c r="AF1222" s="0" t="str">
        <f aca="false">D1222&amp;V1222</f>
        <v>FT-CAND-EGSC-PRC-</v>
      </c>
    </row>
    <row r="1223" customFormat="false" ht="12.75" hidden="false" customHeight="false" outlineLevel="0" collapsed="false">
      <c r="A1223" s="80" t="n">
        <v>36682</v>
      </c>
      <c r="B1223" s="81" t="s">
        <v>55</v>
      </c>
      <c r="C1223" s="81" t="s">
        <v>56</v>
      </c>
      <c r="D1223" s="81" t="s">
        <v>80</v>
      </c>
      <c r="E1223" s="81" t="s">
        <v>24</v>
      </c>
      <c r="F1223" s="81"/>
      <c r="G1223" s="81" t="s">
        <v>65</v>
      </c>
      <c r="H1223" s="80" t="n">
        <v>37622</v>
      </c>
      <c r="I1223" s="81" t="n">
        <v>0</v>
      </c>
      <c r="J1223" s="81" t="n">
        <v>0</v>
      </c>
      <c r="K1223" s="82" t="n">
        <f aca="false">IF(J1223=0,0,J1223/I1223)</f>
        <v>0</v>
      </c>
      <c r="L1223" s="82" t="n">
        <f aca="false">I1223/UOM</f>
        <v>0</v>
      </c>
      <c r="M1223" s="82" t="n">
        <f aca="false">J1223/UOM</f>
        <v>0</v>
      </c>
      <c r="N1223" s="83" t="str">
        <f aca="false">IF(F1223="P","PHY",IF(F1223="G","G",E1223))</f>
        <v>P</v>
      </c>
      <c r="O1223" s="83" t="str">
        <f aca="false">IF(ISNA(VLOOKUP(G1223,BadCanCurves,1,FALSE())),VLOOKUP(D1223,FOLIOS,6,FALSE()),"not used")</f>
        <v>not used</v>
      </c>
      <c r="P1223" s="83" t="n">
        <f aca="false">IF($N1223="P",VLOOKUP(H1223,PrcBuckets,2,FALSE()),0)</f>
        <v>11</v>
      </c>
      <c r="Q1223" s="83" t="n">
        <f aca="false">IF($N1223="D",VLOOKUP(H1223,BasisBuckets,2,FALSE()),0)</f>
        <v>0</v>
      </c>
      <c r="R1223" s="83" t="n">
        <f aca="false">IF($N1223="PHY",VLOOKUP(H1223,PGDBuckets,2,FALSE()),0)</f>
        <v>0</v>
      </c>
      <c r="S1223" s="83" t="n">
        <f aca="false">IF($N1223="G",VLOOKUP(H1223,PGDBuckets,2,FALSE()),0)</f>
        <v>0</v>
      </c>
      <c r="T1223" s="83" t="n">
        <f aca="false">SUM(P1223:S1223)</f>
        <v>11</v>
      </c>
      <c r="U1223" s="83" t="str">
        <f aca="false">IF(O1223="not used","-",O1223&amp;N1223&amp;T1223)</f>
        <v>-</v>
      </c>
      <c r="V1223" s="83" t="str">
        <f aca="false">IF(O1223="Not Used","-",VLOOKUP(D1223,FOLIOS,7,FALSE())&amp;H1223)</f>
        <v>-</v>
      </c>
      <c r="W1223" s="83" t="str">
        <f aca="false">IF(U1223="-","-",O1223&amp;E1223&amp;H1223)</f>
        <v>-</v>
      </c>
      <c r="X1223" s="84" t="str">
        <f aca="false">D1223&amp;G1223</f>
        <v>FT-CAND-EGSC-PRCTOLL:EMP/EMER</v>
      </c>
      <c r="AF1223" s="0" t="str">
        <f aca="false">D1223&amp;V1223</f>
        <v>FT-CAND-EGSC-PRC-</v>
      </c>
    </row>
    <row r="1224" customFormat="false" ht="12.75" hidden="false" customHeight="false" outlineLevel="0" collapsed="false">
      <c r="A1224" s="80" t="n">
        <v>36682</v>
      </c>
      <c r="B1224" s="81" t="s">
        <v>55</v>
      </c>
      <c r="C1224" s="81" t="s">
        <v>56</v>
      </c>
      <c r="D1224" s="81" t="s">
        <v>80</v>
      </c>
      <c r="E1224" s="81" t="s">
        <v>24</v>
      </c>
      <c r="F1224" s="81"/>
      <c r="G1224" s="81" t="s">
        <v>65</v>
      </c>
      <c r="H1224" s="80" t="n">
        <v>37653</v>
      </c>
      <c r="I1224" s="81" t="n">
        <v>0</v>
      </c>
      <c r="J1224" s="81" t="n">
        <v>0</v>
      </c>
      <c r="K1224" s="82" t="n">
        <f aca="false">IF(J1224=0,0,J1224/I1224)</f>
        <v>0</v>
      </c>
      <c r="L1224" s="82" t="n">
        <f aca="false">I1224/UOM</f>
        <v>0</v>
      </c>
      <c r="M1224" s="82" t="n">
        <f aca="false">J1224/UOM</f>
        <v>0</v>
      </c>
      <c r="N1224" s="83" t="str">
        <f aca="false">IF(F1224="P","PHY",IF(F1224="G","G",E1224))</f>
        <v>P</v>
      </c>
      <c r="O1224" s="83" t="str">
        <f aca="false">IF(ISNA(VLOOKUP(G1224,BadCanCurves,1,FALSE())),VLOOKUP(D1224,FOLIOS,6,FALSE()),"not used")</f>
        <v>not used</v>
      </c>
      <c r="P1224" s="83" t="n">
        <f aca="false">IF($N1224="P",VLOOKUP(H1224,PrcBuckets,2,FALSE()),0)</f>
        <v>11</v>
      </c>
      <c r="Q1224" s="83" t="n">
        <f aca="false">IF($N1224="D",VLOOKUP(H1224,BasisBuckets,2,FALSE()),0)</f>
        <v>0</v>
      </c>
      <c r="R1224" s="83" t="n">
        <f aca="false">IF($N1224="PHY",VLOOKUP(H1224,PGDBuckets,2,FALSE()),0)</f>
        <v>0</v>
      </c>
      <c r="S1224" s="83" t="n">
        <f aca="false">IF($N1224="G",VLOOKUP(H1224,PGDBuckets,2,FALSE()),0)</f>
        <v>0</v>
      </c>
      <c r="T1224" s="83" t="n">
        <f aca="false">SUM(P1224:S1224)</f>
        <v>11</v>
      </c>
      <c r="U1224" s="83" t="str">
        <f aca="false">IF(O1224="not used","-",O1224&amp;N1224&amp;T1224)</f>
        <v>-</v>
      </c>
      <c r="V1224" s="83" t="str">
        <f aca="false">IF(O1224="Not Used","-",VLOOKUP(D1224,FOLIOS,7,FALSE())&amp;H1224)</f>
        <v>-</v>
      </c>
      <c r="W1224" s="83" t="str">
        <f aca="false">IF(U1224="-","-",O1224&amp;E1224&amp;H1224)</f>
        <v>-</v>
      </c>
      <c r="X1224" s="84" t="str">
        <f aca="false">D1224&amp;G1224</f>
        <v>FT-CAND-EGSC-PRCTOLL:EMP/EMER</v>
      </c>
      <c r="AF1224" s="0" t="str">
        <f aca="false">D1224&amp;V1224</f>
        <v>FT-CAND-EGSC-PRC-</v>
      </c>
    </row>
    <row r="1225" customFormat="false" ht="12.75" hidden="false" customHeight="false" outlineLevel="0" collapsed="false">
      <c r="A1225" s="80" t="n">
        <v>36682</v>
      </c>
      <c r="B1225" s="81" t="s">
        <v>55</v>
      </c>
      <c r="C1225" s="81" t="s">
        <v>56</v>
      </c>
      <c r="D1225" s="81" t="s">
        <v>80</v>
      </c>
      <c r="E1225" s="81" t="s">
        <v>24</v>
      </c>
      <c r="F1225" s="81"/>
      <c r="G1225" s="81" t="s">
        <v>65</v>
      </c>
      <c r="H1225" s="80" t="n">
        <v>37681</v>
      </c>
      <c r="I1225" s="81" t="n">
        <v>0</v>
      </c>
      <c r="J1225" s="81" t="n">
        <v>0</v>
      </c>
      <c r="K1225" s="82" t="n">
        <f aca="false">IF(J1225=0,0,J1225/I1225)</f>
        <v>0</v>
      </c>
      <c r="L1225" s="82" t="n">
        <f aca="false">I1225/UOM</f>
        <v>0</v>
      </c>
      <c r="M1225" s="82" t="n">
        <f aca="false">J1225/UOM</f>
        <v>0</v>
      </c>
      <c r="N1225" s="83" t="str">
        <f aca="false">IF(F1225="P","PHY",IF(F1225="G","G",E1225))</f>
        <v>P</v>
      </c>
      <c r="O1225" s="83" t="str">
        <f aca="false">IF(ISNA(VLOOKUP(G1225,BadCanCurves,1,FALSE())),VLOOKUP(D1225,FOLIOS,6,FALSE()),"not used")</f>
        <v>not used</v>
      </c>
      <c r="P1225" s="83" t="n">
        <f aca="false">IF($N1225="P",VLOOKUP(H1225,PrcBuckets,2,FALSE()),0)</f>
        <v>11</v>
      </c>
      <c r="Q1225" s="83" t="n">
        <f aca="false">IF($N1225="D",VLOOKUP(H1225,BasisBuckets,2,FALSE()),0)</f>
        <v>0</v>
      </c>
      <c r="R1225" s="83" t="n">
        <f aca="false">IF($N1225="PHY",VLOOKUP(H1225,PGDBuckets,2,FALSE()),0)</f>
        <v>0</v>
      </c>
      <c r="S1225" s="83" t="n">
        <f aca="false">IF($N1225="G",VLOOKUP(H1225,PGDBuckets,2,FALSE()),0)</f>
        <v>0</v>
      </c>
      <c r="T1225" s="83" t="n">
        <f aca="false">SUM(P1225:S1225)</f>
        <v>11</v>
      </c>
      <c r="U1225" s="83" t="str">
        <f aca="false">IF(O1225="not used","-",O1225&amp;N1225&amp;T1225)</f>
        <v>-</v>
      </c>
      <c r="V1225" s="83" t="str">
        <f aca="false">IF(O1225="Not Used","-",VLOOKUP(D1225,FOLIOS,7,FALSE())&amp;H1225)</f>
        <v>-</v>
      </c>
      <c r="W1225" s="83" t="str">
        <f aca="false">IF(U1225="-","-",O1225&amp;E1225&amp;H1225)</f>
        <v>-</v>
      </c>
      <c r="X1225" s="84" t="str">
        <f aca="false">D1225&amp;G1225</f>
        <v>FT-CAND-EGSC-PRCTOLL:EMP/EMER</v>
      </c>
      <c r="AF1225" s="0" t="str">
        <f aca="false">D1225&amp;V1225</f>
        <v>FT-CAND-EGSC-PRC-</v>
      </c>
    </row>
    <row r="1226" customFormat="false" ht="12.75" hidden="false" customHeight="false" outlineLevel="0" collapsed="false">
      <c r="A1226" s="80" t="n">
        <v>36682</v>
      </c>
      <c r="B1226" s="81" t="s">
        <v>55</v>
      </c>
      <c r="C1226" s="81" t="s">
        <v>56</v>
      </c>
      <c r="D1226" s="81" t="s">
        <v>80</v>
      </c>
      <c r="E1226" s="81" t="s">
        <v>24</v>
      </c>
      <c r="F1226" s="81"/>
      <c r="G1226" s="81" t="s">
        <v>65</v>
      </c>
      <c r="H1226" s="80" t="n">
        <v>37712</v>
      </c>
      <c r="I1226" s="81" t="n">
        <v>0</v>
      </c>
      <c r="J1226" s="81" t="n">
        <v>0</v>
      </c>
      <c r="K1226" s="82" t="n">
        <f aca="false">IF(J1226=0,0,J1226/I1226)</f>
        <v>0</v>
      </c>
      <c r="L1226" s="82" t="n">
        <f aca="false">I1226/UOM</f>
        <v>0</v>
      </c>
      <c r="M1226" s="82" t="n">
        <f aca="false">J1226/UOM</f>
        <v>0</v>
      </c>
      <c r="N1226" s="83" t="str">
        <f aca="false">IF(F1226="P","PHY",IF(F1226="G","G",E1226))</f>
        <v>P</v>
      </c>
      <c r="O1226" s="83" t="str">
        <f aca="false">IF(ISNA(VLOOKUP(G1226,BadCanCurves,1,FALSE())),VLOOKUP(D1226,FOLIOS,6,FALSE()),"not used")</f>
        <v>not used</v>
      </c>
      <c r="P1226" s="83" t="n">
        <f aca="false">IF($N1226="P",VLOOKUP(H1226,PrcBuckets,2,FALSE()),0)</f>
        <v>11</v>
      </c>
      <c r="Q1226" s="83" t="n">
        <f aca="false">IF($N1226="D",VLOOKUP(H1226,BasisBuckets,2,FALSE()),0)</f>
        <v>0</v>
      </c>
      <c r="R1226" s="83" t="n">
        <f aca="false">IF($N1226="PHY",VLOOKUP(H1226,PGDBuckets,2,FALSE()),0)</f>
        <v>0</v>
      </c>
      <c r="S1226" s="83" t="n">
        <f aca="false">IF($N1226="G",VLOOKUP(H1226,PGDBuckets,2,FALSE()),0)</f>
        <v>0</v>
      </c>
      <c r="T1226" s="83" t="n">
        <f aca="false">SUM(P1226:S1226)</f>
        <v>11</v>
      </c>
      <c r="U1226" s="83" t="str">
        <f aca="false">IF(O1226="not used","-",O1226&amp;N1226&amp;T1226)</f>
        <v>-</v>
      </c>
      <c r="V1226" s="83" t="str">
        <f aca="false">IF(O1226="Not Used","-",VLOOKUP(D1226,FOLIOS,7,FALSE())&amp;H1226)</f>
        <v>-</v>
      </c>
      <c r="W1226" s="83" t="str">
        <f aca="false">IF(U1226="-","-",O1226&amp;E1226&amp;H1226)</f>
        <v>-</v>
      </c>
      <c r="X1226" s="84" t="str">
        <f aca="false">D1226&amp;G1226</f>
        <v>FT-CAND-EGSC-PRCTOLL:EMP/EMER</v>
      </c>
      <c r="AF1226" s="0" t="str">
        <f aca="false">D1226&amp;V1226</f>
        <v>FT-CAND-EGSC-PRC-</v>
      </c>
    </row>
    <row r="1227" customFormat="false" ht="12.75" hidden="false" customHeight="false" outlineLevel="0" collapsed="false">
      <c r="A1227" s="80" t="n">
        <v>36682</v>
      </c>
      <c r="B1227" s="81" t="s">
        <v>55</v>
      </c>
      <c r="C1227" s="81" t="s">
        <v>56</v>
      </c>
      <c r="D1227" s="81" t="s">
        <v>80</v>
      </c>
      <c r="E1227" s="81" t="s">
        <v>24</v>
      </c>
      <c r="F1227" s="81"/>
      <c r="G1227" s="81" t="s">
        <v>65</v>
      </c>
      <c r="H1227" s="80" t="n">
        <v>37742</v>
      </c>
      <c r="I1227" s="81" t="n">
        <v>0</v>
      </c>
      <c r="J1227" s="81" t="n">
        <v>0</v>
      </c>
      <c r="K1227" s="82" t="n">
        <f aca="false">IF(J1227=0,0,J1227/I1227)</f>
        <v>0</v>
      </c>
      <c r="L1227" s="82" t="n">
        <f aca="false">I1227/UOM</f>
        <v>0</v>
      </c>
      <c r="M1227" s="82" t="n">
        <f aca="false">J1227/UOM</f>
        <v>0</v>
      </c>
      <c r="N1227" s="83" t="str">
        <f aca="false">IF(F1227="P","PHY",IF(F1227="G","G",E1227))</f>
        <v>P</v>
      </c>
      <c r="O1227" s="83" t="str">
        <f aca="false">IF(ISNA(VLOOKUP(G1227,BadCanCurves,1,FALSE())),VLOOKUP(D1227,FOLIOS,6,FALSE()),"not used")</f>
        <v>not used</v>
      </c>
      <c r="P1227" s="83" t="n">
        <f aca="false">IF($N1227="P",VLOOKUP(H1227,PrcBuckets,2,FALSE()),0)</f>
        <v>11</v>
      </c>
      <c r="Q1227" s="83" t="n">
        <f aca="false">IF($N1227="D",VLOOKUP(H1227,BasisBuckets,2,FALSE()),0)</f>
        <v>0</v>
      </c>
      <c r="R1227" s="83" t="n">
        <f aca="false">IF($N1227="PHY",VLOOKUP(H1227,PGDBuckets,2,FALSE()),0)</f>
        <v>0</v>
      </c>
      <c r="S1227" s="83" t="n">
        <f aca="false">IF($N1227="G",VLOOKUP(H1227,PGDBuckets,2,FALSE()),0)</f>
        <v>0</v>
      </c>
      <c r="T1227" s="83" t="n">
        <f aca="false">SUM(P1227:S1227)</f>
        <v>11</v>
      </c>
      <c r="U1227" s="83" t="str">
        <f aca="false">IF(O1227="not used","-",O1227&amp;N1227&amp;T1227)</f>
        <v>-</v>
      </c>
      <c r="V1227" s="83" t="str">
        <f aca="false">IF(O1227="Not Used","-",VLOOKUP(D1227,FOLIOS,7,FALSE())&amp;H1227)</f>
        <v>-</v>
      </c>
      <c r="W1227" s="83" t="str">
        <f aca="false">IF(U1227="-","-",O1227&amp;E1227&amp;H1227)</f>
        <v>-</v>
      </c>
      <c r="X1227" s="84" t="str">
        <f aca="false">D1227&amp;G1227</f>
        <v>FT-CAND-EGSC-PRCTOLL:EMP/EMER</v>
      </c>
      <c r="AF1227" s="0" t="str">
        <f aca="false">D1227&amp;V1227</f>
        <v>FT-CAND-EGSC-PRC-</v>
      </c>
    </row>
    <row r="1228" customFormat="false" ht="12.75" hidden="false" customHeight="false" outlineLevel="0" collapsed="false">
      <c r="A1228" s="80" t="n">
        <v>36682</v>
      </c>
      <c r="B1228" s="81" t="s">
        <v>55</v>
      </c>
      <c r="C1228" s="81" t="s">
        <v>56</v>
      </c>
      <c r="D1228" s="81" t="s">
        <v>80</v>
      </c>
      <c r="E1228" s="81" t="s">
        <v>24</v>
      </c>
      <c r="F1228" s="81"/>
      <c r="G1228" s="81" t="s">
        <v>65</v>
      </c>
      <c r="H1228" s="80" t="n">
        <v>37773</v>
      </c>
      <c r="I1228" s="81" t="n">
        <v>0</v>
      </c>
      <c r="J1228" s="81" t="n">
        <v>0</v>
      </c>
      <c r="K1228" s="82" t="n">
        <f aca="false">IF(J1228=0,0,J1228/I1228)</f>
        <v>0</v>
      </c>
      <c r="L1228" s="82" t="n">
        <f aca="false">I1228/UOM</f>
        <v>0</v>
      </c>
      <c r="M1228" s="82" t="n">
        <f aca="false">J1228/UOM</f>
        <v>0</v>
      </c>
      <c r="N1228" s="83" t="str">
        <f aca="false">IF(F1228="P","PHY",IF(F1228="G","G",E1228))</f>
        <v>P</v>
      </c>
      <c r="O1228" s="83" t="str">
        <f aca="false">IF(ISNA(VLOOKUP(G1228,BadCanCurves,1,FALSE())),VLOOKUP(D1228,FOLIOS,6,FALSE()),"not used")</f>
        <v>not used</v>
      </c>
      <c r="P1228" s="83" t="n">
        <f aca="false">IF($N1228="P",VLOOKUP(H1228,PrcBuckets,2,FALSE()),0)</f>
        <v>11</v>
      </c>
      <c r="Q1228" s="83" t="n">
        <f aca="false">IF($N1228="D",VLOOKUP(H1228,BasisBuckets,2,FALSE()),0)</f>
        <v>0</v>
      </c>
      <c r="R1228" s="83" t="n">
        <f aca="false">IF($N1228="PHY",VLOOKUP(H1228,PGDBuckets,2,FALSE()),0)</f>
        <v>0</v>
      </c>
      <c r="S1228" s="83" t="n">
        <f aca="false">IF($N1228="G",VLOOKUP(H1228,PGDBuckets,2,FALSE()),0)</f>
        <v>0</v>
      </c>
      <c r="T1228" s="83" t="n">
        <f aca="false">SUM(P1228:S1228)</f>
        <v>11</v>
      </c>
      <c r="U1228" s="83" t="str">
        <f aca="false">IF(O1228="not used","-",O1228&amp;N1228&amp;T1228)</f>
        <v>-</v>
      </c>
      <c r="V1228" s="83" t="str">
        <f aca="false">IF(O1228="Not Used","-",VLOOKUP(D1228,FOLIOS,7,FALSE())&amp;H1228)</f>
        <v>-</v>
      </c>
      <c r="W1228" s="83" t="str">
        <f aca="false">IF(U1228="-","-",O1228&amp;E1228&amp;H1228)</f>
        <v>-</v>
      </c>
      <c r="X1228" s="84" t="str">
        <f aca="false">D1228&amp;G1228</f>
        <v>FT-CAND-EGSC-PRCTOLL:EMP/EMER</v>
      </c>
      <c r="AF1228" s="0" t="str">
        <f aca="false">D1228&amp;V1228</f>
        <v>FT-CAND-EGSC-PRC-</v>
      </c>
    </row>
    <row r="1229" customFormat="false" ht="12.75" hidden="false" customHeight="false" outlineLevel="0" collapsed="false">
      <c r="A1229" s="80" t="n">
        <v>36682</v>
      </c>
      <c r="B1229" s="81" t="s">
        <v>55</v>
      </c>
      <c r="C1229" s="81" t="s">
        <v>56</v>
      </c>
      <c r="D1229" s="81" t="s">
        <v>80</v>
      </c>
      <c r="E1229" s="81" t="s">
        <v>24</v>
      </c>
      <c r="F1229" s="81"/>
      <c r="G1229" s="81" t="s">
        <v>65</v>
      </c>
      <c r="H1229" s="80" t="n">
        <v>37803</v>
      </c>
      <c r="I1229" s="81" t="n">
        <v>0</v>
      </c>
      <c r="J1229" s="81" t="n">
        <v>0</v>
      </c>
      <c r="K1229" s="82" t="n">
        <f aca="false">IF(J1229=0,0,J1229/I1229)</f>
        <v>0</v>
      </c>
      <c r="L1229" s="82" t="n">
        <f aca="false">I1229/UOM</f>
        <v>0</v>
      </c>
      <c r="M1229" s="82" t="n">
        <f aca="false">J1229/UOM</f>
        <v>0</v>
      </c>
      <c r="N1229" s="83" t="str">
        <f aca="false">IF(F1229="P","PHY",IF(F1229="G","G",E1229))</f>
        <v>P</v>
      </c>
      <c r="O1229" s="83" t="str">
        <f aca="false">IF(ISNA(VLOOKUP(G1229,BadCanCurves,1,FALSE())),VLOOKUP(D1229,FOLIOS,6,FALSE()),"not used")</f>
        <v>not used</v>
      </c>
      <c r="P1229" s="83" t="n">
        <f aca="false">IF($N1229="P",VLOOKUP(H1229,PrcBuckets,2,FALSE()),0)</f>
        <v>11</v>
      </c>
      <c r="Q1229" s="83" t="n">
        <f aca="false">IF($N1229="D",VLOOKUP(H1229,BasisBuckets,2,FALSE()),0)</f>
        <v>0</v>
      </c>
      <c r="R1229" s="83" t="n">
        <f aca="false">IF($N1229="PHY",VLOOKUP(H1229,PGDBuckets,2,FALSE()),0)</f>
        <v>0</v>
      </c>
      <c r="S1229" s="83" t="n">
        <f aca="false">IF($N1229="G",VLOOKUP(H1229,PGDBuckets,2,FALSE()),0)</f>
        <v>0</v>
      </c>
      <c r="T1229" s="83" t="n">
        <f aca="false">SUM(P1229:S1229)</f>
        <v>11</v>
      </c>
      <c r="U1229" s="83" t="str">
        <f aca="false">IF(O1229="not used","-",O1229&amp;N1229&amp;T1229)</f>
        <v>-</v>
      </c>
      <c r="V1229" s="83" t="str">
        <f aca="false">IF(O1229="Not Used","-",VLOOKUP(D1229,FOLIOS,7,FALSE())&amp;H1229)</f>
        <v>-</v>
      </c>
      <c r="W1229" s="83" t="str">
        <f aca="false">IF(U1229="-","-",O1229&amp;E1229&amp;H1229)</f>
        <v>-</v>
      </c>
      <c r="X1229" s="84" t="str">
        <f aca="false">D1229&amp;G1229</f>
        <v>FT-CAND-EGSC-PRCTOLL:EMP/EMER</v>
      </c>
      <c r="AF1229" s="0" t="str">
        <f aca="false">D1229&amp;V1229</f>
        <v>FT-CAND-EGSC-PRC-</v>
      </c>
    </row>
    <row r="1230" customFormat="false" ht="12.75" hidden="false" customHeight="false" outlineLevel="0" collapsed="false">
      <c r="A1230" s="80" t="n">
        <v>36682</v>
      </c>
      <c r="B1230" s="81" t="s">
        <v>55</v>
      </c>
      <c r="C1230" s="81" t="s">
        <v>56</v>
      </c>
      <c r="D1230" s="81" t="s">
        <v>80</v>
      </c>
      <c r="E1230" s="81" t="s">
        <v>24</v>
      </c>
      <c r="F1230" s="81"/>
      <c r="G1230" s="81" t="s">
        <v>65</v>
      </c>
      <c r="H1230" s="80" t="n">
        <v>37834</v>
      </c>
      <c r="I1230" s="81" t="n">
        <v>0</v>
      </c>
      <c r="J1230" s="81" t="n">
        <v>0</v>
      </c>
      <c r="K1230" s="82" t="n">
        <f aca="false">IF(J1230=0,0,J1230/I1230)</f>
        <v>0</v>
      </c>
      <c r="L1230" s="82" t="n">
        <f aca="false">I1230/UOM</f>
        <v>0</v>
      </c>
      <c r="M1230" s="82" t="n">
        <f aca="false">J1230/UOM</f>
        <v>0</v>
      </c>
      <c r="N1230" s="83" t="str">
        <f aca="false">IF(F1230="P","PHY",IF(F1230="G","G",E1230))</f>
        <v>P</v>
      </c>
      <c r="O1230" s="83" t="str">
        <f aca="false">IF(ISNA(VLOOKUP(G1230,BadCanCurves,1,FALSE())),VLOOKUP(D1230,FOLIOS,6,FALSE()),"not used")</f>
        <v>not used</v>
      </c>
      <c r="P1230" s="83" t="n">
        <f aca="false">IF($N1230="P",VLOOKUP(H1230,PrcBuckets,2,FALSE()),0)</f>
        <v>11</v>
      </c>
      <c r="Q1230" s="83" t="n">
        <f aca="false">IF($N1230="D",VLOOKUP(H1230,BasisBuckets,2,FALSE()),0)</f>
        <v>0</v>
      </c>
      <c r="R1230" s="83" t="n">
        <f aca="false">IF($N1230="PHY",VLOOKUP(H1230,PGDBuckets,2,FALSE()),0)</f>
        <v>0</v>
      </c>
      <c r="S1230" s="83" t="n">
        <f aca="false">IF($N1230="G",VLOOKUP(H1230,PGDBuckets,2,FALSE()),0)</f>
        <v>0</v>
      </c>
      <c r="T1230" s="83" t="n">
        <f aca="false">SUM(P1230:S1230)</f>
        <v>11</v>
      </c>
      <c r="U1230" s="83" t="str">
        <f aca="false">IF(O1230="not used","-",O1230&amp;N1230&amp;T1230)</f>
        <v>-</v>
      </c>
      <c r="V1230" s="83" t="str">
        <f aca="false">IF(O1230="Not Used","-",VLOOKUP(D1230,FOLIOS,7,FALSE())&amp;H1230)</f>
        <v>-</v>
      </c>
      <c r="W1230" s="83" t="str">
        <f aca="false">IF(U1230="-","-",O1230&amp;E1230&amp;H1230)</f>
        <v>-</v>
      </c>
      <c r="X1230" s="84" t="str">
        <f aca="false">D1230&amp;G1230</f>
        <v>FT-CAND-EGSC-PRCTOLL:EMP/EMER</v>
      </c>
      <c r="AF1230" s="0" t="str">
        <f aca="false">D1230&amp;V1230</f>
        <v>FT-CAND-EGSC-PRC-</v>
      </c>
    </row>
    <row r="1231" customFormat="false" ht="12.75" hidden="false" customHeight="false" outlineLevel="0" collapsed="false">
      <c r="A1231" s="80" t="n">
        <v>36682</v>
      </c>
      <c r="B1231" s="81" t="s">
        <v>55</v>
      </c>
      <c r="C1231" s="81" t="s">
        <v>56</v>
      </c>
      <c r="D1231" s="81" t="s">
        <v>80</v>
      </c>
      <c r="E1231" s="81" t="s">
        <v>24</v>
      </c>
      <c r="F1231" s="81"/>
      <c r="G1231" s="81" t="s">
        <v>65</v>
      </c>
      <c r="H1231" s="80" t="n">
        <v>37865</v>
      </c>
      <c r="I1231" s="81" t="n">
        <v>0</v>
      </c>
      <c r="J1231" s="81" t="n">
        <v>0</v>
      </c>
      <c r="K1231" s="82" t="n">
        <f aca="false">IF(J1231=0,0,J1231/I1231)</f>
        <v>0</v>
      </c>
      <c r="L1231" s="82" t="n">
        <f aca="false">I1231/UOM</f>
        <v>0</v>
      </c>
      <c r="M1231" s="82" t="n">
        <f aca="false">J1231/UOM</f>
        <v>0</v>
      </c>
      <c r="N1231" s="83" t="str">
        <f aca="false">IF(F1231="P","PHY",IF(F1231="G","G",E1231))</f>
        <v>P</v>
      </c>
      <c r="O1231" s="83" t="str">
        <f aca="false">IF(ISNA(VLOOKUP(G1231,BadCanCurves,1,FALSE())),VLOOKUP(D1231,FOLIOS,6,FALSE()),"not used")</f>
        <v>not used</v>
      </c>
      <c r="P1231" s="83" t="n">
        <f aca="false">IF($N1231="P",VLOOKUP(H1231,PrcBuckets,2,FALSE()),0)</f>
        <v>11</v>
      </c>
      <c r="Q1231" s="83" t="n">
        <f aca="false">IF($N1231="D",VLOOKUP(H1231,BasisBuckets,2,FALSE()),0)</f>
        <v>0</v>
      </c>
      <c r="R1231" s="83" t="n">
        <f aca="false">IF($N1231="PHY",VLOOKUP(H1231,PGDBuckets,2,FALSE()),0)</f>
        <v>0</v>
      </c>
      <c r="S1231" s="83" t="n">
        <f aca="false">IF($N1231="G",VLOOKUP(H1231,PGDBuckets,2,FALSE()),0)</f>
        <v>0</v>
      </c>
      <c r="T1231" s="83" t="n">
        <f aca="false">SUM(P1231:S1231)</f>
        <v>11</v>
      </c>
      <c r="U1231" s="83" t="str">
        <f aca="false">IF(O1231="not used","-",O1231&amp;N1231&amp;T1231)</f>
        <v>-</v>
      </c>
      <c r="V1231" s="83" t="str">
        <f aca="false">IF(O1231="Not Used","-",VLOOKUP(D1231,FOLIOS,7,FALSE())&amp;H1231)</f>
        <v>-</v>
      </c>
      <c r="W1231" s="83" t="str">
        <f aca="false">IF(U1231="-","-",O1231&amp;E1231&amp;H1231)</f>
        <v>-</v>
      </c>
      <c r="X1231" s="84" t="str">
        <f aca="false">D1231&amp;G1231</f>
        <v>FT-CAND-EGSC-PRCTOLL:EMP/EMER</v>
      </c>
      <c r="AF1231" s="0" t="str">
        <f aca="false">D1231&amp;V1231</f>
        <v>FT-CAND-EGSC-PRC-</v>
      </c>
    </row>
    <row r="1232" customFormat="false" ht="12.75" hidden="false" customHeight="false" outlineLevel="0" collapsed="false">
      <c r="A1232" s="80" t="n">
        <v>36682</v>
      </c>
      <c r="B1232" s="81" t="s">
        <v>55</v>
      </c>
      <c r="C1232" s="81" t="s">
        <v>56</v>
      </c>
      <c r="D1232" s="81" t="s">
        <v>80</v>
      </c>
      <c r="E1232" s="81" t="s">
        <v>24</v>
      </c>
      <c r="F1232" s="81"/>
      <c r="G1232" s="81" t="s">
        <v>65</v>
      </c>
      <c r="H1232" s="80" t="n">
        <v>37895</v>
      </c>
      <c r="I1232" s="81" t="n">
        <v>0</v>
      </c>
      <c r="J1232" s="81" t="n">
        <v>0</v>
      </c>
      <c r="K1232" s="82" t="n">
        <f aca="false">IF(J1232=0,0,J1232/I1232)</f>
        <v>0</v>
      </c>
      <c r="L1232" s="82" t="n">
        <f aca="false">I1232/UOM</f>
        <v>0</v>
      </c>
      <c r="M1232" s="82" t="n">
        <f aca="false">J1232/UOM</f>
        <v>0</v>
      </c>
      <c r="N1232" s="83" t="str">
        <f aca="false">IF(F1232="P","PHY",IF(F1232="G","G",E1232))</f>
        <v>P</v>
      </c>
      <c r="O1232" s="83" t="str">
        <f aca="false">IF(ISNA(VLOOKUP(G1232,BadCanCurves,1,FALSE())),VLOOKUP(D1232,FOLIOS,6,FALSE()),"not used")</f>
        <v>not used</v>
      </c>
      <c r="P1232" s="83" t="n">
        <f aca="false">IF($N1232="P",VLOOKUP(H1232,PrcBuckets,2,FALSE()),0)</f>
        <v>11</v>
      </c>
      <c r="Q1232" s="83" t="n">
        <f aca="false">IF($N1232="D",VLOOKUP(H1232,BasisBuckets,2,FALSE()),0)</f>
        <v>0</v>
      </c>
      <c r="R1232" s="83" t="n">
        <f aca="false">IF($N1232="PHY",VLOOKUP(H1232,PGDBuckets,2,FALSE()),0)</f>
        <v>0</v>
      </c>
      <c r="S1232" s="83" t="n">
        <f aca="false">IF($N1232="G",VLOOKUP(H1232,PGDBuckets,2,FALSE()),0)</f>
        <v>0</v>
      </c>
      <c r="T1232" s="83" t="n">
        <f aca="false">SUM(P1232:S1232)</f>
        <v>11</v>
      </c>
      <c r="U1232" s="83" t="str">
        <f aca="false">IF(O1232="not used","-",O1232&amp;N1232&amp;T1232)</f>
        <v>-</v>
      </c>
      <c r="V1232" s="83" t="str">
        <f aca="false">IF(O1232="Not Used","-",VLOOKUP(D1232,FOLIOS,7,FALSE())&amp;H1232)</f>
        <v>-</v>
      </c>
      <c r="W1232" s="83" t="str">
        <f aca="false">IF(U1232="-","-",O1232&amp;E1232&amp;H1232)</f>
        <v>-</v>
      </c>
      <c r="X1232" s="84" t="str">
        <f aca="false">D1232&amp;G1232</f>
        <v>FT-CAND-EGSC-PRCTOLL:EMP/EMER</v>
      </c>
      <c r="AF1232" s="0" t="str">
        <f aca="false">D1232&amp;V1232</f>
        <v>FT-CAND-EGSC-PRC-</v>
      </c>
    </row>
    <row r="1233" customFormat="false" ht="12.75" hidden="false" customHeight="false" outlineLevel="0" collapsed="false">
      <c r="A1233" s="80" t="n">
        <v>36682</v>
      </c>
      <c r="B1233" s="81" t="s">
        <v>55</v>
      </c>
      <c r="C1233" s="81" t="s">
        <v>56</v>
      </c>
      <c r="D1233" s="81" t="s">
        <v>80</v>
      </c>
      <c r="E1233" s="81" t="s">
        <v>24</v>
      </c>
      <c r="F1233" s="81"/>
      <c r="G1233" s="81" t="s">
        <v>65</v>
      </c>
      <c r="H1233" s="80" t="n">
        <v>37926</v>
      </c>
      <c r="I1233" s="81" t="n">
        <v>0</v>
      </c>
      <c r="J1233" s="81" t="n">
        <v>0</v>
      </c>
      <c r="K1233" s="82" t="n">
        <f aca="false">IF(J1233=0,0,J1233/I1233)</f>
        <v>0</v>
      </c>
      <c r="L1233" s="82" t="n">
        <f aca="false">I1233/UOM</f>
        <v>0</v>
      </c>
      <c r="M1233" s="82" t="n">
        <f aca="false">J1233/UOM</f>
        <v>0</v>
      </c>
      <c r="N1233" s="83" t="str">
        <f aca="false">IF(F1233="P","PHY",IF(F1233="G","G",E1233))</f>
        <v>P</v>
      </c>
      <c r="O1233" s="83" t="str">
        <f aca="false">IF(ISNA(VLOOKUP(G1233,BadCanCurves,1,FALSE())),VLOOKUP(D1233,FOLIOS,6,FALSE()),"not used")</f>
        <v>not used</v>
      </c>
      <c r="P1233" s="83" t="n">
        <f aca="false">IF($N1233="P",VLOOKUP(H1233,PrcBuckets,2,FALSE()),0)</f>
        <v>11</v>
      </c>
      <c r="Q1233" s="83" t="n">
        <f aca="false">IF($N1233="D",VLOOKUP(H1233,BasisBuckets,2,FALSE()),0)</f>
        <v>0</v>
      </c>
      <c r="R1233" s="83" t="n">
        <f aca="false">IF($N1233="PHY",VLOOKUP(H1233,PGDBuckets,2,FALSE()),0)</f>
        <v>0</v>
      </c>
      <c r="S1233" s="83" t="n">
        <f aca="false">IF($N1233="G",VLOOKUP(H1233,PGDBuckets,2,FALSE()),0)</f>
        <v>0</v>
      </c>
      <c r="T1233" s="83" t="n">
        <f aca="false">SUM(P1233:S1233)</f>
        <v>11</v>
      </c>
      <c r="U1233" s="83" t="str">
        <f aca="false">IF(O1233="not used","-",O1233&amp;N1233&amp;T1233)</f>
        <v>-</v>
      </c>
      <c r="V1233" s="83" t="str">
        <f aca="false">IF(O1233="Not Used","-",VLOOKUP(D1233,FOLIOS,7,FALSE())&amp;H1233)</f>
        <v>-</v>
      </c>
      <c r="W1233" s="83" t="str">
        <f aca="false">IF(U1233="-","-",O1233&amp;E1233&amp;H1233)</f>
        <v>-</v>
      </c>
      <c r="X1233" s="84" t="str">
        <f aca="false">D1233&amp;G1233</f>
        <v>FT-CAND-EGSC-PRCTOLL:EMP/EMER</v>
      </c>
      <c r="AF1233" s="0" t="str">
        <f aca="false">D1233&amp;V1233</f>
        <v>FT-CAND-EGSC-PRC-</v>
      </c>
    </row>
    <row r="1234" customFormat="false" ht="12.75" hidden="false" customHeight="false" outlineLevel="0" collapsed="false">
      <c r="A1234" s="80" t="n">
        <v>36682</v>
      </c>
      <c r="B1234" s="81" t="s">
        <v>55</v>
      </c>
      <c r="C1234" s="81" t="s">
        <v>56</v>
      </c>
      <c r="D1234" s="81" t="s">
        <v>80</v>
      </c>
      <c r="E1234" s="81" t="s">
        <v>24</v>
      </c>
      <c r="F1234" s="81"/>
      <c r="G1234" s="81" t="s">
        <v>65</v>
      </c>
      <c r="H1234" s="80" t="n">
        <v>37956</v>
      </c>
      <c r="I1234" s="81" t="n">
        <v>0</v>
      </c>
      <c r="J1234" s="81" t="n">
        <v>0</v>
      </c>
      <c r="K1234" s="82" t="n">
        <f aca="false">IF(J1234=0,0,J1234/I1234)</f>
        <v>0</v>
      </c>
      <c r="L1234" s="82" t="n">
        <f aca="false">I1234/UOM</f>
        <v>0</v>
      </c>
      <c r="M1234" s="82" t="n">
        <f aca="false">J1234/UOM</f>
        <v>0</v>
      </c>
      <c r="N1234" s="83" t="str">
        <f aca="false">IF(F1234="P","PHY",IF(F1234="G","G",E1234))</f>
        <v>P</v>
      </c>
      <c r="O1234" s="83" t="str">
        <f aca="false">IF(ISNA(VLOOKUP(G1234,BadCanCurves,1,FALSE())),VLOOKUP(D1234,FOLIOS,6,FALSE()),"not used")</f>
        <v>not used</v>
      </c>
      <c r="P1234" s="83" t="n">
        <f aca="false">IF($N1234="P",VLOOKUP(H1234,PrcBuckets,2,FALSE()),0)</f>
        <v>11</v>
      </c>
      <c r="Q1234" s="83" t="n">
        <f aca="false">IF($N1234="D",VLOOKUP(H1234,BasisBuckets,2,FALSE()),0)</f>
        <v>0</v>
      </c>
      <c r="R1234" s="83" t="n">
        <f aca="false">IF($N1234="PHY",VLOOKUP(H1234,PGDBuckets,2,FALSE()),0)</f>
        <v>0</v>
      </c>
      <c r="S1234" s="83" t="n">
        <f aca="false">IF($N1234="G",VLOOKUP(H1234,PGDBuckets,2,FALSE()),0)</f>
        <v>0</v>
      </c>
      <c r="T1234" s="83" t="n">
        <f aca="false">SUM(P1234:S1234)</f>
        <v>11</v>
      </c>
      <c r="U1234" s="83" t="str">
        <f aca="false">IF(O1234="not used","-",O1234&amp;N1234&amp;T1234)</f>
        <v>-</v>
      </c>
      <c r="V1234" s="83" t="str">
        <f aca="false">IF(O1234="Not Used","-",VLOOKUP(D1234,FOLIOS,7,FALSE())&amp;H1234)</f>
        <v>-</v>
      </c>
      <c r="W1234" s="83" t="str">
        <f aca="false">IF(U1234="-","-",O1234&amp;E1234&amp;H1234)</f>
        <v>-</v>
      </c>
      <c r="X1234" s="84" t="str">
        <f aca="false">D1234&amp;G1234</f>
        <v>FT-CAND-EGSC-PRCTOLL:EMP/EMER</v>
      </c>
      <c r="AF1234" s="0" t="str">
        <f aca="false">D1234&amp;V1234</f>
        <v>FT-CAND-EGSC-PRC-</v>
      </c>
    </row>
    <row r="1235" customFormat="false" ht="12.75" hidden="false" customHeight="false" outlineLevel="0" collapsed="false">
      <c r="A1235" s="80" t="n">
        <v>36682</v>
      </c>
      <c r="B1235" s="81" t="s">
        <v>55</v>
      </c>
      <c r="C1235" s="81" t="s">
        <v>56</v>
      </c>
      <c r="D1235" s="81" t="s">
        <v>80</v>
      </c>
      <c r="E1235" s="81" t="s">
        <v>24</v>
      </c>
      <c r="F1235" s="81"/>
      <c r="G1235" s="81" t="s">
        <v>65</v>
      </c>
      <c r="H1235" s="80" t="n">
        <v>37987</v>
      </c>
      <c r="I1235" s="81" t="n">
        <v>0</v>
      </c>
      <c r="J1235" s="81" t="n">
        <v>0</v>
      </c>
      <c r="K1235" s="82" t="n">
        <f aca="false">IF(J1235=0,0,J1235/I1235)</f>
        <v>0</v>
      </c>
      <c r="L1235" s="82" t="n">
        <f aca="false">I1235/UOM</f>
        <v>0</v>
      </c>
      <c r="M1235" s="82" t="n">
        <f aca="false">J1235/UOM</f>
        <v>0</v>
      </c>
      <c r="N1235" s="83" t="str">
        <f aca="false">IF(F1235="P","PHY",IF(F1235="G","G",E1235))</f>
        <v>P</v>
      </c>
      <c r="O1235" s="83" t="str">
        <f aca="false">IF(ISNA(VLOOKUP(G1235,BadCanCurves,1,FALSE())),VLOOKUP(D1235,FOLIOS,6,FALSE()),"not used")</f>
        <v>not used</v>
      </c>
      <c r="P1235" s="83" t="n">
        <f aca="false">IF($N1235="P",VLOOKUP(H1235,PrcBuckets,2,FALSE()),0)</f>
        <v>12</v>
      </c>
      <c r="Q1235" s="83" t="n">
        <f aca="false">IF($N1235="D",VLOOKUP(H1235,BasisBuckets,2,FALSE()),0)</f>
        <v>0</v>
      </c>
      <c r="R1235" s="83" t="n">
        <f aca="false">IF($N1235="PHY",VLOOKUP(H1235,PGDBuckets,2,FALSE()),0)</f>
        <v>0</v>
      </c>
      <c r="S1235" s="83" t="n">
        <f aca="false">IF($N1235="G",VLOOKUP(H1235,PGDBuckets,2,FALSE()),0)</f>
        <v>0</v>
      </c>
      <c r="T1235" s="83" t="n">
        <f aca="false">SUM(P1235:S1235)</f>
        <v>12</v>
      </c>
      <c r="U1235" s="83" t="str">
        <f aca="false">IF(O1235="not used","-",O1235&amp;N1235&amp;T1235)</f>
        <v>-</v>
      </c>
      <c r="V1235" s="83" t="str">
        <f aca="false">IF(O1235="Not Used","-",VLOOKUP(D1235,FOLIOS,7,FALSE())&amp;H1235)</f>
        <v>-</v>
      </c>
      <c r="W1235" s="83" t="str">
        <f aca="false">IF(U1235="-","-",O1235&amp;E1235&amp;H1235)</f>
        <v>-</v>
      </c>
      <c r="X1235" s="84" t="str">
        <f aca="false">D1235&amp;G1235</f>
        <v>FT-CAND-EGSC-PRCTOLL:EMP/EMER</v>
      </c>
      <c r="AF1235" s="0" t="str">
        <f aca="false">D1235&amp;V1235</f>
        <v>FT-CAND-EGSC-PRC-</v>
      </c>
    </row>
    <row r="1236" customFormat="false" ht="12.75" hidden="false" customHeight="false" outlineLevel="0" collapsed="false">
      <c r="A1236" s="80" t="n">
        <v>36682</v>
      </c>
      <c r="B1236" s="81" t="s">
        <v>55</v>
      </c>
      <c r="C1236" s="81" t="s">
        <v>56</v>
      </c>
      <c r="D1236" s="81" t="s">
        <v>80</v>
      </c>
      <c r="E1236" s="81" t="s">
        <v>24</v>
      </c>
      <c r="F1236" s="81"/>
      <c r="G1236" s="81" t="s">
        <v>65</v>
      </c>
      <c r="H1236" s="80" t="n">
        <v>38018</v>
      </c>
      <c r="I1236" s="81" t="n">
        <v>0</v>
      </c>
      <c r="J1236" s="81" t="n">
        <v>0</v>
      </c>
      <c r="K1236" s="82" t="n">
        <f aca="false">IF(J1236=0,0,J1236/I1236)</f>
        <v>0</v>
      </c>
      <c r="L1236" s="82" t="n">
        <f aca="false">I1236/UOM</f>
        <v>0</v>
      </c>
      <c r="M1236" s="82" t="n">
        <f aca="false">J1236/UOM</f>
        <v>0</v>
      </c>
      <c r="N1236" s="83" t="str">
        <f aca="false">IF(F1236="P","PHY",IF(F1236="G","G",E1236))</f>
        <v>P</v>
      </c>
      <c r="O1236" s="83" t="str">
        <f aca="false">IF(ISNA(VLOOKUP(G1236,BadCanCurves,1,FALSE())),VLOOKUP(D1236,FOLIOS,6,FALSE()),"not used")</f>
        <v>not used</v>
      </c>
      <c r="P1236" s="83" t="n">
        <f aca="false">IF($N1236="P",VLOOKUP(H1236,PrcBuckets,2,FALSE()),0)</f>
        <v>12</v>
      </c>
      <c r="Q1236" s="83" t="n">
        <f aca="false">IF($N1236="D",VLOOKUP(H1236,BasisBuckets,2,FALSE()),0)</f>
        <v>0</v>
      </c>
      <c r="R1236" s="83" t="n">
        <f aca="false">IF($N1236="PHY",VLOOKUP(H1236,PGDBuckets,2,FALSE()),0)</f>
        <v>0</v>
      </c>
      <c r="S1236" s="83" t="n">
        <f aca="false">IF($N1236="G",VLOOKUP(H1236,PGDBuckets,2,FALSE()),0)</f>
        <v>0</v>
      </c>
      <c r="T1236" s="83" t="n">
        <f aca="false">SUM(P1236:S1236)</f>
        <v>12</v>
      </c>
      <c r="U1236" s="83" t="str">
        <f aca="false">IF(O1236="not used","-",O1236&amp;N1236&amp;T1236)</f>
        <v>-</v>
      </c>
      <c r="V1236" s="83" t="str">
        <f aca="false">IF(O1236="Not Used","-",VLOOKUP(D1236,FOLIOS,7,FALSE())&amp;H1236)</f>
        <v>-</v>
      </c>
      <c r="W1236" s="83" t="str">
        <f aca="false">IF(U1236="-","-",O1236&amp;E1236&amp;H1236)</f>
        <v>-</v>
      </c>
      <c r="X1236" s="84" t="str">
        <f aca="false">D1236&amp;G1236</f>
        <v>FT-CAND-EGSC-PRCTOLL:EMP/EMER</v>
      </c>
      <c r="AF1236" s="0" t="str">
        <f aca="false">D1236&amp;V1236</f>
        <v>FT-CAND-EGSC-PRC-</v>
      </c>
    </row>
    <row r="1237" customFormat="false" ht="12.75" hidden="false" customHeight="false" outlineLevel="0" collapsed="false">
      <c r="A1237" s="80" t="n">
        <v>36682</v>
      </c>
      <c r="B1237" s="81" t="s">
        <v>55</v>
      </c>
      <c r="C1237" s="81" t="s">
        <v>56</v>
      </c>
      <c r="D1237" s="81" t="s">
        <v>80</v>
      </c>
      <c r="E1237" s="81" t="s">
        <v>24</v>
      </c>
      <c r="F1237" s="81"/>
      <c r="G1237" s="81" t="s">
        <v>65</v>
      </c>
      <c r="H1237" s="80" t="n">
        <v>38047</v>
      </c>
      <c r="I1237" s="81" t="n">
        <v>0</v>
      </c>
      <c r="J1237" s="81" t="n">
        <v>0</v>
      </c>
      <c r="K1237" s="82" t="n">
        <f aca="false">IF(J1237=0,0,J1237/I1237)</f>
        <v>0</v>
      </c>
      <c r="L1237" s="82" t="n">
        <f aca="false">I1237/UOM</f>
        <v>0</v>
      </c>
      <c r="M1237" s="82" t="n">
        <f aca="false">J1237/UOM</f>
        <v>0</v>
      </c>
      <c r="N1237" s="83" t="str">
        <f aca="false">IF(F1237="P","PHY",IF(F1237="G","G",E1237))</f>
        <v>P</v>
      </c>
      <c r="O1237" s="83" t="str">
        <f aca="false">IF(ISNA(VLOOKUP(G1237,BadCanCurves,1,FALSE())),VLOOKUP(D1237,FOLIOS,6,FALSE()),"not used")</f>
        <v>not used</v>
      </c>
      <c r="P1237" s="83" t="n">
        <f aca="false">IF($N1237="P",VLOOKUP(H1237,PrcBuckets,2,FALSE()),0)</f>
        <v>12</v>
      </c>
      <c r="Q1237" s="83" t="n">
        <f aca="false">IF($N1237="D",VLOOKUP(H1237,BasisBuckets,2,FALSE()),0)</f>
        <v>0</v>
      </c>
      <c r="R1237" s="83" t="n">
        <f aca="false">IF($N1237="PHY",VLOOKUP(H1237,PGDBuckets,2,FALSE()),0)</f>
        <v>0</v>
      </c>
      <c r="S1237" s="83" t="n">
        <f aca="false">IF($N1237="G",VLOOKUP(H1237,PGDBuckets,2,FALSE()),0)</f>
        <v>0</v>
      </c>
      <c r="T1237" s="83" t="n">
        <f aca="false">SUM(P1237:S1237)</f>
        <v>12</v>
      </c>
      <c r="U1237" s="83" t="str">
        <f aca="false">IF(O1237="not used","-",O1237&amp;N1237&amp;T1237)</f>
        <v>-</v>
      </c>
      <c r="V1237" s="83" t="str">
        <f aca="false">IF(O1237="Not Used","-",VLOOKUP(D1237,FOLIOS,7,FALSE())&amp;H1237)</f>
        <v>-</v>
      </c>
      <c r="W1237" s="83" t="str">
        <f aca="false">IF(U1237="-","-",O1237&amp;E1237&amp;H1237)</f>
        <v>-</v>
      </c>
      <c r="X1237" s="84" t="str">
        <f aca="false">D1237&amp;G1237</f>
        <v>FT-CAND-EGSC-PRCTOLL:EMP/EMER</v>
      </c>
      <c r="AF1237" s="0" t="str">
        <f aca="false">D1237&amp;V1237</f>
        <v>FT-CAND-EGSC-PRC-</v>
      </c>
    </row>
    <row r="1238" customFormat="false" ht="12.75" hidden="false" customHeight="false" outlineLevel="0" collapsed="false">
      <c r="A1238" s="80" t="n">
        <v>36682</v>
      </c>
      <c r="B1238" s="81" t="s">
        <v>55</v>
      </c>
      <c r="C1238" s="81" t="s">
        <v>56</v>
      </c>
      <c r="D1238" s="81" t="s">
        <v>80</v>
      </c>
      <c r="E1238" s="81" t="s">
        <v>24</v>
      </c>
      <c r="F1238" s="81"/>
      <c r="G1238" s="81" t="s">
        <v>65</v>
      </c>
      <c r="H1238" s="80" t="n">
        <v>38078</v>
      </c>
      <c r="I1238" s="81" t="n">
        <v>0</v>
      </c>
      <c r="J1238" s="81" t="n">
        <v>0</v>
      </c>
      <c r="K1238" s="82" t="n">
        <f aca="false">IF(J1238=0,0,J1238/I1238)</f>
        <v>0</v>
      </c>
      <c r="L1238" s="82" t="n">
        <f aca="false">I1238/UOM</f>
        <v>0</v>
      </c>
      <c r="M1238" s="82" t="n">
        <f aca="false">J1238/UOM</f>
        <v>0</v>
      </c>
      <c r="N1238" s="83" t="str">
        <f aca="false">IF(F1238="P","PHY",IF(F1238="G","G",E1238))</f>
        <v>P</v>
      </c>
      <c r="O1238" s="83" t="str">
        <f aca="false">IF(ISNA(VLOOKUP(G1238,BadCanCurves,1,FALSE())),VLOOKUP(D1238,FOLIOS,6,FALSE()),"not used")</f>
        <v>not used</v>
      </c>
      <c r="P1238" s="83" t="n">
        <f aca="false">IF($N1238="P",VLOOKUP(H1238,PrcBuckets,2,FALSE()),0)</f>
        <v>12</v>
      </c>
      <c r="Q1238" s="83" t="n">
        <f aca="false">IF($N1238="D",VLOOKUP(H1238,BasisBuckets,2,FALSE()),0)</f>
        <v>0</v>
      </c>
      <c r="R1238" s="83" t="n">
        <f aca="false">IF($N1238="PHY",VLOOKUP(H1238,PGDBuckets,2,FALSE()),0)</f>
        <v>0</v>
      </c>
      <c r="S1238" s="83" t="n">
        <f aca="false">IF($N1238="G",VLOOKUP(H1238,PGDBuckets,2,FALSE()),0)</f>
        <v>0</v>
      </c>
      <c r="T1238" s="83" t="n">
        <f aca="false">SUM(P1238:S1238)</f>
        <v>12</v>
      </c>
      <c r="U1238" s="83" t="str">
        <f aca="false">IF(O1238="not used","-",O1238&amp;N1238&amp;T1238)</f>
        <v>-</v>
      </c>
      <c r="V1238" s="83" t="str">
        <f aca="false">IF(O1238="Not Used","-",VLOOKUP(D1238,FOLIOS,7,FALSE())&amp;H1238)</f>
        <v>-</v>
      </c>
      <c r="W1238" s="83" t="str">
        <f aca="false">IF(U1238="-","-",O1238&amp;E1238&amp;H1238)</f>
        <v>-</v>
      </c>
      <c r="X1238" s="84" t="str">
        <f aca="false">D1238&amp;G1238</f>
        <v>FT-CAND-EGSC-PRCTOLL:EMP/EMER</v>
      </c>
      <c r="AF1238" s="0" t="str">
        <f aca="false">D1238&amp;V1238</f>
        <v>FT-CAND-EGSC-PRC-</v>
      </c>
    </row>
    <row r="1239" customFormat="false" ht="12.75" hidden="false" customHeight="false" outlineLevel="0" collapsed="false">
      <c r="A1239" s="80" t="n">
        <v>36682</v>
      </c>
      <c r="B1239" s="81" t="s">
        <v>55</v>
      </c>
      <c r="C1239" s="81" t="s">
        <v>56</v>
      </c>
      <c r="D1239" s="81" t="s">
        <v>80</v>
      </c>
      <c r="E1239" s="81" t="s">
        <v>24</v>
      </c>
      <c r="F1239" s="81"/>
      <c r="G1239" s="81" t="s">
        <v>65</v>
      </c>
      <c r="H1239" s="80" t="n">
        <v>38108</v>
      </c>
      <c r="I1239" s="81" t="n">
        <v>0</v>
      </c>
      <c r="J1239" s="81" t="n">
        <v>0</v>
      </c>
      <c r="K1239" s="82" t="n">
        <f aca="false">IF(J1239=0,0,J1239/I1239)</f>
        <v>0</v>
      </c>
      <c r="L1239" s="82" t="n">
        <f aca="false">I1239/UOM</f>
        <v>0</v>
      </c>
      <c r="M1239" s="82" t="n">
        <f aca="false">J1239/UOM</f>
        <v>0</v>
      </c>
      <c r="N1239" s="83" t="str">
        <f aca="false">IF(F1239="P","PHY",IF(F1239="G","G",E1239))</f>
        <v>P</v>
      </c>
      <c r="O1239" s="83" t="str">
        <f aca="false">IF(ISNA(VLOOKUP(G1239,BadCanCurves,1,FALSE())),VLOOKUP(D1239,FOLIOS,6,FALSE()),"not used")</f>
        <v>not used</v>
      </c>
      <c r="P1239" s="83" t="n">
        <f aca="false">IF($N1239="P",VLOOKUP(H1239,PrcBuckets,2,FALSE()),0)</f>
        <v>12</v>
      </c>
      <c r="Q1239" s="83" t="n">
        <f aca="false">IF($N1239="D",VLOOKUP(H1239,BasisBuckets,2,FALSE()),0)</f>
        <v>0</v>
      </c>
      <c r="R1239" s="83" t="n">
        <f aca="false">IF($N1239="PHY",VLOOKUP(H1239,PGDBuckets,2,FALSE()),0)</f>
        <v>0</v>
      </c>
      <c r="S1239" s="83" t="n">
        <f aca="false">IF($N1239="G",VLOOKUP(H1239,PGDBuckets,2,FALSE()),0)</f>
        <v>0</v>
      </c>
      <c r="T1239" s="83" t="n">
        <f aca="false">SUM(P1239:S1239)</f>
        <v>12</v>
      </c>
      <c r="U1239" s="83" t="str">
        <f aca="false">IF(O1239="not used","-",O1239&amp;N1239&amp;T1239)</f>
        <v>-</v>
      </c>
      <c r="V1239" s="83" t="str">
        <f aca="false">IF(O1239="Not Used","-",VLOOKUP(D1239,FOLIOS,7,FALSE())&amp;H1239)</f>
        <v>-</v>
      </c>
      <c r="W1239" s="83" t="str">
        <f aca="false">IF(U1239="-","-",O1239&amp;E1239&amp;H1239)</f>
        <v>-</v>
      </c>
      <c r="X1239" s="84" t="str">
        <f aca="false">D1239&amp;G1239</f>
        <v>FT-CAND-EGSC-PRCTOLL:EMP/EMER</v>
      </c>
      <c r="AF1239" s="0" t="str">
        <f aca="false">D1239&amp;V1239</f>
        <v>FT-CAND-EGSC-PRC-</v>
      </c>
    </row>
    <row r="1240" customFormat="false" ht="12.75" hidden="false" customHeight="false" outlineLevel="0" collapsed="false">
      <c r="A1240" s="80" t="n">
        <v>36682</v>
      </c>
      <c r="B1240" s="81" t="s">
        <v>55</v>
      </c>
      <c r="C1240" s="81" t="s">
        <v>56</v>
      </c>
      <c r="D1240" s="81" t="s">
        <v>80</v>
      </c>
      <c r="E1240" s="81" t="s">
        <v>24</v>
      </c>
      <c r="F1240" s="81"/>
      <c r="G1240" s="81" t="s">
        <v>65</v>
      </c>
      <c r="H1240" s="80" t="n">
        <v>38139</v>
      </c>
      <c r="I1240" s="81" t="n">
        <v>0</v>
      </c>
      <c r="J1240" s="81" t="n">
        <v>0</v>
      </c>
      <c r="K1240" s="82" t="n">
        <f aca="false">IF(J1240=0,0,J1240/I1240)</f>
        <v>0</v>
      </c>
      <c r="L1240" s="82" t="n">
        <f aca="false">I1240/UOM</f>
        <v>0</v>
      </c>
      <c r="M1240" s="82" t="n">
        <f aca="false">J1240/UOM</f>
        <v>0</v>
      </c>
      <c r="N1240" s="83" t="str">
        <f aca="false">IF(F1240="P","PHY",IF(F1240="G","G",E1240))</f>
        <v>P</v>
      </c>
      <c r="O1240" s="83" t="str">
        <f aca="false">IF(ISNA(VLOOKUP(G1240,BadCanCurves,1,FALSE())),VLOOKUP(D1240,FOLIOS,6,FALSE()),"not used")</f>
        <v>not used</v>
      </c>
      <c r="P1240" s="83" t="n">
        <f aca="false">IF($N1240="P",VLOOKUP(H1240,PrcBuckets,2,FALSE()),0)</f>
        <v>12</v>
      </c>
      <c r="Q1240" s="83" t="n">
        <f aca="false">IF($N1240="D",VLOOKUP(H1240,BasisBuckets,2,FALSE()),0)</f>
        <v>0</v>
      </c>
      <c r="R1240" s="83" t="n">
        <f aca="false">IF($N1240="PHY",VLOOKUP(H1240,PGDBuckets,2,FALSE()),0)</f>
        <v>0</v>
      </c>
      <c r="S1240" s="83" t="n">
        <f aca="false">IF($N1240="G",VLOOKUP(H1240,PGDBuckets,2,FALSE()),0)</f>
        <v>0</v>
      </c>
      <c r="T1240" s="83" t="n">
        <f aca="false">SUM(P1240:S1240)</f>
        <v>12</v>
      </c>
      <c r="U1240" s="83" t="str">
        <f aca="false">IF(O1240="not used","-",O1240&amp;N1240&amp;T1240)</f>
        <v>-</v>
      </c>
      <c r="V1240" s="83" t="str">
        <f aca="false">IF(O1240="Not Used","-",VLOOKUP(D1240,FOLIOS,7,FALSE())&amp;H1240)</f>
        <v>-</v>
      </c>
      <c r="W1240" s="83" t="str">
        <f aca="false">IF(U1240="-","-",O1240&amp;E1240&amp;H1240)</f>
        <v>-</v>
      </c>
      <c r="X1240" s="84" t="str">
        <f aca="false">D1240&amp;G1240</f>
        <v>FT-CAND-EGSC-PRCTOLL:EMP/EMER</v>
      </c>
      <c r="AF1240" s="0" t="str">
        <f aca="false">D1240&amp;V1240</f>
        <v>FT-CAND-EGSC-PRC-</v>
      </c>
    </row>
    <row r="1241" customFormat="false" ht="12.75" hidden="false" customHeight="false" outlineLevel="0" collapsed="false">
      <c r="A1241" s="80" t="n">
        <v>36682</v>
      </c>
      <c r="B1241" s="81" t="s">
        <v>55</v>
      </c>
      <c r="C1241" s="81" t="s">
        <v>56</v>
      </c>
      <c r="D1241" s="81" t="s">
        <v>80</v>
      </c>
      <c r="E1241" s="81" t="s">
        <v>24</v>
      </c>
      <c r="F1241" s="81"/>
      <c r="G1241" s="81" t="s">
        <v>65</v>
      </c>
      <c r="H1241" s="80" t="n">
        <v>38169</v>
      </c>
      <c r="I1241" s="81" t="n">
        <v>0</v>
      </c>
      <c r="J1241" s="81" t="n">
        <v>0</v>
      </c>
      <c r="K1241" s="82" t="n">
        <f aca="false">IF(J1241=0,0,J1241/I1241)</f>
        <v>0</v>
      </c>
      <c r="L1241" s="82" t="n">
        <f aca="false">I1241/UOM</f>
        <v>0</v>
      </c>
      <c r="M1241" s="82" t="n">
        <f aca="false">J1241/UOM</f>
        <v>0</v>
      </c>
      <c r="N1241" s="83" t="str">
        <f aca="false">IF(F1241="P","PHY",IF(F1241="G","G",E1241))</f>
        <v>P</v>
      </c>
      <c r="O1241" s="83" t="str">
        <f aca="false">IF(ISNA(VLOOKUP(G1241,BadCanCurves,1,FALSE())),VLOOKUP(D1241,FOLIOS,6,FALSE()),"not used")</f>
        <v>not used</v>
      </c>
      <c r="P1241" s="83" t="n">
        <f aca="false">IF($N1241="P",VLOOKUP(H1241,PrcBuckets,2,FALSE()),0)</f>
        <v>12</v>
      </c>
      <c r="Q1241" s="83" t="n">
        <f aca="false">IF($N1241="D",VLOOKUP(H1241,BasisBuckets,2,FALSE()),0)</f>
        <v>0</v>
      </c>
      <c r="R1241" s="83" t="n">
        <f aca="false">IF($N1241="PHY",VLOOKUP(H1241,PGDBuckets,2,FALSE()),0)</f>
        <v>0</v>
      </c>
      <c r="S1241" s="83" t="n">
        <f aca="false">IF($N1241="G",VLOOKUP(H1241,PGDBuckets,2,FALSE()),0)</f>
        <v>0</v>
      </c>
      <c r="T1241" s="83" t="n">
        <f aca="false">SUM(P1241:S1241)</f>
        <v>12</v>
      </c>
      <c r="U1241" s="83" t="str">
        <f aca="false">IF(O1241="not used","-",O1241&amp;N1241&amp;T1241)</f>
        <v>-</v>
      </c>
      <c r="V1241" s="83" t="str">
        <f aca="false">IF(O1241="Not Used","-",VLOOKUP(D1241,FOLIOS,7,FALSE())&amp;H1241)</f>
        <v>-</v>
      </c>
      <c r="W1241" s="83" t="str">
        <f aca="false">IF(U1241="-","-",O1241&amp;E1241&amp;H1241)</f>
        <v>-</v>
      </c>
      <c r="X1241" s="84" t="str">
        <f aca="false">D1241&amp;G1241</f>
        <v>FT-CAND-EGSC-PRCTOLL:EMP/EMER</v>
      </c>
      <c r="AF1241" s="0" t="str">
        <f aca="false">D1241&amp;V1241</f>
        <v>FT-CAND-EGSC-PRC-</v>
      </c>
    </row>
    <row r="1242" customFormat="false" ht="12.75" hidden="false" customHeight="false" outlineLevel="0" collapsed="false">
      <c r="A1242" s="80" t="n">
        <v>36682</v>
      </c>
      <c r="B1242" s="81" t="s">
        <v>55</v>
      </c>
      <c r="C1242" s="81" t="s">
        <v>56</v>
      </c>
      <c r="D1242" s="81" t="s">
        <v>80</v>
      </c>
      <c r="E1242" s="81" t="s">
        <v>24</v>
      </c>
      <c r="F1242" s="81"/>
      <c r="G1242" s="81" t="s">
        <v>65</v>
      </c>
      <c r="H1242" s="80" t="n">
        <v>38200</v>
      </c>
      <c r="I1242" s="81" t="n">
        <v>0</v>
      </c>
      <c r="J1242" s="81" t="n">
        <v>0</v>
      </c>
      <c r="K1242" s="82" t="n">
        <f aca="false">IF(J1242=0,0,J1242/I1242)</f>
        <v>0</v>
      </c>
      <c r="L1242" s="82" t="n">
        <f aca="false">I1242/UOM</f>
        <v>0</v>
      </c>
      <c r="M1242" s="82" t="n">
        <f aca="false">J1242/UOM</f>
        <v>0</v>
      </c>
      <c r="N1242" s="83" t="str">
        <f aca="false">IF(F1242="P","PHY",IF(F1242="G","G",E1242))</f>
        <v>P</v>
      </c>
      <c r="O1242" s="83" t="str">
        <f aca="false">IF(ISNA(VLOOKUP(G1242,BadCanCurves,1,FALSE())),VLOOKUP(D1242,FOLIOS,6,FALSE()),"not used")</f>
        <v>not used</v>
      </c>
      <c r="P1242" s="83" t="n">
        <f aca="false">IF($N1242="P",VLOOKUP(H1242,PrcBuckets,2,FALSE()),0)</f>
        <v>12</v>
      </c>
      <c r="Q1242" s="83" t="n">
        <f aca="false">IF($N1242="D",VLOOKUP(H1242,BasisBuckets,2,FALSE()),0)</f>
        <v>0</v>
      </c>
      <c r="R1242" s="83" t="n">
        <f aca="false">IF($N1242="PHY",VLOOKUP(H1242,PGDBuckets,2,FALSE()),0)</f>
        <v>0</v>
      </c>
      <c r="S1242" s="83" t="n">
        <f aca="false">IF($N1242="G",VLOOKUP(H1242,PGDBuckets,2,FALSE()),0)</f>
        <v>0</v>
      </c>
      <c r="T1242" s="83" t="n">
        <f aca="false">SUM(P1242:S1242)</f>
        <v>12</v>
      </c>
      <c r="U1242" s="83" t="str">
        <f aca="false">IF(O1242="not used","-",O1242&amp;N1242&amp;T1242)</f>
        <v>-</v>
      </c>
      <c r="V1242" s="83" t="str">
        <f aca="false">IF(O1242="Not Used","-",VLOOKUP(D1242,FOLIOS,7,FALSE())&amp;H1242)</f>
        <v>-</v>
      </c>
      <c r="W1242" s="83" t="str">
        <f aca="false">IF(U1242="-","-",O1242&amp;E1242&amp;H1242)</f>
        <v>-</v>
      </c>
      <c r="X1242" s="84" t="str">
        <f aca="false">D1242&amp;G1242</f>
        <v>FT-CAND-EGSC-PRCTOLL:EMP/EMER</v>
      </c>
      <c r="AF1242" s="0" t="str">
        <f aca="false">D1242&amp;V1242</f>
        <v>FT-CAND-EGSC-PRC-</v>
      </c>
    </row>
    <row r="1243" customFormat="false" ht="12.75" hidden="false" customHeight="false" outlineLevel="0" collapsed="false">
      <c r="A1243" s="80" t="n">
        <v>36682</v>
      </c>
      <c r="B1243" s="81" t="s">
        <v>55</v>
      </c>
      <c r="C1243" s="81" t="s">
        <v>56</v>
      </c>
      <c r="D1243" s="81" t="s">
        <v>80</v>
      </c>
      <c r="E1243" s="81" t="s">
        <v>24</v>
      </c>
      <c r="F1243" s="81"/>
      <c r="G1243" s="81" t="s">
        <v>65</v>
      </c>
      <c r="H1243" s="80" t="n">
        <v>38231</v>
      </c>
      <c r="I1243" s="81" t="n">
        <v>0</v>
      </c>
      <c r="J1243" s="81" t="n">
        <v>0</v>
      </c>
      <c r="K1243" s="82" t="n">
        <f aca="false">IF(J1243=0,0,J1243/I1243)</f>
        <v>0</v>
      </c>
      <c r="L1243" s="82" t="n">
        <f aca="false">I1243/UOM</f>
        <v>0</v>
      </c>
      <c r="M1243" s="82" t="n">
        <f aca="false">J1243/UOM</f>
        <v>0</v>
      </c>
      <c r="N1243" s="83" t="str">
        <f aca="false">IF(F1243="P","PHY",IF(F1243="G","G",E1243))</f>
        <v>P</v>
      </c>
      <c r="O1243" s="83" t="str">
        <f aca="false">IF(ISNA(VLOOKUP(G1243,BadCanCurves,1,FALSE())),VLOOKUP(D1243,FOLIOS,6,FALSE()),"not used")</f>
        <v>not used</v>
      </c>
      <c r="P1243" s="83" t="n">
        <f aca="false">IF($N1243="P",VLOOKUP(H1243,PrcBuckets,2,FALSE()),0)</f>
        <v>12</v>
      </c>
      <c r="Q1243" s="83" t="n">
        <f aca="false">IF($N1243="D",VLOOKUP(H1243,BasisBuckets,2,FALSE()),0)</f>
        <v>0</v>
      </c>
      <c r="R1243" s="83" t="n">
        <f aca="false">IF($N1243="PHY",VLOOKUP(H1243,PGDBuckets,2,FALSE()),0)</f>
        <v>0</v>
      </c>
      <c r="S1243" s="83" t="n">
        <f aca="false">IF($N1243="G",VLOOKUP(H1243,PGDBuckets,2,FALSE()),0)</f>
        <v>0</v>
      </c>
      <c r="T1243" s="83" t="n">
        <f aca="false">SUM(P1243:S1243)</f>
        <v>12</v>
      </c>
      <c r="U1243" s="83" t="str">
        <f aca="false">IF(O1243="not used","-",O1243&amp;N1243&amp;T1243)</f>
        <v>-</v>
      </c>
      <c r="V1243" s="83" t="str">
        <f aca="false">IF(O1243="Not Used","-",VLOOKUP(D1243,FOLIOS,7,FALSE())&amp;H1243)</f>
        <v>-</v>
      </c>
      <c r="W1243" s="83" t="str">
        <f aca="false">IF(U1243="-","-",O1243&amp;E1243&amp;H1243)</f>
        <v>-</v>
      </c>
      <c r="X1243" s="84" t="str">
        <f aca="false">D1243&amp;G1243</f>
        <v>FT-CAND-EGSC-PRCTOLL:EMP/EMER</v>
      </c>
      <c r="AF1243" s="0" t="str">
        <f aca="false">D1243&amp;V1243</f>
        <v>FT-CAND-EGSC-PRC-</v>
      </c>
    </row>
    <row r="1244" customFormat="false" ht="12.75" hidden="false" customHeight="false" outlineLevel="0" collapsed="false">
      <c r="A1244" s="80" t="n">
        <v>36682</v>
      </c>
      <c r="B1244" s="81" t="s">
        <v>55</v>
      </c>
      <c r="C1244" s="81" t="s">
        <v>56</v>
      </c>
      <c r="D1244" s="81" t="s">
        <v>80</v>
      </c>
      <c r="E1244" s="81" t="s">
        <v>24</v>
      </c>
      <c r="F1244" s="81"/>
      <c r="G1244" s="81" t="s">
        <v>65</v>
      </c>
      <c r="H1244" s="80" t="n">
        <v>38261</v>
      </c>
      <c r="I1244" s="81" t="n">
        <v>0</v>
      </c>
      <c r="J1244" s="81" t="n">
        <v>0</v>
      </c>
      <c r="K1244" s="82" t="n">
        <f aca="false">IF(J1244=0,0,J1244/I1244)</f>
        <v>0</v>
      </c>
      <c r="L1244" s="82" t="n">
        <f aca="false">I1244/UOM</f>
        <v>0</v>
      </c>
      <c r="M1244" s="82" t="n">
        <f aca="false">J1244/UOM</f>
        <v>0</v>
      </c>
      <c r="N1244" s="83" t="str">
        <f aca="false">IF(F1244="P","PHY",IF(F1244="G","G",E1244))</f>
        <v>P</v>
      </c>
      <c r="O1244" s="83" t="str">
        <f aca="false">IF(ISNA(VLOOKUP(G1244,BadCanCurves,1,FALSE())),VLOOKUP(D1244,FOLIOS,6,FALSE()),"not used")</f>
        <v>not used</v>
      </c>
      <c r="P1244" s="83" t="n">
        <f aca="false">IF($N1244="P",VLOOKUP(H1244,PrcBuckets,2,FALSE()),0)</f>
        <v>12</v>
      </c>
      <c r="Q1244" s="83" t="n">
        <f aca="false">IF($N1244="D",VLOOKUP(H1244,BasisBuckets,2,FALSE()),0)</f>
        <v>0</v>
      </c>
      <c r="R1244" s="83" t="n">
        <f aca="false">IF($N1244="PHY",VLOOKUP(H1244,PGDBuckets,2,FALSE()),0)</f>
        <v>0</v>
      </c>
      <c r="S1244" s="83" t="n">
        <f aca="false">IF($N1244="G",VLOOKUP(H1244,PGDBuckets,2,FALSE()),0)</f>
        <v>0</v>
      </c>
      <c r="T1244" s="83" t="n">
        <f aca="false">SUM(P1244:S1244)</f>
        <v>12</v>
      </c>
      <c r="U1244" s="83" t="str">
        <f aca="false">IF(O1244="not used","-",O1244&amp;N1244&amp;T1244)</f>
        <v>-</v>
      </c>
      <c r="V1244" s="83" t="str">
        <f aca="false">IF(O1244="Not Used","-",VLOOKUP(D1244,FOLIOS,7,FALSE())&amp;H1244)</f>
        <v>-</v>
      </c>
      <c r="W1244" s="83" t="str">
        <f aca="false">IF(U1244="-","-",O1244&amp;E1244&amp;H1244)</f>
        <v>-</v>
      </c>
      <c r="X1244" s="84" t="str">
        <f aca="false">D1244&amp;G1244</f>
        <v>FT-CAND-EGSC-PRCTOLL:EMP/EMER</v>
      </c>
      <c r="AF1244" s="0" t="str">
        <f aca="false">D1244&amp;V1244</f>
        <v>FT-CAND-EGSC-PRC-</v>
      </c>
    </row>
    <row r="1245" customFormat="false" ht="12.75" hidden="false" customHeight="false" outlineLevel="0" collapsed="false">
      <c r="A1245" s="80" t="n">
        <v>36682</v>
      </c>
      <c r="B1245" s="81" t="s">
        <v>55</v>
      </c>
      <c r="C1245" s="81" t="s">
        <v>56</v>
      </c>
      <c r="D1245" s="81" t="s">
        <v>80</v>
      </c>
      <c r="E1245" s="81" t="s">
        <v>24</v>
      </c>
      <c r="F1245" s="81"/>
      <c r="G1245" s="81" t="s">
        <v>65</v>
      </c>
      <c r="H1245" s="80" t="n">
        <v>38292</v>
      </c>
      <c r="I1245" s="81" t="n">
        <v>0</v>
      </c>
      <c r="J1245" s="81" t="n">
        <v>0</v>
      </c>
      <c r="K1245" s="82" t="n">
        <f aca="false">IF(J1245=0,0,J1245/I1245)</f>
        <v>0</v>
      </c>
      <c r="L1245" s="82" t="n">
        <f aca="false">I1245/UOM</f>
        <v>0</v>
      </c>
      <c r="M1245" s="82" t="n">
        <f aca="false">J1245/UOM</f>
        <v>0</v>
      </c>
      <c r="N1245" s="83" t="str">
        <f aca="false">IF(F1245="P","PHY",IF(F1245="G","G",E1245))</f>
        <v>P</v>
      </c>
      <c r="O1245" s="83" t="str">
        <f aca="false">IF(ISNA(VLOOKUP(G1245,BadCanCurves,1,FALSE())),VLOOKUP(D1245,FOLIOS,6,FALSE()),"not used")</f>
        <v>not used</v>
      </c>
      <c r="P1245" s="83" t="n">
        <f aca="false">IF($N1245="P",VLOOKUP(H1245,PrcBuckets,2,FALSE()),0)</f>
        <v>12</v>
      </c>
      <c r="Q1245" s="83" t="n">
        <f aca="false">IF($N1245="D",VLOOKUP(H1245,BasisBuckets,2,FALSE()),0)</f>
        <v>0</v>
      </c>
      <c r="R1245" s="83" t="n">
        <f aca="false">IF($N1245="PHY",VLOOKUP(H1245,PGDBuckets,2,FALSE()),0)</f>
        <v>0</v>
      </c>
      <c r="S1245" s="83" t="n">
        <f aca="false">IF($N1245="G",VLOOKUP(H1245,PGDBuckets,2,FALSE()),0)</f>
        <v>0</v>
      </c>
      <c r="T1245" s="83" t="n">
        <f aca="false">SUM(P1245:S1245)</f>
        <v>12</v>
      </c>
      <c r="U1245" s="83" t="str">
        <f aca="false">IF(O1245="not used","-",O1245&amp;N1245&amp;T1245)</f>
        <v>-</v>
      </c>
      <c r="V1245" s="83" t="str">
        <f aca="false">IF(O1245="Not Used","-",VLOOKUP(D1245,FOLIOS,7,FALSE())&amp;H1245)</f>
        <v>-</v>
      </c>
      <c r="W1245" s="83" t="str">
        <f aca="false">IF(U1245="-","-",O1245&amp;E1245&amp;H1245)</f>
        <v>-</v>
      </c>
      <c r="X1245" s="84" t="str">
        <f aca="false">D1245&amp;G1245</f>
        <v>FT-CAND-EGSC-PRCTOLL:EMP/EMER</v>
      </c>
      <c r="AF1245" s="0" t="str">
        <f aca="false">D1245&amp;V1245</f>
        <v>FT-CAND-EGSC-PRC-</v>
      </c>
    </row>
    <row r="1246" customFormat="false" ht="12.75" hidden="false" customHeight="false" outlineLevel="0" collapsed="false">
      <c r="A1246" s="80" t="n">
        <v>36682</v>
      </c>
      <c r="B1246" s="81" t="s">
        <v>55</v>
      </c>
      <c r="C1246" s="81" t="s">
        <v>56</v>
      </c>
      <c r="D1246" s="81" t="s">
        <v>80</v>
      </c>
      <c r="E1246" s="81" t="s">
        <v>24</v>
      </c>
      <c r="F1246" s="81"/>
      <c r="G1246" s="81" t="s">
        <v>65</v>
      </c>
      <c r="H1246" s="80" t="n">
        <v>38322</v>
      </c>
      <c r="I1246" s="81" t="n">
        <v>0</v>
      </c>
      <c r="J1246" s="81" t="n">
        <v>0</v>
      </c>
      <c r="K1246" s="82" t="n">
        <f aca="false">IF(J1246=0,0,J1246/I1246)</f>
        <v>0</v>
      </c>
      <c r="L1246" s="82" t="n">
        <f aca="false">I1246/UOM</f>
        <v>0</v>
      </c>
      <c r="M1246" s="82" t="n">
        <f aca="false">J1246/UOM</f>
        <v>0</v>
      </c>
      <c r="N1246" s="83" t="str">
        <f aca="false">IF(F1246="P","PHY",IF(F1246="G","G",E1246))</f>
        <v>P</v>
      </c>
      <c r="O1246" s="83" t="str">
        <f aca="false">IF(ISNA(VLOOKUP(G1246,BadCanCurves,1,FALSE())),VLOOKUP(D1246,FOLIOS,6,FALSE()),"not used")</f>
        <v>not used</v>
      </c>
      <c r="P1246" s="83" t="n">
        <f aca="false">IF($N1246="P",VLOOKUP(H1246,PrcBuckets,2,FALSE()),0)</f>
        <v>12</v>
      </c>
      <c r="Q1246" s="83" t="n">
        <f aca="false">IF($N1246="D",VLOOKUP(H1246,BasisBuckets,2,FALSE()),0)</f>
        <v>0</v>
      </c>
      <c r="R1246" s="83" t="n">
        <f aca="false">IF($N1246="PHY",VLOOKUP(H1246,PGDBuckets,2,FALSE()),0)</f>
        <v>0</v>
      </c>
      <c r="S1246" s="83" t="n">
        <f aca="false">IF($N1246="G",VLOOKUP(H1246,PGDBuckets,2,FALSE()),0)</f>
        <v>0</v>
      </c>
      <c r="T1246" s="83" t="n">
        <f aca="false">SUM(P1246:S1246)</f>
        <v>12</v>
      </c>
      <c r="U1246" s="83" t="str">
        <f aca="false">IF(O1246="not used","-",O1246&amp;N1246&amp;T1246)</f>
        <v>-</v>
      </c>
      <c r="V1246" s="83" t="str">
        <f aca="false">IF(O1246="Not Used","-",VLOOKUP(D1246,FOLIOS,7,FALSE())&amp;H1246)</f>
        <v>-</v>
      </c>
      <c r="W1246" s="83" t="str">
        <f aca="false">IF(U1246="-","-",O1246&amp;E1246&amp;H1246)</f>
        <v>-</v>
      </c>
      <c r="X1246" s="84" t="str">
        <f aca="false">D1246&amp;G1246</f>
        <v>FT-CAND-EGSC-PRCTOLL:EMP/EMER</v>
      </c>
      <c r="AF1246" s="0" t="str">
        <f aca="false">D1246&amp;V1246</f>
        <v>FT-CAND-EGSC-PRC-</v>
      </c>
    </row>
    <row r="1247" customFormat="false" ht="12.75" hidden="false" customHeight="false" outlineLevel="0" collapsed="false">
      <c r="A1247" s="80" t="n">
        <v>36682</v>
      </c>
      <c r="B1247" s="81" t="s">
        <v>55</v>
      </c>
      <c r="C1247" s="81" t="s">
        <v>56</v>
      </c>
      <c r="D1247" s="81" t="s">
        <v>80</v>
      </c>
      <c r="E1247" s="81" t="s">
        <v>24</v>
      </c>
      <c r="F1247" s="81"/>
      <c r="G1247" s="81" t="s">
        <v>65</v>
      </c>
      <c r="H1247" s="80" t="n">
        <v>38353</v>
      </c>
      <c r="I1247" s="81" t="n">
        <v>0</v>
      </c>
      <c r="J1247" s="81" t="n">
        <v>0</v>
      </c>
      <c r="K1247" s="82" t="n">
        <f aca="false">IF(J1247=0,0,J1247/I1247)</f>
        <v>0</v>
      </c>
      <c r="L1247" s="82" t="n">
        <f aca="false">I1247/UOM</f>
        <v>0</v>
      </c>
      <c r="M1247" s="82" t="n">
        <f aca="false">J1247/UOM</f>
        <v>0</v>
      </c>
      <c r="N1247" s="83" t="str">
        <f aca="false">IF(F1247="P","PHY",IF(F1247="G","G",E1247))</f>
        <v>P</v>
      </c>
      <c r="O1247" s="83" t="str">
        <f aca="false">IF(ISNA(VLOOKUP(G1247,BadCanCurves,1,FALSE())),VLOOKUP(D1247,FOLIOS,6,FALSE()),"not used")</f>
        <v>not used</v>
      </c>
      <c r="P1247" s="83" t="n">
        <f aca="false">IF($N1247="P",VLOOKUP(H1247,PrcBuckets,2,FALSE()),0)</f>
        <v>13</v>
      </c>
      <c r="Q1247" s="83" t="n">
        <f aca="false">IF($N1247="D",VLOOKUP(H1247,BasisBuckets,2,FALSE()),0)</f>
        <v>0</v>
      </c>
      <c r="R1247" s="83" t="n">
        <f aca="false">IF($N1247="PHY",VLOOKUP(H1247,PGDBuckets,2,FALSE()),0)</f>
        <v>0</v>
      </c>
      <c r="S1247" s="83" t="n">
        <f aca="false">IF($N1247="G",VLOOKUP(H1247,PGDBuckets,2,FALSE()),0)</f>
        <v>0</v>
      </c>
      <c r="T1247" s="83" t="n">
        <f aca="false">SUM(P1247:S1247)</f>
        <v>13</v>
      </c>
      <c r="U1247" s="83" t="str">
        <f aca="false">IF(O1247="not used","-",O1247&amp;N1247&amp;T1247)</f>
        <v>-</v>
      </c>
      <c r="V1247" s="83" t="str">
        <f aca="false">IF(O1247="Not Used","-",VLOOKUP(D1247,FOLIOS,7,FALSE())&amp;H1247)</f>
        <v>-</v>
      </c>
      <c r="W1247" s="83" t="str">
        <f aca="false">IF(U1247="-","-",O1247&amp;E1247&amp;H1247)</f>
        <v>-</v>
      </c>
      <c r="X1247" s="84" t="str">
        <f aca="false">D1247&amp;G1247</f>
        <v>FT-CAND-EGSC-PRCTOLL:EMP/EMER</v>
      </c>
      <c r="AF1247" s="0" t="str">
        <f aca="false">D1247&amp;V1247</f>
        <v>FT-CAND-EGSC-PRC-</v>
      </c>
    </row>
    <row r="1248" customFormat="false" ht="12.75" hidden="false" customHeight="false" outlineLevel="0" collapsed="false">
      <c r="A1248" s="80" t="n">
        <v>36682</v>
      </c>
      <c r="B1248" s="81" t="s">
        <v>55</v>
      </c>
      <c r="C1248" s="81" t="s">
        <v>56</v>
      </c>
      <c r="D1248" s="81" t="s">
        <v>80</v>
      </c>
      <c r="E1248" s="81" t="s">
        <v>24</v>
      </c>
      <c r="F1248" s="81"/>
      <c r="G1248" s="81" t="s">
        <v>65</v>
      </c>
      <c r="H1248" s="80" t="n">
        <v>38384</v>
      </c>
      <c r="I1248" s="81" t="n">
        <v>0</v>
      </c>
      <c r="J1248" s="81" t="n">
        <v>0</v>
      </c>
      <c r="K1248" s="82" t="n">
        <f aca="false">IF(J1248=0,0,J1248/I1248)</f>
        <v>0</v>
      </c>
      <c r="L1248" s="82" t="n">
        <f aca="false">I1248/UOM</f>
        <v>0</v>
      </c>
      <c r="M1248" s="82" t="n">
        <f aca="false">J1248/UOM</f>
        <v>0</v>
      </c>
      <c r="N1248" s="83" t="str">
        <f aca="false">IF(F1248="P","PHY",IF(F1248="G","G",E1248))</f>
        <v>P</v>
      </c>
      <c r="O1248" s="83" t="str">
        <f aca="false">IF(ISNA(VLOOKUP(G1248,BadCanCurves,1,FALSE())),VLOOKUP(D1248,FOLIOS,6,FALSE()),"not used")</f>
        <v>not used</v>
      </c>
      <c r="P1248" s="83" t="n">
        <f aca="false">IF($N1248="P",VLOOKUP(H1248,PrcBuckets,2,FALSE()),0)</f>
        <v>13</v>
      </c>
      <c r="Q1248" s="83" t="n">
        <f aca="false">IF($N1248="D",VLOOKUP(H1248,BasisBuckets,2,FALSE()),0)</f>
        <v>0</v>
      </c>
      <c r="R1248" s="83" t="n">
        <f aca="false">IF($N1248="PHY",VLOOKUP(H1248,PGDBuckets,2,FALSE()),0)</f>
        <v>0</v>
      </c>
      <c r="S1248" s="83" t="n">
        <f aca="false">IF($N1248="G",VLOOKUP(H1248,PGDBuckets,2,FALSE()),0)</f>
        <v>0</v>
      </c>
      <c r="T1248" s="83" t="n">
        <f aca="false">SUM(P1248:S1248)</f>
        <v>13</v>
      </c>
      <c r="U1248" s="83" t="str">
        <f aca="false">IF(O1248="not used","-",O1248&amp;N1248&amp;T1248)</f>
        <v>-</v>
      </c>
      <c r="V1248" s="83" t="str">
        <f aca="false">IF(O1248="Not Used","-",VLOOKUP(D1248,FOLIOS,7,FALSE())&amp;H1248)</f>
        <v>-</v>
      </c>
      <c r="W1248" s="83" t="str">
        <f aca="false">IF(U1248="-","-",O1248&amp;E1248&amp;H1248)</f>
        <v>-</v>
      </c>
      <c r="X1248" s="84" t="str">
        <f aca="false">D1248&amp;G1248</f>
        <v>FT-CAND-EGSC-PRCTOLL:EMP/EMER</v>
      </c>
      <c r="AF1248" s="0" t="str">
        <f aca="false">D1248&amp;V1248</f>
        <v>FT-CAND-EGSC-PRC-</v>
      </c>
    </row>
    <row r="1249" customFormat="false" ht="12.75" hidden="false" customHeight="false" outlineLevel="0" collapsed="false">
      <c r="A1249" s="80" t="n">
        <v>36682</v>
      </c>
      <c r="B1249" s="81" t="s">
        <v>55</v>
      </c>
      <c r="C1249" s="81" t="s">
        <v>56</v>
      </c>
      <c r="D1249" s="81" t="s">
        <v>80</v>
      </c>
      <c r="E1249" s="81" t="s">
        <v>24</v>
      </c>
      <c r="F1249" s="81"/>
      <c r="G1249" s="81" t="s">
        <v>65</v>
      </c>
      <c r="H1249" s="80" t="n">
        <v>38412</v>
      </c>
      <c r="I1249" s="81" t="n">
        <v>0</v>
      </c>
      <c r="J1249" s="81" t="n">
        <v>0</v>
      </c>
      <c r="K1249" s="82" t="n">
        <f aca="false">IF(J1249=0,0,J1249/I1249)</f>
        <v>0</v>
      </c>
      <c r="L1249" s="82" t="n">
        <f aca="false">I1249/UOM</f>
        <v>0</v>
      </c>
      <c r="M1249" s="82" t="n">
        <f aca="false">J1249/UOM</f>
        <v>0</v>
      </c>
      <c r="N1249" s="83" t="str">
        <f aca="false">IF(F1249="P","PHY",IF(F1249="G","G",E1249))</f>
        <v>P</v>
      </c>
      <c r="O1249" s="83" t="str">
        <f aca="false">IF(ISNA(VLOOKUP(G1249,BadCanCurves,1,FALSE())),VLOOKUP(D1249,FOLIOS,6,FALSE()),"not used")</f>
        <v>not used</v>
      </c>
      <c r="P1249" s="83" t="n">
        <f aca="false">IF($N1249="P",VLOOKUP(H1249,PrcBuckets,2,FALSE()),0)</f>
        <v>13</v>
      </c>
      <c r="Q1249" s="83" t="n">
        <f aca="false">IF($N1249="D",VLOOKUP(H1249,BasisBuckets,2,FALSE()),0)</f>
        <v>0</v>
      </c>
      <c r="R1249" s="83" t="n">
        <f aca="false">IF($N1249="PHY",VLOOKUP(H1249,PGDBuckets,2,FALSE()),0)</f>
        <v>0</v>
      </c>
      <c r="S1249" s="83" t="n">
        <f aca="false">IF($N1249="G",VLOOKUP(H1249,PGDBuckets,2,FALSE()),0)</f>
        <v>0</v>
      </c>
      <c r="T1249" s="83" t="n">
        <f aca="false">SUM(P1249:S1249)</f>
        <v>13</v>
      </c>
      <c r="U1249" s="83" t="str">
        <f aca="false">IF(O1249="not used","-",O1249&amp;N1249&amp;T1249)</f>
        <v>-</v>
      </c>
      <c r="V1249" s="83" t="str">
        <f aca="false">IF(O1249="Not Used","-",VLOOKUP(D1249,FOLIOS,7,FALSE())&amp;H1249)</f>
        <v>-</v>
      </c>
      <c r="W1249" s="83" t="str">
        <f aca="false">IF(U1249="-","-",O1249&amp;E1249&amp;H1249)</f>
        <v>-</v>
      </c>
      <c r="X1249" s="84" t="str">
        <f aca="false">D1249&amp;G1249</f>
        <v>FT-CAND-EGSC-PRCTOLL:EMP/EMER</v>
      </c>
      <c r="AF1249" s="0" t="str">
        <f aca="false">D1249&amp;V1249</f>
        <v>FT-CAND-EGSC-PRC-</v>
      </c>
    </row>
    <row r="1250" customFormat="false" ht="12.75" hidden="false" customHeight="false" outlineLevel="0" collapsed="false">
      <c r="A1250" s="80" t="n">
        <v>36682</v>
      </c>
      <c r="B1250" s="81" t="s">
        <v>55</v>
      </c>
      <c r="C1250" s="81" t="s">
        <v>56</v>
      </c>
      <c r="D1250" s="81" t="s">
        <v>80</v>
      </c>
      <c r="E1250" s="81" t="s">
        <v>24</v>
      </c>
      <c r="F1250" s="81"/>
      <c r="G1250" s="81" t="s">
        <v>65</v>
      </c>
      <c r="H1250" s="80" t="n">
        <v>38443</v>
      </c>
      <c r="I1250" s="81" t="n">
        <v>0</v>
      </c>
      <c r="J1250" s="81" t="n">
        <v>0</v>
      </c>
      <c r="K1250" s="82" t="n">
        <f aca="false">IF(J1250=0,0,J1250/I1250)</f>
        <v>0</v>
      </c>
      <c r="L1250" s="82" t="n">
        <f aca="false">I1250/UOM</f>
        <v>0</v>
      </c>
      <c r="M1250" s="82" t="n">
        <f aca="false">J1250/UOM</f>
        <v>0</v>
      </c>
      <c r="N1250" s="83" t="str">
        <f aca="false">IF(F1250="P","PHY",IF(F1250="G","G",E1250))</f>
        <v>P</v>
      </c>
      <c r="O1250" s="83" t="str">
        <f aca="false">IF(ISNA(VLOOKUP(G1250,BadCanCurves,1,FALSE())),VLOOKUP(D1250,FOLIOS,6,FALSE()),"not used")</f>
        <v>not used</v>
      </c>
      <c r="P1250" s="83" t="n">
        <f aca="false">IF($N1250="P",VLOOKUP(H1250,PrcBuckets,2,FALSE()),0)</f>
        <v>13</v>
      </c>
      <c r="Q1250" s="83" t="n">
        <f aca="false">IF($N1250="D",VLOOKUP(H1250,BasisBuckets,2,FALSE()),0)</f>
        <v>0</v>
      </c>
      <c r="R1250" s="83" t="n">
        <f aca="false">IF($N1250="PHY",VLOOKUP(H1250,PGDBuckets,2,FALSE()),0)</f>
        <v>0</v>
      </c>
      <c r="S1250" s="83" t="n">
        <f aca="false">IF($N1250="G",VLOOKUP(H1250,PGDBuckets,2,FALSE()),0)</f>
        <v>0</v>
      </c>
      <c r="T1250" s="83" t="n">
        <f aca="false">SUM(P1250:S1250)</f>
        <v>13</v>
      </c>
      <c r="U1250" s="83" t="str">
        <f aca="false">IF(O1250="not used","-",O1250&amp;N1250&amp;T1250)</f>
        <v>-</v>
      </c>
      <c r="V1250" s="83" t="str">
        <f aca="false">IF(O1250="Not Used","-",VLOOKUP(D1250,FOLIOS,7,FALSE())&amp;H1250)</f>
        <v>-</v>
      </c>
      <c r="W1250" s="83" t="str">
        <f aca="false">IF(U1250="-","-",O1250&amp;E1250&amp;H1250)</f>
        <v>-</v>
      </c>
      <c r="X1250" s="84" t="str">
        <f aca="false">D1250&amp;G1250</f>
        <v>FT-CAND-EGSC-PRCTOLL:EMP/EMER</v>
      </c>
      <c r="AF1250" s="0" t="str">
        <f aca="false">D1250&amp;V1250</f>
        <v>FT-CAND-EGSC-PRC-</v>
      </c>
    </row>
    <row r="1251" customFormat="false" ht="12.75" hidden="false" customHeight="false" outlineLevel="0" collapsed="false">
      <c r="A1251" s="80" t="n">
        <v>36682</v>
      </c>
      <c r="B1251" s="81" t="s">
        <v>55</v>
      </c>
      <c r="C1251" s="81" t="s">
        <v>56</v>
      </c>
      <c r="D1251" s="81" t="s">
        <v>80</v>
      </c>
      <c r="E1251" s="81" t="s">
        <v>24</v>
      </c>
      <c r="F1251" s="81"/>
      <c r="G1251" s="81" t="s">
        <v>65</v>
      </c>
      <c r="H1251" s="80" t="n">
        <v>38473</v>
      </c>
      <c r="I1251" s="81" t="n">
        <v>0</v>
      </c>
      <c r="J1251" s="81" t="n">
        <v>0</v>
      </c>
      <c r="K1251" s="82" t="n">
        <f aca="false">IF(J1251=0,0,J1251/I1251)</f>
        <v>0</v>
      </c>
      <c r="L1251" s="82" t="n">
        <f aca="false">I1251/UOM</f>
        <v>0</v>
      </c>
      <c r="M1251" s="82" t="n">
        <f aca="false">J1251/UOM</f>
        <v>0</v>
      </c>
      <c r="N1251" s="83" t="str">
        <f aca="false">IF(F1251="P","PHY",IF(F1251="G","G",E1251))</f>
        <v>P</v>
      </c>
      <c r="O1251" s="83" t="str">
        <f aca="false">IF(ISNA(VLOOKUP(G1251,BadCanCurves,1,FALSE())),VLOOKUP(D1251,FOLIOS,6,FALSE()),"not used")</f>
        <v>not used</v>
      </c>
      <c r="P1251" s="83" t="n">
        <f aca="false">IF($N1251="P",VLOOKUP(H1251,PrcBuckets,2,FALSE()),0)</f>
        <v>13</v>
      </c>
      <c r="Q1251" s="83" t="n">
        <f aca="false">IF($N1251="D",VLOOKUP(H1251,BasisBuckets,2,FALSE()),0)</f>
        <v>0</v>
      </c>
      <c r="R1251" s="83" t="n">
        <f aca="false">IF($N1251="PHY",VLOOKUP(H1251,PGDBuckets,2,FALSE()),0)</f>
        <v>0</v>
      </c>
      <c r="S1251" s="83" t="n">
        <f aca="false">IF($N1251="G",VLOOKUP(H1251,PGDBuckets,2,FALSE()),0)</f>
        <v>0</v>
      </c>
      <c r="T1251" s="83" t="n">
        <f aca="false">SUM(P1251:S1251)</f>
        <v>13</v>
      </c>
      <c r="U1251" s="83" t="str">
        <f aca="false">IF(O1251="not used","-",O1251&amp;N1251&amp;T1251)</f>
        <v>-</v>
      </c>
      <c r="V1251" s="83" t="str">
        <f aca="false">IF(O1251="Not Used","-",VLOOKUP(D1251,FOLIOS,7,FALSE())&amp;H1251)</f>
        <v>-</v>
      </c>
      <c r="W1251" s="83" t="str">
        <f aca="false">IF(U1251="-","-",O1251&amp;E1251&amp;H1251)</f>
        <v>-</v>
      </c>
      <c r="X1251" s="84" t="str">
        <f aca="false">D1251&amp;G1251</f>
        <v>FT-CAND-EGSC-PRCTOLL:EMP/EMER</v>
      </c>
      <c r="AF1251" s="0" t="str">
        <f aca="false">D1251&amp;V1251</f>
        <v>FT-CAND-EGSC-PRC-</v>
      </c>
    </row>
    <row r="1252" customFormat="false" ht="12.75" hidden="false" customHeight="false" outlineLevel="0" collapsed="false">
      <c r="A1252" s="80" t="n">
        <v>36682</v>
      </c>
      <c r="B1252" s="81" t="s">
        <v>55</v>
      </c>
      <c r="C1252" s="81" t="s">
        <v>56</v>
      </c>
      <c r="D1252" s="81" t="s">
        <v>80</v>
      </c>
      <c r="E1252" s="81" t="s">
        <v>24</v>
      </c>
      <c r="F1252" s="81"/>
      <c r="G1252" s="81" t="s">
        <v>65</v>
      </c>
      <c r="H1252" s="80" t="n">
        <v>38504</v>
      </c>
      <c r="I1252" s="81" t="n">
        <v>0</v>
      </c>
      <c r="J1252" s="81" t="n">
        <v>0</v>
      </c>
      <c r="K1252" s="82" t="n">
        <f aca="false">IF(J1252=0,0,J1252/I1252)</f>
        <v>0</v>
      </c>
      <c r="L1252" s="82" t="n">
        <f aca="false">I1252/UOM</f>
        <v>0</v>
      </c>
      <c r="M1252" s="82" t="n">
        <f aca="false">J1252/UOM</f>
        <v>0</v>
      </c>
      <c r="N1252" s="83" t="str">
        <f aca="false">IF(F1252="P","PHY",IF(F1252="G","G",E1252))</f>
        <v>P</v>
      </c>
      <c r="O1252" s="83" t="str">
        <f aca="false">IF(ISNA(VLOOKUP(G1252,BadCanCurves,1,FALSE())),VLOOKUP(D1252,FOLIOS,6,FALSE()),"not used")</f>
        <v>not used</v>
      </c>
      <c r="P1252" s="83" t="n">
        <f aca="false">IF($N1252="P",VLOOKUP(H1252,PrcBuckets,2,FALSE()),0)</f>
        <v>13</v>
      </c>
      <c r="Q1252" s="83" t="n">
        <f aca="false">IF($N1252="D",VLOOKUP(H1252,BasisBuckets,2,FALSE()),0)</f>
        <v>0</v>
      </c>
      <c r="R1252" s="83" t="n">
        <f aca="false">IF($N1252="PHY",VLOOKUP(H1252,PGDBuckets,2,FALSE()),0)</f>
        <v>0</v>
      </c>
      <c r="S1252" s="83" t="n">
        <f aca="false">IF($N1252="G",VLOOKUP(H1252,PGDBuckets,2,FALSE()),0)</f>
        <v>0</v>
      </c>
      <c r="T1252" s="83" t="n">
        <f aca="false">SUM(P1252:S1252)</f>
        <v>13</v>
      </c>
      <c r="U1252" s="83" t="str">
        <f aca="false">IF(O1252="not used","-",O1252&amp;N1252&amp;T1252)</f>
        <v>-</v>
      </c>
      <c r="V1252" s="83" t="str">
        <f aca="false">IF(O1252="Not Used","-",VLOOKUP(D1252,FOLIOS,7,FALSE())&amp;H1252)</f>
        <v>-</v>
      </c>
      <c r="W1252" s="83" t="str">
        <f aca="false">IF(U1252="-","-",O1252&amp;E1252&amp;H1252)</f>
        <v>-</v>
      </c>
      <c r="X1252" s="84" t="str">
        <f aca="false">D1252&amp;G1252</f>
        <v>FT-CAND-EGSC-PRCTOLL:EMP/EMER</v>
      </c>
      <c r="AF1252" s="0" t="str">
        <f aca="false">D1252&amp;V1252</f>
        <v>FT-CAND-EGSC-PRC-</v>
      </c>
    </row>
    <row r="1253" customFormat="false" ht="12.75" hidden="false" customHeight="false" outlineLevel="0" collapsed="false">
      <c r="A1253" s="80" t="n">
        <v>36682</v>
      </c>
      <c r="B1253" s="81" t="s">
        <v>55</v>
      </c>
      <c r="C1253" s="81" t="s">
        <v>56</v>
      </c>
      <c r="D1253" s="81" t="s">
        <v>80</v>
      </c>
      <c r="E1253" s="81" t="s">
        <v>24</v>
      </c>
      <c r="F1253" s="81"/>
      <c r="G1253" s="81" t="s">
        <v>65</v>
      </c>
      <c r="H1253" s="80" t="n">
        <v>38534</v>
      </c>
      <c r="I1253" s="81" t="n">
        <v>0</v>
      </c>
      <c r="J1253" s="81" t="n">
        <v>0</v>
      </c>
      <c r="K1253" s="82" t="n">
        <f aca="false">IF(J1253=0,0,J1253/I1253)</f>
        <v>0</v>
      </c>
      <c r="L1253" s="82" t="n">
        <f aca="false">I1253/UOM</f>
        <v>0</v>
      </c>
      <c r="M1253" s="82" t="n">
        <f aca="false">J1253/UOM</f>
        <v>0</v>
      </c>
      <c r="N1253" s="83" t="str">
        <f aca="false">IF(F1253="P","PHY",IF(F1253="G","G",E1253))</f>
        <v>P</v>
      </c>
      <c r="O1253" s="83" t="str">
        <f aca="false">IF(ISNA(VLOOKUP(G1253,BadCanCurves,1,FALSE())),VLOOKUP(D1253,FOLIOS,6,FALSE()),"not used")</f>
        <v>not used</v>
      </c>
      <c r="P1253" s="83" t="n">
        <f aca="false">IF($N1253="P",VLOOKUP(H1253,PrcBuckets,2,FALSE()),0)</f>
        <v>13</v>
      </c>
      <c r="Q1253" s="83" t="n">
        <f aca="false">IF($N1253="D",VLOOKUP(H1253,BasisBuckets,2,FALSE()),0)</f>
        <v>0</v>
      </c>
      <c r="R1253" s="83" t="n">
        <f aca="false">IF($N1253="PHY",VLOOKUP(H1253,PGDBuckets,2,FALSE()),0)</f>
        <v>0</v>
      </c>
      <c r="S1253" s="83" t="n">
        <f aca="false">IF($N1253="G",VLOOKUP(H1253,PGDBuckets,2,FALSE()),0)</f>
        <v>0</v>
      </c>
      <c r="T1253" s="83" t="n">
        <f aca="false">SUM(P1253:S1253)</f>
        <v>13</v>
      </c>
      <c r="U1253" s="83" t="str">
        <f aca="false">IF(O1253="not used","-",O1253&amp;N1253&amp;T1253)</f>
        <v>-</v>
      </c>
      <c r="V1253" s="83" t="str">
        <f aca="false">IF(O1253="Not Used","-",VLOOKUP(D1253,FOLIOS,7,FALSE())&amp;H1253)</f>
        <v>-</v>
      </c>
      <c r="W1253" s="83" t="str">
        <f aca="false">IF(U1253="-","-",O1253&amp;E1253&amp;H1253)</f>
        <v>-</v>
      </c>
      <c r="X1253" s="84" t="str">
        <f aca="false">D1253&amp;G1253</f>
        <v>FT-CAND-EGSC-PRCTOLL:EMP/EMER</v>
      </c>
      <c r="AF1253" s="0" t="str">
        <f aca="false">D1253&amp;V1253</f>
        <v>FT-CAND-EGSC-PRC-</v>
      </c>
    </row>
    <row r="1254" customFormat="false" ht="12.75" hidden="false" customHeight="false" outlineLevel="0" collapsed="false">
      <c r="A1254" s="80" t="n">
        <v>36682</v>
      </c>
      <c r="B1254" s="81" t="s">
        <v>55</v>
      </c>
      <c r="C1254" s="81" t="s">
        <v>56</v>
      </c>
      <c r="D1254" s="81" t="s">
        <v>80</v>
      </c>
      <c r="E1254" s="81" t="s">
        <v>24</v>
      </c>
      <c r="F1254" s="81"/>
      <c r="G1254" s="81" t="s">
        <v>65</v>
      </c>
      <c r="H1254" s="80" t="n">
        <v>38565</v>
      </c>
      <c r="I1254" s="81" t="n">
        <v>0</v>
      </c>
      <c r="J1254" s="81" t="n">
        <v>0</v>
      </c>
      <c r="K1254" s="82" t="n">
        <f aca="false">IF(J1254=0,0,J1254/I1254)</f>
        <v>0</v>
      </c>
      <c r="L1254" s="82" t="n">
        <f aca="false">I1254/UOM</f>
        <v>0</v>
      </c>
      <c r="M1254" s="82" t="n">
        <f aca="false">J1254/UOM</f>
        <v>0</v>
      </c>
      <c r="N1254" s="83" t="str">
        <f aca="false">IF(F1254="P","PHY",IF(F1254="G","G",E1254))</f>
        <v>P</v>
      </c>
      <c r="O1254" s="83" t="str">
        <f aca="false">IF(ISNA(VLOOKUP(G1254,BadCanCurves,1,FALSE())),VLOOKUP(D1254,FOLIOS,6,FALSE()),"not used")</f>
        <v>not used</v>
      </c>
      <c r="P1254" s="83" t="n">
        <f aca="false">IF($N1254="P",VLOOKUP(H1254,PrcBuckets,2,FALSE()),0)</f>
        <v>13</v>
      </c>
      <c r="Q1254" s="83" t="n">
        <f aca="false">IF($N1254="D",VLOOKUP(H1254,BasisBuckets,2,FALSE()),0)</f>
        <v>0</v>
      </c>
      <c r="R1254" s="83" t="n">
        <f aca="false">IF($N1254="PHY",VLOOKUP(H1254,PGDBuckets,2,FALSE()),0)</f>
        <v>0</v>
      </c>
      <c r="S1254" s="83" t="n">
        <f aca="false">IF($N1254="G",VLOOKUP(H1254,PGDBuckets,2,FALSE()),0)</f>
        <v>0</v>
      </c>
      <c r="T1254" s="83" t="n">
        <f aca="false">SUM(P1254:S1254)</f>
        <v>13</v>
      </c>
      <c r="U1254" s="83" t="str">
        <f aca="false">IF(O1254="not used","-",O1254&amp;N1254&amp;T1254)</f>
        <v>-</v>
      </c>
      <c r="V1254" s="83" t="str">
        <f aca="false">IF(O1254="Not Used","-",VLOOKUP(D1254,FOLIOS,7,FALSE())&amp;H1254)</f>
        <v>-</v>
      </c>
      <c r="W1254" s="83" t="str">
        <f aca="false">IF(U1254="-","-",O1254&amp;E1254&amp;H1254)</f>
        <v>-</v>
      </c>
      <c r="X1254" s="84" t="str">
        <f aca="false">D1254&amp;G1254</f>
        <v>FT-CAND-EGSC-PRCTOLL:EMP/EMER</v>
      </c>
      <c r="AF1254" s="0" t="str">
        <f aca="false">D1254&amp;V1254</f>
        <v>FT-CAND-EGSC-PRC-</v>
      </c>
    </row>
    <row r="1255" customFormat="false" ht="12.75" hidden="false" customHeight="false" outlineLevel="0" collapsed="false">
      <c r="A1255" s="80" t="n">
        <v>36682</v>
      </c>
      <c r="B1255" s="81" t="s">
        <v>55</v>
      </c>
      <c r="C1255" s="81" t="s">
        <v>56</v>
      </c>
      <c r="D1255" s="81" t="s">
        <v>80</v>
      </c>
      <c r="E1255" s="81" t="s">
        <v>24</v>
      </c>
      <c r="F1255" s="81"/>
      <c r="G1255" s="81" t="s">
        <v>65</v>
      </c>
      <c r="H1255" s="80" t="n">
        <v>38596</v>
      </c>
      <c r="I1255" s="81" t="n">
        <v>0</v>
      </c>
      <c r="J1255" s="81" t="n">
        <v>0</v>
      </c>
      <c r="K1255" s="82" t="n">
        <f aca="false">IF(J1255=0,0,J1255/I1255)</f>
        <v>0</v>
      </c>
      <c r="L1255" s="82" t="n">
        <f aca="false">I1255/UOM</f>
        <v>0</v>
      </c>
      <c r="M1255" s="82" t="n">
        <f aca="false">J1255/UOM</f>
        <v>0</v>
      </c>
      <c r="N1255" s="83" t="str">
        <f aca="false">IF(F1255="P","PHY",IF(F1255="G","G",E1255))</f>
        <v>P</v>
      </c>
      <c r="O1255" s="83" t="str">
        <f aca="false">IF(ISNA(VLOOKUP(G1255,BadCanCurves,1,FALSE())),VLOOKUP(D1255,FOLIOS,6,FALSE()),"not used")</f>
        <v>not used</v>
      </c>
      <c r="P1255" s="83" t="n">
        <f aca="false">IF($N1255="P",VLOOKUP(H1255,PrcBuckets,2,FALSE()),0)</f>
        <v>13</v>
      </c>
      <c r="Q1255" s="83" t="n">
        <f aca="false">IF($N1255="D",VLOOKUP(H1255,BasisBuckets,2,FALSE()),0)</f>
        <v>0</v>
      </c>
      <c r="R1255" s="83" t="n">
        <f aca="false">IF($N1255="PHY",VLOOKUP(H1255,PGDBuckets,2,FALSE()),0)</f>
        <v>0</v>
      </c>
      <c r="S1255" s="83" t="n">
        <f aca="false">IF($N1255="G",VLOOKUP(H1255,PGDBuckets,2,FALSE()),0)</f>
        <v>0</v>
      </c>
      <c r="T1255" s="83" t="n">
        <f aca="false">SUM(P1255:S1255)</f>
        <v>13</v>
      </c>
      <c r="U1255" s="83" t="str">
        <f aca="false">IF(O1255="not used","-",O1255&amp;N1255&amp;T1255)</f>
        <v>-</v>
      </c>
      <c r="V1255" s="83" t="str">
        <f aca="false">IF(O1255="Not Used","-",VLOOKUP(D1255,FOLIOS,7,FALSE())&amp;H1255)</f>
        <v>-</v>
      </c>
      <c r="W1255" s="83" t="str">
        <f aca="false">IF(U1255="-","-",O1255&amp;E1255&amp;H1255)</f>
        <v>-</v>
      </c>
      <c r="X1255" s="84" t="str">
        <f aca="false">D1255&amp;G1255</f>
        <v>FT-CAND-EGSC-PRCTOLL:EMP/EMER</v>
      </c>
      <c r="AF1255" s="0" t="str">
        <f aca="false">D1255&amp;V1255</f>
        <v>FT-CAND-EGSC-PRC-</v>
      </c>
    </row>
    <row r="1256" customFormat="false" ht="12.75" hidden="false" customHeight="false" outlineLevel="0" collapsed="false">
      <c r="A1256" s="80" t="n">
        <v>36682</v>
      </c>
      <c r="B1256" s="81" t="s">
        <v>55</v>
      </c>
      <c r="C1256" s="81" t="s">
        <v>56</v>
      </c>
      <c r="D1256" s="81" t="s">
        <v>80</v>
      </c>
      <c r="E1256" s="81" t="s">
        <v>24</v>
      </c>
      <c r="F1256" s="81"/>
      <c r="G1256" s="81" t="s">
        <v>65</v>
      </c>
      <c r="H1256" s="80" t="n">
        <v>38626</v>
      </c>
      <c r="I1256" s="81" t="n">
        <v>0</v>
      </c>
      <c r="J1256" s="81" t="n">
        <v>0</v>
      </c>
      <c r="K1256" s="82" t="n">
        <f aca="false">IF(J1256=0,0,J1256/I1256)</f>
        <v>0</v>
      </c>
      <c r="L1256" s="82" t="n">
        <f aca="false">I1256/UOM</f>
        <v>0</v>
      </c>
      <c r="M1256" s="82" t="n">
        <f aca="false">J1256/UOM</f>
        <v>0</v>
      </c>
      <c r="N1256" s="83" t="str">
        <f aca="false">IF(F1256="P","PHY",IF(F1256="G","G",E1256))</f>
        <v>P</v>
      </c>
      <c r="O1256" s="83" t="str">
        <f aca="false">IF(ISNA(VLOOKUP(G1256,BadCanCurves,1,FALSE())),VLOOKUP(D1256,FOLIOS,6,FALSE()),"not used")</f>
        <v>not used</v>
      </c>
      <c r="P1256" s="83" t="n">
        <f aca="false">IF($N1256="P",VLOOKUP(H1256,PrcBuckets,2,FALSE()),0)</f>
        <v>13</v>
      </c>
      <c r="Q1256" s="83" t="n">
        <f aca="false">IF($N1256="D",VLOOKUP(H1256,BasisBuckets,2,FALSE()),0)</f>
        <v>0</v>
      </c>
      <c r="R1256" s="83" t="n">
        <f aca="false">IF($N1256="PHY",VLOOKUP(H1256,PGDBuckets,2,FALSE()),0)</f>
        <v>0</v>
      </c>
      <c r="S1256" s="83" t="n">
        <f aca="false">IF($N1256="G",VLOOKUP(H1256,PGDBuckets,2,FALSE()),0)</f>
        <v>0</v>
      </c>
      <c r="T1256" s="83" t="n">
        <f aca="false">SUM(P1256:S1256)</f>
        <v>13</v>
      </c>
      <c r="U1256" s="83" t="str">
        <f aca="false">IF(O1256="not used","-",O1256&amp;N1256&amp;T1256)</f>
        <v>-</v>
      </c>
      <c r="V1256" s="83" t="str">
        <f aca="false">IF(O1256="Not Used","-",VLOOKUP(D1256,FOLIOS,7,FALSE())&amp;H1256)</f>
        <v>-</v>
      </c>
      <c r="W1256" s="83" t="str">
        <f aca="false">IF(U1256="-","-",O1256&amp;E1256&amp;H1256)</f>
        <v>-</v>
      </c>
      <c r="X1256" s="84" t="str">
        <f aca="false">D1256&amp;G1256</f>
        <v>FT-CAND-EGSC-PRCTOLL:EMP/EMER</v>
      </c>
      <c r="AF1256" s="0" t="str">
        <f aca="false">D1256&amp;V1256</f>
        <v>FT-CAND-EGSC-PRC-</v>
      </c>
    </row>
    <row r="1257" customFormat="false" ht="12.75" hidden="false" customHeight="false" outlineLevel="0" collapsed="false">
      <c r="A1257" s="80" t="n">
        <v>36682</v>
      </c>
      <c r="B1257" s="81" t="s">
        <v>55</v>
      </c>
      <c r="C1257" s="81" t="s">
        <v>56</v>
      </c>
      <c r="D1257" s="81" t="s">
        <v>80</v>
      </c>
      <c r="E1257" s="81" t="s">
        <v>24</v>
      </c>
      <c r="F1257" s="81"/>
      <c r="G1257" s="81" t="s">
        <v>65</v>
      </c>
      <c r="H1257" s="80" t="n">
        <v>38657</v>
      </c>
      <c r="I1257" s="81" t="n">
        <v>0</v>
      </c>
      <c r="J1257" s="81" t="n">
        <v>0</v>
      </c>
      <c r="K1257" s="82" t="n">
        <f aca="false">IF(J1257=0,0,J1257/I1257)</f>
        <v>0</v>
      </c>
      <c r="L1257" s="82" t="n">
        <f aca="false">I1257/UOM</f>
        <v>0</v>
      </c>
      <c r="M1257" s="82" t="n">
        <f aca="false">J1257/UOM</f>
        <v>0</v>
      </c>
      <c r="N1257" s="83" t="str">
        <f aca="false">IF(F1257="P","PHY",IF(F1257="G","G",E1257))</f>
        <v>P</v>
      </c>
      <c r="O1257" s="83" t="str">
        <f aca="false">IF(ISNA(VLOOKUP(G1257,BadCanCurves,1,FALSE())),VLOOKUP(D1257,FOLIOS,6,FALSE()),"not used")</f>
        <v>not used</v>
      </c>
      <c r="P1257" s="83" t="n">
        <f aca="false">IF($N1257="P",VLOOKUP(H1257,PrcBuckets,2,FALSE()),0)</f>
        <v>13</v>
      </c>
      <c r="Q1257" s="83" t="n">
        <f aca="false">IF($N1257="D",VLOOKUP(H1257,BasisBuckets,2,FALSE()),0)</f>
        <v>0</v>
      </c>
      <c r="R1257" s="83" t="n">
        <f aca="false">IF($N1257="PHY",VLOOKUP(H1257,PGDBuckets,2,FALSE()),0)</f>
        <v>0</v>
      </c>
      <c r="S1257" s="83" t="n">
        <f aca="false">IF($N1257="G",VLOOKUP(H1257,PGDBuckets,2,FALSE()),0)</f>
        <v>0</v>
      </c>
      <c r="T1257" s="83" t="n">
        <f aca="false">SUM(P1257:S1257)</f>
        <v>13</v>
      </c>
      <c r="U1257" s="83" t="str">
        <f aca="false">IF(O1257="not used","-",O1257&amp;N1257&amp;T1257)</f>
        <v>-</v>
      </c>
      <c r="V1257" s="83" t="str">
        <f aca="false">IF(O1257="Not Used","-",VLOOKUP(D1257,FOLIOS,7,FALSE())&amp;H1257)</f>
        <v>-</v>
      </c>
      <c r="W1257" s="83" t="str">
        <f aca="false">IF(U1257="-","-",O1257&amp;E1257&amp;H1257)</f>
        <v>-</v>
      </c>
      <c r="X1257" s="84" t="str">
        <f aca="false">D1257&amp;G1257</f>
        <v>FT-CAND-EGSC-PRCTOLL:EMP/EMER</v>
      </c>
      <c r="AF1257" s="0" t="str">
        <f aca="false">D1257&amp;V1257</f>
        <v>FT-CAND-EGSC-PRC-</v>
      </c>
    </row>
    <row r="1258" customFormat="false" ht="12.75" hidden="false" customHeight="false" outlineLevel="0" collapsed="false">
      <c r="A1258" s="80" t="n">
        <v>36682</v>
      </c>
      <c r="B1258" s="81" t="s">
        <v>55</v>
      </c>
      <c r="C1258" s="81" t="s">
        <v>56</v>
      </c>
      <c r="D1258" s="81" t="s">
        <v>80</v>
      </c>
      <c r="E1258" s="81" t="s">
        <v>24</v>
      </c>
      <c r="F1258" s="81"/>
      <c r="G1258" s="81" t="s">
        <v>65</v>
      </c>
      <c r="H1258" s="80" t="n">
        <v>38687</v>
      </c>
      <c r="I1258" s="81" t="n">
        <v>0</v>
      </c>
      <c r="J1258" s="81" t="n">
        <v>0</v>
      </c>
      <c r="K1258" s="82" t="n">
        <f aca="false">IF(J1258=0,0,J1258/I1258)</f>
        <v>0</v>
      </c>
      <c r="L1258" s="82" t="n">
        <f aca="false">I1258/UOM</f>
        <v>0</v>
      </c>
      <c r="M1258" s="82" t="n">
        <f aca="false">J1258/UOM</f>
        <v>0</v>
      </c>
      <c r="N1258" s="83" t="str">
        <f aca="false">IF(F1258="P","PHY",IF(F1258="G","G",E1258))</f>
        <v>P</v>
      </c>
      <c r="O1258" s="83" t="str">
        <f aca="false">IF(ISNA(VLOOKUP(G1258,BadCanCurves,1,FALSE())),VLOOKUP(D1258,FOLIOS,6,FALSE()),"not used")</f>
        <v>not used</v>
      </c>
      <c r="P1258" s="83" t="n">
        <f aca="false">IF($N1258="P",VLOOKUP(H1258,PrcBuckets,2,FALSE()),0)</f>
        <v>13</v>
      </c>
      <c r="Q1258" s="83" t="n">
        <f aca="false">IF($N1258="D",VLOOKUP(H1258,BasisBuckets,2,FALSE()),0)</f>
        <v>0</v>
      </c>
      <c r="R1258" s="83" t="n">
        <f aca="false">IF($N1258="PHY",VLOOKUP(H1258,PGDBuckets,2,FALSE()),0)</f>
        <v>0</v>
      </c>
      <c r="S1258" s="83" t="n">
        <f aca="false">IF($N1258="G",VLOOKUP(H1258,PGDBuckets,2,FALSE()),0)</f>
        <v>0</v>
      </c>
      <c r="T1258" s="83" t="n">
        <f aca="false">SUM(P1258:S1258)</f>
        <v>13</v>
      </c>
      <c r="U1258" s="83" t="str">
        <f aca="false">IF(O1258="not used","-",O1258&amp;N1258&amp;T1258)</f>
        <v>-</v>
      </c>
      <c r="V1258" s="83" t="str">
        <f aca="false">IF(O1258="Not Used","-",VLOOKUP(D1258,FOLIOS,7,FALSE())&amp;H1258)</f>
        <v>-</v>
      </c>
      <c r="W1258" s="83" t="str">
        <f aca="false">IF(U1258="-","-",O1258&amp;E1258&amp;H1258)</f>
        <v>-</v>
      </c>
      <c r="X1258" s="84" t="str">
        <f aca="false">D1258&amp;G1258</f>
        <v>FT-CAND-EGSC-PRCTOLL:EMP/EMER</v>
      </c>
      <c r="AF1258" s="0" t="str">
        <f aca="false">D1258&amp;V1258</f>
        <v>FT-CAND-EGSC-PRC-</v>
      </c>
    </row>
    <row r="1259" customFormat="false" ht="12.75" hidden="false" customHeight="false" outlineLevel="0" collapsed="false">
      <c r="A1259" s="80" t="n">
        <v>36682</v>
      </c>
      <c r="B1259" s="81" t="s">
        <v>55</v>
      </c>
      <c r="C1259" s="81" t="s">
        <v>56</v>
      </c>
      <c r="D1259" s="81" t="s">
        <v>80</v>
      </c>
      <c r="E1259" s="81" t="s">
        <v>24</v>
      </c>
      <c r="F1259" s="81"/>
      <c r="G1259" s="81" t="s">
        <v>65</v>
      </c>
      <c r="H1259" s="80" t="n">
        <v>38718</v>
      </c>
      <c r="I1259" s="81" t="n">
        <v>0</v>
      </c>
      <c r="J1259" s="81" t="n">
        <v>0</v>
      </c>
      <c r="K1259" s="82" t="n">
        <f aca="false">IF(J1259=0,0,J1259/I1259)</f>
        <v>0</v>
      </c>
      <c r="L1259" s="82" t="n">
        <f aca="false">I1259/UOM</f>
        <v>0</v>
      </c>
      <c r="M1259" s="82" t="n">
        <f aca="false">J1259/UOM</f>
        <v>0</v>
      </c>
      <c r="N1259" s="83" t="str">
        <f aca="false">IF(F1259="P","PHY",IF(F1259="G","G",E1259))</f>
        <v>P</v>
      </c>
      <c r="O1259" s="83" t="str">
        <f aca="false">IF(ISNA(VLOOKUP(G1259,BadCanCurves,1,FALSE())),VLOOKUP(D1259,FOLIOS,6,FALSE()),"not used")</f>
        <v>not used</v>
      </c>
      <c r="P1259" s="83" t="n">
        <f aca="false">IF($N1259="P",VLOOKUP(H1259,PrcBuckets,2,FALSE()),0)</f>
        <v>13</v>
      </c>
      <c r="Q1259" s="83" t="n">
        <f aca="false">IF($N1259="D",VLOOKUP(H1259,BasisBuckets,2,FALSE()),0)</f>
        <v>0</v>
      </c>
      <c r="R1259" s="83" t="n">
        <f aca="false">IF($N1259="PHY",VLOOKUP(H1259,PGDBuckets,2,FALSE()),0)</f>
        <v>0</v>
      </c>
      <c r="S1259" s="83" t="n">
        <f aca="false">IF($N1259="G",VLOOKUP(H1259,PGDBuckets,2,FALSE()),0)</f>
        <v>0</v>
      </c>
      <c r="T1259" s="83" t="n">
        <f aca="false">SUM(P1259:S1259)</f>
        <v>13</v>
      </c>
      <c r="U1259" s="83" t="str">
        <f aca="false">IF(O1259="not used","-",O1259&amp;N1259&amp;T1259)</f>
        <v>-</v>
      </c>
      <c r="V1259" s="83" t="str">
        <f aca="false">IF(O1259="Not Used","-",VLOOKUP(D1259,FOLIOS,7,FALSE())&amp;H1259)</f>
        <v>-</v>
      </c>
      <c r="W1259" s="83" t="str">
        <f aca="false">IF(U1259="-","-",O1259&amp;E1259&amp;H1259)</f>
        <v>-</v>
      </c>
      <c r="X1259" s="84" t="str">
        <f aca="false">D1259&amp;G1259</f>
        <v>FT-CAND-EGSC-PRCTOLL:EMP/EMER</v>
      </c>
      <c r="AF1259" s="0" t="str">
        <f aca="false">D1259&amp;V1259</f>
        <v>FT-CAND-EGSC-PRC-</v>
      </c>
    </row>
    <row r="1260" customFormat="false" ht="12.75" hidden="false" customHeight="false" outlineLevel="0" collapsed="false">
      <c r="A1260" s="80" t="n">
        <v>36682</v>
      </c>
      <c r="B1260" s="81" t="s">
        <v>55</v>
      </c>
      <c r="C1260" s="81" t="s">
        <v>56</v>
      </c>
      <c r="D1260" s="81" t="s">
        <v>80</v>
      </c>
      <c r="E1260" s="81" t="s">
        <v>24</v>
      </c>
      <c r="F1260" s="81"/>
      <c r="G1260" s="81" t="s">
        <v>65</v>
      </c>
      <c r="H1260" s="80" t="n">
        <v>38749</v>
      </c>
      <c r="I1260" s="81" t="n">
        <v>0</v>
      </c>
      <c r="J1260" s="81" t="n">
        <v>0</v>
      </c>
      <c r="K1260" s="82" t="n">
        <f aca="false">IF(J1260=0,0,J1260/I1260)</f>
        <v>0</v>
      </c>
      <c r="L1260" s="82" t="n">
        <f aca="false">I1260/UOM</f>
        <v>0</v>
      </c>
      <c r="M1260" s="82" t="n">
        <f aca="false">J1260/UOM</f>
        <v>0</v>
      </c>
      <c r="N1260" s="83" t="str">
        <f aca="false">IF(F1260="P","PHY",IF(F1260="G","G",E1260))</f>
        <v>P</v>
      </c>
      <c r="O1260" s="83" t="str">
        <f aca="false">IF(ISNA(VLOOKUP(G1260,BadCanCurves,1,FALSE())),VLOOKUP(D1260,FOLIOS,6,FALSE()),"not used")</f>
        <v>not used</v>
      </c>
      <c r="P1260" s="83" t="n">
        <f aca="false">IF($N1260="P",VLOOKUP(H1260,PrcBuckets,2,FALSE()),0)</f>
        <v>13</v>
      </c>
      <c r="Q1260" s="83" t="n">
        <f aca="false">IF($N1260="D",VLOOKUP(H1260,BasisBuckets,2,FALSE()),0)</f>
        <v>0</v>
      </c>
      <c r="R1260" s="83" t="n">
        <f aca="false">IF($N1260="PHY",VLOOKUP(H1260,PGDBuckets,2,FALSE()),0)</f>
        <v>0</v>
      </c>
      <c r="S1260" s="83" t="n">
        <f aca="false">IF($N1260="G",VLOOKUP(H1260,PGDBuckets,2,FALSE()),0)</f>
        <v>0</v>
      </c>
      <c r="T1260" s="83" t="n">
        <f aca="false">SUM(P1260:S1260)</f>
        <v>13</v>
      </c>
      <c r="U1260" s="83" t="str">
        <f aca="false">IF(O1260="not used","-",O1260&amp;N1260&amp;T1260)</f>
        <v>-</v>
      </c>
      <c r="V1260" s="83" t="str">
        <f aca="false">IF(O1260="Not Used","-",VLOOKUP(D1260,FOLIOS,7,FALSE())&amp;H1260)</f>
        <v>-</v>
      </c>
      <c r="W1260" s="83" t="str">
        <f aca="false">IF(U1260="-","-",O1260&amp;E1260&amp;H1260)</f>
        <v>-</v>
      </c>
      <c r="X1260" s="84" t="str">
        <f aca="false">D1260&amp;G1260</f>
        <v>FT-CAND-EGSC-PRCTOLL:EMP/EMER</v>
      </c>
      <c r="AF1260" s="0" t="str">
        <f aca="false">D1260&amp;V1260</f>
        <v>FT-CAND-EGSC-PRC-</v>
      </c>
    </row>
    <row r="1261" customFormat="false" ht="12.75" hidden="false" customHeight="false" outlineLevel="0" collapsed="false">
      <c r="A1261" s="80" t="n">
        <v>36682</v>
      </c>
      <c r="B1261" s="81" t="s">
        <v>55</v>
      </c>
      <c r="C1261" s="81" t="s">
        <v>56</v>
      </c>
      <c r="D1261" s="81" t="s">
        <v>80</v>
      </c>
      <c r="E1261" s="81" t="s">
        <v>24</v>
      </c>
      <c r="F1261" s="81"/>
      <c r="G1261" s="81" t="s">
        <v>65</v>
      </c>
      <c r="H1261" s="80" t="n">
        <v>38777</v>
      </c>
      <c r="I1261" s="81" t="n">
        <v>0</v>
      </c>
      <c r="J1261" s="81" t="n">
        <v>0</v>
      </c>
      <c r="K1261" s="82" t="n">
        <f aca="false">IF(J1261=0,0,J1261/I1261)</f>
        <v>0</v>
      </c>
      <c r="L1261" s="82" t="n">
        <f aca="false">I1261/UOM</f>
        <v>0</v>
      </c>
      <c r="M1261" s="82" t="n">
        <f aca="false">J1261/UOM</f>
        <v>0</v>
      </c>
      <c r="N1261" s="83" t="str">
        <f aca="false">IF(F1261="P","PHY",IF(F1261="G","G",E1261))</f>
        <v>P</v>
      </c>
      <c r="O1261" s="83" t="str">
        <f aca="false">IF(ISNA(VLOOKUP(G1261,BadCanCurves,1,FALSE())),VLOOKUP(D1261,FOLIOS,6,FALSE()),"not used")</f>
        <v>not used</v>
      </c>
      <c r="P1261" s="83" t="n">
        <f aca="false">IF($N1261="P",VLOOKUP(H1261,PrcBuckets,2,FALSE()),0)</f>
        <v>13</v>
      </c>
      <c r="Q1261" s="83" t="n">
        <f aca="false">IF($N1261="D",VLOOKUP(H1261,BasisBuckets,2,FALSE()),0)</f>
        <v>0</v>
      </c>
      <c r="R1261" s="83" t="n">
        <f aca="false">IF($N1261="PHY",VLOOKUP(H1261,PGDBuckets,2,FALSE()),0)</f>
        <v>0</v>
      </c>
      <c r="S1261" s="83" t="n">
        <f aca="false">IF($N1261="G",VLOOKUP(H1261,PGDBuckets,2,FALSE()),0)</f>
        <v>0</v>
      </c>
      <c r="T1261" s="83" t="n">
        <f aca="false">SUM(P1261:S1261)</f>
        <v>13</v>
      </c>
      <c r="U1261" s="83" t="str">
        <f aca="false">IF(O1261="not used","-",O1261&amp;N1261&amp;T1261)</f>
        <v>-</v>
      </c>
      <c r="V1261" s="83" t="str">
        <f aca="false">IF(O1261="Not Used","-",VLOOKUP(D1261,FOLIOS,7,FALSE())&amp;H1261)</f>
        <v>-</v>
      </c>
      <c r="W1261" s="83" t="str">
        <f aca="false">IF(U1261="-","-",O1261&amp;E1261&amp;H1261)</f>
        <v>-</v>
      </c>
      <c r="X1261" s="84" t="str">
        <f aca="false">D1261&amp;G1261</f>
        <v>FT-CAND-EGSC-PRCTOLL:EMP/EMER</v>
      </c>
      <c r="AF1261" s="0" t="str">
        <f aca="false">D1261&amp;V1261</f>
        <v>FT-CAND-EGSC-PRC-</v>
      </c>
    </row>
    <row r="1262" customFormat="false" ht="12.75" hidden="false" customHeight="false" outlineLevel="0" collapsed="false">
      <c r="A1262" s="80" t="n">
        <v>36682</v>
      </c>
      <c r="B1262" s="81" t="s">
        <v>55</v>
      </c>
      <c r="C1262" s="81" t="s">
        <v>56</v>
      </c>
      <c r="D1262" s="81" t="s">
        <v>80</v>
      </c>
      <c r="E1262" s="81" t="s">
        <v>24</v>
      </c>
      <c r="F1262" s="81"/>
      <c r="G1262" s="81" t="s">
        <v>65</v>
      </c>
      <c r="H1262" s="80" t="n">
        <v>38808</v>
      </c>
      <c r="I1262" s="81" t="n">
        <v>0</v>
      </c>
      <c r="J1262" s="81" t="n">
        <v>0</v>
      </c>
      <c r="K1262" s="82" t="n">
        <f aca="false">IF(J1262=0,0,J1262/I1262)</f>
        <v>0</v>
      </c>
      <c r="L1262" s="82" t="n">
        <f aca="false">I1262/UOM</f>
        <v>0</v>
      </c>
      <c r="M1262" s="82" t="n">
        <f aca="false">J1262/UOM</f>
        <v>0</v>
      </c>
      <c r="N1262" s="83" t="str">
        <f aca="false">IF(F1262="P","PHY",IF(F1262="G","G",E1262))</f>
        <v>P</v>
      </c>
      <c r="O1262" s="83" t="str">
        <f aca="false">IF(ISNA(VLOOKUP(G1262,BadCanCurves,1,FALSE())),VLOOKUP(D1262,FOLIOS,6,FALSE()),"not used")</f>
        <v>not used</v>
      </c>
      <c r="P1262" s="83" t="n">
        <f aca="false">IF($N1262="P",VLOOKUP(H1262,PrcBuckets,2,FALSE()),0)</f>
        <v>13</v>
      </c>
      <c r="Q1262" s="83" t="n">
        <f aca="false">IF($N1262="D",VLOOKUP(H1262,BasisBuckets,2,FALSE()),0)</f>
        <v>0</v>
      </c>
      <c r="R1262" s="83" t="n">
        <f aca="false">IF($N1262="PHY",VLOOKUP(H1262,PGDBuckets,2,FALSE()),0)</f>
        <v>0</v>
      </c>
      <c r="S1262" s="83" t="n">
        <f aca="false">IF($N1262="G",VLOOKUP(H1262,PGDBuckets,2,FALSE()),0)</f>
        <v>0</v>
      </c>
      <c r="T1262" s="83" t="n">
        <f aca="false">SUM(P1262:S1262)</f>
        <v>13</v>
      </c>
      <c r="U1262" s="83" t="str">
        <f aca="false">IF(O1262="not used","-",O1262&amp;N1262&amp;T1262)</f>
        <v>-</v>
      </c>
      <c r="V1262" s="83" t="str">
        <f aca="false">IF(O1262="Not Used","-",VLOOKUP(D1262,FOLIOS,7,FALSE())&amp;H1262)</f>
        <v>-</v>
      </c>
      <c r="W1262" s="83" t="str">
        <f aca="false">IF(U1262="-","-",O1262&amp;E1262&amp;H1262)</f>
        <v>-</v>
      </c>
      <c r="X1262" s="84" t="str">
        <f aca="false">D1262&amp;G1262</f>
        <v>FT-CAND-EGSC-PRCTOLL:EMP/EMER</v>
      </c>
      <c r="AF1262" s="0" t="str">
        <f aca="false">D1262&amp;V1262</f>
        <v>FT-CAND-EGSC-PRC-</v>
      </c>
    </row>
    <row r="1263" customFormat="false" ht="12.75" hidden="false" customHeight="false" outlineLevel="0" collapsed="false">
      <c r="A1263" s="80" t="n">
        <v>36682</v>
      </c>
      <c r="B1263" s="81" t="s">
        <v>55</v>
      </c>
      <c r="C1263" s="81" t="s">
        <v>56</v>
      </c>
      <c r="D1263" s="81" t="s">
        <v>80</v>
      </c>
      <c r="E1263" s="81" t="s">
        <v>24</v>
      </c>
      <c r="F1263" s="81"/>
      <c r="G1263" s="81" t="s">
        <v>65</v>
      </c>
      <c r="H1263" s="80" t="n">
        <v>38838</v>
      </c>
      <c r="I1263" s="81" t="n">
        <v>0</v>
      </c>
      <c r="J1263" s="81" t="n">
        <v>0</v>
      </c>
      <c r="K1263" s="82" t="n">
        <f aca="false">IF(J1263=0,0,J1263/I1263)</f>
        <v>0</v>
      </c>
      <c r="L1263" s="82" t="n">
        <f aca="false">I1263/UOM</f>
        <v>0</v>
      </c>
      <c r="M1263" s="82" t="n">
        <f aca="false">J1263/UOM</f>
        <v>0</v>
      </c>
      <c r="N1263" s="83" t="str">
        <f aca="false">IF(F1263="P","PHY",IF(F1263="G","G",E1263))</f>
        <v>P</v>
      </c>
      <c r="O1263" s="83" t="str">
        <f aca="false">IF(ISNA(VLOOKUP(G1263,BadCanCurves,1,FALSE())),VLOOKUP(D1263,FOLIOS,6,FALSE()),"not used")</f>
        <v>not used</v>
      </c>
      <c r="P1263" s="83" t="n">
        <f aca="false">IF($N1263="P",VLOOKUP(H1263,PrcBuckets,2,FALSE()),0)</f>
        <v>13</v>
      </c>
      <c r="Q1263" s="83" t="n">
        <f aca="false">IF($N1263="D",VLOOKUP(H1263,BasisBuckets,2,FALSE()),0)</f>
        <v>0</v>
      </c>
      <c r="R1263" s="83" t="n">
        <f aca="false">IF($N1263="PHY",VLOOKUP(H1263,PGDBuckets,2,FALSE()),0)</f>
        <v>0</v>
      </c>
      <c r="S1263" s="83" t="n">
        <f aca="false">IF($N1263="G",VLOOKUP(H1263,PGDBuckets,2,FALSE()),0)</f>
        <v>0</v>
      </c>
      <c r="T1263" s="83" t="n">
        <f aca="false">SUM(P1263:S1263)</f>
        <v>13</v>
      </c>
      <c r="U1263" s="83" t="str">
        <f aca="false">IF(O1263="not used","-",O1263&amp;N1263&amp;T1263)</f>
        <v>-</v>
      </c>
      <c r="V1263" s="83" t="str">
        <f aca="false">IF(O1263="Not Used","-",VLOOKUP(D1263,FOLIOS,7,FALSE())&amp;H1263)</f>
        <v>-</v>
      </c>
      <c r="W1263" s="83" t="str">
        <f aca="false">IF(U1263="-","-",O1263&amp;E1263&amp;H1263)</f>
        <v>-</v>
      </c>
      <c r="X1263" s="84" t="str">
        <f aca="false">D1263&amp;G1263</f>
        <v>FT-CAND-EGSC-PRCTOLL:EMP/EMER</v>
      </c>
      <c r="AF1263" s="0" t="str">
        <f aca="false">D1263&amp;V1263</f>
        <v>FT-CAND-EGSC-PRC-</v>
      </c>
    </row>
    <row r="1264" customFormat="false" ht="12.75" hidden="false" customHeight="false" outlineLevel="0" collapsed="false">
      <c r="A1264" s="80" t="n">
        <v>36682</v>
      </c>
      <c r="B1264" s="81" t="s">
        <v>55</v>
      </c>
      <c r="C1264" s="81" t="s">
        <v>56</v>
      </c>
      <c r="D1264" s="81" t="s">
        <v>80</v>
      </c>
      <c r="E1264" s="81" t="s">
        <v>24</v>
      </c>
      <c r="F1264" s="81"/>
      <c r="G1264" s="81" t="s">
        <v>65</v>
      </c>
      <c r="H1264" s="80" t="n">
        <v>38869</v>
      </c>
      <c r="I1264" s="81" t="n">
        <v>0</v>
      </c>
      <c r="J1264" s="81" t="n">
        <v>0</v>
      </c>
      <c r="K1264" s="82" t="n">
        <f aca="false">IF(J1264=0,0,J1264/I1264)</f>
        <v>0</v>
      </c>
      <c r="L1264" s="82" t="n">
        <f aca="false">I1264/UOM</f>
        <v>0</v>
      </c>
      <c r="M1264" s="82" t="n">
        <f aca="false">J1264/UOM</f>
        <v>0</v>
      </c>
      <c r="N1264" s="83" t="str">
        <f aca="false">IF(F1264="P","PHY",IF(F1264="G","G",E1264))</f>
        <v>P</v>
      </c>
      <c r="O1264" s="83" t="str">
        <f aca="false">IF(ISNA(VLOOKUP(G1264,BadCanCurves,1,FALSE())),VLOOKUP(D1264,FOLIOS,6,FALSE()),"not used")</f>
        <v>not used</v>
      </c>
      <c r="P1264" s="83" t="n">
        <f aca="false">IF($N1264="P",VLOOKUP(H1264,PrcBuckets,2,FALSE()),0)</f>
        <v>13</v>
      </c>
      <c r="Q1264" s="83" t="n">
        <f aca="false">IF($N1264="D",VLOOKUP(H1264,BasisBuckets,2,FALSE()),0)</f>
        <v>0</v>
      </c>
      <c r="R1264" s="83" t="n">
        <f aca="false">IF($N1264="PHY",VLOOKUP(H1264,PGDBuckets,2,FALSE()),0)</f>
        <v>0</v>
      </c>
      <c r="S1264" s="83" t="n">
        <f aca="false">IF($N1264="G",VLOOKUP(H1264,PGDBuckets,2,FALSE()),0)</f>
        <v>0</v>
      </c>
      <c r="T1264" s="83" t="n">
        <f aca="false">SUM(P1264:S1264)</f>
        <v>13</v>
      </c>
      <c r="U1264" s="83" t="str">
        <f aca="false">IF(O1264="not used","-",O1264&amp;N1264&amp;T1264)</f>
        <v>-</v>
      </c>
      <c r="V1264" s="83" t="str">
        <f aca="false">IF(O1264="Not Used","-",VLOOKUP(D1264,FOLIOS,7,FALSE())&amp;H1264)</f>
        <v>-</v>
      </c>
      <c r="W1264" s="83" t="str">
        <f aca="false">IF(U1264="-","-",O1264&amp;E1264&amp;H1264)</f>
        <v>-</v>
      </c>
      <c r="X1264" s="84" t="str">
        <f aca="false">D1264&amp;G1264</f>
        <v>FT-CAND-EGSC-PRCTOLL:EMP/EMER</v>
      </c>
      <c r="AF1264" s="0" t="str">
        <f aca="false">D1264&amp;V1264</f>
        <v>FT-CAND-EGSC-PRC-</v>
      </c>
    </row>
    <row r="1265" customFormat="false" ht="12.75" hidden="false" customHeight="false" outlineLevel="0" collapsed="false">
      <c r="A1265" s="80" t="n">
        <v>36682</v>
      </c>
      <c r="B1265" s="81" t="s">
        <v>55</v>
      </c>
      <c r="C1265" s="81" t="s">
        <v>56</v>
      </c>
      <c r="D1265" s="81" t="s">
        <v>80</v>
      </c>
      <c r="E1265" s="81" t="s">
        <v>24</v>
      </c>
      <c r="F1265" s="81"/>
      <c r="G1265" s="81" t="s">
        <v>65</v>
      </c>
      <c r="H1265" s="80" t="n">
        <v>38899</v>
      </c>
      <c r="I1265" s="81" t="n">
        <v>0</v>
      </c>
      <c r="J1265" s="81" t="n">
        <v>0</v>
      </c>
      <c r="K1265" s="82" t="n">
        <f aca="false">IF(J1265=0,0,J1265/I1265)</f>
        <v>0</v>
      </c>
      <c r="L1265" s="82" t="n">
        <f aca="false">I1265/UOM</f>
        <v>0</v>
      </c>
      <c r="M1265" s="82" t="n">
        <f aca="false">J1265/UOM</f>
        <v>0</v>
      </c>
      <c r="N1265" s="83" t="str">
        <f aca="false">IF(F1265="P","PHY",IF(F1265="G","G",E1265))</f>
        <v>P</v>
      </c>
      <c r="O1265" s="83" t="str">
        <f aca="false">IF(ISNA(VLOOKUP(G1265,BadCanCurves,1,FALSE())),VLOOKUP(D1265,FOLIOS,6,FALSE()),"not used")</f>
        <v>not used</v>
      </c>
      <c r="P1265" s="83" t="n">
        <f aca="false">IF($N1265="P",VLOOKUP(H1265,PrcBuckets,2,FALSE()),0)</f>
        <v>13</v>
      </c>
      <c r="Q1265" s="83" t="n">
        <f aca="false">IF($N1265="D",VLOOKUP(H1265,BasisBuckets,2,FALSE()),0)</f>
        <v>0</v>
      </c>
      <c r="R1265" s="83" t="n">
        <f aca="false">IF($N1265="PHY",VLOOKUP(H1265,PGDBuckets,2,FALSE()),0)</f>
        <v>0</v>
      </c>
      <c r="S1265" s="83" t="n">
        <f aca="false">IF($N1265="G",VLOOKUP(H1265,PGDBuckets,2,FALSE()),0)</f>
        <v>0</v>
      </c>
      <c r="T1265" s="83" t="n">
        <f aca="false">SUM(P1265:S1265)</f>
        <v>13</v>
      </c>
      <c r="U1265" s="83" t="str">
        <f aca="false">IF(O1265="not used","-",O1265&amp;N1265&amp;T1265)</f>
        <v>-</v>
      </c>
      <c r="V1265" s="83" t="str">
        <f aca="false">IF(O1265="Not Used","-",VLOOKUP(D1265,FOLIOS,7,FALSE())&amp;H1265)</f>
        <v>-</v>
      </c>
      <c r="W1265" s="83" t="str">
        <f aca="false">IF(U1265="-","-",O1265&amp;E1265&amp;H1265)</f>
        <v>-</v>
      </c>
      <c r="X1265" s="84" t="str">
        <f aca="false">D1265&amp;G1265</f>
        <v>FT-CAND-EGSC-PRCTOLL:EMP/EMER</v>
      </c>
      <c r="AF1265" s="0" t="str">
        <f aca="false">D1265&amp;V1265</f>
        <v>FT-CAND-EGSC-PRC-</v>
      </c>
    </row>
    <row r="1266" customFormat="false" ht="12.75" hidden="false" customHeight="false" outlineLevel="0" collapsed="false">
      <c r="A1266" s="80" t="n">
        <v>36682</v>
      </c>
      <c r="B1266" s="81" t="s">
        <v>55</v>
      </c>
      <c r="C1266" s="81" t="s">
        <v>56</v>
      </c>
      <c r="D1266" s="81" t="s">
        <v>80</v>
      </c>
      <c r="E1266" s="81" t="s">
        <v>24</v>
      </c>
      <c r="F1266" s="81"/>
      <c r="G1266" s="81" t="s">
        <v>65</v>
      </c>
      <c r="H1266" s="80" t="n">
        <v>38930</v>
      </c>
      <c r="I1266" s="81" t="n">
        <v>0</v>
      </c>
      <c r="J1266" s="81" t="n">
        <v>0</v>
      </c>
      <c r="K1266" s="82" t="n">
        <f aca="false">IF(J1266=0,0,J1266/I1266)</f>
        <v>0</v>
      </c>
      <c r="L1266" s="82" t="n">
        <f aca="false">I1266/UOM</f>
        <v>0</v>
      </c>
      <c r="M1266" s="82" t="n">
        <f aca="false">J1266/UOM</f>
        <v>0</v>
      </c>
      <c r="N1266" s="83" t="str">
        <f aca="false">IF(F1266="P","PHY",IF(F1266="G","G",E1266))</f>
        <v>P</v>
      </c>
      <c r="O1266" s="83" t="str">
        <f aca="false">IF(ISNA(VLOOKUP(G1266,BadCanCurves,1,FALSE())),VLOOKUP(D1266,FOLIOS,6,FALSE()),"not used")</f>
        <v>not used</v>
      </c>
      <c r="P1266" s="83" t="n">
        <f aca="false">IF($N1266="P",VLOOKUP(H1266,PrcBuckets,2,FALSE()),0)</f>
        <v>13</v>
      </c>
      <c r="Q1266" s="83" t="n">
        <f aca="false">IF($N1266="D",VLOOKUP(H1266,BasisBuckets,2,FALSE()),0)</f>
        <v>0</v>
      </c>
      <c r="R1266" s="83" t="n">
        <f aca="false">IF($N1266="PHY",VLOOKUP(H1266,PGDBuckets,2,FALSE()),0)</f>
        <v>0</v>
      </c>
      <c r="S1266" s="83" t="n">
        <f aca="false">IF($N1266="G",VLOOKUP(H1266,PGDBuckets,2,FALSE()),0)</f>
        <v>0</v>
      </c>
      <c r="T1266" s="83" t="n">
        <f aca="false">SUM(P1266:S1266)</f>
        <v>13</v>
      </c>
      <c r="U1266" s="83" t="str">
        <f aca="false">IF(O1266="not used","-",O1266&amp;N1266&amp;T1266)</f>
        <v>-</v>
      </c>
      <c r="V1266" s="83" t="str">
        <f aca="false">IF(O1266="Not Used","-",VLOOKUP(D1266,FOLIOS,7,FALSE())&amp;H1266)</f>
        <v>-</v>
      </c>
      <c r="W1266" s="83" t="str">
        <f aca="false">IF(U1266="-","-",O1266&amp;E1266&amp;H1266)</f>
        <v>-</v>
      </c>
      <c r="X1266" s="84" t="str">
        <f aca="false">D1266&amp;G1266</f>
        <v>FT-CAND-EGSC-PRCTOLL:EMP/EMER</v>
      </c>
      <c r="AF1266" s="0" t="str">
        <f aca="false">D1266&amp;V1266</f>
        <v>FT-CAND-EGSC-PRC-</v>
      </c>
    </row>
    <row r="1267" customFormat="false" ht="12.75" hidden="false" customHeight="false" outlineLevel="0" collapsed="false">
      <c r="A1267" s="80" t="n">
        <v>36682</v>
      </c>
      <c r="B1267" s="81" t="s">
        <v>55</v>
      </c>
      <c r="C1267" s="81" t="s">
        <v>56</v>
      </c>
      <c r="D1267" s="81" t="s">
        <v>80</v>
      </c>
      <c r="E1267" s="81" t="s">
        <v>24</v>
      </c>
      <c r="F1267" s="81"/>
      <c r="G1267" s="81" t="s">
        <v>65</v>
      </c>
      <c r="H1267" s="80" t="n">
        <v>38961</v>
      </c>
      <c r="I1267" s="81" t="n">
        <v>0</v>
      </c>
      <c r="J1267" s="81" t="n">
        <v>0</v>
      </c>
      <c r="K1267" s="82" t="n">
        <f aca="false">IF(J1267=0,0,J1267/I1267)</f>
        <v>0</v>
      </c>
      <c r="L1267" s="82" t="n">
        <f aca="false">I1267/UOM</f>
        <v>0</v>
      </c>
      <c r="M1267" s="82" t="n">
        <f aca="false">J1267/UOM</f>
        <v>0</v>
      </c>
      <c r="N1267" s="83" t="str">
        <f aca="false">IF(F1267="P","PHY",IF(F1267="G","G",E1267))</f>
        <v>P</v>
      </c>
      <c r="O1267" s="83" t="str">
        <f aca="false">IF(ISNA(VLOOKUP(G1267,BadCanCurves,1,FALSE())),VLOOKUP(D1267,FOLIOS,6,FALSE()),"not used")</f>
        <v>not used</v>
      </c>
      <c r="P1267" s="83" t="n">
        <f aca="false">IF($N1267="P",VLOOKUP(H1267,PrcBuckets,2,FALSE()),0)</f>
        <v>13</v>
      </c>
      <c r="Q1267" s="83" t="n">
        <f aca="false">IF($N1267="D",VLOOKUP(H1267,BasisBuckets,2,FALSE()),0)</f>
        <v>0</v>
      </c>
      <c r="R1267" s="83" t="n">
        <f aca="false">IF($N1267="PHY",VLOOKUP(H1267,PGDBuckets,2,FALSE()),0)</f>
        <v>0</v>
      </c>
      <c r="S1267" s="83" t="n">
        <f aca="false">IF($N1267="G",VLOOKUP(H1267,PGDBuckets,2,FALSE()),0)</f>
        <v>0</v>
      </c>
      <c r="T1267" s="83" t="n">
        <f aca="false">SUM(P1267:S1267)</f>
        <v>13</v>
      </c>
      <c r="U1267" s="83" t="str">
        <f aca="false">IF(O1267="not used","-",O1267&amp;N1267&amp;T1267)</f>
        <v>-</v>
      </c>
      <c r="V1267" s="83" t="str">
        <f aca="false">IF(O1267="Not Used","-",VLOOKUP(D1267,FOLIOS,7,FALSE())&amp;H1267)</f>
        <v>-</v>
      </c>
      <c r="W1267" s="83" t="str">
        <f aca="false">IF(U1267="-","-",O1267&amp;E1267&amp;H1267)</f>
        <v>-</v>
      </c>
      <c r="X1267" s="84" t="str">
        <f aca="false">D1267&amp;G1267</f>
        <v>FT-CAND-EGSC-PRCTOLL:EMP/EMER</v>
      </c>
      <c r="AF1267" s="0" t="str">
        <f aca="false">D1267&amp;V1267</f>
        <v>FT-CAND-EGSC-PRC-</v>
      </c>
    </row>
    <row r="1268" customFormat="false" ht="12.75" hidden="false" customHeight="false" outlineLevel="0" collapsed="false">
      <c r="A1268" s="80" t="n">
        <v>36682</v>
      </c>
      <c r="B1268" s="81" t="s">
        <v>55</v>
      </c>
      <c r="C1268" s="81" t="s">
        <v>56</v>
      </c>
      <c r="D1268" s="81" t="s">
        <v>80</v>
      </c>
      <c r="E1268" s="81" t="s">
        <v>24</v>
      </c>
      <c r="F1268" s="81"/>
      <c r="G1268" s="81" t="s">
        <v>65</v>
      </c>
      <c r="H1268" s="80" t="n">
        <v>38991</v>
      </c>
      <c r="I1268" s="81" t="n">
        <v>0</v>
      </c>
      <c r="J1268" s="81" t="n">
        <v>0</v>
      </c>
      <c r="K1268" s="82" t="n">
        <f aca="false">IF(J1268=0,0,J1268/I1268)</f>
        <v>0</v>
      </c>
      <c r="L1268" s="82" t="n">
        <f aca="false">I1268/UOM</f>
        <v>0</v>
      </c>
      <c r="M1268" s="82" t="n">
        <f aca="false">J1268/UOM</f>
        <v>0</v>
      </c>
      <c r="N1268" s="83" t="str">
        <f aca="false">IF(F1268="P","PHY",IF(F1268="G","G",E1268))</f>
        <v>P</v>
      </c>
      <c r="O1268" s="83" t="str">
        <f aca="false">IF(ISNA(VLOOKUP(G1268,BadCanCurves,1,FALSE())),VLOOKUP(D1268,FOLIOS,6,FALSE()),"not used")</f>
        <v>not used</v>
      </c>
      <c r="P1268" s="83" t="n">
        <f aca="false">IF($N1268="P",VLOOKUP(H1268,PrcBuckets,2,FALSE()),0)</f>
        <v>13</v>
      </c>
      <c r="Q1268" s="83" t="n">
        <f aca="false">IF($N1268="D",VLOOKUP(H1268,BasisBuckets,2,FALSE()),0)</f>
        <v>0</v>
      </c>
      <c r="R1268" s="83" t="n">
        <f aca="false">IF($N1268="PHY",VLOOKUP(H1268,PGDBuckets,2,FALSE()),0)</f>
        <v>0</v>
      </c>
      <c r="S1268" s="83" t="n">
        <f aca="false">IF($N1268="G",VLOOKUP(H1268,PGDBuckets,2,FALSE()),0)</f>
        <v>0</v>
      </c>
      <c r="T1268" s="83" t="n">
        <f aca="false">SUM(P1268:S1268)</f>
        <v>13</v>
      </c>
      <c r="U1268" s="83" t="str">
        <f aca="false">IF(O1268="not used","-",O1268&amp;N1268&amp;T1268)</f>
        <v>-</v>
      </c>
      <c r="V1268" s="83" t="str">
        <f aca="false">IF(O1268="Not Used","-",VLOOKUP(D1268,FOLIOS,7,FALSE())&amp;H1268)</f>
        <v>-</v>
      </c>
      <c r="W1268" s="83" t="str">
        <f aca="false">IF(U1268="-","-",O1268&amp;E1268&amp;H1268)</f>
        <v>-</v>
      </c>
      <c r="X1268" s="84" t="str">
        <f aca="false">D1268&amp;G1268</f>
        <v>FT-CAND-EGSC-PRCTOLL:EMP/EMER</v>
      </c>
      <c r="AF1268" s="0" t="str">
        <f aca="false">D1268&amp;V1268</f>
        <v>FT-CAND-EGSC-PRC-</v>
      </c>
    </row>
    <row r="1269" customFormat="false" ht="12.75" hidden="false" customHeight="false" outlineLevel="0" collapsed="false">
      <c r="A1269" s="80" t="n">
        <v>36682</v>
      </c>
      <c r="B1269" s="81" t="s">
        <v>55</v>
      </c>
      <c r="C1269" s="81" t="s">
        <v>56</v>
      </c>
      <c r="D1269" s="81" t="s">
        <v>80</v>
      </c>
      <c r="E1269" s="81" t="s">
        <v>24</v>
      </c>
      <c r="F1269" s="81"/>
      <c r="G1269" s="81" t="s">
        <v>65</v>
      </c>
      <c r="H1269" s="80" t="n">
        <v>39022</v>
      </c>
      <c r="I1269" s="81" t="n">
        <v>0</v>
      </c>
      <c r="J1269" s="81" t="n">
        <v>0</v>
      </c>
      <c r="K1269" s="82" t="n">
        <f aca="false">IF(J1269=0,0,J1269/I1269)</f>
        <v>0</v>
      </c>
      <c r="L1269" s="82" t="n">
        <f aca="false">I1269/UOM</f>
        <v>0</v>
      </c>
      <c r="M1269" s="82" t="n">
        <f aca="false">J1269/UOM</f>
        <v>0</v>
      </c>
      <c r="N1269" s="83" t="str">
        <f aca="false">IF(F1269="P","PHY",IF(F1269="G","G",E1269))</f>
        <v>P</v>
      </c>
      <c r="O1269" s="83" t="str">
        <f aca="false">IF(ISNA(VLOOKUP(G1269,BadCanCurves,1,FALSE())),VLOOKUP(D1269,FOLIOS,6,FALSE()),"not used")</f>
        <v>not used</v>
      </c>
      <c r="P1269" s="83" t="n">
        <f aca="false">IF($N1269="P",VLOOKUP(H1269,PrcBuckets,2,FALSE()),0)</f>
        <v>13</v>
      </c>
      <c r="Q1269" s="83" t="n">
        <f aca="false">IF($N1269="D",VLOOKUP(H1269,BasisBuckets,2,FALSE()),0)</f>
        <v>0</v>
      </c>
      <c r="R1269" s="83" t="n">
        <f aca="false">IF($N1269="PHY",VLOOKUP(H1269,PGDBuckets,2,FALSE()),0)</f>
        <v>0</v>
      </c>
      <c r="S1269" s="83" t="n">
        <f aca="false">IF($N1269="G",VLOOKUP(H1269,PGDBuckets,2,FALSE()),0)</f>
        <v>0</v>
      </c>
      <c r="T1269" s="83" t="n">
        <f aca="false">SUM(P1269:S1269)</f>
        <v>13</v>
      </c>
      <c r="U1269" s="83" t="str">
        <f aca="false">IF(O1269="not used","-",O1269&amp;N1269&amp;T1269)</f>
        <v>-</v>
      </c>
      <c r="V1269" s="83" t="str">
        <f aca="false">IF(O1269="Not Used","-",VLOOKUP(D1269,FOLIOS,7,FALSE())&amp;H1269)</f>
        <v>-</v>
      </c>
      <c r="W1269" s="83" t="str">
        <f aca="false">IF(U1269="-","-",O1269&amp;E1269&amp;H1269)</f>
        <v>-</v>
      </c>
      <c r="X1269" s="84" t="str">
        <f aca="false">D1269&amp;G1269</f>
        <v>FT-CAND-EGSC-PRCTOLL:EMP/EMER</v>
      </c>
      <c r="AF1269" s="0" t="str">
        <f aca="false">D1269&amp;V1269</f>
        <v>FT-CAND-EGSC-PRC-</v>
      </c>
    </row>
    <row r="1270" customFormat="false" ht="12.75" hidden="false" customHeight="false" outlineLevel="0" collapsed="false">
      <c r="A1270" s="80" t="n">
        <v>36682</v>
      </c>
      <c r="B1270" s="81" t="s">
        <v>55</v>
      </c>
      <c r="C1270" s="81" t="s">
        <v>56</v>
      </c>
      <c r="D1270" s="81" t="s">
        <v>80</v>
      </c>
      <c r="E1270" s="81" t="s">
        <v>24</v>
      </c>
      <c r="F1270" s="81"/>
      <c r="G1270" s="81" t="s">
        <v>65</v>
      </c>
      <c r="H1270" s="80" t="n">
        <v>39052</v>
      </c>
      <c r="I1270" s="81" t="n">
        <v>0</v>
      </c>
      <c r="J1270" s="81" t="n">
        <v>0</v>
      </c>
      <c r="K1270" s="82" t="n">
        <f aca="false">IF(J1270=0,0,J1270/I1270)</f>
        <v>0</v>
      </c>
      <c r="L1270" s="82" t="n">
        <f aca="false">I1270/UOM</f>
        <v>0</v>
      </c>
      <c r="M1270" s="82" t="n">
        <f aca="false">J1270/UOM</f>
        <v>0</v>
      </c>
      <c r="N1270" s="83" t="str">
        <f aca="false">IF(F1270="P","PHY",IF(F1270="G","G",E1270))</f>
        <v>P</v>
      </c>
      <c r="O1270" s="83" t="str">
        <f aca="false">IF(ISNA(VLOOKUP(G1270,BadCanCurves,1,FALSE())),VLOOKUP(D1270,FOLIOS,6,FALSE()),"not used")</f>
        <v>not used</v>
      </c>
      <c r="P1270" s="83" t="n">
        <f aca="false">IF($N1270="P",VLOOKUP(H1270,PrcBuckets,2,FALSE()),0)</f>
        <v>13</v>
      </c>
      <c r="Q1270" s="83" t="n">
        <f aca="false">IF($N1270="D",VLOOKUP(H1270,BasisBuckets,2,FALSE()),0)</f>
        <v>0</v>
      </c>
      <c r="R1270" s="83" t="n">
        <f aca="false">IF($N1270="PHY",VLOOKUP(H1270,PGDBuckets,2,FALSE()),0)</f>
        <v>0</v>
      </c>
      <c r="S1270" s="83" t="n">
        <f aca="false">IF($N1270="G",VLOOKUP(H1270,PGDBuckets,2,FALSE()),0)</f>
        <v>0</v>
      </c>
      <c r="T1270" s="83" t="n">
        <f aca="false">SUM(P1270:S1270)</f>
        <v>13</v>
      </c>
      <c r="U1270" s="83" t="str">
        <f aca="false">IF(O1270="not used","-",O1270&amp;N1270&amp;T1270)</f>
        <v>-</v>
      </c>
      <c r="V1270" s="83" t="str">
        <f aca="false">IF(O1270="Not Used","-",VLOOKUP(D1270,FOLIOS,7,FALSE())&amp;H1270)</f>
        <v>-</v>
      </c>
      <c r="W1270" s="83" t="str">
        <f aca="false">IF(U1270="-","-",O1270&amp;E1270&amp;H1270)</f>
        <v>-</v>
      </c>
      <c r="X1270" s="84" t="str">
        <f aca="false">D1270&amp;G1270</f>
        <v>FT-CAND-EGSC-PRCTOLL:EMP/EMER</v>
      </c>
      <c r="AF1270" s="0" t="str">
        <f aca="false">D1270&amp;V1270</f>
        <v>FT-CAND-EGSC-PRC-</v>
      </c>
    </row>
    <row r="1271" customFormat="false" ht="12.75" hidden="false" customHeight="false" outlineLevel="0" collapsed="false">
      <c r="A1271" s="80" t="n">
        <v>36682</v>
      </c>
      <c r="B1271" s="81" t="s">
        <v>55</v>
      </c>
      <c r="C1271" s="81" t="s">
        <v>56</v>
      </c>
      <c r="D1271" s="81" t="s">
        <v>80</v>
      </c>
      <c r="E1271" s="81" t="s">
        <v>24</v>
      </c>
      <c r="F1271" s="81"/>
      <c r="G1271" s="81" t="s">
        <v>65</v>
      </c>
      <c r="H1271" s="80" t="n">
        <v>39083</v>
      </c>
      <c r="I1271" s="81" t="n">
        <v>0</v>
      </c>
      <c r="J1271" s="81" t="n">
        <v>0</v>
      </c>
      <c r="K1271" s="82" t="n">
        <f aca="false">IF(J1271=0,0,J1271/I1271)</f>
        <v>0</v>
      </c>
      <c r="L1271" s="82" t="n">
        <f aca="false">I1271/UOM</f>
        <v>0</v>
      </c>
      <c r="M1271" s="82" t="n">
        <f aca="false">J1271/UOM</f>
        <v>0</v>
      </c>
      <c r="N1271" s="83" t="str">
        <f aca="false">IF(F1271="P","PHY",IF(F1271="G","G",E1271))</f>
        <v>P</v>
      </c>
      <c r="O1271" s="83" t="str">
        <f aca="false">IF(ISNA(VLOOKUP(G1271,BadCanCurves,1,FALSE())),VLOOKUP(D1271,FOLIOS,6,FALSE()),"not used")</f>
        <v>not used</v>
      </c>
      <c r="P1271" s="83" t="n">
        <f aca="false">IF($N1271="P",VLOOKUP(H1271,PrcBuckets,2,FALSE()),0)</f>
        <v>13</v>
      </c>
      <c r="Q1271" s="83" t="n">
        <f aca="false">IF($N1271="D",VLOOKUP(H1271,BasisBuckets,2,FALSE()),0)</f>
        <v>0</v>
      </c>
      <c r="R1271" s="83" t="n">
        <f aca="false">IF($N1271="PHY",VLOOKUP(H1271,PGDBuckets,2,FALSE()),0)</f>
        <v>0</v>
      </c>
      <c r="S1271" s="83" t="n">
        <f aca="false">IF($N1271="G",VLOOKUP(H1271,PGDBuckets,2,FALSE()),0)</f>
        <v>0</v>
      </c>
      <c r="T1271" s="83" t="n">
        <f aca="false">SUM(P1271:S1271)</f>
        <v>13</v>
      </c>
      <c r="U1271" s="83" t="str">
        <f aca="false">IF(O1271="not used","-",O1271&amp;N1271&amp;T1271)</f>
        <v>-</v>
      </c>
      <c r="V1271" s="83" t="str">
        <f aca="false">IF(O1271="Not Used","-",VLOOKUP(D1271,FOLIOS,7,FALSE())&amp;H1271)</f>
        <v>-</v>
      </c>
      <c r="W1271" s="83" t="str">
        <f aca="false">IF(U1271="-","-",O1271&amp;E1271&amp;H1271)</f>
        <v>-</v>
      </c>
      <c r="X1271" s="84" t="str">
        <f aca="false">D1271&amp;G1271</f>
        <v>FT-CAND-EGSC-PRCTOLL:EMP/EMER</v>
      </c>
      <c r="AF1271" s="0" t="str">
        <f aca="false">D1271&amp;V1271</f>
        <v>FT-CAND-EGSC-PRC-</v>
      </c>
    </row>
    <row r="1272" customFormat="false" ht="12.75" hidden="false" customHeight="false" outlineLevel="0" collapsed="false">
      <c r="A1272" s="80" t="n">
        <v>36682</v>
      </c>
      <c r="B1272" s="81" t="s">
        <v>55</v>
      </c>
      <c r="C1272" s="81" t="s">
        <v>56</v>
      </c>
      <c r="D1272" s="81" t="s">
        <v>80</v>
      </c>
      <c r="E1272" s="81" t="s">
        <v>24</v>
      </c>
      <c r="F1272" s="81"/>
      <c r="G1272" s="81" t="s">
        <v>65</v>
      </c>
      <c r="H1272" s="80" t="n">
        <v>39114</v>
      </c>
      <c r="I1272" s="81" t="n">
        <v>0</v>
      </c>
      <c r="J1272" s="81" t="n">
        <v>0</v>
      </c>
      <c r="K1272" s="82" t="n">
        <f aca="false">IF(J1272=0,0,J1272/I1272)</f>
        <v>0</v>
      </c>
      <c r="L1272" s="82" t="n">
        <f aca="false">I1272/UOM</f>
        <v>0</v>
      </c>
      <c r="M1272" s="82" t="n">
        <f aca="false">J1272/UOM</f>
        <v>0</v>
      </c>
      <c r="N1272" s="83" t="str">
        <f aca="false">IF(F1272="P","PHY",IF(F1272="G","G",E1272))</f>
        <v>P</v>
      </c>
      <c r="O1272" s="83" t="str">
        <f aca="false">IF(ISNA(VLOOKUP(G1272,BadCanCurves,1,FALSE())),VLOOKUP(D1272,FOLIOS,6,FALSE()),"not used")</f>
        <v>not used</v>
      </c>
      <c r="P1272" s="83" t="n">
        <f aca="false">IF($N1272="P",VLOOKUP(H1272,PrcBuckets,2,FALSE()),0)</f>
        <v>13</v>
      </c>
      <c r="Q1272" s="83" t="n">
        <f aca="false">IF($N1272="D",VLOOKUP(H1272,BasisBuckets,2,FALSE()),0)</f>
        <v>0</v>
      </c>
      <c r="R1272" s="83" t="n">
        <f aca="false">IF($N1272="PHY",VLOOKUP(H1272,PGDBuckets,2,FALSE()),0)</f>
        <v>0</v>
      </c>
      <c r="S1272" s="83" t="n">
        <f aca="false">IF($N1272="G",VLOOKUP(H1272,PGDBuckets,2,FALSE()),0)</f>
        <v>0</v>
      </c>
      <c r="T1272" s="83" t="n">
        <f aca="false">SUM(P1272:S1272)</f>
        <v>13</v>
      </c>
      <c r="U1272" s="83" t="str">
        <f aca="false">IF(O1272="not used","-",O1272&amp;N1272&amp;T1272)</f>
        <v>-</v>
      </c>
      <c r="V1272" s="83" t="str">
        <f aca="false">IF(O1272="Not Used","-",VLOOKUP(D1272,FOLIOS,7,FALSE())&amp;H1272)</f>
        <v>-</v>
      </c>
      <c r="W1272" s="83" t="str">
        <f aca="false">IF(U1272="-","-",O1272&amp;E1272&amp;H1272)</f>
        <v>-</v>
      </c>
      <c r="X1272" s="84" t="str">
        <f aca="false">D1272&amp;G1272</f>
        <v>FT-CAND-EGSC-PRCTOLL:EMP/EMER</v>
      </c>
      <c r="AF1272" s="0" t="str">
        <f aca="false">D1272&amp;V1272</f>
        <v>FT-CAND-EGSC-PRC-</v>
      </c>
    </row>
    <row r="1273" customFormat="false" ht="12.75" hidden="false" customHeight="false" outlineLevel="0" collapsed="false">
      <c r="A1273" s="80" t="n">
        <v>36682</v>
      </c>
      <c r="B1273" s="81" t="s">
        <v>55</v>
      </c>
      <c r="C1273" s="81" t="s">
        <v>56</v>
      </c>
      <c r="D1273" s="81" t="s">
        <v>80</v>
      </c>
      <c r="E1273" s="81" t="s">
        <v>24</v>
      </c>
      <c r="F1273" s="81"/>
      <c r="G1273" s="81" t="s">
        <v>65</v>
      </c>
      <c r="H1273" s="80" t="n">
        <v>39142</v>
      </c>
      <c r="I1273" s="81" t="n">
        <v>0</v>
      </c>
      <c r="J1273" s="81" t="n">
        <v>0</v>
      </c>
      <c r="K1273" s="82" t="n">
        <f aca="false">IF(J1273=0,0,J1273/I1273)</f>
        <v>0</v>
      </c>
      <c r="L1273" s="82" t="n">
        <f aca="false">I1273/UOM</f>
        <v>0</v>
      </c>
      <c r="M1273" s="82" t="n">
        <f aca="false">J1273/UOM</f>
        <v>0</v>
      </c>
      <c r="N1273" s="83" t="str">
        <f aca="false">IF(F1273="P","PHY",IF(F1273="G","G",E1273))</f>
        <v>P</v>
      </c>
      <c r="O1273" s="83" t="str">
        <f aca="false">IF(ISNA(VLOOKUP(G1273,BadCanCurves,1,FALSE())),VLOOKUP(D1273,FOLIOS,6,FALSE()),"not used")</f>
        <v>not used</v>
      </c>
      <c r="P1273" s="83" t="n">
        <f aca="false">IF($N1273="P",VLOOKUP(H1273,PrcBuckets,2,FALSE()),0)</f>
        <v>13</v>
      </c>
      <c r="Q1273" s="83" t="n">
        <f aca="false">IF($N1273="D",VLOOKUP(H1273,BasisBuckets,2,FALSE()),0)</f>
        <v>0</v>
      </c>
      <c r="R1273" s="83" t="n">
        <f aca="false">IF($N1273="PHY",VLOOKUP(H1273,PGDBuckets,2,FALSE()),0)</f>
        <v>0</v>
      </c>
      <c r="S1273" s="83" t="n">
        <f aca="false">IF($N1273="G",VLOOKUP(H1273,PGDBuckets,2,FALSE()),0)</f>
        <v>0</v>
      </c>
      <c r="T1273" s="83" t="n">
        <f aca="false">SUM(P1273:S1273)</f>
        <v>13</v>
      </c>
      <c r="U1273" s="83" t="str">
        <f aca="false">IF(O1273="not used","-",O1273&amp;N1273&amp;T1273)</f>
        <v>-</v>
      </c>
      <c r="V1273" s="83" t="str">
        <f aca="false">IF(O1273="Not Used","-",VLOOKUP(D1273,FOLIOS,7,FALSE())&amp;H1273)</f>
        <v>-</v>
      </c>
      <c r="W1273" s="83" t="str">
        <f aca="false">IF(U1273="-","-",O1273&amp;E1273&amp;H1273)</f>
        <v>-</v>
      </c>
      <c r="X1273" s="84" t="str">
        <f aca="false">D1273&amp;G1273</f>
        <v>FT-CAND-EGSC-PRCTOLL:EMP/EMER</v>
      </c>
      <c r="AF1273" s="0" t="str">
        <f aca="false">D1273&amp;V1273</f>
        <v>FT-CAND-EGSC-PRC-</v>
      </c>
    </row>
    <row r="1274" customFormat="false" ht="12.75" hidden="false" customHeight="false" outlineLevel="0" collapsed="false">
      <c r="A1274" s="80" t="n">
        <v>36682</v>
      </c>
      <c r="B1274" s="81" t="s">
        <v>55</v>
      </c>
      <c r="C1274" s="81" t="s">
        <v>56</v>
      </c>
      <c r="D1274" s="81" t="s">
        <v>80</v>
      </c>
      <c r="E1274" s="81" t="s">
        <v>24</v>
      </c>
      <c r="F1274" s="81"/>
      <c r="G1274" s="81" t="s">
        <v>65</v>
      </c>
      <c r="H1274" s="80" t="n">
        <v>39173</v>
      </c>
      <c r="I1274" s="81" t="n">
        <v>0</v>
      </c>
      <c r="J1274" s="81" t="n">
        <v>0</v>
      </c>
      <c r="K1274" s="82" t="n">
        <f aca="false">IF(J1274=0,0,J1274/I1274)</f>
        <v>0</v>
      </c>
      <c r="L1274" s="82" t="n">
        <f aca="false">I1274/UOM</f>
        <v>0</v>
      </c>
      <c r="M1274" s="82" t="n">
        <f aca="false">J1274/UOM</f>
        <v>0</v>
      </c>
      <c r="N1274" s="83" t="str">
        <f aca="false">IF(F1274="P","PHY",IF(F1274="G","G",E1274))</f>
        <v>P</v>
      </c>
      <c r="O1274" s="83" t="str">
        <f aca="false">IF(ISNA(VLOOKUP(G1274,BadCanCurves,1,FALSE())),VLOOKUP(D1274,FOLIOS,6,FALSE()),"not used")</f>
        <v>not used</v>
      </c>
      <c r="P1274" s="83" t="n">
        <f aca="false">IF($N1274="P",VLOOKUP(H1274,PrcBuckets,2,FALSE()),0)</f>
        <v>13</v>
      </c>
      <c r="Q1274" s="83" t="n">
        <f aca="false">IF($N1274="D",VLOOKUP(H1274,BasisBuckets,2,FALSE()),0)</f>
        <v>0</v>
      </c>
      <c r="R1274" s="83" t="n">
        <f aca="false">IF($N1274="PHY",VLOOKUP(H1274,PGDBuckets,2,FALSE()),0)</f>
        <v>0</v>
      </c>
      <c r="S1274" s="83" t="n">
        <f aca="false">IF($N1274="G",VLOOKUP(H1274,PGDBuckets,2,FALSE()),0)</f>
        <v>0</v>
      </c>
      <c r="T1274" s="83" t="n">
        <f aca="false">SUM(P1274:S1274)</f>
        <v>13</v>
      </c>
      <c r="U1274" s="83" t="str">
        <f aca="false">IF(O1274="not used","-",O1274&amp;N1274&amp;T1274)</f>
        <v>-</v>
      </c>
      <c r="V1274" s="83" t="str">
        <f aca="false">IF(O1274="Not Used","-",VLOOKUP(D1274,FOLIOS,7,FALSE())&amp;H1274)</f>
        <v>-</v>
      </c>
      <c r="W1274" s="83" t="str">
        <f aca="false">IF(U1274="-","-",O1274&amp;E1274&amp;H1274)</f>
        <v>-</v>
      </c>
      <c r="X1274" s="84" t="str">
        <f aca="false">D1274&amp;G1274</f>
        <v>FT-CAND-EGSC-PRCTOLL:EMP/EMER</v>
      </c>
      <c r="AF1274" s="0" t="str">
        <f aca="false">D1274&amp;V1274</f>
        <v>FT-CAND-EGSC-PRC-</v>
      </c>
    </row>
    <row r="1275" customFormat="false" ht="12.75" hidden="false" customHeight="false" outlineLevel="0" collapsed="false">
      <c r="A1275" s="80" t="n">
        <v>36682</v>
      </c>
      <c r="B1275" s="81" t="s">
        <v>55</v>
      </c>
      <c r="C1275" s="81" t="s">
        <v>56</v>
      </c>
      <c r="D1275" s="81" t="s">
        <v>80</v>
      </c>
      <c r="E1275" s="81" t="s">
        <v>24</v>
      </c>
      <c r="F1275" s="81"/>
      <c r="G1275" s="81" t="s">
        <v>65</v>
      </c>
      <c r="H1275" s="80" t="n">
        <v>39203</v>
      </c>
      <c r="I1275" s="81" t="n">
        <v>0</v>
      </c>
      <c r="J1275" s="81" t="n">
        <v>0</v>
      </c>
      <c r="K1275" s="82" t="n">
        <f aca="false">IF(J1275=0,0,J1275/I1275)</f>
        <v>0</v>
      </c>
      <c r="L1275" s="82" t="n">
        <f aca="false">I1275/UOM</f>
        <v>0</v>
      </c>
      <c r="M1275" s="82" t="n">
        <f aca="false">J1275/UOM</f>
        <v>0</v>
      </c>
      <c r="N1275" s="83" t="str">
        <f aca="false">IF(F1275="P","PHY",IF(F1275="G","G",E1275))</f>
        <v>P</v>
      </c>
      <c r="O1275" s="83" t="str">
        <f aca="false">IF(ISNA(VLOOKUP(G1275,BadCanCurves,1,FALSE())),VLOOKUP(D1275,FOLIOS,6,FALSE()),"not used")</f>
        <v>not used</v>
      </c>
      <c r="P1275" s="83" t="n">
        <f aca="false">IF($N1275="P",VLOOKUP(H1275,PrcBuckets,2,FALSE()),0)</f>
        <v>13</v>
      </c>
      <c r="Q1275" s="83" t="n">
        <f aca="false">IF($N1275="D",VLOOKUP(H1275,BasisBuckets,2,FALSE()),0)</f>
        <v>0</v>
      </c>
      <c r="R1275" s="83" t="n">
        <f aca="false">IF($N1275="PHY",VLOOKUP(H1275,PGDBuckets,2,FALSE()),0)</f>
        <v>0</v>
      </c>
      <c r="S1275" s="83" t="n">
        <f aca="false">IF($N1275="G",VLOOKUP(H1275,PGDBuckets,2,FALSE()),0)</f>
        <v>0</v>
      </c>
      <c r="T1275" s="83" t="n">
        <f aca="false">SUM(P1275:S1275)</f>
        <v>13</v>
      </c>
      <c r="U1275" s="83" t="str">
        <f aca="false">IF(O1275="not used","-",O1275&amp;N1275&amp;T1275)</f>
        <v>-</v>
      </c>
      <c r="V1275" s="83" t="str">
        <f aca="false">IF(O1275="Not Used","-",VLOOKUP(D1275,FOLIOS,7,FALSE())&amp;H1275)</f>
        <v>-</v>
      </c>
      <c r="W1275" s="83" t="str">
        <f aca="false">IF(U1275="-","-",O1275&amp;E1275&amp;H1275)</f>
        <v>-</v>
      </c>
      <c r="X1275" s="84" t="str">
        <f aca="false">D1275&amp;G1275</f>
        <v>FT-CAND-EGSC-PRCTOLL:EMP/EMER</v>
      </c>
      <c r="AF1275" s="0" t="str">
        <f aca="false">D1275&amp;V1275</f>
        <v>FT-CAND-EGSC-PRC-</v>
      </c>
    </row>
    <row r="1276" customFormat="false" ht="12.75" hidden="false" customHeight="false" outlineLevel="0" collapsed="false">
      <c r="A1276" s="80" t="n">
        <v>36682</v>
      </c>
      <c r="B1276" s="81" t="s">
        <v>55</v>
      </c>
      <c r="C1276" s="81" t="s">
        <v>56</v>
      </c>
      <c r="D1276" s="81" t="s">
        <v>80</v>
      </c>
      <c r="E1276" s="81" t="s">
        <v>24</v>
      </c>
      <c r="F1276" s="81"/>
      <c r="G1276" s="81" t="s">
        <v>65</v>
      </c>
      <c r="H1276" s="80" t="n">
        <v>39234</v>
      </c>
      <c r="I1276" s="81" t="n">
        <v>0</v>
      </c>
      <c r="J1276" s="81" t="n">
        <v>0</v>
      </c>
      <c r="K1276" s="82" t="n">
        <f aca="false">IF(J1276=0,0,J1276/I1276)</f>
        <v>0</v>
      </c>
      <c r="L1276" s="82" t="n">
        <f aca="false">I1276/UOM</f>
        <v>0</v>
      </c>
      <c r="M1276" s="82" t="n">
        <f aca="false">J1276/UOM</f>
        <v>0</v>
      </c>
      <c r="N1276" s="83" t="str">
        <f aca="false">IF(F1276="P","PHY",IF(F1276="G","G",E1276))</f>
        <v>P</v>
      </c>
      <c r="O1276" s="83" t="str">
        <f aca="false">IF(ISNA(VLOOKUP(G1276,BadCanCurves,1,FALSE())),VLOOKUP(D1276,FOLIOS,6,FALSE()),"not used")</f>
        <v>not used</v>
      </c>
      <c r="P1276" s="83" t="n">
        <f aca="false">IF($N1276="P",VLOOKUP(H1276,PrcBuckets,2,FALSE()),0)</f>
        <v>13</v>
      </c>
      <c r="Q1276" s="83" t="n">
        <f aca="false">IF($N1276="D",VLOOKUP(H1276,BasisBuckets,2,FALSE()),0)</f>
        <v>0</v>
      </c>
      <c r="R1276" s="83" t="n">
        <f aca="false">IF($N1276="PHY",VLOOKUP(H1276,PGDBuckets,2,FALSE()),0)</f>
        <v>0</v>
      </c>
      <c r="S1276" s="83" t="n">
        <f aca="false">IF($N1276="G",VLOOKUP(H1276,PGDBuckets,2,FALSE()),0)</f>
        <v>0</v>
      </c>
      <c r="T1276" s="83" t="n">
        <f aca="false">SUM(P1276:S1276)</f>
        <v>13</v>
      </c>
      <c r="U1276" s="83" t="str">
        <f aca="false">IF(O1276="not used","-",O1276&amp;N1276&amp;T1276)</f>
        <v>-</v>
      </c>
      <c r="V1276" s="83" t="str">
        <f aca="false">IF(O1276="Not Used","-",VLOOKUP(D1276,FOLIOS,7,FALSE())&amp;H1276)</f>
        <v>-</v>
      </c>
      <c r="W1276" s="83" t="str">
        <f aca="false">IF(U1276="-","-",O1276&amp;E1276&amp;H1276)</f>
        <v>-</v>
      </c>
      <c r="X1276" s="84" t="str">
        <f aca="false">D1276&amp;G1276</f>
        <v>FT-CAND-EGSC-PRCTOLL:EMP/EMER</v>
      </c>
      <c r="AF1276" s="0" t="str">
        <f aca="false">D1276&amp;V1276</f>
        <v>FT-CAND-EGSC-PRC-</v>
      </c>
    </row>
    <row r="1277" customFormat="false" ht="12.75" hidden="false" customHeight="false" outlineLevel="0" collapsed="false">
      <c r="A1277" s="80" t="n">
        <v>36682</v>
      </c>
      <c r="B1277" s="81" t="s">
        <v>55</v>
      </c>
      <c r="C1277" s="81" t="s">
        <v>56</v>
      </c>
      <c r="D1277" s="81" t="s">
        <v>80</v>
      </c>
      <c r="E1277" s="81" t="s">
        <v>24</v>
      </c>
      <c r="F1277" s="81"/>
      <c r="G1277" s="81" t="s">
        <v>65</v>
      </c>
      <c r="H1277" s="80" t="n">
        <v>39264</v>
      </c>
      <c r="I1277" s="81" t="n">
        <v>0</v>
      </c>
      <c r="J1277" s="81" t="n">
        <v>0</v>
      </c>
      <c r="K1277" s="82" t="n">
        <f aca="false">IF(J1277=0,0,J1277/I1277)</f>
        <v>0</v>
      </c>
      <c r="L1277" s="82" t="n">
        <f aca="false">I1277/UOM</f>
        <v>0</v>
      </c>
      <c r="M1277" s="82" t="n">
        <f aca="false">J1277/UOM</f>
        <v>0</v>
      </c>
      <c r="N1277" s="83" t="str">
        <f aca="false">IF(F1277="P","PHY",IF(F1277="G","G",E1277))</f>
        <v>P</v>
      </c>
      <c r="O1277" s="83" t="str">
        <f aca="false">IF(ISNA(VLOOKUP(G1277,BadCanCurves,1,FALSE())),VLOOKUP(D1277,FOLIOS,6,FALSE()),"not used")</f>
        <v>not used</v>
      </c>
      <c r="P1277" s="83" t="n">
        <f aca="false">IF($N1277="P",VLOOKUP(H1277,PrcBuckets,2,FALSE()),0)</f>
        <v>13</v>
      </c>
      <c r="Q1277" s="83" t="n">
        <f aca="false">IF($N1277="D",VLOOKUP(H1277,BasisBuckets,2,FALSE()),0)</f>
        <v>0</v>
      </c>
      <c r="R1277" s="83" t="n">
        <f aca="false">IF($N1277="PHY",VLOOKUP(H1277,PGDBuckets,2,FALSE()),0)</f>
        <v>0</v>
      </c>
      <c r="S1277" s="83" t="n">
        <f aca="false">IF($N1277="G",VLOOKUP(H1277,PGDBuckets,2,FALSE()),0)</f>
        <v>0</v>
      </c>
      <c r="T1277" s="83" t="n">
        <f aca="false">SUM(P1277:S1277)</f>
        <v>13</v>
      </c>
      <c r="U1277" s="83" t="str">
        <f aca="false">IF(O1277="not used","-",O1277&amp;N1277&amp;T1277)</f>
        <v>-</v>
      </c>
      <c r="V1277" s="83" t="str">
        <f aca="false">IF(O1277="Not Used","-",VLOOKUP(D1277,FOLIOS,7,FALSE())&amp;H1277)</f>
        <v>-</v>
      </c>
      <c r="W1277" s="83" t="str">
        <f aca="false">IF(U1277="-","-",O1277&amp;E1277&amp;H1277)</f>
        <v>-</v>
      </c>
      <c r="X1277" s="84" t="str">
        <f aca="false">D1277&amp;G1277</f>
        <v>FT-CAND-EGSC-PRCTOLL:EMP/EMER</v>
      </c>
      <c r="AF1277" s="0" t="str">
        <f aca="false">D1277&amp;V1277</f>
        <v>FT-CAND-EGSC-PRC-</v>
      </c>
    </row>
    <row r="1278" customFormat="false" ht="12.75" hidden="false" customHeight="false" outlineLevel="0" collapsed="false">
      <c r="A1278" s="80" t="n">
        <v>36682</v>
      </c>
      <c r="B1278" s="81" t="s">
        <v>55</v>
      </c>
      <c r="C1278" s="81" t="s">
        <v>56</v>
      </c>
      <c r="D1278" s="81" t="s">
        <v>80</v>
      </c>
      <c r="E1278" s="81" t="s">
        <v>24</v>
      </c>
      <c r="F1278" s="81"/>
      <c r="G1278" s="81" t="s">
        <v>65</v>
      </c>
      <c r="H1278" s="80" t="n">
        <v>39295</v>
      </c>
      <c r="I1278" s="81" t="n">
        <v>0</v>
      </c>
      <c r="J1278" s="81" t="n">
        <v>0</v>
      </c>
      <c r="K1278" s="82" t="n">
        <f aca="false">IF(J1278=0,0,J1278/I1278)</f>
        <v>0</v>
      </c>
      <c r="L1278" s="82" t="n">
        <f aca="false">I1278/UOM</f>
        <v>0</v>
      </c>
      <c r="M1278" s="82" t="n">
        <f aca="false">J1278/UOM</f>
        <v>0</v>
      </c>
      <c r="N1278" s="83" t="str">
        <f aca="false">IF(F1278="P","PHY",IF(F1278="G","G",E1278))</f>
        <v>P</v>
      </c>
      <c r="O1278" s="83" t="str">
        <f aca="false">IF(ISNA(VLOOKUP(G1278,BadCanCurves,1,FALSE())),VLOOKUP(D1278,FOLIOS,6,FALSE()),"not used")</f>
        <v>not used</v>
      </c>
      <c r="P1278" s="83" t="n">
        <f aca="false">IF($N1278="P",VLOOKUP(H1278,PrcBuckets,2,FALSE()),0)</f>
        <v>13</v>
      </c>
      <c r="Q1278" s="83" t="n">
        <f aca="false">IF($N1278="D",VLOOKUP(H1278,BasisBuckets,2,FALSE()),0)</f>
        <v>0</v>
      </c>
      <c r="R1278" s="83" t="n">
        <f aca="false">IF($N1278="PHY",VLOOKUP(H1278,PGDBuckets,2,FALSE()),0)</f>
        <v>0</v>
      </c>
      <c r="S1278" s="83" t="n">
        <f aca="false">IF($N1278="G",VLOOKUP(H1278,PGDBuckets,2,FALSE()),0)</f>
        <v>0</v>
      </c>
      <c r="T1278" s="83" t="n">
        <f aca="false">SUM(P1278:S1278)</f>
        <v>13</v>
      </c>
      <c r="U1278" s="83" t="str">
        <f aca="false">IF(O1278="not used","-",O1278&amp;N1278&amp;T1278)</f>
        <v>-</v>
      </c>
      <c r="V1278" s="83" t="str">
        <f aca="false">IF(O1278="Not Used","-",VLOOKUP(D1278,FOLIOS,7,FALSE())&amp;H1278)</f>
        <v>-</v>
      </c>
      <c r="W1278" s="83" t="str">
        <f aca="false">IF(U1278="-","-",O1278&amp;E1278&amp;H1278)</f>
        <v>-</v>
      </c>
      <c r="X1278" s="84" t="str">
        <f aca="false">D1278&amp;G1278</f>
        <v>FT-CAND-EGSC-PRCTOLL:EMP/EMER</v>
      </c>
      <c r="AF1278" s="0" t="str">
        <f aca="false">D1278&amp;V1278</f>
        <v>FT-CAND-EGSC-PRC-</v>
      </c>
    </row>
    <row r="1279" customFormat="false" ht="12.75" hidden="false" customHeight="false" outlineLevel="0" collapsed="false">
      <c r="A1279" s="80" t="n">
        <v>36682</v>
      </c>
      <c r="B1279" s="81" t="s">
        <v>55</v>
      </c>
      <c r="C1279" s="81" t="s">
        <v>56</v>
      </c>
      <c r="D1279" s="81" t="s">
        <v>80</v>
      </c>
      <c r="E1279" s="81" t="s">
        <v>24</v>
      </c>
      <c r="F1279" s="81"/>
      <c r="G1279" s="81" t="s">
        <v>65</v>
      </c>
      <c r="H1279" s="80" t="n">
        <v>39326</v>
      </c>
      <c r="I1279" s="81" t="n">
        <v>0</v>
      </c>
      <c r="J1279" s="81" t="n">
        <v>0</v>
      </c>
      <c r="K1279" s="82" t="n">
        <f aca="false">IF(J1279=0,0,J1279/I1279)</f>
        <v>0</v>
      </c>
      <c r="L1279" s="82" t="n">
        <f aca="false">I1279/UOM</f>
        <v>0</v>
      </c>
      <c r="M1279" s="82" t="n">
        <f aca="false">J1279/UOM</f>
        <v>0</v>
      </c>
      <c r="N1279" s="83" t="str">
        <f aca="false">IF(F1279="P","PHY",IF(F1279="G","G",E1279))</f>
        <v>P</v>
      </c>
      <c r="O1279" s="83" t="str">
        <f aca="false">IF(ISNA(VLOOKUP(G1279,BadCanCurves,1,FALSE())),VLOOKUP(D1279,FOLIOS,6,FALSE()),"not used")</f>
        <v>not used</v>
      </c>
      <c r="P1279" s="83" t="n">
        <f aca="false">IF($N1279="P",VLOOKUP(H1279,PrcBuckets,2,FALSE()),0)</f>
        <v>13</v>
      </c>
      <c r="Q1279" s="83" t="n">
        <f aca="false">IF($N1279="D",VLOOKUP(H1279,BasisBuckets,2,FALSE()),0)</f>
        <v>0</v>
      </c>
      <c r="R1279" s="83" t="n">
        <f aca="false">IF($N1279="PHY",VLOOKUP(H1279,PGDBuckets,2,FALSE()),0)</f>
        <v>0</v>
      </c>
      <c r="S1279" s="83" t="n">
        <f aca="false">IF($N1279="G",VLOOKUP(H1279,PGDBuckets,2,FALSE()),0)</f>
        <v>0</v>
      </c>
      <c r="T1279" s="83" t="n">
        <f aca="false">SUM(P1279:S1279)</f>
        <v>13</v>
      </c>
      <c r="U1279" s="83" t="str">
        <f aca="false">IF(O1279="not used","-",O1279&amp;N1279&amp;T1279)</f>
        <v>-</v>
      </c>
      <c r="V1279" s="83" t="str">
        <f aca="false">IF(O1279="Not Used","-",VLOOKUP(D1279,FOLIOS,7,FALSE())&amp;H1279)</f>
        <v>-</v>
      </c>
      <c r="W1279" s="83" t="str">
        <f aca="false">IF(U1279="-","-",O1279&amp;E1279&amp;H1279)</f>
        <v>-</v>
      </c>
      <c r="X1279" s="84" t="str">
        <f aca="false">D1279&amp;G1279</f>
        <v>FT-CAND-EGSC-PRCTOLL:EMP/EMER</v>
      </c>
      <c r="AF1279" s="0" t="str">
        <f aca="false">D1279&amp;V1279</f>
        <v>FT-CAND-EGSC-PRC-</v>
      </c>
    </row>
    <row r="1280" customFormat="false" ht="12.75" hidden="false" customHeight="false" outlineLevel="0" collapsed="false">
      <c r="A1280" s="80" t="n">
        <v>36682</v>
      </c>
      <c r="B1280" s="81" t="s">
        <v>55</v>
      </c>
      <c r="C1280" s="81" t="s">
        <v>56</v>
      </c>
      <c r="D1280" s="81" t="s">
        <v>80</v>
      </c>
      <c r="E1280" s="81" t="s">
        <v>24</v>
      </c>
      <c r="F1280" s="81"/>
      <c r="G1280" s="81" t="s">
        <v>65</v>
      </c>
      <c r="H1280" s="80" t="n">
        <v>39356</v>
      </c>
      <c r="I1280" s="81" t="n">
        <v>0</v>
      </c>
      <c r="J1280" s="81" t="n">
        <v>0</v>
      </c>
      <c r="K1280" s="82" t="n">
        <f aca="false">IF(J1280=0,0,J1280/I1280)</f>
        <v>0</v>
      </c>
      <c r="L1280" s="82" t="n">
        <f aca="false">I1280/UOM</f>
        <v>0</v>
      </c>
      <c r="M1280" s="82" t="n">
        <f aca="false">J1280/UOM</f>
        <v>0</v>
      </c>
      <c r="N1280" s="83" t="str">
        <f aca="false">IF(F1280="P","PHY",IF(F1280="G","G",E1280))</f>
        <v>P</v>
      </c>
      <c r="O1280" s="83" t="str">
        <f aca="false">IF(ISNA(VLOOKUP(G1280,BadCanCurves,1,FALSE())),VLOOKUP(D1280,FOLIOS,6,FALSE()),"not used")</f>
        <v>not used</v>
      </c>
      <c r="P1280" s="83" t="n">
        <f aca="false">IF($N1280="P",VLOOKUP(H1280,PrcBuckets,2,FALSE()),0)</f>
        <v>13</v>
      </c>
      <c r="Q1280" s="83" t="n">
        <f aca="false">IF($N1280="D",VLOOKUP(H1280,BasisBuckets,2,FALSE()),0)</f>
        <v>0</v>
      </c>
      <c r="R1280" s="83" t="n">
        <f aca="false">IF($N1280="PHY",VLOOKUP(H1280,PGDBuckets,2,FALSE()),0)</f>
        <v>0</v>
      </c>
      <c r="S1280" s="83" t="n">
        <f aca="false">IF($N1280="G",VLOOKUP(H1280,PGDBuckets,2,FALSE()),0)</f>
        <v>0</v>
      </c>
      <c r="T1280" s="83" t="n">
        <f aca="false">SUM(P1280:S1280)</f>
        <v>13</v>
      </c>
      <c r="U1280" s="83" t="str">
        <f aca="false">IF(O1280="not used","-",O1280&amp;N1280&amp;T1280)</f>
        <v>-</v>
      </c>
      <c r="V1280" s="83" t="str">
        <f aca="false">IF(O1280="Not Used","-",VLOOKUP(D1280,FOLIOS,7,FALSE())&amp;H1280)</f>
        <v>-</v>
      </c>
      <c r="W1280" s="83" t="str">
        <f aca="false">IF(U1280="-","-",O1280&amp;E1280&amp;H1280)</f>
        <v>-</v>
      </c>
      <c r="X1280" s="84" t="str">
        <f aca="false">D1280&amp;G1280</f>
        <v>FT-CAND-EGSC-PRCTOLL:EMP/EMER</v>
      </c>
      <c r="AF1280" s="0" t="str">
        <f aca="false">D1280&amp;V1280</f>
        <v>FT-CAND-EGSC-PRC-</v>
      </c>
    </row>
    <row r="1281" customFormat="false" ht="12.75" hidden="false" customHeight="false" outlineLevel="0" collapsed="false">
      <c r="A1281" s="80" t="n">
        <v>36682</v>
      </c>
      <c r="B1281" s="81" t="s">
        <v>55</v>
      </c>
      <c r="C1281" s="81" t="s">
        <v>56</v>
      </c>
      <c r="D1281" s="81" t="s">
        <v>80</v>
      </c>
      <c r="E1281" s="81" t="s">
        <v>24</v>
      </c>
      <c r="F1281" s="81"/>
      <c r="G1281" s="81" t="s">
        <v>65</v>
      </c>
      <c r="H1281" s="80" t="n">
        <v>39387</v>
      </c>
      <c r="I1281" s="81" t="n">
        <v>0</v>
      </c>
      <c r="J1281" s="81" t="n">
        <v>0</v>
      </c>
      <c r="K1281" s="82" t="n">
        <f aca="false">IF(J1281=0,0,J1281/I1281)</f>
        <v>0</v>
      </c>
      <c r="L1281" s="82" t="n">
        <f aca="false">I1281/UOM</f>
        <v>0</v>
      </c>
      <c r="M1281" s="82" t="n">
        <f aca="false">J1281/UOM</f>
        <v>0</v>
      </c>
      <c r="N1281" s="83" t="str">
        <f aca="false">IF(F1281="P","PHY",IF(F1281="G","G",E1281))</f>
        <v>P</v>
      </c>
      <c r="O1281" s="83" t="str">
        <f aca="false">IF(ISNA(VLOOKUP(G1281,BadCanCurves,1,FALSE())),VLOOKUP(D1281,FOLIOS,6,FALSE()),"not used")</f>
        <v>not used</v>
      </c>
      <c r="P1281" s="83" t="n">
        <f aca="false">IF($N1281="P",VLOOKUP(H1281,PrcBuckets,2,FALSE()),0)</f>
        <v>13</v>
      </c>
      <c r="Q1281" s="83" t="n">
        <f aca="false">IF($N1281="D",VLOOKUP(H1281,BasisBuckets,2,FALSE()),0)</f>
        <v>0</v>
      </c>
      <c r="R1281" s="83" t="n">
        <f aca="false">IF($N1281="PHY",VLOOKUP(H1281,PGDBuckets,2,FALSE()),0)</f>
        <v>0</v>
      </c>
      <c r="S1281" s="83" t="n">
        <f aca="false">IF($N1281="G",VLOOKUP(H1281,PGDBuckets,2,FALSE()),0)</f>
        <v>0</v>
      </c>
      <c r="T1281" s="83" t="n">
        <f aca="false">SUM(P1281:S1281)</f>
        <v>13</v>
      </c>
      <c r="U1281" s="83" t="str">
        <f aca="false">IF(O1281="not used","-",O1281&amp;N1281&amp;T1281)</f>
        <v>-</v>
      </c>
      <c r="V1281" s="83" t="str">
        <f aca="false">IF(O1281="Not Used","-",VLOOKUP(D1281,FOLIOS,7,FALSE())&amp;H1281)</f>
        <v>-</v>
      </c>
      <c r="W1281" s="83" t="str">
        <f aca="false">IF(U1281="-","-",O1281&amp;E1281&amp;H1281)</f>
        <v>-</v>
      </c>
      <c r="X1281" s="84" t="str">
        <f aca="false">D1281&amp;G1281</f>
        <v>FT-CAND-EGSC-PRCTOLL:EMP/EMER</v>
      </c>
      <c r="AF1281" s="0" t="str">
        <f aca="false">D1281&amp;V1281</f>
        <v>FT-CAND-EGSC-PRC-</v>
      </c>
    </row>
    <row r="1282" customFormat="false" ht="12.75" hidden="false" customHeight="false" outlineLevel="0" collapsed="false">
      <c r="A1282" s="80" t="n">
        <v>36682</v>
      </c>
      <c r="B1282" s="81" t="s">
        <v>55</v>
      </c>
      <c r="C1282" s="81" t="s">
        <v>56</v>
      </c>
      <c r="D1282" s="81" t="s">
        <v>80</v>
      </c>
      <c r="E1282" s="81" t="s">
        <v>24</v>
      </c>
      <c r="F1282" s="81"/>
      <c r="G1282" s="81" t="s">
        <v>65</v>
      </c>
      <c r="H1282" s="80" t="n">
        <v>39417</v>
      </c>
      <c r="I1282" s="81" t="n">
        <v>0</v>
      </c>
      <c r="J1282" s="81" t="n">
        <v>0</v>
      </c>
      <c r="K1282" s="82" t="n">
        <f aca="false">IF(J1282=0,0,J1282/I1282)</f>
        <v>0</v>
      </c>
      <c r="L1282" s="82" t="n">
        <f aca="false">I1282/UOM</f>
        <v>0</v>
      </c>
      <c r="M1282" s="82" t="n">
        <f aca="false">J1282/UOM</f>
        <v>0</v>
      </c>
      <c r="N1282" s="83" t="str">
        <f aca="false">IF(F1282="P","PHY",IF(F1282="G","G",E1282))</f>
        <v>P</v>
      </c>
      <c r="O1282" s="83" t="str">
        <f aca="false">IF(ISNA(VLOOKUP(G1282,BadCanCurves,1,FALSE())),VLOOKUP(D1282,FOLIOS,6,FALSE()),"not used")</f>
        <v>not used</v>
      </c>
      <c r="P1282" s="83" t="n">
        <f aca="false">IF($N1282="P",VLOOKUP(H1282,PrcBuckets,2,FALSE()),0)</f>
        <v>13</v>
      </c>
      <c r="Q1282" s="83" t="n">
        <f aca="false">IF($N1282="D",VLOOKUP(H1282,BasisBuckets,2,FALSE()),0)</f>
        <v>0</v>
      </c>
      <c r="R1282" s="83" t="n">
        <f aca="false">IF($N1282="PHY",VLOOKUP(H1282,PGDBuckets,2,FALSE()),0)</f>
        <v>0</v>
      </c>
      <c r="S1282" s="83" t="n">
        <f aca="false">IF($N1282="G",VLOOKUP(H1282,PGDBuckets,2,FALSE()),0)</f>
        <v>0</v>
      </c>
      <c r="T1282" s="83" t="n">
        <f aca="false">SUM(P1282:S1282)</f>
        <v>13</v>
      </c>
      <c r="U1282" s="83" t="str">
        <f aca="false">IF(O1282="not used","-",O1282&amp;N1282&amp;T1282)</f>
        <v>-</v>
      </c>
      <c r="V1282" s="83" t="str">
        <f aca="false">IF(O1282="Not Used","-",VLOOKUP(D1282,FOLIOS,7,FALSE())&amp;H1282)</f>
        <v>-</v>
      </c>
      <c r="W1282" s="83" t="str">
        <f aca="false">IF(U1282="-","-",O1282&amp;E1282&amp;H1282)</f>
        <v>-</v>
      </c>
      <c r="X1282" s="84" t="str">
        <f aca="false">D1282&amp;G1282</f>
        <v>FT-CAND-EGSC-PRCTOLL:EMP/EMER</v>
      </c>
      <c r="AF1282" s="0" t="str">
        <f aca="false">D1282&amp;V1282</f>
        <v>FT-CAND-EGSC-PRC-</v>
      </c>
    </row>
    <row r="1283" customFormat="false" ht="12.75" hidden="false" customHeight="false" outlineLevel="0" collapsed="false">
      <c r="A1283" s="80" t="n">
        <v>36682</v>
      </c>
      <c r="B1283" s="81" t="s">
        <v>55</v>
      </c>
      <c r="C1283" s="81" t="s">
        <v>56</v>
      </c>
      <c r="D1283" s="81" t="s">
        <v>80</v>
      </c>
      <c r="E1283" s="81" t="s">
        <v>24</v>
      </c>
      <c r="F1283" s="81"/>
      <c r="G1283" s="81" t="s">
        <v>65</v>
      </c>
      <c r="H1283" s="80" t="n">
        <v>39448</v>
      </c>
      <c r="I1283" s="81" t="n">
        <v>0</v>
      </c>
      <c r="J1283" s="81" t="n">
        <v>0</v>
      </c>
      <c r="K1283" s="82" t="n">
        <f aca="false">IF(J1283=0,0,J1283/I1283)</f>
        <v>0</v>
      </c>
      <c r="L1283" s="82" t="n">
        <f aca="false">I1283/UOM</f>
        <v>0</v>
      </c>
      <c r="M1283" s="82" t="n">
        <f aca="false">J1283/UOM</f>
        <v>0</v>
      </c>
      <c r="N1283" s="83" t="str">
        <f aca="false">IF(F1283="P","PHY",IF(F1283="G","G",E1283))</f>
        <v>P</v>
      </c>
      <c r="O1283" s="83" t="str">
        <f aca="false">IF(ISNA(VLOOKUP(G1283,BadCanCurves,1,FALSE())),VLOOKUP(D1283,FOLIOS,6,FALSE()),"not used")</f>
        <v>not used</v>
      </c>
      <c r="P1283" s="83" t="n">
        <f aca="false">IF($N1283="P",VLOOKUP(H1283,PrcBuckets,2,FALSE()),0)</f>
        <v>13</v>
      </c>
      <c r="Q1283" s="83" t="n">
        <f aca="false">IF($N1283="D",VLOOKUP(H1283,BasisBuckets,2,FALSE()),0)</f>
        <v>0</v>
      </c>
      <c r="R1283" s="83" t="n">
        <f aca="false">IF($N1283="PHY",VLOOKUP(H1283,PGDBuckets,2,FALSE()),0)</f>
        <v>0</v>
      </c>
      <c r="S1283" s="83" t="n">
        <f aca="false">IF($N1283="G",VLOOKUP(H1283,PGDBuckets,2,FALSE()),0)</f>
        <v>0</v>
      </c>
      <c r="T1283" s="83" t="n">
        <f aca="false">SUM(P1283:S1283)</f>
        <v>13</v>
      </c>
      <c r="U1283" s="83" t="str">
        <f aca="false">IF(O1283="not used","-",O1283&amp;N1283&amp;T1283)</f>
        <v>-</v>
      </c>
      <c r="V1283" s="83" t="str">
        <f aca="false">IF(O1283="Not Used","-",VLOOKUP(D1283,FOLIOS,7,FALSE())&amp;H1283)</f>
        <v>-</v>
      </c>
      <c r="W1283" s="83" t="str">
        <f aca="false">IF(U1283="-","-",O1283&amp;E1283&amp;H1283)</f>
        <v>-</v>
      </c>
      <c r="X1283" s="84" t="str">
        <f aca="false">D1283&amp;G1283</f>
        <v>FT-CAND-EGSC-PRCTOLL:EMP/EMER</v>
      </c>
      <c r="AF1283" s="0" t="str">
        <f aca="false">D1283&amp;V1283</f>
        <v>FT-CAND-EGSC-PRC-</v>
      </c>
    </row>
    <row r="1284" customFormat="false" ht="12.75" hidden="false" customHeight="false" outlineLevel="0" collapsed="false">
      <c r="A1284" s="80" t="n">
        <v>36682</v>
      </c>
      <c r="B1284" s="81" t="s">
        <v>55</v>
      </c>
      <c r="C1284" s="81" t="s">
        <v>56</v>
      </c>
      <c r="D1284" s="81" t="s">
        <v>80</v>
      </c>
      <c r="E1284" s="81" t="s">
        <v>24</v>
      </c>
      <c r="F1284" s="81"/>
      <c r="G1284" s="81" t="s">
        <v>65</v>
      </c>
      <c r="H1284" s="80" t="n">
        <v>39479</v>
      </c>
      <c r="I1284" s="81" t="n">
        <v>0</v>
      </c>
      <c r="J1284" s="81" t="n">
        <v>0</v>
      </c>
      <c r="K1284" s="82" t="n">
        <f aca="false">IF(J1284=0,0,J1284/I1284)</f>
        <v>0</v>
      </c>
      <c r="L1284" s="82" t="n">
        <f aca="false">I1284/UOM</f>
        <v>0</v>
      </c>
      <c r="M1284" s="82" t="n">
        <f aca="false">J1284/UOM</f>
        <v>0</v>
      </c>
      <c r="N1284" s="83" t="str">
        <f aca="false">IF(F1284="P","PHY",IF(F1284="G","G",E1284))</f>
        <v>P</v>
      </c>
      <c r="O1284" s="83" t="str">
        <f aca="false">IF(ISNA(VLOOKUP(G1284,BadCanCurves,1,FALSE())),VLOOKUP(D1284,FOLIOS,6,FALSE()),"not used")</f>
        <v>not used</v>
      </c>
      <c r="P1284" s="83" t="n">
        <f aca="false">IF($N1284="P",VLOOKUP(H1284,PrcBuckets,2,FALSE()),0)</f>
        <v>13</v>
      </c>
      <c r="Q1284" s="83" t="n">
        <f aca="false">IF($N1284="D",VLOOKUP(H1284,BasisBuckets,2,FALSE()),0)</f>
        <v>0</v>
      </c>
      <c r="R1284" s="83" t="n">
        <f aca="false">IF($N1284="PHY",VLOOKUP(H1284,PGDBuckets,2,FALSE()),0)</f>
        <v>0</v>
      </c>
      <c r="S1284" s="83" t="n">
        <f aca="false">IF($N1284="G",VLOOKUP(H1284,PGDBuckets,2,FALSE()),0)</f>
        <v>0</v>
      </c>
      <c r="T1284" s="83" t="n">
        <f aca="false">SUM(P1284:S1284)</f>
        <v>13</v>
      </c>
      <c r="U1284" s="83" t="str">
        <f aca="false">IF(O1284="not used","-",O1284&amp;N1284&amp;T1284)</f>
        <v>-</v>
      </c>
      <c r="V1284" s="83" t="str">
        <f aca="false">IF(O1284="Not Used","-",VLOOKUP(D1284,FOLIOS,7,FALSE())&amp;H1284)</f>
        <v>-</v>
      </c>
      <c r="W1284" s="83" t="str">
        <f aca="false">IF(U1284="-","-",O1284&amp;E1284&amp;H1284)</f>
        <v>-</v>
      </c>
      <c r="X1284" s="84" t="str">
        <f aca="false">D1284&amp;G1284</f>
        <v>FT-CAND-EGSC-PRCTOLL:EMP/EMER</v>
      </c>
      <c r="AF1284" s="0" t="str">
        <f aca="false">D1284&amp;V1284</f>
        <v>FT-CAND-EGSC-PRC-</v>
      </c>
    </row>
    <row r="1285" customFormat="false" ht="12.75" hidden="false" customHeight="false" outlineLevel="0" collapsed="false">
      <c r="A1285" s="80" t="n">
        <v>36682</v>
      </c>
      <c r="B1285" s="81" t="s">
        <v>55</v>
      </c>
      <c r="C1285" s="81" t="s">
        <v>56</v>
      </c>
      <c r="D1285" s="81" t="s">
        <v>80</v>
      </c>
      <c r="E1285" s="81" t="s">
        <v>24</v>
      </c>
      <c r="F1285" s="81"/>
      <c r="G1285" s="81" t="s">
        <v>65</v>
      </c>
      <c r="H1285" s="80" t="n">
        <v>39508</v>
      </c>
      <c r="I1285" s="81" t="n">
        <v>0</v>
      </c>
      <c r="J1285" s="81" t="n">
        <v>0</v>
      </c>
      <c r="K1285" s="82" t="n">
        <f aca="false">IF(J1285=0,0,J1285/I1285)</f>
        <v>0</v>
      </c>
      <c r="L1285" s="82" t="n">
        <f aca="false">I1285/UOM</f>
        <v>0</v>
      </c>
      <c r="M1285" s="82" t="n">
        <f aca="false">J1285/UOM</f>
        <v>0</v>
      </c>
      <c r="N1285" s="83" t="str">
        <f aca="false">IF(F1285="P","PHY",IF(F1285="G","G",E1285))</f>
        <v>P</v>
      </c>
      <c r="O1285" s="83" t="str">
        <f aca="false">IF(ISNA(VLOOKUP(G1285,BadCanCurves,1,FALSE())),VLOOKUP(D1285,FOLIOS,6,FALSE()),"not used")</f>
        <v>not used</v>
      </c>
      <c r="P1285" s="83" t="n">
        <f aca="false">IF($N1285="P",VLOOKUP(H1285,PrcBuckets,2,FALSE()),0)</f>
        <v>13</v>
      </c>
      <c r="Q1285" s="83" t="n">
        <f aca="false">IF($N1285="D",VLOOKUP(H1285,BasisBuckets,2,FALSE()),0)</f>
        <v>0</v>
      </c>
      <c r="R1285" s="83" t="n">
        <f aca="false">IF($N1285="PHY",VLOOKUP(H1285,PGDBuckets,2,FALSE()),0)</f>
        <v>0</v>
      </c>
      <c r="S1285" s="83" t="n">
        <f aca="false">IF($N1285="G",VLOOKUP(H1285,PGDBuckets,2,FALSE()),0)</f>
        <v>0</v>
      </c>
      <c r="T1285" s="83" t="n">
        <f aca="false">SUM(P1285:S1285)</f>
        <v>13</v>
      </c>
      <c r="U1285" s="83" t="str">
        <f aca="false">IF(O1285="not used","-",O1285&amp;N1285&amp;T1285)</f>
        <v>-</v>
      </c>
      <c r="V1285" s="83" t="str">
        <f aca="false">IF(O1285="Not Used","-",VLOOKUP(D1285,FOLIOS,7,FALSE())&amp;H1285)</f>
        <v>-</v>
      </c>
      <c r="W1285" s="83" t="str">
        <f aca="false">IF(U1285="-","-",O1285&amp;E1285&amp;H1285)</f>
        <v>-</v>
      </c>
      <c r="X1285" s="84" t="str">
        <f aca="false">D1285&amp;G1285</f>
        <v>FT-CAND-EGSC-PRCTOLL:EMP/EMER</v>
      </c>
      <c r="AF1285" s="0" t="str">
        <f aca="false">D1285&amp;V1285</f>
        <v>FT-CAND-EGSC-PRC-</v>
      </c>
    </row>
    <row r="1286" customFormat="false" ht="12.75" hidden="false" customHeight="false" outlineLevel="0" collapsed="false">
      <c r="A1286" s="80" t="n">
        <v>36682</v>
      </c>
      <c r="B1286" s="81" t="s">
        <v>55</v>
      </c>
      <c r="C1286" s="81" t="s">
        <v>56</v>
      </c>
      <c r="D1286" s="81" t="s">
        <v>80</v>
      </c>
      <c r="E1286" s="81" t="s">
        <v>24</v>
      </c>
      <c r="F1286" s="81"/>
      <c r="G1286" s="81" t="s">
        <v>65</v>
      </c>
      <c r="H1286" s="80" t="n">
        <v>39539</v>
      </c>
      <c r="I1286" s="81" t="n">
        <v>0</v>
      </c>
      <c r="J1286" s="81" t="n">
        <v>0</v>
      </c>
      <c r="K1286" s="82" t="n">
        <f aca="false">IF(J1286=0,0,J1286/I1286)</f>
        <v>0</v>
      </c>
      <c r="L1286" s="82" t="n">
        <f aca="false">I1286/UOM</f>
        <v>0</v>
      </c>
      <c r="M1286" s="82" t="n">
        <f aca="false">J1286/UOM</f>
        <v>0</v>
      </c>
      <c r="N1286" s="83" t="str">
        <f aca="false">IF(F1286="P","PHY",IF(F1286="G","G",E1286))</f>
        <v>P</v>
      </c>
      <c r="O1286" s="83" t="str">
        <f aca="false">IF(ISNA(VLOOKUP(G1286,BadCanCurves,1,FALSE())),VLOOKUP(D1286,FOLIOS,6,FALSE()),"not used")</f>
        <v>not used</v>
      </c>
      <c r="P1286" s="83" t="n">
        <f aca="false">IF($N1286="P",VLOOKUP(H1286,PrcBuckets,2,FALSE()),0)</f>
        <v>13</v>
      </c>
      <c r="Q1286" s="83" t="n">
        <f aca="false">IF($N1286="D",VLOOKUP(H1286,BasisBuckets,2,FALSE()),0)</f>
        <v>0</v>
      </c>
      <c r="R1286" s="83" t="n">
        <f aca="false">IF($N1286="PHY",VLOOKUP(H1286,PGDBuckets,2,FALSE()),0)</f>
        <v>0</v>
      </c>
      <c r="S1286" s="83" t="n">
        <f aca="false">IF($N1286="G",VLOOKUP(H1286,PGDBuckets,2,FALSE()),0)</f>
        <v>0</v>
      </c>
      <c r="T1286" s="83" t="n">
        <f aca="false">SUM(P1286:S1286)</f>
        <v>13</v>
      </c>
      <c r="U1286" s="83" t="str">
        <f aca="false">IF(O1286="not used","-",O1286&amp;N1286&amp;T1286)</f>
        <v>-</v>
      </c>
      <c r="V1286" s="83" t="str">
        <f aca="false">IF(O1286="Not Used","-",VLOOKUP(D1286,FOLIOS,7,FALSE())&amp;H1286)</f>
        <v>-</v>
      </c>
      <c r="W1286" s="83" t="str">
        <f aca="false">IF(U1286="-","-",O1286&amp;E1286&amp;H1286)</f>
        <v>-</v>
      </c>
      <c r="X1286" s="84" t="str">
        <f aca="false">D1286&amp;G1286</f>
        <v>FT-CAND-EGSC-PRCTOLL:EMP/EMER</v>
      </c>
      <c r="AF1286" s="0" t="str">
        <f aca="false">D1286&amp;V1286</f>
        <v>FT-CAND-EGSC-PRC-</v>
      </c>
    </row>
    <row r="1287" customFormat="false" ht="12.75" hidden="false" customHeight="false" outlineLevel="0" collapsed="false">
      <c r="A1287" s="80" t="n">
        <v>36682</v>
      </c>
      <c r="B1287" s="81" t="s">
        <v>55</v>
      </c>
      <c r="C1287" s="81" t="s">
        <v>56</v>
      </c>
      <c r="D1287" s="81" t="s">
        <v>80</v>
      </c>
      <c r="E1287" s="81" t="s">
        <v>24</v>
      </c>
      <c r="F1287" s="81"/>
      <c r="G1287" s="81" t="s">
        <v>65</v>
      </c>
      <c r="H1287" s="80" t="n">
        <v>39569</v>
      </c>
      <c r="I1287" s="81" t="n">
        <v>0</v>
      </c>
      <c r="J1287" s="81" t="n">
        <v>0</v>
      </c>
      <c r="K1287" s="82" t="n">
        <f aca="false">IF(J1287=0,0,J1287/I1287)</f>
        <v>0</v>
      </c>
      <c r="L1287" s="82" t="n">
        <f aca="false">I1287/UOM</f>
        <v>0</v>
      </c>
      <c r="M1287" s="82" t="n">
        <f aca="false">J1287/UOM</f>
        <v>0</v>
      </c>
      <c r="N1287" s="83" t="str">
        <f aca="false">IF(F1287="P","PHY",IF(F1287="G","G",E1287))</f>
        <v>P</v>
      </c>
      <c r="O1287" s="83" t="str">
        <f aca="false">IF(ISNA(VLOOKUP(G1287,BadCanCurves,1,FALSE())),VLOOKUP(D1287,FOLIOS,6,FALSE()),"not used")</f>
        <v>not used</v>
      </c>
      <c r="P1287" s="83" t="n">
        <f aca="false">IF($N1287="P",VLOOKUP(H1287,PrcBuckets,2,FALSE()),0)</f>
        <v>13</v>
      </c>
      <c r="Q1287" s="83" t="n">
        <f aca="false">IF($N1287="D",VLOOKUP(H1287,BasisBuckets,2,FALSE()),0)</f>
        <v>0</v>
      </c>
      <c r="R1287" s="83" t="n">
        <f aca="false">IF($N1287="PHY",VLOOKUP(H1287,PGDBuckets,2,FALSE()),0)</f>
        <v>0</v>
      </c>
      <c r="S1287" s="83" t="n">
        <f aca="false">IF($N1287="G",VLOOKUP(H1287,PGDBuckets,2,FALSE()),0)</f>
        <v>0</v>
      </c>
      <c r="T1287" s="83" t="n">
        <f aca="false">SUM(P1287:S1287)</f>
        <v>13</v>
      </c>
      <c r="U1287" s="83" t="str">
        <f aca="false">IF(O1287="not used","-",O1287&amp;N1287&amp;T1287)</f>
        <v>-</v>
      </c>
      <c r="V1287" s="83" t="str">
        <f aca="false">IF(O1287="Not Used","-",VLOOKUP(D1287,FOLIOS,7,FALSE())&amp;H1287)</f>
        <v>-</v>
      </c>
      <c r="W1287" s="83" t="str">
        <f aca="false">IF(U1287="-","-",O1287&amp;E1287&amp;H1287)</f>
        <v>-</v>
      </c>
      <c r="X1287" s="84" t="str">
        <f aca="false">D1287&amp;G1287</f>
        <v>FT-CAND-EGSC-PRCTOLL:EMP/EMER</v>
      </c>
      <c r="AF1287" s="0" t="str">
        <f aca="false">D1287&amp;V1287</f>
        <v>FT-CAND-EGSC-PRC-</v>
      </c>
    </row>
    <row r="1288" customFormat="false" ht="12.75" hidden="false" customHeight="false" outlineLevel="0" collapsed="false">
      <c r="A1288" s="80" t="n">
        <v>36682</v>
      </c>
      <c r="B1288" s="81" t="s">
        <v>55</v>
      </c>
      <c r="C1288" s="81" t="s">
        <v>56</v>
      </c>
      <c r="D1288" s="81" t="s">
        <v>80</v>
      </c>
      <c r="E1288" s="81" t="s">
        <v>24</v>
      </c>
      <c r="F1288" s="81"/>
      <c r="G1288" s="81" t="s">
        <v>65</v>
      </c>
      <c r="H1288" s="80" t="n">
        <v>39600</v>
      </c>
      <c r="I1288" s="81" t="n">
        <v>0</v>
      </c>
      <c r="J1288" s="81" t="n">
        <v>0</v>
      </c>
      <c r="K1288" s="82" t="n">
        <f aca="false">IF(J1288=0,0,J1288/I1288)</f>
        <v>0</v>
      </c>
      <c r="L1288" s="82" t="n">
        <f aca="false">I1288/UOM</f>
        <v>0</v>
      </c>
      <c r="M1288" s="82" t="n">
        <f aca="false">J1288/UOM</f>
        <v>0</v>
      </c>
      <c r="N1288" s="83" t="str">
        <f aca="false">IF(F1288="P","PHY",IF(F1288="G","G",E1288))</f>
        <v>P</v>
      </c>
      <c r="O1288" s="83" t="str">
        <f aca="false">IF(ISNA(VLOOKUP(G1288,BadCanCurves,1,FALSE())),VLOOKUP(D1288,FOLIOS,6,FALSE()),"not used")</f>
        <v>not used</v>
      </c>
      <c r="P1288" s="83" t="n">
        <f aca="false">IF($N1288="P",VLOOKUP(H1288,PrcBuckets,2,FALSE()),0)</f>
        <v>13</v>
      </c>
      <c r="Q1288" s="83" t="n">
        <f aca="false">IF($N1288="D",VLOOKUP(H1288,BasisBuckets,2,FALSE()),0)</f>
        <v>0</v>
      </c>
      <c r="R1288" s="83" t="n">
        <f aca="false">IF($N1288="PHY",VLOOKUP(H1288,PGDBuckets,2,FALSE()),0)</f>
        <v>0</v>
      </c>
      <c r="S1288" s="83" t="n">
        <f aca="false">IF($N1288="G",VLOOKUP(H1288,PGDBuckets,2,FALSE()),0)</f>
        <v>0</v>
      </c>
      <c r="T1288" s="83" t="n">
        <f aca="false">SUM(P1288:S1288)</f>
        <v>13</v>
      </c>
      <c r="U1288" s="83" t="str">
        <f aca="false">IF(O1288="not used","-",O1288&amp;N1288&amp;T1288)</f>
        <v>-</v>
      </c>
      <c r="V1288" s="83" t="str">
        <f aca="false">IF(O1288="Not Used","-",VLOOKUP(D1288,FOLIOS,7,FALSE())&amp;H1288)</f>
        <v>-</v>
      </c>
      <c r="W1288" s="83" t="str">
        <f aca="false">IF(U1288="-","-",O1288&amp;E1288&amp;H1288)</f>
        <v>-</v>
      </c>
      <c r="X1288" s="84" t="str">
        <f aca="false">D1288&amp;G1288</f>
        <v>FT-CAND-EGSC-PRCTOLL:EMP/EMER</v>
      </c>
      <c r="AF1288" s="0" t="str">
        <f aca="false">D1288&amp;V1288</f>
        <v>FT-CAND-EGSC-PRC-</v>
      </c>
    </row>
    <row r="1289" customFormat="false" ht="12.75" hidden="false" customHeight="false" outlineLevel="0" collapsed="false">
      <c r="A1289" s="80" t="n">
        <v>36682</v>
      </c>
      <c r="B1289" s="81" t="s">
        <v>55</v>
      </c>
      <c r="C1289" s="81" t="s">
        <v>56</v>
      </c>
      <c r="D1289" s="81" t="s">
        <v>80</v>
      </c>
      <c r="E1289" s="81" t="s">
        <v>24</v>
      </c>
      <c r="F1289" s="81"/>
      <c r="G1289" s="81" t="s">
        <v>65</v>
      </c>
      <c r="H1289" s="80" t="n">
        <v>39630</v>
      </c>
      <c r="I1289" s="81" t="n">
        <v>0</v>
      </c>
      <c r="J1289" s="81" t="n">
        <v>0</v>
      </c>
      <c r="K1289" s="82" t="n">
        <f aca="false">IF(J1289=0,0,J1289/I1289)</f>
        <v>0</v>
      </c>
      <c r="L1289" s="82" t="n">
        <f aca="false">I1289/UOM</f>
        <v>0</v>
      </c>
      <c r="M1289" s="82" t="n">
        <f aca="false">J1289/UOM</f>
        <v>0</v>
      </c>
      <c r="N1289" s="83" t="str">
        <f aca="false">IF(F1289="P","PHY",IF(F1289="G","G",E1289))</f>
        <v>P</v>
      </c>
      <c r="O1289" s="83" t="str">
        <f aca="false">IF(ISNA(VLOOKUP(G1289,BadCanCurves,1,FALSE())),VLOOKUP(D1289,FOLIOS,6,FALSE()),"not used")</f>
        <v>not used</v>
      </c>
      <c r="P1289" s="83" t="n">
        <f aca="false">IF($N1289="P",VLOOKUP(H1289,PrcBuckets,2,FALSE()),0)</f>
        <v>13</v>
      </c>
      <c r="Q1289" s="83" t="n">
        <f aca="false">IF($N1289="D",VLOOKUP(H1289,BasisBuckets,2,FALSE()),0)</f>
        <v>0</v>
      </c>
      <c r="R1289" s="83" t="n">
        <f aca="false">IF($N1289="PHY",VLOOKUP(H1289,PGDBuckets,2,FALSE()),0)</f>
        <v>0</v>
      </c>
      <c r="S1289" s="83" t="n">
        <f aca="false">IF($N1289="G",VLOOKUP(H1289,PGDBuckets,2,FALSE()),0)</f>
        <v>0</v>
      </c>
      <c r="T1289" s="83" t="n">
        <f aca="false">SUM(P1289:S1289)</f>
        <v>13</v>
      </c>
      <c r="U1289" s="83" t="str">
        <f aca="false">IF(O1289="not used","-",O1289&amp;N1289&amp;T1289)</f>
        <v>-</v>
      </c>
      <c r="V1289" s="83" t="str">
        <f aca="false">IF(O1289="Not Used","-",VLOOKUP(D1289,FOLIOS,7,FALSE())&amp;H1289)</f>
        <v>-</v>
      </c>
      <c r="W1289" s="83" t="str">
        <f aca="false">IF(U1289="-","-",O1289&amp;E1289&amp;H1289)</f>
        <v>-</v>
      </c>
      <c r="X1289" s="84" t="str">
        <f aca="false">D1289&amp;G1289</f>
        <v>FT-CAND-EGSC-PRCTOLL:EMP/EMER</v>
      </c>
      <c r="AF1289" s="0" t="str">
        <f aca="false">D1289&amp;V1289</f>
        <v>FT-CAND-EGSC-PRC-</v>
      </c>
    </row>
    <row r="1290" customFormat="false" ht="12.75" hidden="false" customHeight="false" outlineLevel="0" collapsed="false">
      <c r="A1290" s="80" t="n">
        <v>36682</v>
      </c>
      <c r="B1290" s="81" t="s">
        <v>55</v>
      </c>
      <c r="C1290" s="81" t="s">
        <v>56</v>
      </c>
      <c r="D1290" s="81" t="s">
        <v>80</v>
      </c>
      <c r="E1290" s="81" t="s">
        <v>24</v>
      </c>
      <c r="F1290" s="81"/>
      <c r="G1290" s="81" t="s">
        <v>65</v>
      </c>
      <c r="H1290" s="80" t="n">
        <v>39661</v>
      </c>
      <c r="I1290" s="81" t="n">
        <v>0</v>
      </c>
      <c r="J1290" s="81" t="n">
        <v>0</v>
      </c>
      <c r="K1290" s="82" t="n">
        <f aca="false">IF(J1290=0,0,J1290/I1290)</f>
        <v>0</v>
      </c>
      <c r="L1290" s="82" t="n">
        <f aca="false">I1290/UOM</f>
        <v>0</v>
      </c>
      <c r="M1290" s="82" t="n">
        <f aca="false">J1290/UOM</f>
        <v>0</v>
      </c>
      <c r="N1290" s="83" t="str">
        <f aca="false">IF(F1290="P","PHY",IF(F1290="G","G",E1290))</f>
        <v>P</v>
      </c>
      <c r="O1290" s="83" t="str">
        <f aca="false">IF(ISNA(VLOOKUP(G1290,BadCanCurves,1,FALSE())),VLOOKUP(D1290,FOLIOS,6,FALSE()),"not used")</f>
        <v>not used</v>
      </c>
      <c r="P1290" s="83" t="n">
        <f aca="false">IF($N1290="P",VLOOKUP(H1290,PrcBuckets,2,FALSE()),0)</f>
        <v>13</v>
      </c>
      <c r="Q1290" s="83" t="n">
        <f aca="false">IF($N1290="D",VLOOKUP(H1290,BasisBuckets,2,FALSE()),0)</f>
        <v>0</v>
      </c>
      <c r="R1290" s="83" t="n">
        <f aca="false">IF($N1290="PHY",VLOOKUP(H1290,PGDBuckets,2,FALSE()),0)</f>
        <v>0</v>
      </c>
      <c r="S1290" s="83" t="n">
        <f aca="false">IF($N1290="G",VLOOKUP(H1290,PGDBuckets,2,FALSE()),0)</f>
        <v>0</v>
      </c>
      <c r="T1290" s="83" t="n">
        <f aca="false">SUM(P1290:S1290)</f>
        <v>13</v>
      </c>
      <c r="U1290" s="83" t="str">
        <f aca="false">IF(O1290="not used","-",O1290&amp;N1290&amp;T1290)</f>
        <v>-</v>
      </c>
      <c r="V1290" s="83" t="str">
        <f aca="false">IF(O1290="Not Used","-",VLOOKUP(D1290,FOLIOS,7,FALSE())&amp;H1290)</f>
        <v>-</v>
      </c>
      <c r="W1290" s="83" t="str">
        <f aca="false">IF(U1290="-","-",O1290&amp;E1290&amp;H1290)</f>
        <v>-</v>
      </c>
      <c r="X1290" s="84" t="str">
        <f aca="false">D1290&amp;G1290</f>
        <v>FT-CAND-EGSC-PRCTOLL:EMP/EMER</v>
      </c>
      <c r="AF1290" s="0" t="str">
        <f aca="false">D1290&amp;V1290</f>
        <v>FT-CAND-EGSC-PRC-</v>
      </c>
    </row>
    <row r="1291" customFormat="false" ht="12.75" hidden="false" customHeight="false" outlineLevel="0" collapsed="false">
      <c r="A1291" s="80" t="n">
        <v>36682</v>
      </c>
      <c r="B1291" s="81" t="s">
        <v>55</v>
      </c>
      <c r="C1291" s="81" t="s">
        <v>56</v>
      </c>
      <c r="D1291" s="81" t="s">
        <v>80</v>
      </c>
      <c r="E1291" s="81" t="s">
        <v>24</v>
      </c>
      <c r="F1291" s="81"/>
      <c r="G1291" s="81" t="s">
        <v>65</v>
      </c>
      <c r="H1291" s="80" t="n">
        <v>39692</v>
      </c>
      <c r="I1291" s="81" t="n">
        <v>0</v>
      </c>
      <c r="J1291" s="81" t="n">
        <v>0</v>
      </c>
      <c r="K1291" s="82" t="n">
        <f aca="false">IF(J1291=0,0,J1291/I1291)</f>
        <v>0</v>
      </c>
      <c r="L1291" s="82" t="n">
        <f aca="false">I1291/UOM</f>
        <v>0</v>
      </c>
      <c r="M1291" s="82" t="n">
        <f aca="false">J1291/UOM</f>
        <v>0</v>
      </c>
      <c r="N1291" s="83" t="str">
        <f aca="false">IF(F1291="P","PHY",IF(F1291="G","G",E1291))</f>
        <v>P</v>
      </c>
      <c r="O1291" s="83" t="str">
        <f aca="false">IF(ISNA(VLOOKUP(G1291,BadCanCurves,1,FALSE())),VLOOKUP(D1291,FOLIOS,6,FALSE()),"not used")</f>
        <v>not used</v>
      </c>
      <c r="P1291" s="83" t="n">
        <f aca="false">IF($N1291="P",VLOOKUP(H1291,PrcBuckets,2,FALSE()),0)</f>
        <v>13</v>
      </c>
      <c r="Q1291" s="83" t="n">
        <f aca="false">IF($N1291="D",VLOOKUP(H1291,BasisBuckets,2,FALSE()),0)</f>
        <v>0</v>
      </c>
      <c r="R1291" s="83" t="n">
        <f aca="false">IF($N1291="PHY",VLOOKUP(H1291,PGDBuckets,2,FALSE()),0)</f>
        <v>0</v>
      </c>
      <c r="S1291" s="83" t="n">
        <f aca="false">IF($N1291="G",VLOOKUP(H1291,PGDBuckets,2,FALSE()),0)</f>
        <v>0</v>
      </c>
      <c r="T1291" s="83" t="n">
        <f aca="false">SUM(P1291:S1291)</f>
        <v>13</v>
      </c>
      <c r="U1291" s="83" t="str">
        <f aca="false">IF(O1291="not used","-",O1291&amp;N1291&amp;T1291)</f>
        <v>-</v>
      </c>
      <c r="V1291" s="83" t="str">
        <f aca="false">IF(O1291="Not Used","-",VLOOKUP(D1291,FOLIOS,7,FALSE())&amp;H1291)</f>
        <v>-</v>
      </c>
      <c r="W1291" s="83" t="str">
        <f aca="false">IF(U1291="-","-",O1291&amp;E1291&amp;H1291)</f>
        <v>-</v>
      </c>
      <c r="X1291" s="84" t="str">
        <f aca="false">D1291&amp;G1291</f>
        <v>FT-CAND-EGSC-PRCTOLL:EMP/EMER</v>
      </c>
      <c r="AF1291" s="0" t="str">
        <f aca="false">D1291&amp;V1291</f>
        <v>FT-CAND-EGSC-PRC-</v>
      </c>
    </row>
    <row r="1292" customFormat="false" ht="12.75" hidden="false" customHeight="false" outlineLevel="0" collapsed="false">
      <c r="A1292" s="80" t="n">
        <v>36682</v>
      </c>
      <c r="B1292" s="81" t="s">
        <v>55</v>
      </c>
      <c r="C1292" s="81" t="s">
        <v>56</v>
      </c>
      <c r="D1292" s="81" t="s">
        <v>80</v>
      </c>
      <c r="E1292" s="81" t="s">
        <v>24</v>
      </c>
      <c r="F1292" s="81"/>
      <c r="G1292" s="81" t="s">
        <v>65</v>
      </c>
      <c r="H1292" s="80" t="n">
        <v>39722</v>
      </c>
      <c r="I1292" s="81" t="n">
        <v>0</v>
      </c>
      <c r="J1292" s="81" t="n">
        <v>0</v>
      </c>
      <c r="K1292" s="82" t="n">
        <f aca="false">IF(J1292=0,0,J1292/I1292)</f>
        <v>0</v>
      </c>
      <c r="L1292" s="82" t="n">
        <f aca="false">I1292/UOM</f>
        <v>0</v>
      </c>
      <c r="M1292" s="82" t="n">
        <f aca="false">J1292/UOM</f>
        <v>0</v>
      </c>
      <c r="N1292" s="83" t="str">
        <f aca="false">IF(F1292="P","PHY",IF(F1292="G","G",E1292))</f>
        <v>P</v>
      </c>
      <c r="O1292" s="83" t="str">
        <f aca="false">IF(ISNA(VLOOKUP(G1292,BadCanCurves,1,FALSE())),VLOOKUP(D1292,FOLIOS,6,FALSE()),"not used")</f>
        <v>not used</v>
      </c>
      <c r="P1292" s="83" t="n">
        <f aca="false">IF($N1292="P",VLOOKUP(H1292,PrcBuckets,2,FALSE()),0)</f>
        <v>13</v>
      </c>
      <c r="Q1292" s="83" t="n">
        <f aca="false">IF($N1292="D",VLOOKUP(H1292,BasisBuckets,2,FALSE()),0)</f>
        <v>0</v>
      </c>
      <c r="R1292" s="83" t="n">
        <f aca="false">IF($N1292="PHY",VLOOKUP(H1292,PGDBuckets,2,FALSE()),0)</f>
        <v>0</v>
      </c>
      <c r="S1292" s="83" t="n">
        <f aca="false">IF($N1292="G",VLOOKUP(H1292,PGDBuckets,2,FALSE()),0)</f>
        <v>0</v>
      </c>
      <c r="T1292" s="83" t="n">
        <f aca="false">SUM(P1292:S1292)</f>
        <v>13</v>
      </c>
      <c r="U1292" s="83" t="str">
        <f aca="false">IF(O1292="not used","-",O1292&amp;N1292&amp;T1292)</f>
        <v>-</v>
      </c>
      <c r="V1292" s="83" t="str">
        <f aca="false">IF(O1292="Not Used","-",VLOOKUP(D1292,FOLIOS,7,FALSE())&amp;H1292)</f>
        <v>-</v>
      </c>
      <c r="W1292" s="83" t="str">
        <f aca="false">IF(U1292="-","-",O1292&amp;E1292&amp;H1292)</f>
        <v>-</v>
      </c>
      <c r="X1292" s="84" t="str">
        <f aca="false">D1292&amp;G1292</f>
        <v>FT-CAND-EGSC-PRCTOLL:EMP/EMER</v>
      </c>
      <c r="AF1292" s="0" t="str">
        <f aca="false">D1292&amp;V1292</f>
        <v>FT-CAND-EGSC-PRC-</v>
      </c>
    </row>
    <row r="1293" customFormat="false" ht="12.75" hidden="false" customHeight="false" outlineLevel="0" collapsed="false">
      <c r="A1293" s="80" t="n">
        <v>36682</v>
      </c>
      <c r="B1293" s="81" t="s">
        <v>55</v>
      </c>
      <c r="C1293" s="81" t="s">
        <v>56</v>
      </c>
      <c r="D1293" s="81" t="s">
        <v>80</v>
      </c>
      <c r="E1293" s="81" t="s">
        <v>24</v>
      </c>
      <c r="F1293" s="81"/>
      <c r="G1293" s="81" t="s">
        <v>65</v>
      </c>
      <c r="H1293" s="80" t="n">
        <v>39753</v>
      </c>
      <c r="I1293" s="81" t="n">
        <v>0</v>
      </c>
      <c r="J1293" s="81" t="n">
        <v>0</v>
      </c>
      <c r="K1293" s="82" t="n">
        <f aca="false">IF(J1293=0,0,J1293/I1293)</f>
        <v>0</v>
      </c>
      <c r="L1293" s="82" t="n">
        <f aca="false">I1293/UOM</f>
        <v>0</v>
      </c>
      <c r="M1293" s="82" t="n">
        <f aca="false">J1293/UOM</f>
        <v>0</v>
      </c>
      <c r="N1293" s="83" t="str">
        <f aca="false">IF(F1293="P","PHY",IF(F1293="G","G",E1293))</f>
        <v>P</v>
      </c>
      <c r="O1293" s="83" t="str">
        <f aca="false">IF(ISNA(VLOOKUP(G1293,BadCanCurves,1,FALSE())),VLOOKUP(D1293,FOLIOS,6,FALSE()),"not used")</f>
        <v>not used</v>
      </c>
      <c r="P1293" s="83" t="n">
        <f aca="false">IF($N1293="P",VLOOKUP(H1293,PrcBuckets,2,FALSE()),0)</f>
        <v>13</v>
      </c>
      <c r="Q1293" s="83" t="n">
        <f aca="false">IF($N1293="D",VLOOKUP(H1293,BasisBuckets,2,FALSE()),0)</f>
        <v>0</v>
      </c>
      <c r="R1293" s="83" t="n">
        <f aca="false">IF($N1293="PHY",VLOOKUP(H1293,PGDBuckets,2,FALSE()),0)</f>
        <v>0</v>
      </c>
      <c r="S1293" s="83" t="n">
        <f aca="false">IF($N1293="G",VLOOKUP(H1293,PGDBuckets,2,FALSE()),0)</f>
        <v>0</v>
      </c>
      <c r="T1293" s="83" t="n">
        <f aca="false">SUM(P1293:S1293)</f>
        <v>13</v>
      </c>
      <c r="U1293" s="83" t="str">
        <f aca="false">IF(O1293="not used","-",O1293&amp;N1293&amp;T1293)</f>
        <v>-</v>
      </c>
      <c r="V1293" s="83" t="str">
        <f aca="false">IF(O1293="Not Used","-",VLOOKUP(D1293,FOLIOS,7,FALSE())&amp;H1293)</f>
        <v>-</v>
      </c>
      <c r="W1293" s="83" t="str">
        <f aca="false">IF(U1293="-","-",O1293&amp;E1293&amp;H1293)</f>
        <v>-</v>
      </c>
      <c r="X1293" s="84" t="str">
        <f aca="false">D1293&amp;G1293</f>
        <v>FT-CAND-EGSC-PRCTOLL:EMP/EMER</v>
      </c>
      <c r="AF1293" s="0" t="str">
        <f aca="false">D1293&amp;V1293</f>
        <v>FT-CAND-EGSC-PRC-</v>
      </c>
    </row>
    <row r="1294" customFormat="false" ht="12.75" hidden="false" customHeight="false" outlineLevel="0" collapsed="false">
      <c r="A1294" s="80" t="n">
        <v>36682</v>
      </c>
      <c r="B1294" s="81" t="s">
        <v>55</v>
      </c>
      <c r="C1294" s="81" t="s">
        <v>56</v>
      </c>
      <c r="D1294" s="81" t="s">
        <v>80</v>
      </c>
      <c r="E1294" s="81" t="s">
        <v>24</v>
      </c>
      <c r="F1294" s="81"/>
      <c r="G1294" s="81" t="s">
        <v>65</v>
      </c>
      <c r="H1294" s="80" t="n">
        <v>39783</v>
      </c>
      <c r="I1294" s="81" t="n">
        <v>0</v>
      </c>
      <c r="J1294" s="81" t="n">
        <v>0</v>
      </c>
      <c r="K1294" s="82" t="n">
        <f aca="false">IF(J1294=0,0,J1294/I1294)</f>
        <v>0</v>
      </c>
      <c r="L1294" s="82" t="n">
        <f aca="false">I1294/UOM</f>
        <v>0</v>
      </c>
      <c r="M1294" s="82" t="n">
        <f aca="false">J1294/UOM</f>
        <v>0</v>
      </c>
      <c r="N1294" s="83" t="str">
        <f aca="false">IF(F1294="P","PHY",IF(F1294="G","G",E1294))</f>
        <v>P</v>
      </c>
      <c r="O1294" s="83" t="str">
        <f aca="false">IF(ISNA(VLOOKUP(G1294,BadCanCurves,1,FALSE())),VLOOKUP(D1294,FOLIOS,6,FALSE()),"not used")</f>
        <v>not used</v>
      </c>
      <c r="P1294" s="83" t="n">
        <f aca="false">IF($N1294="P",VLOOKUP(H1294,PrcBuckets,2,FALSE()),0)</f>
        <v>13</v>
      </c>
      <c r="Q1294" s="83" t="n">
        <f aca="false">IF($N1294="D",VLOOKUP(H1294,BasisBuckets,2,FALSE()),0)</f>
        <v>0</v>
      </c>
      <c r="R1294" s="83" t="n">
        <f aca="false">IF($N1294="PHY",VLOOKUP(H1294,PGDBuckets,2,FALSE()),0)</f>
        <v>0</v>
      </c>
      <c r="S1294" s="83" t="n">
        <f aca="false">IF($N1294="G",VLOOKUP(H1294,PGDBuckets,2,FALSE()),0)</f>
        <v>0</v>
      </c>
      <c r="T1294" s="83" t="n">
        <f aca="false">SUM(P1294:S1294)</f>
        <v>13</v>
      </c>
      <c r="U1294" s="83" t="str">
        <f aca="false">IF(O1294="not used","-",O1294&amp;N1294&amp;T1294)</f>
        <v>-</v>
      </c>
      <c r="V1294" s="83" t="str">
        <f aca="false">IF(O1294="Not Used","-",VLOOKUP(D1294,FOLIOS,7,FALSE())&amp;H1294)</f>
        <v>-</v>
      </c>
      <c r="W1294" s="83" t="str">
        <f aca="false">IF(U1294="-","-",O1294&amp;E1294&amp;H1294)</f>
        <v>-</v>
      </c>
      <c r="X1294" s="84" t="str">
        <f aca="false">D1294&amp;G1294</f>
        <v>FT-CAND-EGSC-PRCTOLL:EMP/EMER</v>
      </c>
      <c r="AF1294" s="0" t="str">
        <f aca="false">D1294&amp;V1294</f>
        <v>FT-CAND-EGSC-PRC-</v>
      </c>
    </row>
    <row r="1295" customFormat="false" ht="12.75" hidden="false" customHeight="false" outlineLevel="0" collapsed="false">
      <c r="A1295" s="80" t="n">
        <v>36682</v>
      </c>
      <c r="B1295" s="81" t="s">
        <v>55</v>
      </c>
      <c r="C1295" s="81" t="s">
        <v>56</v>
      </c>
      <c r="D1295" s="81" t="s">
        <v>80</v>
      </c>
      <c r="E1295" s="81" t="s">
        <v>24</v>
      </c>
      <c r="F1295" s="81"/>
      <c r="G1295" s="81" t="s">
        <v>59</v>
      </c>
      <c r="H1295" s="80" t="n">
        <v>36708</v>
      </c>
      <c r="I1295" s="81" t="n">
        <v>454360</v>
      </c>
      <c r="J1295" s="81" t="n">
        <v>0</v>
      </c>
      <c r="K1295" s="82" t="n">
        <f aca="false">IF(J1295=0,0,J1295/I1295)</f>
        <v>0</v>
      </c>
      <c r="L1295" s="82" t="n">
        <f aca="false">I1295/UOM</f>
        <v>45.436</v>
      </c>
      <c r="M1295" s="82" t="n">
        <f aca="false">J1295/UOM</f>
        <v>0</v>
      </c>
      <c r="N1295" s="83" t="str">
        <f aca="false">IF(F1295="P","PHY",IF(F1295="G","G",E1295))</f>
        <v>P</v>
      </c>
      <c r="O1295" s="83" t="str">
        <f aca="false">IF(ISNA(VLOOKUP(G1295,BadCanCurves,1,FALSE())),VLOOKUP(D1295,FOLIOS,6,FALSE()),"not used")</f>
        <v>not used</v>
      </c>
      <c r="P1295" s="83" t="n">
        <f aca="false">IF($N1295="P",VLOOKUP(H1295,PrcBuckets,2,FALSE()),0)</f>
        <v>4</v>
      </c>
      <c r="Q1295" s="83" t="n">
        <f aca="false">IF($N1295="D",VLOOKUP(H1295,BasisBuckets,2,FALSE()),0)</f>
        <v>0</v>
      </c>
      <c r="R1295" s="83" t="n">
        <f aca="false">IF($N1295="PHY",VLOOKUP(H1295,PGDBuckets,2,FALSE()),0)</f>
        <v>0</v>
      </c>
      <c r="S1295" s="83" t="n">
        <f aca="false">IF($N1295="G",VLOOKUP(H1295,PGDBuckets,2,FALSE()),0)</f>
        <v>0</v>
      </c>
      <c r="T1295" s="83" t="n">
        <f aca="false">SUM(P1295:S1295)</f>
        <v>4</v>
      </c>
      <c r="U1295" s="83" t="str">
        <f aca="false">IF(O1295="not used","-",O1295&amp;N1295&amp;T1295)</f>
        <v>-</v>
      </c>
      <c r="V1295" s="83" t="str">
        <f aca="false">IF(O1295="Not Used","-",VLOOKUP(D1295,FOLIOS,7,FALSE())&amp;H1295)</f>
        <v>-</v>
      </c>
      <c r="W1295" s="83" t="str">
        <f aca="false">IF(U1295="-","-",O1295&amp;E1295&amp;H1295)</f>
        <v>-</v>
      </c>
      <c r="X1295" s="84" t="str">
        <f aca="false">D1295&amp;G1295</f>
        <v>FT-CAND-EGSC-PRCTOLL:EMP/WADD</v>
      </c>
      <c r="AF1295" s="0" t="str">
        <f aca="false">D1295&amp;V1295</f>
        <v>FT-CAND-EGSC-PRC-</v>
      </c>
    </row>
    <row r="1296" customFormat="false" ht="12.75" hidden="false" customHeight="false" outlineLevel="0" collapsed="false">
      <c r="A1296" s="80" t="n">
        <v>36682</v>
      </c>
      <c r="B1296" s="81" t="s">
        <v>55</v>
      </c>
      <c r="C1296" s="81" t="s">
        <v>56</v>
      </c>
      <c r="D1296" s="81" t="s">
        <v>80</v>
      </c>
      <c r="E1296" s="81" t="s">
        <v>24</v>
      </c>
      <c r="F1296" s="81"/>
      <c r="G1296" s="81" t="s">
        <v>59</v>
      </c>
      <c r="H1296" s="80" t="n">
        <v>36739</v>
      </c>
      <c r="I1296" s="81" t="n">
        <v>451738</v>
      </c>
      <c r="J1296" s="81" t="n">
        <v>0</v>
      </c>
      <c r="K1296" s="82" t="n">
        <f aca="false">IF(J1296=0,0,J1296/I1296)</f>
        <v>0</v>
      </c>
      <c r="L1296" s="82" t="n">
        <f aca="false">I1296/UOM</f>
        <v>45.1738</v>
      </c>
      <c r="M1296" s="82" t="n">
        <f aca="false">J1296/UOM</f>
        <v>0</v>
      </c>
      <c r="N1296" s="83" t="str">
        <f aca="false">IF(F1296="P","PHY",IF(F1296="G","G",E1296))</f>
        <v>P</v>
      </c>
      <c r="O1296" s="83" t="str">
        <f aca="false">IF(ISNA(VLOOKUP(G1296,BadCanCurves,1,FALSE())),VLOOKUP(D1296,FOLIOS,6,FALSE()),"not used")</f>
        <v>not used</v>
      </c>
      <c r="P1296" s="83" t="n">
        <f aca="false">IF($N1296="P",VLOOKUP(H1296,PrcBuckets,2,FALSE()),0)</f>
        <v>5</v>
      </c>
      <c r="Q1296" s="83" t="n">
        <f aca="false">IF($N1296="D",VLOOKUP(H1296,BasisBuckets,2,FALSE()),0)</f>
        <v>0</v>
      </c>
      <c r="R1296" s="83" t="n">
        <f aca="false">IF($N1296="PHY",VLOOKUP(H1296,PGDBuckets,2,FALSE()),0)</f>
        <v>0</v>
      </c>
      <c r="S1296" s="83" t="n">
        <f aca="false">IF($N1296="G",VLOOKUP(H1296,PGDBuckets,2,FALSE()),0)</f>
        <v>0</v>
      </c>
      <c r="T1296" s="83" t="n">
        <f aca="false">SUM(P1296:S1296)</f>
        <v>5</v>
      </c>
      <c r="U1296" s="83" t="str">
        <f aca="false">IF(O1296="not used","-",O1296&amp;N1296&amp;T1296)</f>
        <v>-</v>
      </c>
      <c r="V1296" s="83" t="str">
        <f aca="false">IF(O1296="Not Used","-",VLOOKUP(D1296,FOLIOS,7,FALSE())&amp;H1296)</f>
        <v>-</v>
      </c>
      <c r="W1296" s="83" t="str">
        <f aca="false">IF(U1296="-","-",O1296&amp;E1296&amp;H1296)</f>
        <v>-</v>
      </c>
      <c r="X1296" s="84" t="str">
        <f aca="false">D1296&amp;G1296</f>
        <v>FT-CAND-EGSC-PRCTOLL:EMP/WADD</v>
      </c>
      <c r="AF1296" s="0" t="str">
        <f aca="false">D1296&amp;V1296</f>
        <v>FT-CAND-EGSC-PRC-</v>
      </c>
    </row>
    <row r="1297" customFormat="false" ht="12.75" hidden="false" customHeight="false" outlineLevel="0" collapsed="false">
      <c r="A1297" s="80" t="n">
        <v>36682</v>
      </c>
      <c r="B1297" s="81" t="s">
        <v>55</v>
      </c>
      <c r="C1297" s="81" t="s">
        <v>56</v>
      </c>
      <c r="D1297" s="81" t="s">
        <v>80</v>
      </c>
      <c r="E1297" s="81" t="s">
        <v>24</v>
      </c>
      <c r="F1297" s="81"/>
      <c r="G1297" s="81" t="s">
        <v>59</v>
      </c>
      <c r="H1297" s="80" t="n">
        <v>36770</v>
      </c>
      <c r="I1297" s="81" t="n">
        <v>434602</v>
      </c>
      <c r="J1297" s="81" t="n">
        <v>0</v>
      </c>
      <c r="K1297" s="82" t="n">
        <f aca="false">IF(J1297=0,0,J1297/I1297)</f>
        <v>0</v>
      </c>
      <c r="L1297" s="82" t="n">
        <f aca="false">I1297/UOM</f>
        <v>43.4602</v>
      </c>
      <c r="M1297" s="82" t="n">
        <f aca="false">J1297/UOM</f>
        <v>0</v>
      </c>
      <c r="N1297" s="83" t="str">
        <f aca="false">IF(F1297="P","PHY",IF(F1297="G","G",E1297))</f>
        <v>P</v>
      </c>
      <c r="O1297" s="83" t="str">
        <f aca="false">IF(ISNA(VLOOKUP(G1297,BadCanCurves,1,FALSE())),VLOOKUP(D1297,FOLIOS,6,FALSE()),"not used")</f>
        <v>not used</v>
      </c>
      <c r="P1297" s="83" t="n">
        <f aca="false">IF($N1297="P",VLOOKUP(H1297,PrcBuckets,2,FALSE()),0)</f>
        <v>6</v>
      </c>
      <c r="Q1297" s="83" t="n">
        <f aca="false">IF($N1297="D",VLOOKUP(H1297,BasisBuckets,2,FALSE()),0)</f>
        <v>0</v>
      </c>
      <c r="R1297" s="83" t="n">
        <f aca="false">IF($N1297="PHY",VLOOKUP(H1297,PGDBuckets,2,FALSE()),0)</f>
        <v>0</v>
      </c>
      <c r="S1297" s="83" t="n">
        <f aca="false">IF($N1297="G",VLOOKUP(H1297,PGDBuckets,2,FALSE()),0)</f>
        <v>0</v>
      </c>
      <c r="T1297" s="83" t="n">
        <f aca="false">SUM(P1297:S1297)</f>
        <v>6</v>
      </c>
      <c r="U1297" s="83" t="str">
        <f aca="false">IF(O1297="not used","-",O1297&amp;N1297&amp;T1297)</f>
        <v>-</v>
      </c>
      <c r="V1297" s="83" t="str">
        <f aca="false">IF(O1297="Not Used","-",VLOOKUP(D1297,FOLIOS,7,FALSE())&amp;H1297)</f>
        <v>-</v>
      </c>
      <c r="W1297" s="83" t="str">
        <f aca="false">IF(U1297="-","-",O1297&amp;E1297&amp;H1297)</f>
        <v>-</v>
      </c>
      <c r="X1297" s="84" t="str">
        <f aca="false">D1297&amp;G1297</f>
        <v>FT-CAND-EGSC-PRCTOLL:EMP/WADD</v>
      </c>
      <c r="AF1297" s="0" t="str">
        <f aca="false">D1297&amp;V1297</f>
        <v>FT-CAND-EGSC-PRC-</v>
      </c>
    </row>
    <row r="1298" customFormat="false" ht="12.75" hidden="false" customHeight="false" outlineLevel="0" collapsed="false">
      <c r="A1298" s="80" t="n">
        <v>36682</v>
      </c>
      <c r="B1298" s="81" t="s">
        <v>55</v>
      </c>
      <c r="C1298" s="81" t="s">
        <v>56</v>
      </c>
      <c r="D1298" s="81" t="s">
        <v>80</v>
      </c>
      <c r="E1298" s="81" t="s">
        <v>24</v>
      </c>
      <c r="F1298" s="81"/>
      <c r="G1298" s="81" t="s">
        <v>59</v>
      </c>
      <c r="H1298" s="80" t="n">
        <v>36800</v>
      </c>
      <c r="I1298" s="81" t="n">
        <v>446560</v>
      </c>
      <c r="J1298" s="81" t="n">
        <v>0</v>
      </c>
      <c r="K1298" s="82" t="n">
        <f aca="false">IF(J1298=0,0,J1298/I1298)</f>
        <v>0</v>
      </c>
      <c r="L1298" s="82" t="n">
        <f aca="false">I1298/UOM</f>
        <v>44.656</v>
      </c>
      <c r="M1298" s="82" t="n">
        <f aca="false">J1298/UOM</f>
        <v>0</v>
      </c>
      <c r="N1298" s="83" t="str">
        <f aca="false">IF(F1298="P","PHY",IF(F1298="G","G",E1298))</f>
        <v>P</v>
      </c>
      <c r="O1298" s="83" t="str">
        <f aca="false">IF(ISNA(VLOOKUP(G1298,BadCanCurves,1,FALSE())),VLOOKUP(D1298,FOLIOS,6,FALSE()),"not used")</f>
        <v>not used</v>
      </c>
      <c r="P1298" s="83" t="n">
        <f aca="false">IF($N1298="P",VLOOKUP(H1298,PrcBuckets,2,FALSE()),0)</f>
        <v>7</v>
      </c>
      <c r="Q1298" s="83" t="n">
        <f aca="false">IF($N1298="D",VLOOKUP(H1298,BasisBuckets,2,FALSE()),0)</f>
        <v>0</v>
      </c>
      <c r="R1298" s="83" t="n">
        <f aca="false">IF($N1298="PHY",VLOOKUP(H1298,PGDBuckets,2,FALSE()),0)</f>
        <v>0</v>
      </c>
      <c r="S1298" s="83" t="n">
        <f aca="false">IF($N1298="G",VLOOKUP(H1298,PGDBuckets,2,FALSE()),0)</f>
        <v>0</v>
      </c>
      <c r="T1298" s="83" t="n">
        <f aca="false">SUM(P1298:S1298)</f>
        <v>7</v>
      </c>
      <c r="U1298" s="83" t="str">
        <f aca="false">IF(O1298="not used","-",O1298&amp;N1298&amp;T1298)</f>
        <v>-</v>
      </c>
      <c r="V1298" s="83" t="str">
        <f aca="false">IF(O1298="Not Used","-",VLOOKUP(D1298,FOLIOS,7,FALSE())&amp;H1298)</f>
        <v>-</v>
      </c>
      <c r="W1298" s="83" t="str">
        <f aca="false">IF(U1298="-","-",O1298&amp;E1298&amp;H1298)</f>
        <v>-</v>
      </c>
      <c r="X1298" s="84" t="str">
        <f aca="false">D1298&amp;G1298</f>
        <v>FT-CAND-EGSC-PRCTOLL:EMP/WADD</v>
      </c>
      <c r="AF1298" s="0" t="str">
        <f aca="false">D1298&amp;V1298</f>
        <v>FT-CAND-EGSC-PRC-</v>
      </c>
    </row>
    <row r="1299" customFormat="false" ht="12.75" hidden="false" customHeight="false" outlineLevel="0" collapsed="false">
      <c r="A1299" s="80" t="n">
        <v>36682</v>
      </c>
      <c r="B1299" s="81" t="s">
        <v>55</v>
      </c>
      <c r="C1299" s="81" t="s">
        <v>56</v>
      </c>
      <c r="D1299" s="81" t="s">
        <v>80</v>
      </c>
      <c r="E1299" s="81" t="s">
        <v>24</v>
      </c>
      <c r="F1299" s="81"/>
      <c r="G1299" s="81" t="s">
        <v>59</v>
      </c>
      <c r="H1299" s="80" t="n">
        <v>36831</v>
      </c>
      <c r="I1299" s="81" t="n">
        <v>451995</v>
      </c>
      <c r="J1299" s="81" t="n">
        <v>0</v>
      </c>
      <c r="K1299" s="82" t="n">
        <f aca="false">IF(J1299=0,0,J1299/I1299)</f>
        <v>0</v>
      </c>
      <c r="L1299" s="82" t="n">
        <f aca="false">I1299/UOM</f>
        <v>45.1995</v>
      </c>
      <c r="M1299" s="82" t="n">
        <f aca="false">J1299/UOM</f>
        <v>0</v>
      </c>
      <c r="N1299" s="83" t="str">
        <f aca="false">IF(F1299="P","PHY",IF(F1299="G","G",E1299))</f>
        <v>P</v>
      </c>
      <c r="O1299" s="83" t="str">
        <f aca="false">IF(ISNA(VLOOKUP(G1299,BadCanCurves,1,FALSE())),VLOOKUP(D1299,FOLIOS,6,FALSE()),"not used")</f>
        <v>not used</v>
      </c>
      <c r="P1299" s="83" t="n">
        <f aca="false">IF($N1299="P",VLOOKUP(H1299,PrcBuckets,2,FALSE()),0)</f>
        <v>8</v>
      </c>
      <c r="Q1299" s="83" t="n">
        <f aca="false">IF($N1299="D",VLOOKUP(H1299,BasisBuckets,2,FALSE()),0)</f>
        <v>0</v>
      </c>
      <c r="R1299" s="83" t="n">
        <f aca="false">IF($N1299="PHY",VLOOKUP(H1299,PGDBuckets,2,FALSE()),0)</f>
        <v>0</v>
      </c>
      <c r="S1299" s="83" t="n">
        <f aca="false">IF($N1299="G",VLOOKUP(H1299,PGDBuckets,2,FALSE()),0)</f>
        <v>0</v>
      </c>
      <c r="T1299" s="83" t="n">
        <f aca="false">SUM(P1299:S1299)</f>
        <v>8</v>
      </c>
      <c r="U1299" s="83" t="str">
        <f aca="false">IF(O1299="not used","-",O1299&amp;N1299&amp;T1299)</f>
        <v>-</v>
      </c>
      <c r="V1299" s="83" t="str">
        <f aca="false">IF(O1299="Not Used","-",VLOOKUP(D1299,FOLIOS,7,FALSE())&amp;H1299)</f>
        <v>-</v>
      </c>
      <c r="W1299" s="83" t="str">
        <f aca="false">IF(U1299="-","-",O1299&amp;E1299&amp;H1299)</f>
        <v>-</v>
      </c>
      <c r="X1299" s="84" t="str">
        <f aca="false">D1299&amp;G1299</f>
        <v>FT-CAND-EGSC-PRCTOLL:EMP/WADD</v>
      </c>
      <c r="AF1299" s="0" t="str">
        <f aca="false">D1299&amp;V1299</f>
        <v>FT-CAND-EGSC-PRC-</v>
      </c>
    </row>
    <row r="1300" customFormat="false" ht="12.75" hidden="false" customHeight="false" outlineLevel="0" collapsed="false">
      <c r="A1300" s="80" t="n">
        <v>36682</v>
      </c>
      <c r="B1300" s="81" t="s">
        <v>55</v>
      </c>
      <c r="C1300" s="81" t="s">
        <v>56</v>
      </c>
      <c r="D1300" s="81" t="s">
        <v>80</v>
      </c>
      <c r="E1300" s="81" t="s">
        <v>24</v>
      </c>
      <c r="F1300" s="81"/>
      <c r="G1300" s="81" t="s">
        <v>59</v>
      </c>
      <c r="H1300" s="80" t="n">
        <v>36861</v>
      </c>
      <c r="I1300" s="81" t="n">
        <v>464352</v>
      </c>
      <c r="J1300" s="81" t="n">
        <v>0</v>
      </c>
      <c r="K1300" s="82" t="n">
        <f aca="false">IF(J1300=0,0,J1300/I1300)</f>
        <v>0</v>
      </c>
      <c r="L1300" s="82" t="n">
        <f aca="false">I1300/UOM</f>
        <v>46.4352</v>
      </c>
      <c r="M1300" s="82" t="n">
        <f aca="false">J1300/UOM</f>
        <v>0</v>
      </c>
      <c r="N1300" s="83" t="str">
        <f aca="false">IF(F1300="P","PHY",IF(F1300="G","G",E1300))</f>
        <v>P</v>
      </c>
      <c r="O1300" s="83" t="str">
        <f aca="false">IF(ISNA(VLOOKUP(G1300,BadCanCurves,1,FALSE())),VLOOKUP(D1300,FOLIOS,6,FALSE()),"not used")</f>
        <v>not used</v>
      </c>
      <c r="P1300" s="83" t="n">
        <f aca="false">IF($N1300="P",VLOOKUP(H1300,PrcBuckets,2,FALSE()),0)</f>
        <v>8</v>
      </c>
      <c r="Q1300" s="83" t="n">
        <f aca="false">IF($N1300="D",VLOOKUP(H1300,BasisBuckets,2,FALSE()),0)</f>
        <v>0</v>
      </c>
      <c r="R1300" s="83" t="n">
        <f aca="false">IF($N1300="PHY",VLOOKUP(H1300,PGDBuckets,2,FALSE()),0)</f>
        <v>0</v>
      </c>
      <c r="S1300" s="83" t="n">
        <f aca="false">IF($N1300="G",VLOOKUP(H1300,PGDBuckets,2,FALSE()),0)</f>
        <v>0</v>
      </c>
      <c r="T1300" s="83" t="n">
        <f aca="false">SUM(P1300:S1300)</f>
        <v>8</v>
      </c>
      <c r="U1300" s="83" t="str">
        <f aca="false">IF(O1300="not used","-",O1300&amp;N1300&amp;T1300)</f>
        <v>-</v>
      </c>
      <c r="V1300" s="83" t="str">
        <f aca="false">IF(O1300="Not Used","-",VLOOKUP(D1300,FOLIOS,7,FALSE())&amp;H1300)</f>
        <v>-</v>
      </c>
      <c r="W1300" s="83" t="str">
        <f aca="false">IF(U1300="-","-",O1300&amp;E1300&amp;H1300)</f>
        <v>-</v>
      </c>
      <c r="X1300" s="84" t="str">
        <f aca="false">D1300&amp;G1300</f>
        <v>FT-CAND-EGSC-PRCTOLL:EMP/WADD</v>
      </c>
      <c r="AF1300" s="0" t="str">
        <f aca="false">D1300&amp;V1300</f>
        <v>FT-CAND-EGSC-PRC-</v>
      </c>
    </row>
    <row r="1301" customFormat="false" ht="12.75" hidden="false" customHeight="false" outlineLevel="0" collapsed="false">
      <c r="A1301" s="80" t="n">
        <v>36682</v>
      </c>
      <c r="B1301" s="81" t="s">
        <v>55</v>
      </c>
      <c r="C1301" s="81" t="s">
        <v>56</v>
      </c>
      <c r="D1301" s="81" t="s">
        <v>80</v>
      </c>
      <c r="E1301" s="81" t="s">
        <v>24</v>
      </c>
      <c r="F1301" s="81"/>
      <c r="G1301" s="81" t="s">
        <v>59</v>
      </c>
      <c r="H1301" s="80" t="n">
        <v>36892</v>
      </c>
      <c r="I1301" s="81" t="n">
        <v>461547</v>
      </c>
      <c r="J1301" s="81" t="n">
        <v>0</v>
      </c>
      <c r="K1301" s="82" t="n">
        <f aca="false">IF(J1301=0,0,J1301/I1301)</f>
        <v>0</v>
      </c>
      <c r="L1301" s="82" t="n">
        <f aca="false">I1301/UOM</f>
        <v>46.1547</v>
      </c>
      <c r="M1301" s="82" t="n">
        <f aca="false">J1301/UOM</f>
        <v>0</v>
      </c>
      <c r="N1301" s="83" t="str">
        <f aca="false">IF(F1301="P","PHY",IF(F1301="G","G",E1301))</f>
        <v>P</v>
      </c>
      <c r="O1301" s="83" t="str">
        <f aca="false">IF(ISNA(VLOOKUP(G1301,BadCanCurves,1,FALSE())),VLOOKUP(D1301,FOLIOS,6,FALSE()),"not used")</f>
        <v>not used</v>
      </c>
      <c r="P1301" s="83" t="n">
        <f aca="false">IF($N1301="P",VLOOKUP(H1301,PrcBuckets,2,FALSE()),0)</f>
        <v>9</v>
      </c>
      <c r="Q1301" s="83" t="n">
        <f aca="false">IF($N1301="D",VLOOKUP(H1301,BasisBuckets,2,FALSE()),0)</f>
        <v>0</v>
      </c>
      <c r="R1301" s="83" t="n">
        <f aca="false">IF($N1301="PHY",VLOOKUP(H1301,PGDBuckets,2,FALSE()),0)</f>
        <v>0</v>
      </c>
      <c r="S1301" s="83" t="n">
        <f aca="false">IF($N1301="G",VLOOKUP(H1301,PGDBuckets,2,FALSE()),0)</f>
        <v>0</v>
      </c>
      <c r="T1301" s="83" t="n">
        <f aca="false">SUM(P1301:S1301)</f>
        <v>9</v>
      </c>
      <c r="U1301" s="83" t="str">
        <f aca="false">IF(O1301="not used","-",O1301&amp;N1301&amp;T1301)</f>
        <v>-</v>
      </c>
      <c r="V1301" s="83" t="str">
        <f aca="false">IF(O1301="Not Used","-",VLOOKUP(D1301,FOLIOS,7,FALSE())&amp;H1301)</f>
        <v>-</v>
      </c>
      <c r="W1301" s="83" t="str">
        <f aca="false">IF(U1301="-","-",O1301&amp;E1301&amp;H1301)</f>
        <v>-</v>
      </c>
      <c r="X1301" s="84" t="str">
        <f aca="false">D1301&amp;G1301</f>
        <v>FT-CAND-EGSC-PRCTOLL:EMP/WADD</v>
      </c>
      <c r="AF1301" s="0" t="str">
        <f aca="false">D1301&amp;V1301</f>
        <v>FT-CAND-EGSC-PRC-</v>
      </c>
    </row>
    <row r="1302" customFormat="false" ht="12.75" hidden="false" customHeight="false" outlineLevel="0" collapsed="false">
      <c r="A1302" s="80" t="n">
        <v>36682</v>
      </c>
      <c r="B1302" s="81" t="s">
        <v>55</v>
      </c>
      <c r="C1302" s="81" t="s">
        <v>56</v>
      </c>
      <c r="D1302" s="81" t="s">
        <v>80</v>
      </c>
      <c r="E1302" s="81" t="s">
        <v>24</v>
      </c>
      <c r="F1302" s="81"/>
      <c r="G1302" s="81" t="s">
        <v>59</v>
      </c>
      <c r="H1302" s="80" t="n">
        <v>36923</v>
      </c>
      <c r="I1302" s="81" t="n">
        <v>414349</v>
      </c>
      <c r="J1302" s="81" t="n">
        <v>0</v>
      </c>
      <c r="K1302" s="82" t="n">
        <f aca="false">IF(J1302=0,0,J1302/I1302)</f>
        <v>0</v>
      </c>
      <c r="L1302" s="82" t="n">
        <f aca="false">I1302/UOM</f>
        <v>41.4349</v>
      </c>
      <c r="M1302" s="82" t="n">
        <f aca="false">J1302/UOM</f>
        <v>0</v>
      </c>
      <c r="N1302" s="83" t="str">
        <f aca="false">IF(F1302="P","PHY",IF(F1302="G","G",E1302))</f>
        <v>P</v>
      </c>
      <c r="O1302" s="83" t="str">
        <f aca="false">IF(ISNA(VLOOKUP(G1302,BadCanCurves,1,FALSE())),VLOOKUP(D1302,FOLIOS,6,FALSE()),"not used")</f>
        <v>not used</v>
      </c>
      <c r="P1302" s="83" t="n">
        <f aca="false">IF($N1302="P",VLOOKUP(H1302,PrcBuckets,2,FALSE()),0)</f>
        <v>9</v>
      </c>
      <c r="Q1302" s="83" t="n">
        <f aca="false">IF($N1302="D",VLOOKUP(H1302,BasisBuckets,2,FALSE()),0)</f>
        <v>0</v>
      </c>
      <c r="R1302" s="83" t="n">
        <f aca="false">IF($N1302="PHY",VLOOKUP(H1302,PGDBuckets,2,FALSE()),0)</f>
        <v>0</v>
      </c>
      <c r="S1302" s="83" t="n">
        <f aca="false">IF($N1302="G",VLOOKUP(H1302,PGDBuckets,2,FALSE()),0)</f>
        <v>0</v>
      </c>
      <c r="T1302" s="83" t="n">
        <f aca="false">SUM(P1302:S1302)</f>
        <v>9</v>
      </c>
      <c r="U1302" s="83" t="str">
        <f aca="false">IF(O1302="not used","-",O1302&amp;N1302&amp;T1302)</f>
        <v>-</v>
      </c>
      <c r="V1302" s="83" t="str">
        <f aca="false">IF(O1302="Not Used","-",VLOOKUP(D1302,FOLIOS,7,FALSE())&amp;H1302)</f>
        <v>-</v>
      </c>
      <c r="W1302" s="83" t="str">
        <f aca="false">IF(U1302="-","-",O1302&amp;E1302&amp;H1302)</f>
        <v>-</v>
      </c>
      <c r="X1302" s="84" t="str">
        <f aca="false">D1302&amp;G1302</f>
        <v>FT-CAND-EGSC-PRCTOLL:EMP/WADD</v>
      </c>
      <c r="AF1302" s="0" t="str">
        <f aca="false">D1302&amp;V1302</f>
        <v>FT-CAND-EGSC-PRC-</v>
      </c>
    </row>
    <row r="1303" customFormat="false" ht="12.75" hidden="false" customHeight="false" outlineLevel="0" collapsed="false">
      <c r="A1303" s="80" t="n">
        <v>36682</v>
      </c>
      <c r="B1303" s="81" t="s">
        <v>55</v>
      </c>
      <c r="C1303" s="81" t="s">
        <v>56</v>
      </c>
      <c r="D1303" s="81" t="s">
        <v>80</v>
      </c>
      <c r="E1303" s="81" t="s">
        <v>24</v>
      </c>
      <c r="F1303" s="81"/>
      <c r="G1303" s="81" t="s">
        <v>59</v>
      </c>
      <c r="H1303" s="80" t="n">
        <v>36951</v>
      </c>
      <c r="I1303" s="81" t="n">
        <v>456207</v>
      </c>
      <c r="J1303" s="81" t="n">
        <v>0</v>
      </c>
      <c r="K1303" s="82" t="n">
        <f aca="false">IF(J1303=0,0,J1303/I1303)</f>
        <v>0</v>
      </c>
      <c r="L1303" s="82" t="n">
        <f aca="false">I1303/UOM</f>
        <v>45.6207</v>
      </c>
      <c r="M1303" s="82" t="n">
        <f aca="false">J1303/UOM</f>
        <v>0</v>
      </c>
      <c r="N1303" s="83" t="str">
        <f aca="false">IF(F1303="P","PHY",IF(F1303="G","G",E1303))</f>
        <v>P</v>
      </c>
      <c r="O1303" s="83" t="str">
        <f aca="false">IF(ISNA(VLOOKUP(G1303,BadCanCurves,1,FALSE())),VLOOKUP(D1303,FOLIOS,6,FALSE()),"not used")</f>
        <v>not used</v>
      </c>
      <c r="P1303" s="83" t="n">
        <f aca="false">IF($N1303="P",VLOOKUP(H1303,PrcBuckets,2,FALSE()),0)</f>
        <v>9</v>
      </c>
      <c r="Q1303" s="83" t="n">
        <f aca="false">IF($N1303="D",VLOOKUP(H1303,BasisBuckets,2,FALSE()),0)</f>
        <v>0</v>
      </c>
      <c r="R1303" s="83" t="n">
        <f aca="false">IF($N1303="PHY",VLOOKUP(H1303,PGDBuckets,2,FALSE()),0)</f>
        <v>0</v>
      </c>
      <c r="S1303" s="83" t="n">
        <f aca="false">IF($N1303="G",VLOOKUP(H1303,PGDBuckets,2,FALSE()),0)</f>
        <v>0</v>
      </c>
      <c r="T1303" s="83" t="n">
        <f aca="false">SUM(P1303:S1303)</f>
        <v>9</v>
      </c>
      <c r="U1303" s="83" t="str">
        <f aca="false">IF(O1303="not used","-",O1303&amp;N1303&amp;T1303)</f>
        <v>-</v>
      </c>
      <c r="V1303" s="83" t="str">
        <f aca="false">IF(O1303="Not Used","-",VLOOKUP(D1303,FOLIOS,7,FALSE())&amp;H1303)</f>
        <v>-</v>
      </c>
      <c r="W1303" s="83" t="str">
        <f aca="false">IF(U1303="-","-",O1303&amp;E1303&amp;H1303)</f>
        <v>-</v>
      </c>
      <c r="X1303" s="84" t="str">
        <f aca="false">D1303&amp;G1303</f>
        <v>FT-CAND-EGSC-PRCTOLL:EMP/WADD</v>
      </c>
      <c r="AF1303" s="0" t="str">
        <f aca="false">D1303&amp;V1303</f>
        <v>FT-CAND-EGSC-PRC-</v>
      </c>
    </row>
    <row r="1304" customFormat="false" ht="12.75" hidden="false" customHeight="false" outlineLevel="0" collapsed="false">
      <c r="A1304" s="80" t="n">
        <v>36682</v>
      </c>
      <c r="B1304" s="81" t="s">
        <v>55</v>
      </c>
      <c r="C1304" s="81" t="s">
        <v>56</v>
      </c>
      <c r="D1304" s="81" t="s">
        <v>80</v>
      </c>
      <c r="E1304" s="81" t="s">
        <v>24</v>
      </c>
      <c r="F1304" s="81"/>
      <c r="G1304" s="81" t="s">
        <v>59</v>
      </c>
      <c r="H1304" s="80" t="n">
        <v>36982</v>
      </c>
      <c r="I1304" s="81" t="n">
        <v>438784</v>
      </c>
      <c r="J1304" s="81" t="n">
        <v>0</v>
      </c>
      <c r="K1304" s="82" t="n">
        <f aca="false">IF(J1304=0,0,J1304/I1304)</f>
        <v>0</v>
      </c>
      <c r="L1304" s="82" t="n">
        <f aca="false">I1304/UOM</f>
        <v>43.8784</v>
      </c>
      <c r="M1304" s="82" t="n">
        <f aca="false">J1304/UOM</f>
        <v>0</v>
      </c>
      <c r="N1304" s="83" t="str">
        <f aca="false">IF(F1304="P","PHY",IF(F1304="G","G",E1304))</f>
        <v>P</v>
      </c>
      <c r="O1304" s="83" t="str">
        <f aca="false">IF(ISNA(VLOOKUP(G1304,BadCanCurves,1,FALSE())),VLOOKUP(D1304,FOLIOS,6,FALSE()),"not used")</f>
        <v>not used</v>
      </c>
      <c r="P1304" s="83" t="n">
        <f aca="false">IF($N1304="P",VLOOKUP(H1304,PrcBuckets,2,FALSE()),0)</f>
        <v>9</v>
      </c>
      <c r="Q1304" s="83" t="n">
        <f aca="false">IF($N1304="D",VLOOKUP(H1304,BasisBuckets,2,FALSE()),0)</f>
        <v>0</v>
      </c>
      <c r="R1304" s="83" t="n">
        <f aca="false">IF($N1304="PHY",VLOOKUP(H1304,PGDBuckets,2,FALSE()),0)</f>
        <v>0</v>
      </c>
      <c r="S1304" s="83" t="n">
        <f aca="false">IF($N1304="G",VLOOKUP(H1304,PGDBuckets,2,FALSE()),0)</f>
        <v>0</v>
      </c>
      <c r="T1304" s="83" t="n">
        <f aca="false">SUM(P1304:S1304)</f>
        <v>9</v>
      </c>
      <c r="U1304" s="83" t="str">
        <f aca="false">IF(O1304="not used","-",O1304&amp;N1304&amp;T1304)</f>
        <v>-</v>
      </c>
      <c r="V1304" s="83" t="str">
        <f aca="false">IF(O1304="Not Used","-",VLOOKUP(D1304,FOLIOS,7,FALSE())&amp;H1304)</f>
        <v>-</v>
      </c>
      <c r="W1304" s="83" t="str">
        <f aca="false">IF(U1304="-","-",O1304&amp;E1304&amp;H1304)</f>
        <v>-</v>
      </c>
      <c r="X1304" s="84" t="str">
        <f aca="false">D1304&amp;G1304</f>
        <v>FT-CAND-EGSC-PRCTOLL:EMP/WADD</v>
      </c>
      <c r="AF1304" s="0" t="str">
        <f aca="false">D1304&amp;V1304</f>
        <v>FT-CAND-EGSC-PRC-</v>
      </c>
    </row>
    <row r="1305" customFormat="false" ht="12.75" hidden="false" customHeight="false" outlineLevel="0" collapsed="false">
      <c r="A1305" s="80" t="n">
        <v>36682</v>
      </c>
      <c r="B1305" s="81" t="s">
        <v>55</v>
      </c>
      <c r="C1305" s="81" t="s">
        <v>56</v>
      </c>
      <c r="D1305" s="81" t="s">
        <v>80</v>
      </c>
      <c r="E1305" s="81" t="s">
        <v>24</v>
      </c>
      <c r="F1305" s="81"/>
      <c r="G1305" s="81" t="s">
        <v>59</v>
      </c>
      <c r="H1305" s="80" t="n">
        <v>37012</v>
      </c>
      <c r="I1305" s="81" t="n">
        <v>450737</v>
      </c>
      <c r="J1305" s="81" t="n">
        <v>0</v>
      </c>
      <c r="K1305" s="82" t="n">
        <f aca="false">IF(J1305=0,0,J1305/I1305)</f>
        <v>0</v>
      </c>
      <c r="L1305" s="82" t="n">
        <f aca="false">I1305/UOM</f>
        <v>45.0737</v>
      </c>
      <c r="M1305" s="82" t="n">
        <f aca="false">J1305/UOM</f>
        <v>0</v>
      </c>
      <c r="N1305" s="83" t="str">
        <f aca="false">IF(F1305="P","PHY",IF(F1305="G","G",E1305))</f>
        <v>P</v>
      </c>
      <c r="O1305" s="83" t="str">
        <f aca="false">IF(ISNA(VLOOKUP(G1305,BadCanCurves,1,FALSE())),VLOOKUP(D1305,FOLIOS,6,FALSE()),"not used")</f>
        <v>not used</v>
      </c>
      <c r="P1305" s="83" t="n">
        <f aca="false">IF($N1305="P",VLOOKUP(H1305,PrcBuckets,2,FALSE()),0)</f>
        <v>9</v>
      </c>
      <c r="Q1305" s="83" t="n">
        <f aca="false">IF($N1305="D",VLOOKUP(H1305,BasisBuckets,2,FALSE()),0)</f>
        <v>0</v>
      </c>
      <c r="R1305" s="83" t="n">
        <f aca="false">IF($N1305="PHY",VLOOKUP(H1305,PGDBuckets,2,FALSE()),0)</f>
        <v>0</v>
      </c>
      <c r="S1305" s="83" t="n">
        <f aca="false">IF($N1305="G",VLOOKUP(H1305,PGDBuckets,2,FALSE()),0)</f>
        <v>0</v>
      </c>
      <c r="T1305" s="83" t="n">
        <f aca="false">SUM(P1305:S1305)</f>
        <v>9</v>
      </c>
      <c r="U1305" s="83" t="str">
        <f aca="false">IF(O1305="not used","-",O1305&amp;N1305&amp;T1305)</f>
        <v>-</v>
      </c>
      <c r="V1305" s="83" t="str">
        <f aca="false">IF(O1305="Not Used","-",VLOOKUP(D1305,FOLIOS,7,FALSE())&amp;H1305)</f>
        <v>-</v>
      </c>
      <c r="W1305" s="83" t="str">
        <f aca="false">IF(U1305="-","-",O1305&amp;E1305&amp;H1305)</f>
        <v>-</v>
      </c>
      <c r="X1305" s="84" t="str">
        <f aca="false">D1305&amp;G1305</f>
        <v>FT-CAND-EGSC-PRCTOLL:EMP/WADD</v>
      </c>
      <c r="AF1305" s="0" t="str">
        <f aca="false">D1305&amp;V1305</f>
        <v>FT-CAND-EGSC-PRC-</v>
      </c>
    </row>
    <row r="1306" customFormat="false" ht="12.75" hidden="false" customHeight="false" outlineLevel="0" collapsed="false">
      <c r="A1306" s="80" t="n">
        <v>36682</v>
      </c>
      <c r="B1306" s="81" t="s">
        <v>55</v>
      </c>
      <c r="C1306" s="81" t="s">
        <v>56</v>
      </c>
      <c r="D1306" s="81" t="s">
        <v>80</v>
      </c>
      <c r="E1306" s="81" t="s">
        <v>24</v>
      </c>
      <c r="F1306" s="81"/>
      <c r="G1306" s="81" t="s">
        <v>59</v>
      </c>
      <c r="H1306" s="80" t="n">
        <v>37043</v>
      </c>
      <c r="I1306" s="81" t="n">
        <v>433529</v>
      </c>
      <c r="J1306" s="81" t="n">
        <v>0</v>
      </c>
      <c r="K1306" s="82" t="n">
        <f aca="false">IF(J1306=0,0,J1306/I1306)</f>
        <v>0</v>
      </c>
      <c r="L1306" s="82" t="n">
        <f aca="false">I1306/UOM</f>
        <v>43.3529</v>
      </c>
      <c r="M1306" s="82" t="n">
        <f aca="false">J1306/UOM</f>
        <v>0</v>
      </c>
      <c r="N1306" s="83" t="str">
        <f aca="false">IF(F1306="P","PHY",IF(F1306="G","G",E1306))</f>
        <v>P</v>
      </c>
      <c r="O1306" s="83" t="str">
        <f aca="false">IF(ISNA(VLOOKUP(G1306,BadCanCurves,1,FALSE())),VLOOKUP(D1306,FOLIOS,6,FALSE()),"not used")</f>
        <v>not used</v>
      </c>
      <c r="P1306" s="83" t="n">
        <f aca="false">IF($N1306="P",VLOOKUP(H1306,PrcBuckets,2,FALSE()),0)</f>
        <v>9</v>
      </c>
      <c r="Q1306" s="83" t="n">
        <f aca="false">IF($N1306="D",VLOOKUP(H1306,BasisBuckets,2,FALSE()),0)</f>
        <v>0</v>
      </c>
      <c r="R1306" s="83" t="n">
        <f aca="false">IF($N1306="PHY",VLOOKUP(H1306,PGDBuckets,2,FALSE()),0)</f>
        <v>0</v>
      </c>
      <c r="S1306" s="83" t="n">
        <f aca="false">IF($N1306="G",VLOOKUP(H1306,PGDBuckets,2,FALSE()),0)</f>
        <v>0</v>
      </c>
      <c r="T1306" s="83" t="n">
        <f aca="false">SUM(P1306:S1306)</f>
        <v>9</v>
      </c>
      <c r="U1306" s="83" t="str">
        <f aca="false">IF(O1306="not used","-",O1306&amp;N1306&amp;T1306)</f>
        <v>-</v>
      </c>
      <c r="V1306" s="83" t="str">
        <f aca="false">IF(O1306="Not Used","-",VLOOKUP(D1306,FOLIOS,7,FALSE())&amp;H1306)</f>
        <v>-</v>
      </c>
      <c r="W1306" s="83" t="str">
        <f aca="false">IF(U1306="-","-",O1306&amp;E1306&amp;H1306)</f>
        <v>-</v>
      </c>
      <c r="X1306" s="84" t="str">
        <f aca="false">D1306&amp;G1306</f>
        <v>FT-CAND-EGSC-PRCTOLL:EMP/WADD</v>
      </c>
      <c r="AF1306" s="0" t="str">
        <f aca="false">D1306&amp;V1306</f>
        <v>FT-CAND-EGSC-PRC-</v>
      </c>
    </row>
    <row r="1307" customFormat="false" ht="12.75" hidden="false" customHeight="false" outlineLevel="0" collapsed="false">
      <c r="A1307" s="80" t="n">
        <v>36682</v>
      </c>
      <c r="B1307" s="81" t="s">
        <v>55</v>
      </c>
      <c r="C1307" s="81" t="s">
        <v>56</v>
      </c>
      <c r="D1307" s="81" t="s">
        <v>80</v>
      </c>
      <c r="E1307" s="81" t="s">
        <v>24</v>
      </c>
      <c r="F1307" s="81"/>
      <c r="G1307" s="81" t="s">
        <v>59</v>
      </c>
      <c r="H1307" s="80" t="n">
        <v>37073</v>
      </c>
      <c r="I1307" s="81" t="n">
        <v>445324</v>
      </c>
      <c r="J1307" s="81" t="n">
        <v>0</v>
      </c>
      <c r="K1307" s="82" t="n">
        <f aca="false">IF(J1307=0,0,J1307/I1307)</f>
        <v>0</v>
      </c>
      <c r="L1307" s="82" t="n">
        <f aca="false">I1307/UOM</f>
        <v>44.5324</v>
      </c>
      <c r="M1307" s="82" t="n">
        <f aca="false">J1307/UOM</f>
        <v>0</v>
      </c>
      <c r="N1307" s="83" t="str">
        <f aca="false">IF(F1307="P","PHY",IF(F1307="G","G",E1307))</f>
        <v>P</v>
      </c>
      <c r="O1307" s="83" t="str">
        <f aca="false">IF(ISNA(VLOOKUP(G1307,BadCanCurves,1,FALSE())),VLOOKUP(D1307,FOLIOS,6,FALSE()),"not used")</f>
        <v>not used</v>
      </c>
      <c r="P1307" s="83" t="n">
        <f aca="false">IF($N1307="P",VLOOKUP(H1307,PrcBuckets,2,FALSE()),0)</f>
        <v>9</v>
      </c>
      <c r="Q1307" s="83" t="n">
        <f aca="false">IF($N1307="D",VLOOKUP(H1307,BasisBuckets,2,FALSE()),0)</f>
        <v>0</v>
      </c>
      <c r="R1307" s="83" t="n">
        <f aca="false">IF($N1307="PHY",VLOOKUP(H1307,PGDBuckets,2,FALSE()),0)</f>
        <v>0</v>
      </c>
      <c r="S1307" s="83" t="n">
        <f aca="false">IF($N1307="G",VLOOKUP(H1307,PGDBuckets,2,FALSE()),0)</f>
        <v>0</v>
      </c>
      <c r="T1307" s="83" t="n">
        <f aca="false">SUM(P1307:S1307)</f>
        <v>9</v>
      </c>
      <c r="U1307" s="83" t="str">
        <f aca="false">IF(O1307="not used","-",O1307&amp;N1307&amp;T1307)</f>
        <v>-</v>
      </c>
      <c r="V1307" s="83" t="str">
        <f aca="false">IF(O1307="Not Used","-",VLOOKUP(D1307,FOLIOS,7,FALSE())&amp;H1307)</f>
        <v>-</v>
      </c>
      <c r="W1307" s="83" t="str">
        <f aca="false">IF(U1307="-","-",O1307&amp;E1307&amp;H1307)</f>
        <v>-</v>
      </c>
      <c r="X1307" s="84" t="str">
        <f aca="false">D1307&amp;G1307</f>
        <v>FT-CAND-EGSC-PRCTOLL:EMP/WADD</v>
      </c>
      <c r="AF1307" s="0" t="str">
        <f aca="false">D1307&amp;V1307</f>
        <v>FT-CAND-EGSC-PRC-</v>
      </c>
    </row>
    <row r="1308" customFormat="false" ht="12.75" hidden="false" customHeight="false" outlineLevel="0" collapsed="false">
      <c r="A1308" s="80" t="n">
        <v>36682</v>
      </c>
      <c r="B1308" s="81" t="s">
        <v>55</v>
      </c>
      <c r="C1308" s="81" t="s">
        <v>56</v>
      </c>
      <c r="D1308" s="81" t="s">
        <v>80</v>
      </c>
      <c r="E1308" s="81" t="s">
        <v>24</v>
      </c>
      <c r="F1308" s="81"/>
      <c r="G1308" s="81" t="s">
        <v>59</v>
      </c>
      <c r="H1308" s="80" t="n">
        <v>37104</v>
      </c>
      <c r="I1308" s="81" t="n">
        <v>442603</v>
      </c>
      <c r="J1308" s="81" t="n">
        <v>0</v>
      </c>
      <c r="K1308" s="82" t="n">
        <f aca="false">IF(J1308=0,0,J1308/I1308)</f>
        <v>0</v>
      </c>
      <c r="L1308" s="82" t="n">
        <f aca="false">I1308/UOM</f>
        <v>44.2603</v>
      </c>
      <c r="M1308" s="82" t="n">
        <f aca="false">J1308/UOM</f>
        <v>0</v>
      </c>
      <c r="N1308" s="83" t="str">
        <f aca="false">IF(F1308="P","PHY",IF(F1308="G","G",E1308))</f>
        <v>P</v>
      </c>
      <c r="O1308" s="83" t="str">
        <f aca="false">IF(ISNA(VLOOKUP(G1308,BadCanCurves,1,FALSE())),VLOOKUP(D1308,FOLIOS,6,FALSE()),"not used")</f>
        <v>not used</v>
      </c>
      <c r="P1308" s="83" t="n">
        <f aca="false">IF($N1308="P",VLOOKUP(H1308,PrcBuckets,2,FALSE()),0)</f>
        <v>9</v>
      </c>
      <c r="Q1308" s="83" t="n">
        <f aca="false">IF($N1308="D",VLOOKUP(H1308,BasisBuckets,2,FALSE()),0)</f>
        <v>0</v>
      </c>
      <c r="R1308" s="83" t="n">
        <f aca="false">IF($N1308="PHY",VLOOKUP(H1308,PGDBuckets,2,FALSE()),0)</f>
        <v>0</v>
      </c>
      <c r="S1308" s="83" t="n">
        <f aca="false">IF($N1308="G",VLOOKUP(H1308,PGDBuckets,2,FALSE()),0)</f>
        <v>0</v>
      </c>
      <c r="T1308" s="83" t="n">
        <f aca="false">SUM(P1308:S1308)</f>
        <v>9</v>
      </c>
      <c r="U1308" s="83" t="str">
        <f aca="false">IF(O1308="not used","-",O1308&amp;N1308&amp;T1308)</f>
        <v>-</v>
      </c>
      <c r="V1308" s="83" t="str">
        <f aca="false">IF(O1308="Not Used","-",VLOOKUP(D1308,FOLIOS,7,FALSE())&amp;H1308)</f>
        <v>-</v>
      </c>
      <c r="W1308" s="83" t="str">
        <f aca="false">IF(U1308="-","-",O1308&amp;E1308&amp;H1308)</f>
        <v>-</v>
      </c>
      <c r="X1308" s="84" t="str">
        <f aca="false">D1308&amp;G1308</f>
        <v>FT-CAND-EGSC-PRCTOLL:EMP/WADD</v>
      </c>
      <c r="AF1308" s="0" t="str">
        <f aca="false">D1308&amp;V1308</f>
        <v>FT-CAND-EGSC-PRC-</v>
      </c>
    </row>
    <row r="1309" customFormat="false" ht="12.75" hidden="false" customHeight="false" outlineLevel="0" collapsed="false">
      <c r="A1309" s="80" t="n">
        <v>36682</v>
      </c>
      <c r="B1309" s="81" t="s">
        <v>55</v>
      </c>
      <c r="C1309" s="81" t="s">
        <v>56</v>
      </c>
      <c r="D1309" s="81" t="s">
        <v>80</v>
      </c>
      <c r="E1309" s="81" t="s">
        <v>24</v>
      </c>
      <c r="F1309" s="81"/>
      <c r="G1309" s="81" t="s">
        <v>59</v>
      </c>
      <c r="H1309" s="80" t="n">
        <v>37135</v>
      </c>
      <c r="I1309" s="81" t="n">
        <v>425701</v>
      </c>
      <c r="J1309" s="81" t="n">
        <v>0</v>
      </c>
      <c r="K1309" s="82" t="n">
        <f aca="false">IF(J1309=0,0,J1309/I1309)</f>
        <v>0</v>
      </c>
      <c r="L1309" s="82" t="n">
        <f aca="false">I1309/UOM</f>
        <v>42.5701</v>
      </c>
      <c r="M1309" s="82" t="n">
        <f aca="false">J1309/UOM</f>
        <v>0</v>
      </c>
      <c r="N1309" s="83" t="str">
        <f aca="false">IF(F1309="P","PHY",IF(F1309="G","G",E1309))</f>
        <v>P</v>
      </c>
      <c r="O1309" s="83" t="str">
        <f aca="false">IF(ISNA(VLOOKUP(G1309,BadCanCurves,1,FALSE())),VLOOKUP(D1309,FOLIOS,6,FALSE()),"not used")</f>
        <v>not used</v>
      </c>
      <c r="P1309" s="83" t="n">
        <f aca="false">IF($N1309="P",VLOOKUP(H1309,PrcBuckets,2,FALSE()),0)</f>
        <v>9</v>
      </c>
      <c r="Q1309" s="83" t="n">
        <f aca="false">IF($N1309="D",VLOOKUP(H1309,BasisBuckets,2,FALSE()),0)</f>
        <v>0</v>
      </c>
      <c r="R1309" s="83" t="n">
        <f aca="false">IF($N1309="PHY",VLOOKUP(H1309,PGDBuckets,2,FALSE()),0)</f>
        <v>0</v>
      </c>
      <c r="S1309" s="83" t="n">
        <f aca="false">IF($N1309="G",VLOOKUP(H1309,PGDBuckets,2,FALSE()),0)</f>
        <v>0</v>
      </c>
      <c r="T1309" s="83" t="n">
        <f aca="false">SUM(P1309:S1309)</f>
        <v>9</v>
      </c>
      <c r="U1309" s="83" t="str">
        <f aca="false">IF(O1309="not used","-",O1309&amp;N1309&amp;T1309)</f>
        <v>-</v>
      </c>
      <c r="V1309" s="83" t="str">
        <f aca="false">IF(O1309="Not Used","-",VLOOKUP(D1309,FOLIOS,7,FALSE())&amp;H1309)</f>
        <v>-</v>
      </c>
      <c r="W1309" s="83" t="str">
        <f aca="false">IF(U1309="-","-",O1309&amp;E1309&amp;H1309)</f>
        <v>-</v>
      </c>
      <c r="X1309" s="84" t="str">
        <f aca="false">D1309&amp;G1309</f>
        <v>FT-CAND-EGSC-PRCTOLL:EMP/WADD</v>
      </c>
      <c r="AF1309" s="0" t="str">
        <f aca="false">D1309&amp;V1309</f>
        <v>FT-CAND-EGSC-PRC-</v>
      </c>
    </row>
    <row r="1310" customFormat="false" ht="12.75" hidden="false" customHeight="false" outlineLevel="0" collapsed="false">
      <c r="A1310" s="80" t="n">
        <v>36682</v>
      </c>
      <c r="B1310" s="81" t="s">
        <v>55</v>
      </c>
      <c r="C1310" s="81" t="s">
        <v>56</v>
      </c>
      <c r="D1310" s="81" t="s">
        <v>80</v>
      </c>
      <c r="E1310" s="81" t="s">
        <v>24</v>
      </c>
      <c r="F1310" s="81"/>
      <c r="G1310" s="81" t="s">
        <v>59</v>
      </c>
      <c r="H1310" s="80" t="n">
        <v>37165</v>
      </c>
      <c r="I1310" s="81" t="n">
        <v>437284</v>
      </c>
      <c r="J1310" s="81" t="n">
        <v>0</v>
      </c>
      <c r="K1310" s="82" t="n">
        <f aca="false">IF(J1310=0,0,J1310/I1310)</f>
        <v>0</v>
      </c>
      <c r="L1310" s="82" t="n">
        <f aca="false">I1310/UOM</f>
        <v>43.7284</v>
      </c>
      <c r="M1310" s="82" t="n">
        <f aca="false">J1310/UOM</f>
        <v>0</v>
      </c>
      <c r="N1310" s="83" t="str">
        <f aca="false">IF(F1310="P","PHY",IF(F1310="G","G",E1310))</f>
        <v>P</v>
      </c>
      <c r="O1310" s="83" t="str">
        <f aca="false">IF(ISNA(VLOOKUP(G1310,BadCanCurves,1,FALSE())),VLOOKUP(D1310,FOLIOS,6,FALSE()),"not used")</f>
        <v>not used</v>
      </c>
      <c r="P1310" s="83" t="n">
        <f aca="false">IF($N1310="P",VLOOKUP(H1310,PrcBuckets,2,FALSE()),0)</f>
        <v>9</v>
      </c>
      <c r="Q1310" s="83" t="n">
        <f aca="false">IF($N1310="D",VLOOKUP(H1310,BasisBuckets,2,FALSE()),0)</f>
        <v>0</v>
      </c>
      <c r="R1310" s="83" t="n">
        <f aca="false">IF($N1310="PHY",VLOOKUP(H1310,PGDBuckets,2,FALSE()),0)</f>
        <v>0</v>
      </c>
      <c r="S1310" s="83" t="n">
        <f aca="false">IF($N1310="G",VLOOKUP(H1310,PGDBuckets,2,FALSE()),0)</f>
        <v>0</v>
      </c>
      <c r="T1310" s="83" t="n">
        <f aca="false">SUM(P1310:S1310)</f>
        <v>9</v>
      </c>
      <c r="U1310" s="83" t="str">
        <f aca="false">IF(O1310="not used","-",O1310&amp;N1310&amp;T1310)</f>
        <v>-</v>
      </c>
      <c r="V1310" s="83" t="str">
        <f aca="false">IF(O1310="Not Used","-",VLOOKUP(D1310,FOLIOS,7,FALSE())&amp;H1310)</f>
        <v>-</v>
      </c>
      <c r="W1310" s="83" t="str">
        <f aca="false">IF(U1310="-","-",O1310&amp;E1310&amp;H1310)</f>
        <v>-</v>
      </c>
      <c r="X1310" s="84" t="str">
        <f aca="false">D1310&amp;G1310</f>
        <v>FT-CAND-EGSC-PRCTOLL:EMP/WADD</v>
      </c>
      <c r="AF1310" s="0" t="str">
        <f aca="false">D1310&amp;V1310</f>
        <v>FT-CAND-EGSC-PRC-</v>
      </c>
    </row>
    <row r="1311" customFormat="false" ht="12.75" hidden="false" customHeight="false" outlineLevel="0" collapsed="false">
      <c r="A1311" s="80" t="n">
        <v>36682</v>
      </c>
      <c r="B1311" s="81" t="s">
        <v>55</v>
      </c>
      <c r="C1311" s="81" t="s">
        <v>56</v>
      </c>
      <c r="D1311" s="81" t="s">
        <v>80</v>
      </c>
      <c r="E1311" s="81" t="s">
        <v>24</v>
      </c>
      <c r="F1311" s="81"/>
      <c r="G1311" s="81" t="s">
        <v>59</v>
      </c>
      <c r="H1311" s="80" t="n">
        <v>37196</v>
      </c>
      <c r="I1311" s="81" t="n">
        <v>352733</v>
      </c>
      <c r="J1311" s="81" t="n">
        <v>0</v>
      </c>
      <c r="K1311" s="82" t="n">
        <f aca="false">IF(J1311=0,0,J1311/I1311)</f>
        <v>0</v>
      </c>
      <c r="L1311" s="82" t="n">
        <f aca="false">I1311/UOM</f>
        <v>35.2733</v>
      </c>
      <c r="M1311" s="82" t="n">
        <f aca="false">J1311/UOM</f>
        <v>0</v>
      </c>
      <c r="N1311" s="83" t="str">
        <f aca="false">IF(F1311="P","PHY",IF(F1311="G","G",E1311))</f>
        <v>P</v>
      </c>
      <c r="O1311" s="83" t="str">
        <f aca="false">IF(ISNA(VLOOKUP(G1311,BadCanCurves,1,FALSE())),VLOOKUP(D1311,FOLIOS,6,FALSE()),"not used")</f>
        <v>not used</v>
      </c>
      <c r="P1311" s="83" t="n">
        <f aca="false">IF($N1311="P",VLOOKUP(H1311,PrcBuckets,2,FALSE()),0)</f>
        <v>9</v>
      </c>
      <c r="Q1311" s="83" t="n">
        <f aca="false">IF($N1311="D",VLOOKUP(H1311,BasisBuckets,2,FALSE()),0)</f>
        <v>0</v>
      </c>
      <c r="R1311" s="83" t="n">
        <f aca="false">IF($N1311="PHY",VLOOKUP(H1311,PGDBuckets,2,FALSE()),0)</f>
        <v>0</v>
      </c>
      <c r="S1311" s="83" t="n">
        <f aca="false">IF($N1311="G",VLOOKUP(H1311,PGDBuckets,2,FALSE()),0)</f>
        <v>0</v>
      </c>
      <c r="T1311" s="83" t="n">
        <f aca="false">SUM(P1311:S1311)</f>
        <v>9</v>
      </c>
      <c r="U1311" s="83" t="str">
        <f aca="false">IF(O1311="not used","-",O1311&amp;N1311&amp;T1311)</f>
        <v>-</v>
      </c>
      <c r="V1311" s="83" t="str">
        <f aca="false">IF(O1311="Not Used","-",VLOOKUP(D1311,FOLIOS,7,FALSE())&amp;H1311)</f>
        <v>-</v>
      </c>
      <c r="W1311" s="83" t="str">
        <f aca="false">IF(U1311="-","-",O1311&amp;E1311&amp;H1311)</f>
        <v>-</v>
      </c>
      <c r="X1311" s="84" t="str">
        <f aca="false">D1311&amp;G1311</f>
        <v>FT-CAND-EGSC-PRCTOLL:EMP/WADD</v>
      </c>
      <c r="AF1311" s="0" t="str">
        <f aca="false">D1311&amp;V1311</f>
        <v>FT-CAND-EGSC-PRC-</v>
      </c>
    </row>
    <row r="1312" customFormat="false" ht="12.75" hidden="false" customHeight="false" outlineLevel="0" collapsed="false">
      <c r="A1312" s="80" t="n">
        <v>36682</v>
      </c>
      <c r="B1312" s="81" t="s">
        <v>55</v>
      </c>
      <c r="C1312" s="81" t="s">
        <v>56</v>
      </c>
      <c r="D1312" s="81" t="s">
        <v>80</v>
      </c>
      <c r="E1312" s="81" t="s">
        <v>24</v>
      </c>
      <c r="F1312" s="81"/>
      <c r="G1312" s="81" t="s">
        <v>59</v>
      </c>
      <c r="H1312" s="80" t="n">
        <v>37226</v>
      </c>
      <c r="I1312" s="81" t="n">
        <v>362333</v>
      </c>
      <c r="J1312" s="81" t="n">
        <v>0</v>
      </c>
      <c r="K1312" s="82" t="n">
        <f aca="false">IF(J1312=0,0,J1312/I1312)</f>
        <v>0</v>
      </c>
      <c r="L1312" s="82" t="n">
        <f aca="false">I1312/UOM</f>
        <v>36.2333</v>
      </c>
      <c r="M1312" s="82" t="n">
        <f aca="false">J1312/UOM</f>
        <v>0</v>
      </c>
      <c r="N1312" s="83" t="str">
        <f aca="false">IF(F1312="P","PHY",IF(F1312="G","G",E1312))</f>
        <v>P</v>
      </c>
      <c r="O1312" s="83" t="str">
        <f aca="false">IF(ISNA(VLOOKUP(G1312,BadCanCurves,1,FALSE())),VLOOKUP(D1312,FOLIOS,6,FALSE()),"not used")</f>
        <v>not used</v>
      </c>
      <c r="P1312" s="83" t="n">
        <f aca="false">IF($N1312="P",VLOOKUP(H1312,PrcBuckets,2,FALSE()),0)</f>
        <v>9</v>
      </c>
      <c r="Q1312" s="83" t="n">
        <f aca="false">IF($N1312="D",VLOOKUP(H1312,BasisBuckets,2,FALSE()),0)</f>
        <v>0</v>
      </c>
      <c r="R1312" s="83" t="n">
        <f aca="false">IF($N1312="PHY",VLOOKUP(H1312,PGDBuckets,2,FALSE()),0)</f>
        <v>0</v>
      </c>
      <c r="S1312" s="83" t="n">
        <f aca="false">IF($N1312="G",VLOOKUP(H1312,PGDBuckets,2,FALSE()),0)</f>
        <v>0</v>
      </c>
      <c r="T1312" s="83" t="n">
        <f aca="false">SUM(P1312:S1312)</f>
        <v>9</v>
      </c>
      <c r="U1312" s="83" t="str">
        <f aca="false">IF(O1312="not used","-",O1312&amp;N1312&amp;T1312)</f>
        <v>-</v>
      </c>
      <c r="V1312" s="83" t="str">
        <f aca="false">IF(O1312="Not Used","-",VLOOKUP(D1312,FOLIOS,7,FALSE())&amp;H1312)</f>
        <v>-</v>
      </c>
      <c r="W1312" s="83" t="str">
        <f aca="false">IF(U1312="-","-",O1312&amp;E1312&amp;H1312)</f>
        <v>-</v>
      </c>
      <c r="X1312" s="84" t="str">
        <f aca="false">D1312&amp;G1312</f>
        <v>FT-CAND-EGSC-PRCTOLL:EMP/WADD</v>
      </c>
      <c r="AF1312" s="0" t="str">
        <f aca="false">D1312&amp;V1312</f>
        <v>FT-CAND-EGSC-PRC-</v>
      </c>
    </row>
    <row r="1313" customFormat="false" ht="12.75" hidden="false" customHeight="false" outlineLevel="0" collapsed="false">
      <c r="A1313" s="80" t="n">
        <v>36682</v>
      </c>
      <c r="B1313" s="81" t="s">
        <v>55</v>
      </c>
      <c r="C1313" s="81" t="s">
        <v>56</v>
      </c>
      <c r="D1313" s="81" t="s">
        <v>80</v>
      </c>
      <c r="E1313" s="81" t="s">
        <v>24</v>
      </c>
      <c r="F1313" s="81"/>
      <c r="G1313" s="81" t="s">
        <v>59</v>
      </c>
      <c r="H1313" s="80" t="n">
        <v>37257</v>
      </c>
      <c r="I1313" s="81" t="n">
        <v>360114</v>
      </c>
      <c r="J1313" s="81" t="n">
        <v>0</v>
      </c>
      <c r="K1313" s="82" t="n">
        <f aca="false">IF(J1313=0,0,J1313/I1313)</f>
        <v>0</v>
      </c>
      <c r="L1313" s="82" t="n">
        <f aca="false">I1313/UOM</f>
        <v>36.0114</v>
      </c>
      <c r="M1313" s="82" t="n">
        <f aca="false">J1313/UOM</f>
        <v>0</v>
      </c>
      <c r="N1313" s="83" t="str">
        <f aca="false">IF(F1313="P","PHY",IF(F1313="G","G",E1313))</f>
        <v>P</v>
      </c>
      <c r="O1313" s="83" t="str">
        <f aca="false">IF(ISNA(VLOOKUP(G1313,BadCanCurves,1,FALSE())),VLOOKUP(D1313,FOLIOS,6,FALSE()),"not used")</f>
        <v>not used</v>
      </c>
      <c r="P1313" s="83" t="n">
        <f aca="false">IF($N1313="P",VLOOKUP(H1313,PrcBuckets,2,FALSE()),0)</f>
        <v>10</v>
      </c>
      <c r="Q1313" s="83" t="n">
        <f aca="false">IF($N1313="D",VLOOKUP(H1313,BasisBuckets,2,FALSE()),0)</f>
        <v>0</v>
      </c>
      <c r="R1313" s="83" t="n">
        <f aca="false">IF($N1313="PHY",VLOOKUP(H1313,PGDBuckets,2,FALSE()),0)</f>
        <v>0</v>
      </c>
      <c r="S1313" s="83" t="n">
        <f aca="false">IF($N1313="G",VLOOKUP(H1313,PGDBuckets,2,FALSE()),0)</f>
        <v>0</v>
      </c>
      <c r="T1313" s="83" t="n">
        <f aca="false">SUM(P1313:S1313)</f>
        <v>10</v>
      </c>
      <c r="U1313" s="83" t="str">
        <f aca="false">IF(O1313="not used","-",O1313&amp;N1313&amp;T1313)</f>
        <v>-</v>
      </c>
      <c r="V1313" s="83" t="str">
        <f aca="false">IF(O1313="Not Used","-",VLOOKUP(D1313,FOLIOS,7,FALSE())&amp;H1313)</f>
        <v>-</v>
      </c>
      <c r="W1313" s="83" t="str">
        <f aca="false">IF(U1313="-","-",O1313&amp;E1313&amp;H1313)</f>
        <v>-</v>
      </c>
      <c r="X1313" s="84" t="str">
        <f aca="false">D1313&amp;G1313</f>
        <v>FT-CAND-EGSC-PRCTOLL:EMP/WADD</v>
      </c>
      <c r="AF1313" s="0" t="str">
        <f aca="false">D1313&amp;V1313</f>
        <v>FT-CAND-EGSC-PRC-</v>
      </c>
    </row>
    <row r="1314" customFormat="false" ht="12.75" hidden="false" customHeight="false" outlineLevel="0" collapsed="false">
      <c r="A1314" s="80" t="n">
        <v>36682</v>
      </c>
      <c r="B1314" s="81" t="s">
        <v>55</v>
      </c>
      <c r="C1314" s="81" t="s">
        <v>56</v>
      </c>
      <c r="D1314" s="81" t="s">
        <v>80</v>
      </c>
      <c r="E1314" s="81" t="s">
        <v>24</v>
      </c>
      <c r="F1314" s="81"/>
      <c r="G1314" s="81" t="s">
        <v>59</v>
      </c>
      <c r="H1314" s="80" t="n">
        <v>37288</v>
      </c>
      <c r="I1314" s="81" t="n">
        <v>323268</v>
      </c>
      <c r="J1314" s="81" t="n">
        <v>0</v>
      </c>
      <c r="K1314" s="82" t="n">
        <f aca="false">IF(J1314=0,0,J1314/I1314)</f>
        <v>0</v>
      </c>
      <c r="L1314" s="82" t="n">
        <f aca="false">I1314/UOM</f>
        <v>32.3268</v>
      </c>
      <c r="M1314" s="82" t="n">
        <f aca="false">J1314/UOM</f>
        <v>0</v>
      </c>
      <c r="N1314" s="83" t="str">
        <f aca="false">IF(F1314="P","PHY",IF(F1314="G","G",E1314))</f>
        <v>P</v>
      </c>
      <c r="O1314" s="83" t="str">
        <f aca="false">IF(ISNA(VLOOKUP(G1314,BadCanCurves,1,FALSE())),VLOOKUP(D1314,FOLIOS,6,FALSE()),"not used")</f>
        <v>not used</v>
      </c>
      <c r="P1314" s="83" t="n">
        <f aca="false">IF($N1314="P",VLOOKUP(H1314,PrcBuckets,2,FALSE()),0)</f>
        <v>10</v>
      </c>
      <c r="Q1314" s="83" t="n">
        <f aca="false">IF($N1314="D",VLOOKUP(H1314,BasisBuckets,2,FALSE()),0)</f>
        <v>0</v>
      </c>
      <c r="R1314" s="83" t="n">
        <f aca="false">IF($N1314="PHY",VLOOKUP(H1314,PGDBuckets,2,FALSE()),0)</f>
        <v>0</v>
      </c>
      <c r="S1314" s="83" t="n">
        <f aca="false">IF($N1314="G",VLOOKUP(H1314,PGDBuckets,2,FALSE()),0)</f>
        <v>0</v>
      </c>
      <c r="T1314" s="83" t="n">
        <f aca="false">SUM(P1314:S1314)</f>
        <v>10</v>
      </c>
      <c r="U1314" s="83" t="str">
        <f aca="false">IF(O1314="not used","-",O1314&amp;N1314&amp;T1314)</f>
        <v>-</v>
      </c>
      <c r="V1314" s="83" t="str">
        <f aca="false">IF(O1314="Not Used","-",VLOOKUP(D1314,FOLIOS,7,FALSE())&amp;H1314)</f>
        <v>-</v>
      </c>
      <c r="W1314" s="83" t="str">
        <f aca="false">IF(U1314="-","-",O1314&amp;E1314&amp;H1314)</f>
        <v>-</v>
      </c>
      <c r="X1314" s="84" t="str">
        <f aca="false">D1314&amp;G1314</f>
        <v>FT-CAND-EGSC-PRCTOLL:EMP/WADD</v>
      </c>
      <c r="AF1314" s="0" t="str">
        <f aca="false">D1314&amp;V1314</f>
        <v>FT-CAND-EGSC-PRC-</v>
      </c>
    </row>
    <row r="1315" customFormat="false" ht="12.75" hidden="false" customHeight="false" outlineLevel="0" collapsed="false">
      <c r="A1315" s="80" t="n">
        <v>36682</v>
      </c>
      <c r="B1315" s="81" t="s">
        <v>55</v>
      </c>
      <c r="C1315" s="81" t="s">
        <v>56</v>
      </c>
      <c r="D1315" s="81" t="s">
        <v>80</v>
      </c>
      <c r="E1315" s="81" t="s">
        <v>24</v>
      </c>
      <c r="F1315" s="81"/>
      <c r="G1315" s="81" t="s">
        <v>59</v>
      </c>
      <c r="H1315" s="80" t="n">
        <v>37316</v>
      </c>
      <c r="I1315" s="81" t="n">
        <v>355916</v>
      </c>
      <c r="J1315" s="81" t="n">
        <v>0</v>
      </c>
      <c r="K1315" s="82" t="n">
        <f aca="false">IF(J1315=0,0,J1315/I1315)</f>
        <v>0</v>
      </c>
      <c r="L1315" s="82" t="n">
        <f aca="false">I1315/UOM</f>
        <v>35.5916</v>
      </c>
      <c r="M1315" s="82" t="n">
        <f aca="false">J1315/UOM</f>
        <v>0</v>
      </c>
      <c r="N1315" s="83" t="str">
        <f aca="false">IF(F1315="P","PHY",IF(F1315="G","G",E1315))</f>
        <v>P</v>
      </c>
      <c r="O1315" s="83" t="str">
        <f aca="false">IF(ISNA(VLOOKUP(G1315,BadCanCurves,1,FALSE())),VLOOKUP(D1315,FOLIOS,6,FALSE()),"not used")</f>
        <v>not used</v>
      </c>
      <c r="P1315" s="83" t="n">
        <f aca="false">IF($N1315="P",VLOOKUP(H1315,PrcBuckets,2,FALSE()),0)</f>
        <v>10</v>
      </c>
      <c r="Q1315" s="83" t="n">
        <f aca="false">IF($N1315="D",VLOOKUP(H1315,BasisBuckets,2,FALSE()),0)</f>
        <v>0</v>
      </c>
      <c r="R1315" s="83" t="n">
        <f aca="false">IF($N1315="PHY",VLOOKUP(H1315,PGDBuckets,2,FALSE()),0)</f>
        <v>0</v>
      </c>
      <c r="S1315" s="83" t="n">
        <f aca="false">IF($N1315="G",VLOOKUP(H1315,PGDBuckets,2,FALSE()),0)</f>
        <v>0</v>
      </c>
      <c r="T1315" s="83" t="n">
        <f aca="false">SUM(P1315:S1315)</f>
        <v>10</v>
      </c>
      <c r="U1315" s="83" t="str">
        <f aca="false">IF(O1315="not used","-",O1315&amp;N1315&amp;T1315)</f>
        <v>-</v>
      </c>
      <c r="V1315" s="83" t="str">
        <f aca="false">IF(O1315="Not Used","-",VLOOKUP(D1315,FOLIOS,7,FALSE())&amp;H1315)</f>
        <v>-</v>
      </c>
      <c r="W1315" s="83" t="str">
        <f aca="false">IF(U1315="-","-",O1315&amp;E1315&amp;H1315)</f>
        <v>-</v>
      </c>
      <c r="X1315" s="84" t="str">
        <f aca="false">D1315&amp;G1315</f>
        <v>FT-CAND-EGSC-PRCTOLL:EMP/WADD</v>
      </c>
      <c r="AF1315" s="0" t="str">
        <f aca="false">D1315&amp;V1315</f>
        <v>FT-CAND-EGSC-PRC-</v>
      </c>
    </row>
    <row r="1316" customFormat="false" ht="12.75" hidden="false" customHeight="false" outlineLevel="0" collapsed="false">
      <c r="A1316" s="80" t="n">
        <v>36682</v>
      </c>
      <c r="B1316" s="81" t="s">
        <v>55</v>
      </c>
      <c r="C1316" s="81" t="s">
        <v>56</v>
      </c>
      <c r="D1316" s="81" t="s">
        <v>80</v>
      </c>
      <c r="E1316" s="81" t="s">
        <v>24</v>
      </c>
      <c r="F1316" s="81"/>
      <c r="G1316" s="81" t="s">
        <v>59</v>
      </c>
      <c r="H1316" s="80" t="n">
        <v>37347</v>
      </c>
      <c r="I1316" s="81" t="n">
        <v>342325</v>
      </c>
      <c r="J1316" s="81" t="n">
        <v>0</v>
      </c>
      <c r="K1316" s="82" t="n">
        <f aca="false">IF(J1316=0,0,J1316/I1316)</f>
        <v>0</v>
      </c>
      <c r="L1316" s="82" t="n">
        <f aca="false">I1316/UOM</f>
        <v>34.2325</v>
      </c>
      <c r="M1316" s="82" t="n">
        <f aca="false">J1316/UOM</f>
        <v>0</v>
      </c>
      <c r="N1316" s="83" t="str">
        <f aca="false">IF(F1316="P","PHY",IF(F1316="G","G",E1316))</f>
        <v>P</v>
      </c>
      <c r="O1316" s="83" t="str">
        <f aca="false">IF(ISNA(VLOOKUP(G1316,BadCanCurves,1,FALSE())),VLOOKUP(D1316,FOLIOS,6,FALSE()),"not used")</f>
        <v>not used</v>
      </c>
      <c r="P1316" s="83" t="n">
        <f aca="false">IF($N1316="P",VLOOKUP(H1316,PrcBuckets,2,FALSE()),0)</f>
        <v>10</v>
      </c>
      <c r="Q1316" s="83" t="n">
        <f aca="false">IF($N1316="D",VLOOKUP(H1316,BasisBuckets,2,FALSE()),0)</f>
        <v>0</v>
      </c>
      <c r="R1316" s="83" t="n">
        <f aca="false">IF($N1316="PHY",VLOOKUP(H1316,PGDBuckets,2,FALSE()),0)</f>
        <v>0</v>
      </c>
      <c r="S1316" s="83" t="n">
        <f aca="false">IF($N1316="G",VLOOKUP(H1316,PGDBuckets,2,FALSE()),0)</f>
        <v>0</v>
      </c>
      <c r="T1316" s="83" t="n">
        <f aca="false">SUM(P1316:S1316)</f>
        <v>10</v>
      </c>
      <c r="U1316" s="83" t="str">
        <f aca="false">IF(O1316="not used","-",O1316&amp;N1316&amp;T1316)</f>
        <v>-</v>
      </c>
      <c r="V1316" s="83" t="str">
        <f aca="false">IF(O1316="Not Used","-",VLOOKUP(D1316,FOLIOS,7,FALSE())&amp;H1316)</f>
        <v>-</v>
      </c>
      <c r="W1316" s="83" t="str">
        <f aca="false">IF(U1316="-","-",O1316&amp;E1316&amp;H1316)</f>
        <v>-</v>
      </c>
      <c r="X1316" s="84" t="str">
        <f aca="false">D1316&amp;G1316</f>
        <v>FT-CAND-EGSC-PRCTOLL:EMP/WADD</v>
      </c>
      <c r="AF1316" s="0" t="str">
        <f aca="false">D1316&amp;V1316</f>
        <v>FT-CAND-EGSC-PRC-</v>
      </c>
    </row>
    <row r="1317" customFormat="false" ht="12.75" hidden="false" customHeight="false" outlineLevel="0" collapsed="false">
      <c r="A1317" s="80" t="n">
        <v>36682</v>
      </c>
      <c r="B1317" s="81" t="s">
        <v>55</v>
      </c>
      <c r="C1317" s="81" t="s">
        <v>56</v>
      </c>
      <c r="D1317" s="81" t="s">
        <v>80</v>
      </c>
      <c r="E1317" s="81" t="s">
        <v>24</v>
      </c>
      <c r="F1317" s="81"/>
      <c r="G1317" s="81" t="s">
        <v>59</v>
      </c>
      <c r="H1317" s="80" t="n">
        <v>37377</v>
      </c>
      <c r="I1317" s="81" t="n">
        <v>351655</v>
      </c>
      <c r="J1317" s="81" t="n">
        <v>0</v>
      </c>
      <c r="K1317" s="82" t="n">
        <f aca="false">IF(J1317=0,0,J1317/I1317)</f>
        <v>0</v>
      </c>
      <c r="L1317" s="82" t="n">
        <f aca="false">I1317/UOM</f>
        <v>35.1655</v>
      </c>
      <c r="M1317" s="82" t="n">
        <f aca="false">J1317/UOM</f>
        <v>0</v>
      </c>
      <c r="N1317" s="83" t="str">
        <f aca="false">IF(F1317="P","PHY",IF(F1317="G","G",E1317))</f>
        <v>P</v>
      </c>
      <c r="O1317" s="83" t="str">
        <f aca="false">IF(ISNA(VLOOKUP(G1317,BadCanCurves,1,FALSE())),VLOOKUP(D1317,FOLIOS,6,FALSE()),"not used")</f>
        <v>not used</v>
      </c>
      <c r="P1317" s="83" t="n">
        <f aca="false">IF($N1317="P",VLOOKUP(H1317,PrcBuckets,2,FALSE()),0)</f>
        <v>10</v>
      </c>
      <c r="Q1317" s="83" t="n">
        <f aca="false">IF($N1317="D",VLOOKUP(H1317,BasisBuckets,2,FALSE()),0)</f>
        <v>0</v>
      </c>
      <c r="R1317" s="83" t="n">
        <f aca="false">IF($N1317="PHY",VLOOKUP(H1317,PGDBuckets,2,FALSE()),0)</f>
        <v>0</v>
      </c>
      <c r="S1317" s="83" t="n">
        <f aca="false">IF($N1317="G",VLOOKUP(H1317,PGDBuckets,2,FALSE()),0)</f>
        <v>0</v>
      </c>
      <c r="T1317" s="83" t="n">
        <f aca="false">SUM(P1317:S1317)</f>
        <v>10</v>
      </c>
      <c r="U1317" s="83" t="str">
        <f aca="false">IF(O1317="not used","-",O1317&amp;N1317&amp;T1317)</f>
        <v>-</v>
      </c>
      <c r="V1317" s="83" t="str">
        <f aca="false">IF(O1317="Not Used","-",VLOOKUP(D1317,FOLIOS,7,FALSE())&amp;H1317)</f>
        <v>-</v>
      </c>
      <c r="W1317" s="83" t="str">
        <f aca="false">IF(U1317="-","-",O1317&amp;E1317&amp;H1317)</f>
        <v>-</v>
      </c>
      <c r="X1317" s="84" t="str">
        <f aca="false">D1317&amp;G1317</f>
        <v>FT-CAND-EGSC-PRCTOLL:EMP/WADD</v>
      </c>
      <c r="AF1317" s="0" t="str">
        <f aca="false">D1317&amp;V1317</f>
        <v>FT-CAND-EGSC-PRC-</v>
      </c>
    </row>
    <row r="1318" customFormat="false" ht="12.75" hidden="false" customHeight="false" outlineLevel="0" collapsed="false">
      <c r="A1318" s="80" t="n">
        <v>36682</v>
      </c>
      <c r="B1318" s="81" t="s">
        <v>55</v>
      </c>
      <c r="C1318" s="81" t="s">
        <v>56</v>
      </c>
      <c r="D1318" s="81" t="s">
        <v>80</v>
      </c>
      <c r="E1318" s="81" t="s">
        <v>24</v>
      </c>
      <c r="F1318" s="81"/>
      <c r="G1318" s="81" t="s">
        <v>59</v>
      </c>
      <c r="H1318" s="80" t="n">
        <v>37408</v>
      </c>
      <c r="I1318" s="81" t="n">
        <v>338242</v>
      </c>
      <c r="J1318" s="81" t="n">
        <v>0</v>
      </c>
      <c r="K1318" s="82" t="n">
        <f aca="false">IF(J1318=0,0,J1318/I1318)</f>
        <v>0</v>
      </c>
      <c r="L1318" s="82" t="n">
        <f aca="false">I1318/UOM</f>
        <v>33.8242</v>
      </c>
      <c r="M1318" s="82" t="n">
        <f aca="false">J1318/UOM</f>
        <v>0</v>
      </c>
      <c r="N1318" s="83" t="str">
        <f aca="false">IF(F1318="P","PHY",IF(F1318="G","G",E1318))</f>
        <v>P</v>
      </c>
      <c r="O1318" s="83" t="str">
        <f aca="false">IF(ISNA(VLOOKUP(G1318,BadCanCurves,1,FALSE())),VLOOKUP(D1318,FOLIOS,6,FALSE()),"not used")</f>
        <v>not used</v>
      </c>
      <c r="P1318" s="83" t="n">
        <f aca="false">IF($N1318="P",VLOOKUP(H1318,PrcBuckets,2,FALSE()),0)</f>
        <v>10</v>
      </c>
      <c r="Q1318" s="83" t="n">
        <f aca="false">IF($N1318="D",VLOOKUP(H1318,BasisBuckets,2,FALSE()),0)</f>
        <v>0</v>
      </c>
      <c r="R1318" s="83" t="n">
        <f aca="false">IF($N1318="PHY",VLOOKUP(H1318,PGDBuckets,2,FALSE()),0)</f>
        <v>0</v>
      </c>
      <c r="S1318" s="83" t="n">
        <f aca="false">IF($N1318="G",VLOOKUP(H1318,PGDBuckets,2,FALSE()),0)</f>
        <v>0</v>
      </c>
      <c r="T1318" s="83" t="n">
        <f aca="false">SUM(P1318:S1318)</f>
        <v>10</v>
      </c>
      <c r="U1318" s="83" t="str">
        <f aca="false">IF(O1318="not used","-",O1318&amp;N1318&amp;T1318)</f>
        <v>-</v>
      </c>
      <c r="V1318" s="83" t="str">
        <f aca="false">IF(O1318="Not Used","-",VLOOKUP(D1318,FOLIOS,7,FALSE())&amp;H1318)</f>
        <v>-</v>
      </c>
      <c r="W1318" s="83" t="str">
        <f aca="false">IF(U1318="-","-",O1318&amp;E1318&amp;H1318)</f>
        <v>-</v>
      </c>
      <c r="X1318" s="84" t="str">
        <f aca="false">D1318&amp;G1318</f>
        <v>FT-CAND-EGSC-PRCTOLL:EMP/WADD</v>
      </c>
      <c r="AF1318" s="0" t="str">
        <f aca="false">D1318&amp;V1318</f>
        <v>FT-CAND-EGSC-PRC-</v>
      </c>
    </row>
    <row r="1319" customFormat="false" ht="12.75" hidden="false" customHeight="false" outlineLevel="0" collapsed="false">
      <c r="A1319" s="80" t="n">
        <v>36682</v>
      </c>
      <c r="B1319" s="81" t="s">
        <v>55</v>
      </c>
      <c r="C1319" s="81" t="s">
        <v>56</v>
      </c>
      <c r="D1319" s="81" t="s">
        <v>80</v>
      </c>
      <c r="E1319" s="81" t="s">
        <v>24</v>
      </c>
      <c r="F1319" s="81"/>
      <c r="G1319" s="81" t="s">
        <v>59</v>
      </c>
      <c r="H1319" s="80" t="n">
        <v>37438</v>
      </c>
      <c r="I1319" s="81" t="n">
        <v>347461</v>
      </c>
      <c r="J1319" s="81" t="n">
        <v>0</v>
      </c>
      <c r="K1319" s="82" t="n">
        <f aca="false">IF(J1319=0,0,J1319/I1319)</f>
        <v>0</v>
      </c>
      <c r="L1319" s="82" t="n">
        <f aca="false">I1319/UOM</f>
        <v>34.7461</v>
      </c>
      <c r="M1319" s="82" t="n">
        <f aca="false">J1319/UOM</f>
        <v>0</v>
      </c>
      <c r="N1319" s="83" t="str">
        <f aca="false">IF(F1319="P","PHY",IF(F1319="G","G",E1319))</f>
        <v>P</v>
      </c>
      <c r="O1319" s="83" t="str">
        <f aca="false">IF(ISNA(VLOOKUP(G1319,BadCanCurves,1,FALSE())),VLOOKUP(D1319,FOLIOS,6,FALSE()),"not used")</f>
        <v>not used</v>
      </c>
      <c r="P1319" s="83" t="n">
        <f aca="false">IF($N1319="P",VLOOKUP(H1319,PrcBuckets,2,FALSE()),0)</f>
        <v>10</v>
      </c>
      <c r="Q1319" s="83" t="n">
        <f aca="false">IF($N1319="D",VLOOKUP(H1319,BasisBuckets,2,FALSE()),0)</f>
        <v>0</v>
      </c>
      <c r="R1319" s="83" t="n">
        <f aca="false">IF($N1319="PHY",VLOOKUP(H1319,PGDBuckets,2,FALSE()),0)</f>
        <v>0</v>
      </c>
      <c r="S1319" s="83" t="n">
        <f aca="false">IF($N1319="G",VLOOKUP(H1319,PGDBuckets,2,FALSE()),0)</f>
        <v>0</v>
      </c>
      <c r="T1319" s="83" t="n">
        <f aca="false">SUM(P1319:S1319)</f>
        <v>10</v>
      </c>
      <c r="U1319" s="83" t="str">
        <f aca="false">IF(O1319="not used","-",O1319&amp;N1319&amp;T1319)</f>
        <v>-</v>
      </c>
      <c r="V1319" s="83" t="str">
        <f aca="false">IF(O1319="Not Used","-",VLOOKUP(D1319,FOLIOS,7,FALSE())&amp;H1319)</f>
        <v>-</v>
      </c>
      <c r="W1319" s="83" t="str">
        <f aca="false">IF(U1319="-","-",O1319&amp;E1319&amp;H1319)</f>
        <v>-</v>
      </c>
      <c r="X1319" s="84" t="str">
        <f aca="false">D1319&amp;G1319</f>
        <v>FT-CAND-EGSC-PRCTOLL:EMP/WADD</v>
      </c>
      <c r="AF1319" s="0" t="str">
        <f aca="false">D1319&amp;V1319</f>
        <v>FT-CAND-EGSC-PRC-</v>
      </c>
    </row>
    <row r="1320" customFormat="false" ht="12.75" hidden="false" customHeight="false" outlineLevel="0" collapsed="false">
      <c r="A1320" s="80" t="n">
        <v>36682</v>
      </c>
      <c r="B1320" s="81" t="s">
        <v>55</v>
      </c>
      <c r="C1320" s="81" t="s">
        <v>56</v>
      </c>
      <c r="D1320" s="81" t="s">
        <v>80</v>
      </c>
      <c r="E1320" s="81" t="s">
        <v>24</v>
      </c>
      <c r="F1320" s="81"/>
      <c r="G1320" s="81" t="s">
        <v>59</v>
      </c>
      <c r="H1320" s="80" t="n">
        <v>37469</v>
      </c>
      <c r="I1320" s="81" t="n">
        <v>345354</v>
      </c>
      <c r="J1320" s="81" t="n">
        <v>0</v>
      </c>
      <c r="K1320" s="82" t="n">
        <f aca="false">IF(J1320=0,0,J1320/I1320)</f>
        <v>0</v>
      </c>
      <c r="L1320" s="82" t="n">
        <f aca="false">I1320/UOM</f>
        <v>34.5354</v>
      </c>
      <c r="M1320" s="82" t="n">
        <f aca="false">J1320/UOM</f>
        <v>0</v>
      </c>
      <c r="N1320" s="83" t="str">
        <f aca="false">IF(F1320="P","PHY",IF(F1320="G","G",E1320))</f>
        <v>P</v>
      </c>
      <c r="O1320" s="83" t="str">
        <f aca="false">IF(ISNA(VLOOKUP(G1320,BadCanCurves,1,FALSE())),VLOOKUP(D1320,FOLIOS,6,FALSE()),"not used")</f>
        <v>not used</v>
      </c>
      <c r="P1320" s="83" t="n">
        <f aca="false">IF($N1320="P",VLOOKUP(H1320,PrcBuckets,2,FALSE()),0)</f>
        <v>10</v>
      </c>
      <c r="Q1320" s="83" t="n">
        <f aca="false">IF($N1320="D",VLOOKUP(H1320,BasisBuckets,2,FALSE()),0)</f>
        <v>0</v>
      </c>
      <c r="R1320" s="83" t="n">
        <f aca="false">IF($N1320="PHY",VLOOKUP(H1320,PGDBuckets,2,FALSE()),0)</f>
        <v>0</v>
      </c>
      <c r="S1320" s="83" t="n">
        <f aca="false">IF($N1320="G",VLOOKUP(H1320,PGDBuckets,2,FALSE()),0)</f>
        <v>0</v>
      </c>
      <c r="T1320" s="83" t="n">
        <f aca="false">SUM(P1320:S1320)</f>
        <v>10</v>
      </c>
      <c r="U1320" s="83" t="str">
        <f aca="false">IF(O1320="not used","-",O1320&amp;N1320&amp;T1320)</f>
        <v>-</v>
      </c>
      <c r="V1320" s="83" t="str">
        <f aca="false">IF(O1320="Not Used","-",VLOOKUP(D1320,FOLIOS,7,FALSE())&amp;H1320)</f>
        <v>-</v>
      </c>
      <c r="W1320" s="83" t="str">
        <f aca="false">IF(U1320="-","-",O1320&amp;E1320&amp;H1320)</f>
        <v>-</v>
      </c>
      <c r="X1320" s="84" t="str">
        <f aca="false">D1320&amp;G1320</f>
        <v>FT-CAND-EGSC-PRCTOLL:EMP/WADD</v>
      </c>
      <c r="AF1320" s="0" t="str">
        <f aca="false">D1320&amp;V1320</f>
        <v>FT-CAND-EGSC-PRC-</v>
      </c>
    </row>
    <row r="1321" customFormat="false" ht="12.75" hidden="false" customHeight="false" outlineLevel="0" collapsed="false">
      <c r="A1321" s="80" t="n">
        <v>36682</v>
      </c>
      <c r="B1321" s="81" t="s">
        <v>55</v>
      </c>
      <c r="C1321" s="81" t="s">
        <v>56</v>
      </c>
      <c r="D1321" s="81" t="s">
        <v>80</v>
      </c>
      <c r="E1321" s="81" t="s">
        <v>24</v>
      </c>
      <c r="F1321" s="81"/>
      <c r="G1321" s="81" t="s">
        <v>59</v>
      </c>
      <c r="H1321" s="80" t="n">
        <v>37500</v>
      </c>
      <c r="I1321" s="81" t="n">
        <v>332185</v>
      </c>
      <c r="J1321" s="81" t="n">
        <v>0</v>
      </c>
      <c r="K1321" s="82" t="n">
        <f aca="false">IF(J1321=0,0,J1321/I1321)</f>
        <v>0</v>
      </c>
      <c r="L1321" s="82" t="n">
        <f aca="false">I1321/UOM</f>
        <v>33.2185</v>
      </c>
      <c r="M1321" s="82" t="n">
        <f aca="false">J1321/UOM</f>
        <v>0</v>
      </c>
      <c r="N1321" s="83" t="str">
        <f aca="false">IF(F1321="P","PHY",IF(F1321="G","G",E1321))</f>
        <v>P</v>
      </c>
      <c r="O1321" s="83" t="str">
        <f aca="false">IF(ISNA(VLOOKUP(G1321,BadCanCurves,1,FALSE())),VLOOKUP(D1321,FOLIOS,6,FALSE()),"not used")</f>
        <v>not used</v>
      </c>
      <c r="P1321" s="83" t="n">
        <f aca="false">IF($N1321="P",VLOOKUP(H1321,PrcBuckets,2,FALSE()),0)</f>
        <v>10</v>
      </c>
      <c r="Q1321" s="83" t="n">
        <f aca="false">IF($N1321="D",VLOOKUP(H1321,BasisBuckets,2,FALSE()),0)</f>
        <v>0</v>
      </c>
      <c r="R1321" s="83" t="n">
        <f aca="false">IF($N1321="PHY",VLOOKUP(H1321,PGDBuckets,2,FALSE()),0)</f>
        <v>0</v>
      </c>
      <c r="S1321" s="83" t="n">
        <f aca="false">IF($N1321="G",VLOOKUP(H1321,PGDBuckets,2,FALSE()),0)</f>
        <v>0</v>
      </c>
      <c r="T1321" s="83" t="n">
        <f aca="false">SUM(P1321:S1321)</f>
        <v>10</v>
      </c>
      <c r="U1321" s="83" t="str">
        <f aca="false">IF(O1321="not used","-",O1321&amp;N1321&amp;T1321)</f>
        <v>-</v>
      </c>
      <c r="V1321" s="83" t="str">
        <f aca="false">IF(O1321="Not Used","-",VLOOKUP(D1321,FOLIOS,7,FALSE())&amp;H1321)</f>
        <v>-</v>
      </c>
      <c r="W1321" s="83" t="str">
        <f aca="false">IF(U1321="-","-",O1321&amp;E1321&amp;H1321)</f>
        <v>-</v>
      </c>
      <c r="X1321" s="84" t="str">
        <f aca="false">D1321&amp;G1321</f>
        <v>FT-CAND-EGSC-PRCTOLL:EMP/WADD</v>
      </c>
      <c r="AF1321" s="0" t="str">
        <f aca="false">D1321&amp;V1321</f>
        <v>FT-CAND-EGSC-PRC-</v>
      </c>
    </row>
    <row r="1322" customFormat="false" ht="12.75" hidden="false" customHeight="false" outlineLevel="0" collapsed="false">
      <c r="A1322" s="80" t="n">
        <v>36682</v>
      </c>
      <c r="B1322" s="81" t="s">
        <v>55</v>
      </c>
      <c r="C1322" s="81" t="s">
        <v>56</v>
      </c>
      <c r="D1322" s="81" t="s">
        <v>80</v>
      </c>
      <c r="E1322" s="81" t="s">
        <v>24</v>
      </c>
      <c r="F1322" s="81"/>
      <c r="G1322" s="81" t="s">
        <v>59</v>
      </c>
      <c r="H1322" s="80" t="n">
        <v>37530</v>
      </c>
      <c r="I1322" s="81" t="n">
        <v>341243</v>
      </c>
      <c r="J1322" s="81" t="n">
        <v>0</v>
      </c>
      <c r="K1322" s="82" t="n">
        <f aca="false">IF(J1322=0,0,J1322/I1322)</f>
        <v>0</v>
      </c>
      <c r="L1322" s="82" t="n">
        <f aca="false">I1322/UOM</f>
        <v>34.1243</v>
      </c>
      <c r="M1322" s="82" t="n">
        <f aca="false">J1322/UOM</f>
        <v>0</v>
      </c>
      <c r="N1322" s="83" t="str">
        <f aca="false">IF(F1322="P","PHY",IF(F1322="G","G",E1322))</f>
        <v>P</v>
      </c>
      <c r="O1322" s="83" t="str">
        <f aca="false">IF(ISNA(VLOOKUP(G1322,BadCanCurves,1,FALSE())),VLOOKUP(D1322,FOLIOS,6,FALSE()),"not used")</f>
        <v>not used</v>
      </c>
      <c r="P1322" s="83" t="n">
        <f aca="false">IF($N1322="P",VLOOKUP(H1322,PrcBuckets,2,FALSE()),0)</f>
        <v>10</v>
      </c>
      <c r="Q1322" s="83" t="n">
        <f aca="false">IF($N1322="D",VLOOKUP(H1322,BasisBuckets,2,FALSE()),0)</f>
        <v>0</v>
      </c>
      <c r="R1322" s="83" t="n">
        <f aca="false">IF($N1322="PHY",VLOOKUP(H1322,PGDBuckets,2,FALSE()),0)</f>
        <v>0</v>
      </c>
      <c r="S1322" s="83" t="n">
        <f aca="false">IF($N1322="G",VLOOKUP(H1322,PGDBuckets,2,FALSE()),0)</f>
        <v>0</v>
      </c>
      <c r="T1322" s="83" t="n">
        <f aca="false">SUM(P1322:S1322)</f>
        <v>10</v>
      </c>
      <c r="U1322" s="83" t="str">
        <f aca="false">IF(O1322="not used","-",O1322&amp;N1322&amp;T1322)</f>
        <v>-</v>
      </c>
      <c r="V1322" s="83" t="str">
        <f aca="false">IF(O1322="Not Used","-",VLOOKUP(D1322,FOLIOS,7,FALSE())&amp;H1322)</f>
        <v>-</v>
      </c>
      <c r="W1322" s="83" t="str">
        <f aca="false">IF(U1322="-","-",O1322&amp;E1322&amp;H1322)</f>
        <v>-</v>
      </c>
      <c r="X1322" s="84" t="str">
        <f aca="false">D1322&amp;G1322</f>
        <v>FT-CAND-EGSC-PRCTOLL:EMP/WADD</v>
      </c>
      <c r="AF1322" s="0" t="str">
        <f aca="false">D1322&amp;V1322</f>
        <v>FT-CAND-EGSC-PRC-</v>
      </c>
    </row>
    <row r="1323" customFormat="false" ht="12.75" hidden="false" customHeight="false" outlineLevel="0" collapsed="false">
      <c r="A1323" s="80" t="n">
        <v>36682</v>
      </c>
      <c r="B1323" s="81" t="s">
        <v>55</v>
      </c>
      <c r="C1323" s="81" t="s">
        <v>56</v>
      </c>
      <c r="D1323" s="81" t="s">
        <v>80</v>
      </c>
      <c r="E1323" s="81" t="s">
        <v>24</v>
      </c>
      <c r="F1323" s="81"/>
      <c r="G1323" s="81" t="s">
        <v>59</v>
      </c>
      <c r="H1323" s="80" t="n">
        <v>37561</v>
      </c>
      <c r="I1323" s="81" t="n">
        <v>328236</v>
      </c>
      <c r="J1323" s="81" t="n">
        <v>0</v>
      </c>
      <c r="K1323" s="82" t="n">
        <f aca="false">IF(J1323=0,0,J1323/I1323)</f>
        <v>0</v>
      </c>
      <c r="L1323" s="82" t="n">
        <f aca="false">I1323/UOM</f>
        <v>32.8236</v>
      </c>
      <c r="M1323" s="82" t="n">
        <f aca="false">J1323/UOM</f>
        <v>0</v>
      </c>
      <c r="N1323" s="83" t="str">
        <f aca="false">IF(F1323="P","PHY",IF(F1323="G","G",E1323))</f>
        <v>P</v>
      </c>
      <c r="O1323" s="83" t="str">
        <f aca="false">IF(ISNA(VLOOKUP(G1323,BadCanCurves,1,FALSE())),VLOOKUP(D1323,FOLIOS,6,FALSE()),"not used")</f>
        <v>not used</v>
      </c>
      <c r="P1323" s="83" t="n">
        <f aca="false">IF($N1323="P",VLOOKUP(H1323,PrcBuckets,2,FALSE()),0)</f>
        <v>10</v>
      </c>
      <c r="Q1323" s="83" t="n">
        <f aca="false">IF($N1323="D",VLOOKUP(H1323,BasisBuckets,2,FALSE()),0)</f>
        <v>0</v>
      </c>
      <c r="R1323" s="83" t="n">
        <f aca="false">IF($N1323="PHY",VLOOKUP(H1323,PGDBuckets,2,FALSE()),0)</f>
        <v>0</v>
      </c>
      <c r="S1323" s="83" t="n">
        <f aca="false">IF($N1323="G",VLOOKUP(H1323,PGDBuckets,2,FALSE()),0)</f>
        <v>0</v>
      </c>
      <c r="T1323" s="83" t="n">
        <f aca="false">SUM(P1323:S1323)</f>
        <v>10</v>
      </c>
      <c r="U1323" s="83" t="str">
        <f aca="false">IF(O1323="not used","-",O1323&amp;N1323&amp;T1323)</f>
        <v>-</v>
      </c>
      <c r="V1323" s="83" t="str">
        <f aca="false">IF(O1323="Not Used","-",VLOOKUP(D1323,FOLIOS,7,FALSE())&amp;H1323)</f>
        <v>-</v>
      </c>
      <c r="W1323" s="83" t="str">
        <f aca="false">IF(U1323="-","-",O1323&amp;E1323&amp;H1323)</f>
        <v>-</v>
      </c>
      <c r="X1323" s="84" t="str">
        <f aca="false">D1323&amp;G1323</f>
        <v>FT-CAND-EGSC-PRCTOLL:EMP/WADD</v>
      </c>
      <c r="AF1323" s="0" t="str">
        <f aca="false">D1323&amp;V1323</f>
        <v>FT-CAND-EGSC-PRC-</v>
      </c>
    </row>
    <row r="1324" customFormat="false" ht="12.75" hidden="false" customHeight="false" outlineLevel="0" collapsed="false">
      <c r="A1324" s="80" t="n">
        <v>36682</v>
      </c>
      <c r="B1324" s="81" t="s">
        <v>55</v>
      </c>
      <c r="C1324" s="81" t="s">
        <v>56</v>
      </c>
      <c r="D1324" s="81" t="s">
        <v>80</v>
      </c>
      <c r="E1324" s="81" t="s">
        <v>24</v>
      </c>
      <c r="F1324" s="81"/>
      <c r="G1324" s="81" t="s">
        <v>59</v>
      </c>
      <c r="H1324" s="80" t="n">
        <v>37591</v>
      </c>
      <c r="I1324" s="81" t="n">
        <v>337189</v>
      </c>
      <c r="J1324" s="81" t="n">
        <v>0</v>
      </c>
      <c r="K1324" s="82" t="n">
        <f aca="false">IF(J1324=0,0,J1324/I1324)</f>
        <v>0</v>
      </c>
      <c r="L1324" s="82" t="n">
        <f aca="false">I1324/UOM</f>
        <v>33.7189</v>
      </c>
      <c r="M1324" s="82" t="n">
        <f aca="false">J1324/UOM</f>
        <v>0</v>
      </c>
      <c r="N1324" s="83" t="str">
        <f aca="false">IF(F1324="P","PHY",IF(F1324="G","G",E1324))</f>
        <v>P</v>
      </c>
      <c r="O1324" s="83" t="str">
        <f aca="false">IF(ISNA(VLOOKUP(G1324,BadCanCurves,1,FALSE())),VLOOKUP(D1324,FOLIOS,6,FALSE()),"not used")</f>
        <v>not used</v>
      </c>
      <c r="P1324" s="83" t="n">
        <f aca="false">IF($N1324="P",VLOOKUP(H1324,PrcBuckets,2,FALSE()),0)</f>
        <v>10</v>
      </c>
      <c r="Q1324" s="83" t="n">
        <f aca="false">IF($N1324="D",VLOOKUP(H1324,BasisBuckets,2,FALSE()),0)</f>
        <v>0</v>
      </c>
      <c r="R1324" s="83" t="n">
        <f aca="false">IF($N1324="PHY",VLOOKUP(H1324,PGDBuckets,2,FALSE()),0)</f>
        <v>0</v>
      </c>
      <c r="S1324" s="83" t="n">
        <f aca="false">IF($N1324="G",VLOOKUP(H1324,PGDBuckets,2,FALSE()),0)</f>
        <v>0</v>
      </c>
      <c r="T1324" s="83" t="n">
        <f aca="false">SUM(P1324:S1324)</f>
        <v>10</v>
      </c>
      <c r="U1324" s="83" t="str">
        <f aca="false">IF(O1324="not used","-",O1324&amp;N1324&amp;T1324)</f>
        <v>-</v>
      </c>
      <c r="V1324" s="83" t="str">
        <f aca="false">IF(O1324="Not Used","-",VLOOKUP(D1324,FOLIOS,7,FALSE())&amp;H1324)</f>
        <v>-</v>
      </c>
      <c r="W1324" s="83" t="str">
        <f aca="false">IF(U1324="-","-",O1324&amp;E1324&amp;H1324)</f>
        <v>-</v>
      </c>
      <c r="X1324" s="84" t="str">
        <f aca="false">D1324&amp;G1324</f>
        <v>FT-CAND-EGSC-PRCTOLL:EMP/WADD</v>
      </c>
      <c r="AF1324" s="0" t="str">
        <f aca="false">D1324&amp;V1324</f>
        <v>FT-CAND-EGSC-PRC-</v>
      </c>
    </row>
    <row r="1325" customFormat="false" ht="12.75" hidden="false" customHeight="false" outlineLevel="0" collapsed="false">
      <c r="A1325" s="80" t="n">
        <v>36682</v>
      </c>
      <c r="B1325" s="81" t="s">
        <v>55</v>
      </c>
      <c r="C1325" s="81" t="s">
        <v>56</v>
      </c>
      <c r="D1325" s="81" t="s">
        <v>80</v>
      </c>
      <c r="E1325" s="81" t="s">
        <v>24</v>
      </c>
      <c r="F1325" s="81"/>
      <c r="G1325" s="81" t="s">
        <v>59</v>
      </c>
      <c r="H1325" s="80" t="n">
        <v>37622</v>
      </c>
      <c r="I1325" s="81" t="n">
        <v>335145</v>
      </c>
      <c r="J1325" s="81" t="n">
        <v>0</v>
      </c>
      <c r="K1325" s="82" t="n">
        <f aca="false">IF(J1325=0,0,J1325/I1325)</f>
        <v>0</v>
      </c>
      <c r="L1325" s="82" t="n">
        <f aca="false">I1325/UOM</f>
        <v>33.5145</v>
      </c>
      <c r="M1325" s="82" t="n">
        <f aca="false">J1325/UOM</f>
        <v>0</v>
      </c>
      <c r="N1325" s="83" t="str">
        <f aca="false">IF(F1325="P","PHY",IF(F1325="G","G",E1325))</f>
        <v>P</v>
      </c>
      <c r="O1325" s="83" t="str">
        <f aca="false">IF(ISNA(VLOOKUP(G1325,BadCanCurves,1,FALSE())),VLOOKUP(D1325,FOLIOS,6,FALSE()),"not used")</f>
        <v>not used</v>
      </c>
      <c r="P1325" s="83" t="n">
        <f aca="false">IF($N1325="P",VLOOKUP(H1325,PrcBuckets,2,FALSE()),0)</f>
        <v>11</v>
      </c>
      <c r="Q1325" s="83" t="n">
        <f aca="false">IF($N1325="D",VLOOKUP(H1325,BasisBuckets,2,FALSE()),0)</f>
        <v>0</v>
      </c>
      <c r="R1325" s="83" t="n">
        <f aca="false">IF($N1325="PHY",VLOOKUP(H1325,PGDBuckets,2,FALSE()),0)</f>
        <v>0</v>
      </c>
      <c r="S1325" s="83" t="n">
        <f aca="false">IF($N1325="G",VLOOKUP(H1325,PGDBuckets,2,FALSE()),0)</f>
        <v>0</v>
      </c>
      <c r="T1325" s="83" t="n">
        <f aca="false">SUM(P1325:S1325)</f>
        <v>11</v>
      </c>
      <c r="U1325" s="83" t="str">
        <f aca="false">IF(O1325="not used","-",O1325&amp;N1325&amp;T1325)</f>
        <v>-</v>
      </c>
      <c r="V1325" s="83" t="str">
        <f aca="false">IF(O1325="Not Used","-",VLOOKUP(D1325,FOLIOS,7,FALSE())&amp;H1325)</f>
        <v>-</v>
      </c>
      <c r="W1325" s="83" t="str">
        <f aca="false">IF(U1325="-","-",O1325&amp;E1325&amp;H1325)</f>
        <v>-</v>
      </c>
      <c r="X1325" s="84" t="str">
        <f aca="false">D1325&amp;G1325</f>
        <v>FT-CAND-EGSC-PRCTOLL:EMP/WADD</v>
      </c>
      <c r="AF1325" s="0" t="str">
        <f aca="false">D1325&amp;V1325</f>
        <v>FT-CAND-EGSC-PRC-</v>
      </c>
    </row>
    <row r="1326" customFormat="false" ht="12.75" hidden="false" customHeight="false" outlineLevel="0" collapsed="false">
      <c r="A1326" s="80" t="n">
        <v>36682</v>
      </c>
      <c r="B1326" s="81" t="s">
        <v>55</v>
      </c>
      <c r="C1326" s="81" t="s">
        <v>56</v>
      </c>
      <c r="D1326" s="81" t="s">
        <v>80</v>
      </c>
      <c r="E1326" s="81" t="s">
        <v>24</v>
      </c>
      <c r="F1326" s="81"/>
      <c r="G1326" s="81" t="s">
        <v>59</v>
      </c>
      <c r="H1326" s="80" t="n">
        <v>37653</v>
      </c>
      <c r="I1326" s="81" t="n">
        <v>300874</v>
      </c>
      <c r="J1326" s="81" t="n">
        <v>0</v>
      </c>
      <c r="K1326" s="82" t="n">
        <f aca="false">IF(J1326=0,0,J1326/I1326)</f>
        <v>0</v>
      </c>
      <c r="L1326" s="82" t="n">
        <f aca="false">I1326/UOM</f>
        <v>30.0874</v>
      </c>
      <c r="M1326" s="82" t="n">
        <f aca="false">J1326/UOM</f>
        <v>0</v>
      </c>
      <c r="N1326" s="83" t="str">
        <f aca="false">IF(F1326="P","PHY",IF(F1326="G","G",E1326))</f>
        <v>P</v>
      </c>
      <c r="O1326" s="83" t="str">
        <f aca="false">IF(ISNA(VLOOKUP(G1326,BadCanCurves,1,FALSE())),VLOOKUP(D1326,FOLIOS,6,FALSE()),"not used")</f>
        <v>not used</v>
      </c>
      <c r="P1326" s="83" t="n">
        <f aca="false">IF($N1326="P",VLOOKUP(H1326,PrcBuckets,2,FALSE()),0)</f>
        <v>11</v>
      </c>
      <c r="Q1326" s="83" t="n">
        <f aca="false">IF($N1326="D",VLOOKUP(H1326,BasisBuckets,2,FALSE()),0)</f>
        <v>0</v>
      </c>
      <c r="R1326" s="83" t="n">
        <f aca="false">IF($N1326="PHY",VLOOKUP(H1326,PGDBuckets,2,FALSE()),0)</f>
        <v>0</v>
      </c>
      <c r="S1326" s="83" t="n">
        <f aca="false">IF($N1326="G",VLOOKUP(H1326,PGDBuckets,2,FALSE()),0)</f>
        <v>0</v>
      </c>
      <c r="T1326" s="83" t="n">
        <f aca="false">SUM(P1326:S1326)</f>
        <v>11</v>
      </c>
      <c r="U1326" s="83" t="str">
        <f aca="false">IF(O1326="not used","-",O1326&amp;N1326&amp;T1326)</f>
        <v>-</v>
      </c>
      <c r="V1326" s="83" t="str">
        <f aca="false">IF(O1326="Not Used","-",VLOOKUP(D1326,FOLIOS,7,FALSE())&amp;H1326)</f>
        <v>-</v>
      </c>
      <c r="W1326" s="83" t="str">
        <f aca="false">IF(U1326="-","-",O1326&amp;E1326&amp;H1326)</f>
        <v>-</v>
      </c>
      <c r="X1326" s="84" t="str">
        <f aca="false">D1326&amp;G1326</f>
        <v>FT-CAND-EGSC-PRCTOLL:EMP/WADD</v>
      </c>
      <c r="AF1326" s="0" t="str">
        <f aca="false">D1326&amp;V1326</f>
        <v>FT-CAND-EGSC-PRC-</v>
      </c>
    </row>
    <row r="1327" customFormat="false" ht="12.75" hidden="false" customHeight="false" outlineLevel="0" collapsed="false">
      <c r="A1327" s="80" t="n">
        <v>36682</v>
      </c>
      <c r="B1327" s="81" t="s">
        <v>55</v>
      </c>
      <c r="C1327" s="81" t="s">
        <v>56</v>
      </c>
      <c r="D1327" s="81" t="s">
        <v>80</v>
      </c>
      <c r="E1327" s="81" t="s">
        <v>24</v>
      </c>
      <c r="F1327" s="81"/>
      <c r="G1327" s="81" t="s">
        <v>59</v>
      </c>
      <c r="H1327" s="80" t="n">
        <v>37681</v>
      </c>
      <c r="I1327" s="81" t="n">
        <v>331282</v>
      </c>
      <c r="J1327" s="81" t="n">
        <v>0</v>
      </c>
      <c r="K1327" s="82" t="n">
        <f aca="false">IF(J1327=0,0,J1327/I1327)</f>
        <v>0</v>
      </c>
      <c r="L1327" s="82" t="n">
        <f aca="false">I1327/UOM</f>
        <v>33.1282</v>
      </c>
      <c r="M1327" s="82" t="n">
        <f aca="false">J1327/UOM</f>
        <v>0</v>
      </c>
      <c r="N1327" s="83" t="str">
        <f aca="false">IF(F1327="P","PHY",IF(F1327="G","G",E1327))</f>
        <v>P</v>
      </c>
      <c r="O1327" s="83" t="str">
        <f aca="false">IF(ISNA(VLOOKUP(G1327,BadCanCurves,1,FALSE())),VLOOKUP(D1327,FOLIOS,6,FALSE()),"not used")</f>
        <v>not used</v>
      </c>
      <c r="P1327" s="83" t="n">
        <f aca="false">IF($N1327="P",VLOOKUP(H1327,PrcBuckets,2,FALSE()),0)</f>
        <v>11</v>
      </c>
      <c r="Q1327" s="83" t="n">
        <f aca="false">IF($N1327="D",VLOOKUP(H1327,BasisBuckets,2,FALSE()),0)</f>
        <v>0</v>
      </c>
      <c r="R1327" s="83" t="n">
        <f aca="false">IF($N1327="PHY",VLOOKUP(H1327,PGDBuckets,2,FALSE()),0)</f>
        <v>0</v>
      </c>
      <c r="S1327" s="83" t="n">
        <f aca="false">IF($N1327="G",VLOOKUP(H1327,PGDBuckets,2,FALSE()),0)</f>
        <v>0</v>
      </c>
      <c r="T1327" s="83" t="n">
        <f aca="false">SUM(P1327:S1327)</f>
        <v>11</v>
      </c>
      <c r="U1327" s="83" t="str">
        <f aca="false">IF(O1327="not used","-",O1327&amp;N1327&amp;T1327)</f>
        <v>-</v>
      </c>
      <c r="V1327" s="83" t="str">
        <f aca="false">IF(O1327="Not Used","-",VLOOKUP(D1327,FOLIOS,7,FALSE())&amp;H1327)</f>
        <v>-</v>
      </c>
      <c r="W1327" s="83" t="str">
        <f aca="false">IF(U1327="-","-",O1327&amp;E1327&amp;H1327)</f>
        <v>-</v>
      </c>
      <c r="X1327" s="84" t="str">
        <f aca="false">D1327&amp;G1327</f>
        <v>FT-CAND-EGSC-PRCTOLL:EMP/WADD</v>
      </c>
      <c r="AF1327" s="0" t="str">
        <f aca="false">D1327&amp;V1327</f>
        <v>FT-CAND-EGSC-PRC-</v>
      </c>
    </row>
    <row r="1328" customFormat="false" ht="12.75" hidden="false" customHeight="false" outlineLevel="0" collapsed="false">
      <c r="A1328" s="80" t="n">
        <v>36682</v>
      </c>
      <c r="B1328" s="81" t="s">
        <v>55</v>
      </c>
      <c r="C1328" s="81" t="s">
        <v>56</v>
      </c>
      <c r="D1328" s="81" t="s">
        <v>80</v>
      </c>
      <c r="E1328" s="81" t="s">
        <v>24</v>
      </c>
      <c r="F1328" s="81"/>
      <c r="G1328" s="81" t="s">
        <v>59</v>
      </c>
      <c r="H1328" s="80" t="n">
        <v>37712</v>
      </c>
      <c r="I1328" s="81" t="n">
        <v>318656</v>
      </c>
      <c r="J1328" s="81" t="n">
        <v>0</v>
      </c>
      <c r="K1328" s="82" t="n">
        <f aca="false">IF(J1328=0,0,J1328/I1328)</f>
        <v>0</v>
      </c>
      <c r="L1328" s="82" t="n">
        <f aca="false">I1328/UOM</f>
        <v>31.8656</v>
      </c>
      <c r="M1328" s="82" t="n">
        <f aca="false">J1328/UOM</f>
        <v>0</v>
      </c>
      <c r="N1328" s="83" t="str">
        <f aca="false">IF(F1328="P","PHY",IF(F1328="G","G",E1328))</f>
        <v>P</v>
      </c>
      <c r="O1328" s="83" t="str">
        <f aca="false">IF(ISNA(VLOOKUP(G1328,BadCanCurves,1,FALSE())),VLOOKUP(D1328,FOLIOS,6,FALSE()),"not used")</f>
        <v>not used</v>
      </c>
      <c r="P1328" s="83" t="n">
        <f aca="false">IF($N1328="P",VLOOKUP(H1328,PrcBuckets,2,FALSE()),0)</f>
        <v>11</v>
      </c>
      <c r="Q1328" s="83" t="n">
        <f aca="false">IF($N1328="D",VLOOKUP(H1328,BasisBuckets,2,FALSE()),0)</f>
        <v>0</v>
      </c>
      <c r="R1328" s="83" t="n">
        <f aca="false">IF($N1328="PHY",VLOOKUP(H1328,PGDBuckets,2,FALSE()),0)</f>
        <v>0</v>
      </c>
      <c r="S1328" s="83" t="n">
        <f aca="false">IF($N1328="G",VLOOKUP(H1328,PGDBuckets,2,FALSE()),0)</f>
        <v>0</v>
      </c>
      <c r="T1328" s="83" t="n">
        <f aca="false">SUM(P1328:S1328)</f>
        <v>11</v>
      </c>
      <c r="U1328" s="83" t="str">
        <f aca="false">IF(O1328="not used","-",O1328&amp;N1328&amp;T1328)</f>
        <v>-</v>
      </c>
      <c r="V1328" s="83" t="str">
        <f aca="false">IF(O1328="Not Used","-",VLOOKUP(D1328,FOLIOS,7,FALSE())&amp;H1328)</f>
        <v>-</v>
      </c>
      <c r="W1328" s="83" t="str">
        <f aca="false">IF(U1328="-","-",O1328&amp;E1328&amp;H1328)</f>
        <v>-</v>
      </c>
      <c r="X1328" s="84" t="str">
        <f aca="false">D1328&amp;G1328</f>
        <v>FT-CAND-EGSC-PRCTOLL:EMP/WADD</v>
      </c>
      <c r="AF1328" s="0" t="str">
        <f aca="false">D1328&amp;V1328</f>
        <v>FT-CAND-EGSC-PRC-</v>
      </c>
    </row>
    <row r="1329" customFormat="false" ht="12.75" hidden="false" customHeight="false" outlineLevel="0" collapsed="false">
      <c r="A1329" s="80" t="n">
        <v>36682</v>
      </c>
      <c r="B1329" s="81" t="s">
        <v>55</v>
      </c>
      <c r="C1329" s="81" t="s">
        <v>56</v>
      </c>
      <c r="D1329" s="81" t="s">
        <v>80</v>
      </c>
      <c r="E1329" s="81" t="s">
        <v>24</v>
      </c>
      <c r="F1329" s="81"/>
      <c r="G1329" s="81" t="s">
        <v>59</v>
      </c>
      <c r="H1329" s="80" t="n">
        <v>37742</v>
      </c>
      <c r="I1329" s="81" t="n">
        <v>327360</v>
      </c>
      <c r="J1329" s="81" t="n">
        <v>0</v>
      </c>
      <c r="K1329" s="82" t="n">
        <f aca="false">IF(J1329=0,0,J1329/I1329)</f>
        <v>0</v>
      </c>
      <c r="L1329" s="82" t="n">
        <f aca="false">I1329/UOM</f>
        <v>32.736</v>
      </c>
      <c r="M1329" s="82" t="n">
        <f aca="false">J1329/UOM</f>
        <v>0</v>
      </c>
      <c r="N1329" s="83" t="str">
        <f aca="false">IF(F1329="P","PHY",IF(F1329="G","G",E1329))</f>
        <v>P</v>
      </c>
      <c r="O1329" s="83" t="str">
        <f aca="false">IF(ISNA(VLOOKUP(G1329,BadCanCurves,1,FALSE())),VLOOKUP(D1329,FOLIOS,6,FALSE()),"not used")</f>
        <v>not used</v>
      </c>
      <c r="P1329" s="83" t="n">
        <f aca="false">IF($N1329="P",VLOOKUP(H1329,PrcBuckets,2,FALSE()),0)</f>
        <v>11</v>
      </c>
      <c r="Q1329" s="83" t="n">
        <f aca="false">IF($N1329="D",VLOOKUP(H1329,BasisBuckets,2,FALSE()),0)</f>
        <v>0</v>
      </c>
      <c r="R1329" s="83" t="n">
        <f aca="false">IF($N1329="PHY",VLOOKUP(H1329,PGDBuckets,2,FALSE()),0)</f>
        <v>0</v>
      </c>
      <c r="S1329" s="83" t="n">
        <f aca="false">IF($N1329="G",VLOOKUP(H1329,PGDBuckets,2,FALSE()),0)</f>
        <v>0</v>
      </c>
      <c r="T1329" s="83" t="n">
        <f aca="false">SUM(P1329:S1329)</f>
        <v>11</v>
      </c>
      <c r="U1329" s="83" t="str">
        <f aca="false">IF(O1329="not used","-",O1329&amp;N1329&amp;T1329)</f>
        <v>-</v>
      </c>
      <c r="V1329" s="83" t="str">
        <f aca="false">IF(O1329="Not Used","-",VLOOKUP(D1329,FOLIOS,7,FALSE())&amp;H1329)</f>
        <v>-</v>
      </c>
      <c r="W1329" s="83" t="str">
        <f aca="false">IF(U1329="-","-",O1329&amp;E1329&amp;H1329)</f>
        <v>-</v>
      </c>
      <c r="X1329" s="84" t="str">
        <f aca="false">D1329&amp;G1329</f>
        <v>FT-CAND-EGSC-PRCTOLL:EMP/WADD</v>
      </c>
      <c r="AF1329" s="0" t="str">
        <f aca="false">D1329&amp;V1329</f>
        <v>FT-CAND-EGSC-PRC-</v>
      </c>
    </row>
    <row r="1330" customFormat="false" ht="12.75" hidden="false" customHeight="false" outlineLevel="0" collapsed="false">
      <c r="A1330" s="80" t="n">
        <v>36682</v>
      </c>
      <c r="B1330" s="81" t="s">
        <v>55</v>
      </c>
      <c r="C1330" s="81" t="s">
        <v>56</v>
      </c>
      <c r="D1330" s="81" t="s">
        <v>80</v>
      </c>
      <c r="E1330" s="81" t="s">
        <v>24</v>
      </c>
      <c r="F1330" s="81"/>
      <c r="G1330" s="81" t="s">
        <v>59</v>
      </c>
      <c r="H1330" s="80" t="n">
        <v>37773</v>
      </c>
      <c r="I1330" s="81" t="n">
        <v>314894</v>
      </c>
      <c r="J1330" s="81" t="n">
        <v>0</v>
      </c>
      <c r="K1330" s="82" t="n">
        <f aca="false">IF(J1330=0,0,J1330/I1330)</f>
        <v>0</v>
      </c>
      <c r="L1330" s="82" t="n">
        <f aca="false">I1330/UOM</f>
        <v>31.4894</v>
      </c>
      <c r="M1330" s="82" t="n">
        <f aca="false">J1330/UOM</f>
        <v>0</v>
      </c>
      <c r="N1330" s="83" t="str">
        <f aca="false">IF(F1330="P","PHY",IF(F1330="G","G",E1330))</f>
        <v>P</v>
      </c>
      <c r="O1330" s="83" t="str">
        <f aca="false">IF(ISNA(VLOOKUP(G1330,BadCanCurves,1,FALSE())),VLOOKUP(D1330,FOLIOS,6,FALSE()),"not used")</f>
        <v>not used</v>
      </c>
      <c r="P1330" s="83" t="n">
        <f aca="false">IF($N1330="P",VLOOKUP(H1330,PrcBuckets,2,FALSE()),0)</f>
        <v>11</v>
      </c>
      <c r="Q1330" s="83" t="n">
        <f aca="false">IF($N1330="D",VLOOKUP(H1330,BasisBuckets,2,FALSE()),0)</f>
        <v>0</v>
      </c>
      <c r="R1330" s="83" t="n">
        <f aca="false">IF($N1330="PHY",VLOOKUP(H1330,PGDBuckets,2,FALSE()),0)</f>
        <v>0</v>
      </c>
      <c r="S1330" s="83" t="n">
        <f aca="false">IF($N1330="G",VLOOKUP(H1330,PGDBuckets,2,FALSE()),0)</f>
        <v>0</v>
      </c>
      <c r="T1330" s="83" t="n">
        <f aca="false">SUM(P1330:S1330)</f>
        <v>11</v>
      </c>
      <c r="U1330" s="83" t="str">
        <f aca="false">IF(O1330="not used","-",O1330&amp;N1330&amp;T1330)</f>
        <v>-</v>
      </c>
      <c r="V1330" s="83" t="str">
        <f aca="false">IF(O1330="Not Used","-",VLOOKUP(D1330,FOLIOS,7,FALSE())&amp;H1330)</f>
        <v>-</v>
      </c>
      <c r="W1330" s="83" t="str">
        <f aca="false">IF(U1330="-","-",O1330&amp;E1330&amp;H1330)</f>
        <v>-</v>
      </c>
      <c r="X1330" s="84" t="str">
        <f aca="false">D1330&amp;G1330</f>
        <v>FT-CAND-EGSC-PRCTOLL:EMP/WADD</v>
      </c>
      <c r="AF1330" s="0" t="str">
        <f aca="false">D1330&amp;V1330</f>
        <v>FT-CAND-EGSC-PRC-</v>
      </c>
    </row>
    <row r="1331" customFormat="false" ht="12.75" hidden="false" customHeight="false" outlineLevel="0" collapsed="false">
      <c r="A1331" s="80" t="n">
        <v>36682</v>
      </c>
      <c r="B1331" s="81" t="s">
        <v>55</v>
      </c>
      <c r="C1331" s="81" t="s">
        <v>56</v>
      </c>
      <c r="D1331" s="81" t="s">
        <v>80</v>
      </c>
      <c r="E1331" s="81" t="s">
        <v>24</v>
      </c>
      <c r="F1331" s="81"/>
      <c r="G1331" s="81" t="s">
        <v>59</v>
      </c>
      <c r="H1331" s="80" t="n">
        <v>37803</v>
      </c>
      <c r="I1331" s="81" t="n">
        <v>323496</v>
      </c>
      <c r="J1331" s="81" t="n">
        <v>0</v>
      </c>
      <c r="K1331" s="82" t="n">
        <f aca="false">IF(J1331=0,0,J1331/I1331)</f>
        <v>0</v>
      </c>
      <c r="L1331" s="82" t="n">
        <f aca="false">I1331/UOM</f>
        <v>32.3496</v>
      </c>
      <c r="M1331" s="82" t="n">
        <f aca="false">J1331/UOM</f>
        <v>0</v>
      </c>
      <c r="N1331" s="83" t="str">
        <f aca="false">IF(F1331="P","PHY",IF(F1331="G","G",E1331))</f>
        <v>P</v>
      </c>
      <c r="O1331" s="83" t="str">
        <f aca="false">IF(ISNA(VLOOKUP(G1331,BadCanCurves,1,FALSE())),VLOOKUP(D1331,FOLIOS,6,FALSE()),"not used")</f>
        <v>not used</v>
      </c>
      <c r="P1331" s="83" t="n">
        <f aca="false">IF($N1331="P",VLOOKUP(H1331,PrcBuckets,2,FALSE()),0)</f>
        <v>11</v>
      </c>
      <c r="Q1331" s="83" t="n">
        <f aca="false">IF($N1331="D",VLOOKUP(H1331,BasisBuckets,2,FALSE()),0)</f>
        <v>0</v>
      </c>
      <c r="R1331" s="83" t="n">
        <f aca="false">IF($N1331="PHY",VLOOKUP(H1331,PGDBuckets,2,FALSE()),0)</f>
        <v>0</v>
      </c>
      <c r="S1331" s="83" t="n">
        <f aca="false">IF($N1331="G",VLOOKUP(H1331,PGDBuckets,2,FALSE()),0)</f>
        <v>0</v>
      </c>
      <c r="T1331" s="83" t="n">
        <f aca="false">SUM(P1331:S1331)</f>
        <v>11</v>
      </c>
      <c r="U1331" s="83" t="str">
        <f aca="false">IF(O1331="not used","-",O1331&amp;N1331&amp;T1331)</f>
        <v>-</v>
      </c>
      <c r="V1331" s="83" t="str">
        <f aca="false">IF(O1331="Not Used","-",VLOOKUP(D1331,FOLIOS,7,FALSE())&amp;H1331)</f>
        <v>-</v>
      </c>
      <c r="W1331" s="83" t="str">
        <f aca="false">IF(U1331="-","-",O1331&amp;E1331&amp;H1331)</f>
        <v>-</v>
      </c>
      <c r="X1331" s="84" t="str">
        <f aca="false">D1331&amp;G1331</f>
        <v>FT-CAND-EGSC-PRCTOLL:EMP/WADD</v>
      </c>
      <c r="AF1331" s="0" t="str">
        <f aca="false">D1331&amp;V1331</f>
        <v>FT-CAND-EGSC-PRC-</v>
      </c>
    </row>
    <row r="1332" customFormat="false" ht="12.75" hidden="false" customHeight="false" outlineLevel="0" collapsed="false">
      <c r="A1332" s="80" t="n">
        <v>36682</v>
      </c>
      <c r="B1332" s="81" t="s">
        <v>55</v>
      </c>
      <c r="C1332" s="81" t="s">
        <v>56</v>
      </c>
      <c r="D1332" s="81" t="s">
        <v>80</v>
      </c>
      <c r="E1332" s="81" t="s">
        <v>24</v>
      </c>
      <c r="F1332" s="81"/>
      <c r="G1332" s="81" t="s">
        <v>59</v>
      </c>
      <c r="H1332" s="80" t="n">
        <v>37834</v>
      </c>
      <c r="I1332" s="81" t="n">
        <v>321547</v>
      </c>
      <c r="J1332" s="81" t="n">
        <v>0</v>
      </c>
      <c r="K1332" s="82" t="n">
        <f aca="false">IF(J1332=0,0,J1332/I1332)</f>
        <v>0</v>
      </c>
      <c r="L1332" s="82" t="n">
        <f aca="false">I1332/UOM</f>
        <v>32.1547</v>
      </c>
      <c r="M1332" s="82" t="n">
        <f aca="false">J1332/UOM</f>
        <v>0</v>
      </c>
      <c r="N1332" s="83" t="str">
        <f aca="false">IF(F1332="P","PHY",IF(F1332="G","G",E1332))</f>
        <v>P</v>
      </c>
      <c r="O1332" s="83" t="str">
        <f aca="false">IF(ISNA(VLOOKUP(G1332,BadCanCurves,1,FALSE())),VLOOKUP(D1332,FOLIOS,6,FALSE()),"not used")</f>
        <v>not used</v>
      </c>
      <c r="P1332" s="83" t="n">
        <f aca="false">IF($N1332="P",VLOOKUP(H1332,PrcBuckets,2,FALSE()),0)</f>
        <v>11</v>
      </c>
      <c r="Q1332" s="83" t="n">
        <f aca="false">IF($N1332="D",VLOOKUP(H1332,BasisBuckets,2,FALSE()),0)</f>
        <v>0</v>
      </c>
      <c r="R1332" s="83" t="n">
        <f aca="false">IF($N1332="PHY",VLOOKUP(H1332,PGDBuckets,2,FALSE()),0)</f>
        <v>0</v>
      </c>
      <c r="S1332" s="83" t="n">
        <f aca="false">IF($N1332="G",VLOOKUP(H1332,PGDBuckets,2,FALSE()),0)</f>
        <v>0</v>
      </c>
      <c r="T1332" s="83" t="n">
        <f aca="false">SUM(P1332:S1332)</f>
        <v>11</v>
      </c>
      <c r="U1332" s="83" t="str">
        <f aca="false">IF(O1332="not used","-",O1332&amp;N1332&amp;T1332)</f>
        <v>-</v>
      </c>
      <c r="V1332" s="83" t="str">
        <f aca="false">IF(O1332="Not Used","-",VLOOKUP(D1332,FOLIOS,7,FALSE())&amp;H1332)</f>
        <v>-</v>
      </c>
      <c r="W1332" s="83" t="str">
        <f aca="false">IF(U1332="-","-",O1332&amp;E1332&amp;H1332)</f>
        <v>-</v>
      </c>
      <c r="X1332" s="84" t="str">
        <f aca="false">D1332&amp;G1332</f>
        <v>FT-CAND-EGSC-PRCTOLL:EMP/WADD</v>
      </c>
      <c r="AF1332" s="0" t="str">
        <f aca="false">D1332&amp;V1332</f>
        <v>FT-CAND-EGSC-PRC-</v>
      </c>
    </row>
    <row r="1333" customFormat="false" ht="12.75" hidden="false" customHeight="false" outlineLevel="0" collapsed="false">
      <c r="A1333" s="80" t="n">
        <v>36682</v>
      </c>
      <c r="B1333" s="81" t="s">
        <v>55</v>
      </c>
      <c r="C1333" s="81" t="s">
        <v>56</v>
      </c>
      <c r="D1333" s="81" t="s">
        <v>80</v>
      </c>
      <c r="E1333" s="81" t="s">
        <v>24</v>
      </c>
      <c r="F1333" s="81"/>
      <c r="G1333" s="81" t="s">
        <v>59</v>
      </c>
      <c r="H1333" s="80" t="n">
        <v>37865</v>
      </c>
      <c r="I1333" s="81" t="n">
        <v>309301</v>
      </c>
      <c r="J1333" s="81" t="n">
        <v>0</v>
      </c>
      <c r="K1333" s="82" t="n">
        <f aca="false">IF(J1333=0,0,J1333/I1333)</f>
        <v>0</v>
      </c>
      <c r="L1333" s="82" t="n">
        <f aca="false">I1333/UOM</f>
        <v>30.9301</v>
      </c>
      <c r="M1333" s="82" t="n">
        <f aca="false">J1333/UOM</f>
        <v>0</v>
      </c>
      <c r="N1333" s="83" t="str">
        <f aca="false">IF(F1333="P","PHY",IF(F1333="G","G",E1333))</f>
        <v>P</v>
      </c>
      <c r="O1333" s="83" t="str">
        <f aca="false">IF(ISNA(VLOOKUP(G1333,BadCanCurves,1,FALSE())),VLOOKUP(D1333,FOLIOS,6,FALSE()),"not used")</f>
        <v>not used</v>
      </c>
      <c r="P1333" s="83" t="n">
        <f aca="false">IF($N1333="P",VLOOKUP(H1333,PrcBuckets,2,FALSE()),0)</f>
        <v>11</v>
      </c>
      <c r="Q1333" s="83" t="n">
        <f aca="false">IF($N1333="D",VLOOKUP(H1333,BasisBuckets,2,FALSE()),0)</f>
        <v>0</v>
      </c>
      <c r="R1333" s="83" t="n">
        <f aca="false">IF($N1333="PHY",VLOOKUP(H1333,PGDBuckets,2,FALSE()),0)</f>
        <v>0</v>
      </c>
      <c r="S1333" s="83" t="n">
        <f aca="false">IF($N1333="G",VLOOKUP(H1333,PGDBuckets,2,FALSE()),0)</f>
        <v>0</v>
      </c>
      <c r="T1333" s="83" t="n">
        <f aca="false">SUM(P1333:S1333)</f>
        <v>11</v>
      </c>
      <c r="U1333" s="83" t="str">
        <f aca="false">IF(O1333="not used","-",O1333&amp;N1333&amp;T1333)</f>
        <v>-</v>
      </c>
      <c r="V1333" s="83" t="str">
        <f aca="false">IF(O1333="Not Used","-",VLOOKUP(D1333,FOLIOS,7,FALSE())&amp;H1333)</f>
        <v>-</v>
      </c>
      <c r="W1333" s="83" t="str">
        <f aca="false">IF(U1333="-","-",O1333&amp;E1333&amp;H1333)</f>
        <v>-</v>
      </c>
      <c r="X1333" s="84" t="str">
        <f aca="false">D1333&amp;G1333</f>
        <v>FT-CAND-EGSC-PRCTOLL:EMP/WADD</v>
      </c>
      <c r="AF1333" s="0" t="str">
        <f aca="false">D1333&amp;V1333</f>
        <v>FT-CAND-EGSC-PRC-</v>
      </c>
    </row>
    <row r="1334" customFormat="false" ht="12.75" hidden="false" customHeight="false" outlineLevel="0" collapsed="false">
      <c r="A1334" s="80" t="n">
        <v>36682</v>
      </c>
      <c r="B1334" s="81" t="s">
        <v>55</v>
      </c>
      <c r="C1334" s="81" t="s">
        <v>56</v>
      </c>
      <c r="D1334" s="81" t="s">
        <v>80</v>
      </c>
      <c r="E1334" s="81" t="s">
        <v>24</v>
      </c>
      <c r="F1334" s="81"/>
      <c r="G1334" s="81" t="s">
        <v>59</v>
      </c>
      <c r="H1334" s="80" t="n">
        <v>37895</v>
      </c>
      <c r="I1334" s="81" t="n">
        <v>317748</v>
      </c>
      <c r="J1334" s="81" t="n">
        <v>0</v>
      </c>
      <c r="K1334" s="82" t="n">
        <f aca="false">IF(J1334=0,0,J1334/I1334)</f>
        <v>0</v>
      </c>
      <c r="L1334" s="82" t="n">
        <f aca="false">I1334/UOM</f>
        <v>31.7748</v>
      </c>
      <c r="M1334" s="82" t="n">
        <f aca="false">J1334/UOM</f>
        <v>0</v>
      </c>
      <c r="N1334" s="83" t="str">
        <f aca="false">IF(F1334="P","PHY",IF(F1334="G","G",E1334))</f>
        <v>P</v>
      </c>
      <c r="O1334" s="83" t="str">
        <f aca="false">IF(ISNA(VLOOKUP(G1334,BadCanCurves,1,FALSE())),VLOOKUP(D1334,FOLIOS,6,FALSE()),"not used")</f>
        <v>not used</v>
      </c>
      <c r="P1334" s="83" t="n">
        <f aca="false">IF($N1334="P",VLOOKUP(H1334,PrcBuckets,2,FALSE()),0)</f>
        <v>11</v>
      </c>
      <c r="Q1334" s="83" t="n">
        <f aca="false">IF($N1334="D",VLOOKUP(H1334,BasisBuckets,2,FALSE()),0)</f>
        <v>0</v>
      </c>
      <c r="R1334" s="83" t="n">
        <f aca="false">IF($N1334="PHY",VLOOKUP(H1334,PGDBuckets,2,FALSE()),0)</f>
        <v>0</v>
      </c>
      <c r="S1334" s="83" t="n">
        <f aca="false">IF($N1334="G",VLOOKUP(H1334,PGDBuckets,2,FALSE()),0)</f>
        <v>0</v>
      </c>
      <c r="T1334" s="83" t="n">
        <f aca="false">SUM(P1334:S1334)</f>
        <v>11</v>
      </c>
      <c r="U1334" s="83" t="str">
        <f aca="false">IF(O1334="not used","-",O1334&amp;N1334&amp;T1334)</f>
        <v>-</v>
      </c>
      <c r="V1334" s="83" t="str">
        <f aca="false">IF(O1334="Not Used","-",VLOOKUP(D1334,FOLIOS,7,FALSE())&amp;H1334)</f>
        <v>-</v>
      </c>
      <c r="W1334" s="83" t="str">
        <f aca="false">IF(U1334="-","-",O1334&amp;E1334&amp;H1334)</f>
        <v>-</v>
      </c>
      <c r="X1334" s="84" t="str">
        <f aca="false">D1334&amp;G1334</f>
        <v>FT-CAND-EGSC-PRCTOLL:EMP/WADD</v>
      </c>
      <c r="AF1334" s="0" t="str">
        <f aca="false">D1334&amp;V1334</f>
        <v>FT-CAND-EGSC-PRC-</v>
      </c>
    </row>
    <row r="1335" customFormat="false" ht="12.75" hidden="false" customHeight="false" outlineLevel="0" collapsed="false">
      <c r="A1335" s="80" t="n">
        <v>36682</v>
      </c>
      <c r="B1335" s="81" t="s">
        <v>55</v>
      </c>
      <c r="C1335" s="81" t="s">
        <v>56</v>
      </c>
      <c r="D1335" s="81" t="s">
        <v>80</v>
      </c>
      <c r="E1335" s="81" t="s">
        <v>24</v>
      </c>
      <c r="F1335" s="81"/>
      <c r="G1335" s="81" t="s">
        <v>59</v>
      </c>
      <c r="H1335" s="80" t="n">
        <v>37926</v>
      </c>
      <c r="I1335" s="81" t="n">
        <v>0</v>
      </c>
      <c r="J1335" s="81" t="n">
        <v>0</v>
      </c>
      <c r="K1335" s="82" t="n">
        <f aca="false">IF(J1335=0,0,J1335/I1335)</f>
        <v>0</v>
      </c>
      <c r="L1335" s="82" t="n">
        <f aca="false">I1335/UOM</f>
        <v>0</v>
      </c>
      <c r="M1335" s="82" t="n">
        <f aca="false">J1335/UOM</f>
        <v>0</v>
      </c>
      <c r="N1335" s="83" t="str">
        <f aca="false">IF(F1335="P","PHY",IF(F1335="G","G",E1335))</f>
        <v>P</v>
      </c>
      <c r="O1335" s="83" t="str">
        <f aca="false">IF(ISNA(VLOOKUP(G1335,BadCanCurves,1,FALSE())),VLOOKUP(D1335,FOLIOS,6,FALSE()),"not used")</f>
        <v>not used</v>
      </c>
      <c r="P1335" s="83" t="n">
        <f aca="false">IF($N1335="P",VLOOKUP(H1335,PrcBuckets,2,FALSE()),0)</f>
        <v>11</v>
      </c>
      <c r="Q1335" s="83" t="n">
        <f aca="false">IF($N1335="D",VLOOKUP(H1335,BasisBuckets,2,FALSE()),0)</f>
        <v>0</v>
      </c>
      <c r="R1335" s="83" t="n">
        <f aca="false">IF($N1335="PHY",VLOOKUP(H1335,PGDBuckets,2,FALSE()),0)</f>
        <v>0</v>
      </c>
      <c r="S1335" s="83" t="n">
        <f aca="false">IF($N1335="G",VLOOKUP(H1335,PGDBuckets,2,FALSE()),0)</f>
        <v>0</v>
      </c>
      <c r="T1335" s="83" t="n">
        <f aca="false">SUM(P1335:S1335)</f>
        <v>11</v>
      </c>
      <c r="U1335" s="83" t="str">
        <f aca="false">IF(O1335="not used","-",O1335&amp;N1335&amp;T1335)</f>
        <v>-</v>
      </c>
      <c r="V1335" s="83" t="str">
        <f aca="false">IF(O1335="Not Used","-",VLOOKUP(D1335,FOLIOS,7,FALSE())&amp;H1335)</f>
        <v>-</v>
      </c>
      <c r="W1335" s="83" t="str">
        <f aca="false">IF(U1335="-","-",O1335&amp;E1335&amp;H1335)</f>
        <v>-</v>
      </c>
      <c r="X1335" s="84" t="str">
        <f aca="false">D1335&amp;G1335</f>
        <v>FT-CAND-EGSC-PRCTOLL:EMP/WADD</v>
      </c>
      <c r="AF1335" s="0" t="str">
        <f aca="false">D1335&amp;V1335</f>
        <v>FT-CAND-EGSC-PRC-</v>
      </c>
    </row>
    <row r="1336" customFormat="false" ht="12.75" hidden="false" customHeight="false" outlineLevel="0" collapsed="false">
      <c r="A1336" s="80" t="n">
        <v>36682</v>
      </c>
      <c r="B1336" s="81" t="s">
        <v>55</v>
      </c>
      <c r="C1336" s="81" t="s">
        <v>56</v>
      </c>
      <c r="D1336" s="81" t="s">
        <v>80</v>
      </c>
      <c r="E1336" s="81" t="s">
        <v>24</v>
      </c>
      <c r="F1336" s="81"/>
      <c r="G1336" s="81" t="s">
        <v>59</v>
      </c>
      <c r="H1336" s="80" t="n">
        <v>37956</v>
      </c>
      <c r="I1336" s="81" t="n">
        <v>0</v>
      </c>
      <c r="J1336" s="81" t="n">
        <v>0</v>
      </c>
      <c r="K1336" s="82" t="n">
        <f aca="false">IF(J1336=0,0,J1336/I1336)</f>
        <v>0</v>
      </c>
      <c r="L1336" s="82" t="n">
        <f aca="false">I1336/UOM</f>
        <v>0</v>
      </c>
      <c r="M1336" s="82" t="n">
        <f aca="false">J1336/UOM</f>
        <v>0</v>
      </c>
      <c r="N1336" s="83" t="str">
        <f aca="false">IF(F1336="P","PHY",IF(F1336="G","G",E1336))</f>
        <v>P</v>
      </c>
      <c r="O1336" s="83" t="str">
        <f aca="false">IF(ISNA(VLOOKUP(G1336,BadCanCurves,1,FALSE())),VLOOKUP(D1336,FOLIOS,6,FALSE()),"not used")</f>
        <v>not used</v>
      </c>
      <c r="P1336" s="83" t="n">
        <f aca="false">IF($N1336="P",VLOOKUP(H1336,PrcBuckets,2,FALSE()),0)</f>
        <v>11</v>
      </c>
      <c r="Q1336" s="83" t="n">
        <f aca="false">IF($N1336="D",VLOOKUP(H1336,BasisBuckets,2,FALSE()),0)</f>
        <v>0</v>
      </c>
      <c r="R1336" s="83" t="n">
        <f aca="false">IF($N1336="PHY",VLOOKUP(H1336,PGDBuckets,2,FALSE()),0)</f>
        <v>0</v>
      </c>
      <c r="S1336" s="83" t="n">
        <f aca="false">IF($N1336="G",VLOOKUP(H1336,PGDBuckets,2,FALSE()),0)</f>
        <v>0</v>
      </c>
      <c r="T1336" s="83" t="n">
        <f aca="false">SUM(P1336:S1336)</f>
        <v>11</v>
      </c>
      <c r="U1336" s="83" t="str">
        <f aca="false">IF(O1336="not used","-",O1336&amp;N1336&amp;T1336)</f>
        <v>-</v>
      </c>
      <c r="V1336" s="83" t="str">
        <f aca="false">IF(O1336="Not Used","-",VLOOKUP(D1336,FOLIOS,7,FALSE())&amp;H1336)</f>
        <v>-</v>
      </c>
      <c r="W1336" s="83" t="str">
        <f aca="false">IF(U1336="-","-",O1336&amp;E1336&amp;H1336)</f>
        <v>-</v>
      </c>
      <c r="X1336" s="84" t="str">
        <f aca="false">D1336&amp;G1336</f>
        <v>FT-CAND-EGSC-PRCTOLL:EMP/WADD</v>
      </c>
      <c r="AF1336" s="0" t="str">
        <f aca="false">D1336&amp;V1336</f>
        <v>FT-CAND-EGSC-PRC-</v>
      </c>
    </row>
    <row r="1337" customFormat="false" ht="12.75" hidden="false" customHeight="false" outlineLevel="0" collapsed="false">
      <c r="A1337" s="80" t="n">
        <v>36682</v>
      </c>
      <c r="B1337" s="81" t="s">
        <v>55</v>
      </c>
      <c r="C1337" s="81" t="s">
        <v>56</v>
      </c>
      <c r="D1337" s="81" t="s">
        <v>80</v>
      </c>
      <c r="E1337" s="81" t="s">
        <v>24</v>
      </c>
      <c r="F1337" s="81"/>
      <c r="G1337" s="81" t="s">
        <v>59</v>
      </c>
      <c r="H1337" s="80" t="n">
        <v>37987</v>
      </c>
      <c r="I1337" s="81" t="n">
        <v>0</v>
      </c>
      <c r="J1337" s="81" t="n">
        <v>0</v>
      </c>
      <c r="K1337" s="82" t="n">
        <f aca="false">IF(J1337=0,0,J1337/I1337)</f>
        <v>0</v>
      </c>
      <c r="L1337" s="82" t="n">
        <f aca="false">I1337/UOM</f>
        <v>0</v>
      </c>
      <c r="M1337" s="82" t="n">
        <f aca="false">J1337/UOM</f>
        <v>0</v>
      </c>
      <c r="N1337" s="83" t="str">
        <f aca="false">IF(F1337="P","PHY",IF(F1337="G","G",E1337))</f>
        <v>P</v>
      </c>
      <c r="O1337" s="83" t="str">
        <f aca="false">IF(ISNA(VLOOKUP(G1337,BadCanCurves,1,FALSE())),VLOOKUP(D1337,FOLIOS,6,FALSE()),"not used")</f>
        <v>not used</v>
      </c>
      <c r="P1337" s="83" t="n">
        <f aca="false">IF($N1337="P",VLOOKUP(H1337,PrcBuckets,2,FALSE()),0)</f>
        <v>12</v>
      </c>
      <c r="Q1337" s="83" t="n">
        <f aca="false">IF($N1337="D",VLOOKUP(H1337,BasisBuckets,2,FALSE()),0)</f>
        <v>0</v>
      </c>
      <c r="R1337" s="83" t="n">
        <f aca="false">IF($N1337="PHY",VLOOKUP(H1337,PGDBuckets,2,FALSE()),0)</f>
        <v>0</v>
      </c>
      <c r="S1337" s="83" t="n">
        <f aca="false">IF($N1337="G",VLOOKUP(H1337,PGDBuckets,2,FALSE()),0)</f>
        <v>0</v>
      </c>
      <c r="T1337" s="83" t="n">
        <f aca="false">SUM(P1337:S1337)</f>
        <v>12</v>
      </c>
      <c r="U1337" s="83" t="str">
        <f aca="false">IF(O1337="not used","-",O1337&amp;N1337&amp;T1337)</f>
        <v>-</v>
      </c>
      <c r="V1337" s="83" t="str">
        <f aca="false">IF(O1337="Not Used","-",VLOOKUP(D1337,FOLIOS,7,FALSE())&amp;H1337)</f>
        <v>-</v>
      </c>
      <c r="W1337" s="83" t="str">
        <f aca="false">IF(U1337="-","-",O1337&amp;E1337&amp;H1337)</f>
        <v>-</v>
      </c>
      <c r="X1337" s="84" t="str">
        <f aca="false">D1337&amp;G1337</f>
        <v>FT-CAND-EGSC-PRCTOLL:EMP/WADD</v>
      </c>
      <c r="AF1337" s="0" t="str">
        <f aca="false">D1337&amp;V1337</f>
        <v>FT-CAND-EGSC-PRC-</v>
      </c>
    </row>
    <row r="1338" customFormat="false" ht="12.75" hidden="false" customHeight="false" outlineLevel="0" collapsed="false">
      <c r="A1338" s="80" t="n">
        <v>36682</v>
      </c>
      <c r="B1338" s="81" t="s">
        <v>55</v>
      </c>
      <c r="C1338" s="81" t="s">
        <v>56</v>
      </c>
      <c r="D1338" s="81" t="s">
        <v>80</v>
      </c>
      <c r="E1338" s="81" t="s">
        <v>24</v>
      </c>
      <c r="F1338" s="81"/>
      <c r="G1338" s="81" t="s">
        <v>59</v>
      </c>
      <c r="H1338" s="80" t="n">
        <v>38018</v>
      </c>
      <c r="I1338" s="81" t="n">
        <v>0</v>
      </c>
      <c r="J1338" s="81" t="n">
        <v>0</v>
      </c>
      <c r="K1338" s="82" t="n">
        <f aca="false">IF(J1338=0,0,J1338/I1338)</f>
        <v>0</v>
      </c>
      <c r="L1338" s="82" t="n">
        <f aca="false">I1338/UOM</f>
        <v>0</v>
      </c>
      <c r="M1338" s="82" t="n">
        <f aca="false">J1338/UOM</f>
        <v>0</v>
      </c>
      <c r="N1338" s="83" t="str">
        <f aca="false">IF(F1338="P","PHY",IF(F1338="G","G",E1338))</f>
        <v>P</v>
      </c>
      <c r="O1338" s="83" t="str">
        <f aca="false">IF(ISNA(VLOOKUP(G1338,BadCanCurves,1,FALSE())),VLOOKUP(D1338,FOLIOS,6,FALSE()),"not used")</f>
        <v>not used</v>
      </c>
      <c r="P1338" s="83" t="n">
        <f aca="false">IF($N1338="P",VLOOKUP(H1338,PrcBuckets,2,FALSE()),0)</f>
        <v>12</v>
      </c>
      <c r="Q1338" s="83" t="n">
        <f aca="false">IF($N1338="D",VLOOKUP(H1338,BasisBuckets,2,FALSE()),0)</f>
        <v>0</v>
      </c>
      <c r="R1338" s="83" t="n">
        <f aca="false">IF($N1338="PHY",VLOOKUP(H1338,PGDBuckets,2,FALSE()),0)</f>
        <v>0</v>
      </c>
      <c r="S1338" s="83" t="n">
        <f aca="false">IF($N1338="G",VLOOKUP(H1338,PGDBuckets,2,FALSE()),0)</f>
        <v>0</v>
      </c>
      <c r="T1338" s="83" t="n">
        <f aca="false">SUM(P1338:S1338)</f>
        <v>12</v>
      </c>
      <c r="U1338" s="83" t="str">
        <f aca="false">IF(O1338="not used","-",O1338&amp;N1338&amp;T1338)</f>
        <v>-</v>
      </c>
      <c r="V1338" s="83" t="str">
        <f aca="false">IF(O1338="Not Used","-",VLOOKUP(D1338,FOLIOS,7,FALSE())&amp;H1338)</f>
        <v>-</v>
      </c>
      <c r="W1338" s="83" t="str">
        <f aca="false">IF(U1338="-","-",O1338&amp;E1338&amp;H1338)</f>
        <v>-</v>
      </c>
      <c r="X1338" s="84" t="str">
        <f aca="false">D1338&amp;G1338</f>
        <v>FT-CAND-EGSC-PRCTOLL:EMP/WADD</v>
      </c>
      <c r="AF1338" s="0" t="str">
        <f aca="false">D1338&amp;V1338</f>
        <v>FT-CAND-EGSC-PRC-</v>
      </c>
    </row>
    <row r="1339" customFormat="false" ht="12.75" hidden="false" customHeight="false" outlineLevel="0" collapsed="false">
      <c r="A1339" s="80" t="n">
        <v>36682</v>
      </c>
      <c r="B1339" s="81" t="s">
        <v>55</v>
      </c>
      <c r="C1339" s="81" t="s">
        <v>56</v>
      </c>
      <c r="D1339" s="81" t="s">
        <v>80</v>
      </c>
      <c r="E1339" s="81" t="s">
        <v>24</v>
      </c>
      <c r="F1339" s="81"/>
      <c r="G1339" s="81" t="s">
        <v>59</v>
      </c>
      <c r="H1339" s="80" t="n">
        <v>38047</v>
      </c>
      <c r="I1339" s="81" t="n">
        <v>0</v>
      </c>
      <c r="J1339" s="81" t="n">
        <v>0</v>
      </c>
      <c r="K1339" s="82" t="n">
        <f aca="false">IF(J1339=0,0,J1339/I1339)</f>
        <v>0</v>
      </c>
      <c r="L1339" s="82" t="n">
        <f aca="false">I1339/UOM</f>
        <v>0</v>
      </c>
      <c r="M1339" s="82" t="n">
        <f aca="false">J1339/UOM</f>
        <v>0</v>
      </c>
      <c r="N1339" s="83" t="str">
        <f aca="false">IF(F1339="P","PHY",IF(F1339="G","G",E1339))</f>
        <v>P</v>
      </c>
      <c r="O1339" s="83" t="str">
        <f aca="false">IF(ISNA(VLOOKUP(G1339,BadCanCurves,1,FALSE())),VLOOKUP(D1339,FOLIOS,6,FALSE()),"not used")</f>
        <v>not used</v>
      </c>
      <c r="P1339" s="83" t="n">
        <f aca="false">IF($N1339="P",VLOOKUP(H1339,PrcBuckets,2,FALSE()),0)</f>
        <v>12</v>
      </c>
      <c r="Q1339" s="83" t="n">
        <f aca="false">IF($N1339="D",VLOOKUP(H1339,BasisBuckets,2,FALSE()),0)</f>
        <v>0</v>
      </c>
      <c r="R1339" s="83" t="n">
        <f aca="false">IF($N1339="PHY",VLOOKUP(H1339,PGDBuckets,2,FALSE()),0)</f>
        <v>0</v>
      </c>
      <c r="S1339" s="83" t="n">
        <f aca="false">IF($N1339="G",VLOOKUP(H1339,PGDBuckets,2,FALSE()),0)</f>
        <v>0</v>
      </c>
      <c r="T1339" s="83" t="n">
        <f aca="false">SUM(P1339:S1339)</f>
        <v>12</v>
      </c>
      <c r="U1339" s="83" t="str">
        <f aca="false">IF(O1339="not used","-",O1339&amp;N1339&amp;T1339)</f>
        <v>-</v>
      </c>
      <c r="V1339" s="83" t="str">
        <f aca="false">IF(O1339="Not Used","-",VLOOKUP(D1339,FOLIOS,7,FALSE())&amp;H1339)</f>
        <v>-</v>
      </c>
      <c r="W1339" s="83" t="str">
        <f aca="false">IF(U1339="-","-",O1339&amp;E1339&amp;H1339)</f>
        <v>-</v>
      </c>
      <c r="X1339" s="84" t="str">
        <f aca="false">D1339&amp;G1339</f>
        <v>FT-CAND-EGSC-PRCTOLL:EMP/WADD</v>
      </c>
      <c r="AF1339" s="0" t="str">
        <f aca="false">D1339&amp;V1339</f>
        <v>FT-CAND-EGSC-PRC-</v>
      </c>
    </row>
    <row r="1340" customFormat="false" ht="12.75" hidden="false" customHeight="false" outlineLevel="0" collapsed="false">
      <c r="A1340" s="80" t="n">
        <v>36682</v>
      </c>
      <c r="B1340" s="81" t="s">
        <v>55</v>
      </c>
      <c r="C1340" s="81" t="s">
        <v>56</v>
      </c>
      <c r="D1340" s="81" t="s">
        <v>80</v>
      </c>
      <c r="E1340" s="81" t="s">
        <v>24</v>
      </c>
      <c r="F1340" s="81"/>
      <c r="G1340" s="81" t="s">
        <v>59</v>
      </c>
      <c r="H1340" s="80" t="n">
        <v>38078</v>
      </c>
      <c r="I1340" s="81" t="n">
        <v>0</v>
      </c>
      <c r="J1340" s="81" t="n">
        <v>0</v>
      </c>
      <c r="K1340" s="82" t="n">
        <f aca="false">IF(J1340=0,0,J1340/I1340)</f>
        <v>0</v>
      </c>
      <c r="L1340" s="82" t="n">
        <f aca="false">I1340/UOM</f>
        <v>0</v>
      </c>
      <c r="M1340" s="82" t="n">
        <f aca="false">J1340/UOM</f>
        <v>0</v>
      </c>
      <c r="N1340" s="83" t="str">
        <f aca="false">IF(F1340="P","PHY",IF(F1340="G","G",E1340))</f>
        <v>P</v>
      </c>
      <c r="O1340" s="83" t="str">
        <f aca="false">IF(ISNA(VLOOKUP(G1340,BadCanCurves,1,FALSE())),VLOOKUP(D1340,FOLIOS,6,FALSE()),"not used")</f>
        <v>not used</v>
      </c>
      <c r="P1340" s="83" t="n">
        <f aca="false">IF($N1340="P",VLOOKUP(H1340,PrcBuckets,2,FALSE()),0)</f>
        <v>12</v>
      </c>
      <c r="Q1340" s="83" t="n">
        <f aca="false">IF($N1340="D",VLOOKUP(H1340,BasisBuckets,2,FALSE()),0)</f>
        <v>0</v>
      </c>
      <c r="R1340" s="83" t="n">
        <f aca="false">IF($N1340="PHY",VLOOKUP(H1340,PGDBuckets,2,FALSE()),0)</f>
        <v>0</v>
      </c>
      <c r="S1340" s="83" t="n">
        <f aca="false">IF($N1340="G",VLOOKUP(H1340,PGDBuckets,2,FALSE()),0)</f>
        <v>0</v>
      </c>
      <c r="T1340" s="83" t="n">
        <f aca="false">SUM(P1340:S1340)</f>
        <v>12</v>
      </c>
      <c r="U1340" s="83" t="str">
        <f aca="false">IF(O1340="not used","-",O1340&amp;N1340&amp;T1340)</f>
        <v>-</v>
      </c>
      <c r="V1340" s="83" t="str">
        <f aca="false">IF(O1340="Not Used","-",VLOOKUP(D1340,FOLIOS,7,FALSE())&amp;H1340)</f>
        <v>-</v>
      </c>
      <c r="W1340" s="83" t="str">
        <f aca="false">IF(U1340="-","-",O1340&amp;E1340&amp;H1340)</f>
        <v>-</v>
      </c>
      <c r="X1340" s="84" t="str">
        <f aca="false">D1340&amp;G1340</f>
        <v>FT-CAND-EGSC-PRCTOLL:EMP/WADD</v>
      </c>
      <c r="AF1340" s="0" t="str">
        <f aca="false">D1340&amp;V1340</f>
        <v>FT-CAND-EGSC-PRC-</v>
      </c>
    </row>
    <row r="1341" customFormat="false" ht="12.75" hidden="false" customHeight="false" outlineLevel="0" collapsed="false">
      <c r="A1341" s="80" t="n">
        <v>36682</v>
      </c>
      <c r="B1341" s="81" t="s">
        <v>55</v>
      </c>
      <c r="C1341" s="81" t="s">
        <v>56</v>
      </c>
      <c r="D1341" s="81" t="s">
        <v>80</v>
      </c>
      <c r="E1341" s="81" t="s">
        <v>24</v>
      </c>
      <c r="F1341" s="81"/>
      <c r="G1341" s="81" t="s">
        <v>59</v>
      </c>
      <c r="H1341" s="80" t="n">
        <v>38108</v>
      </c>
      <c r="I1341" s="81" t="n">
        <v>0</v>
      </c>
      <c r="J1341" s="81" t="n">
        <v>0</v>
      </c>
      <c r="K1341" s="82" t="n">
        <f aca="false">IF(J1341=0,0,J1341/I1341)</f>
        <v>0</v>
      </c>
      <c r="L1341" s="82" t="n">
        <f aca="false">I1341/UOM</f>
        <v>0</v>
      </c>
      <c r="M1341" s="82" t="n">
        <f aca="false">J1341/UOM</f>
        <v>0</v>
      </c>
      <c r="N1341" s="83" t="str">
        <f aca="false">IF(F1341="P","PHY",IF(F1341="G","G",E1341))</f>
        <v>P</v>
      </c>
      <c r="O1341" s="83" t="str">
        <f aca="false">IF(ISNA(VLOOKUP(G1341,BadCanCurves,1,FALSE())),VLOOKUP(D1341,FOLIOS,6,FALSE()),"not used")</f>
        <v>not used</v>
      </c>
      <c r="P1341" s="83" t="n">
        <f aca="false">IF($N1341="P",VLOOKUP(H1341,PrcBuckets,2,FALSE()),0)</f>
        <v>12</v>
      </c>
      <c r="Q1341" s="83" t="n">
        <f aca="false">IF($N1341="D",VLOOKUP(H1341,BasisBuckets,2,FALSE()),0)</f>
        <v>0</v>
      </c>
      <c r="R1341" s="83" t="n">
        <f aca="false">IF($N1341="PHY",VLOOKUP(H1341,PGDBuckets,2,FALSE()),0)</f>
        <v>0</v>
      </c>
      <c r="S1341" s="83" t="n">
        <f aca="false">IF($N1341="G",VLOOKUP(H1341,PGDBuckets,2,FALSE()),0)</f>
        <v>0</v>
      </c>
      <c r="T1341" s="83" t="n">
        <f aca="false">SUM(P1341:S1341)</f>
        <v>12</v>
      </c>
      <c r="U1341" s="83" t="str">
        <f aca="false">IF(O1341="not used","-",O1341&amp;N1341&amp;T1341)</f>
        <v>-</v>
      </c>
      <c r="V1341" s="83" t="str">
        <f aca="false">IF(O1341="Not Used","-",VLOOKUP(D1341,FOLIOS,7,FALSE())&amp;H1341)</f>
        <v>-</v>
      </c>
      <c r="W1341" s="83" t="str">
        <f aca="false">IF(U1341="-","-",O1341&amp;E1341&amp;H1341)</f>
        <v>-</v>
      </c>
      <c r="X1341" s="84" t="str">
        <f aca="false">D1341&amp;G1341</f>
        <v>FT-CAND-EGSC-PRCTOLL:EMP/WADD</v>
      </c>
      <c r="AF1341" s="0" t="str">
        <f aca="false">D1341&amp;V1341</f>
        <v>FT-CAND-EGSC-PRC-</v>
      </c>
    </row>
    <row r="1342" customFormat="false" ht="12.75" hidden="false" customHeight="false" outlineLevel="0" collapsed="false">
      <c r="A1342" s="80" t="n">
        <v>36682</v>
      </c>
      <c r="B1342" s="81" t="s">
        <v>55</v>
      </c>
      <c r="C1342" s="81" t="s">
        <v>56</v>
      </c>
      <c r="D1342" s="81" t="s">
        <v>80</v>
      </c>
      <c r="E1342" s="81" t="s">
        <v>24</v>
      </c>
      <c r="F1342" s="81"/>
      <c r="G1342" s="81" t="s">
        <v>59</v>
      </c>
      <c r="H1342" s="80" t="n">
        <v>38139</v>
      </c>
      <c r="I1342" s="81" t="n">
        <v>0</v>
      </c>
      <c r="J1342" s="81" t="n">
        <v>0</v>
      </c>
      <c r="K1342" s="82" t="n">
        <f aca="false">IF(J1342=0,0,J1342/I1342)</f>
        <v>0</v>
      </c>
      <c r="L1342" s="82" t="n">
        <f aca="false">I1342/UOM</f>
        <v>0</v>
      </c>
      <c r="M1342" s="82" t="n">
        <f aca="false">J1342/UOM</f>
        <v>0</v>
      </c>
      <c r="N1342" s="83" t="str">
        <f aca="false">IF(F1342="P","PHY",IF(F1342="G","G",E1342))</f>
        <v>P</v>
      </c>
      <c r="O1342" s="83" t="str">
        <f aca="false">IF(ISNA(VLOOKUP(G1342,BadCanCurves,1,FALSE())),VLOOKUP(D1342,FOLIOS,6,FALSE()),"not used")</f>
        <v>not used</v>
      </c>
      <c r="P1342" s="83" t="n">
        <f aca="false">IF($N1342="P",VLOOKUP(H1342,PrcBuckets,2,FALSE()),0)</f>
        <v>12</v>
      </c>
      <c r="Q1342" s="83" t="n">
        <f aca="false">IF($N1342="D",VLOOKUP(H1342,BasisBuckets,2,FALSE()),0)</f>
        <v>0</v>
      </c>
      <c r="R1342" s="83" t="n">
        <f aca="false">IF($N1342="PHY",VLOOKUP(H1342,PGDBuckets,2,FALSE()),0)</f>
        <v>0</v>
      </c>
      <c r="S1342" s="83" t="n">
        <f aca="false">IF($N1342="G",VLOOKUP(H1342,PGDBuckets,2,FALSE()),0)</f>
        <v>0</v>
      </c>
      <c r="T1342" s="83" t="n">
        <f aca="false">SUM(P1342:S1342)</f>
        <v>12</v>
      </c>
      <c r="U1342" s="83" t="str">
        <f aca="false">IF(O1342="not used","-",O1342&amp;N1342&amp;T1342)</f>
        <v>-</v>
      </c>
      <c r="V1342" s="83" t="str">
        <f aca="false">IF(O1342="Not Used","-",VLOOKUP(D1342,FOLIOS,7,FALSE())&amp;H1342)</f>
        <v>-</v>
      </c>
      <c r="W1342" s="83" t="str">
        <f aca="false">IF(U1342="-","-",O1342&amp;E1342&amp;H1342)</f>
        <v>-</v>
      </c>
      <c r="X1342" s="84" t="str">
        <f aca="false">D1342&amp;G1342</f>
        <v>FT-CAND-EGSC-PRCTOLL:EMP/WADD</v>
      </c>
      <c r="AF1342" s="0" t="str">
        <f aca="false">D1342&amp;V1342</f>
        <v>FT-CAND-EGSC-PRC-</v>
      </c>
    </row>
    <row r="1343" customFormat="false" ht="12.75" hidden="false" customHeight="false" outlineLevel="0" collapsed="false">
      <c r="A1343" s="80" t="n">
        <v>36682</v>
      </c>
      <c r="B1343" s="81" t="s">
        <v>55</v>
      </c>
      <c r="C1343" s="81" t="s">
        <v>56</v>
      </c>
      <c r="D1343" s="81" t="s">
        <v>80</v>
      </c>
      <c r="E1343" s="81" t="s">
        <v>24</v>
      </c>
      <c r="F1343" s="81"/>
      <c r="G1343" s="81" t="s">
        <v>59</v>
      </c>
      <c r="H1343" s="80" t="n">
        <v>38169</v>
      </c>
      <c r="I1343" s="81" t="n">
        <v>0</v>
      </c>
      <c r="J1343" s="81" t="n">
        <v>0</v>
      </c>
      <c r="K1343" s="82" t="n">
        <f aca="false">IF(J1343=0,0,J1343/I1343)</f>
        <v>0</v>
      </c>
      <c r="L1343" s="82" t="n">
        <f aca="false">I1343/UOM</f>
        <v>0</v>
      </c>
      <c r="M1343" s="82" t="n">
        <f aca="false">J1343/UOM</f>
        <v>0</v>
      </c>
      <c r="N1343" s="83" t="str">
        <f aca="false">IF(F1343="P","PHY",IF(F1343="G","G",E1343))</f>
        <v>P</v>
      </c>
      <c r="O1343" s="83" t="str">
        <f aca="false">IF(ISNA(VLOOKUP(G1343,BadCanCurves,1,FALSE())),VLOOKUP(D1343,FOLIOS,6,FALSE()),"not used")</f>
        <v>not used</v>
      </c>
      <c r="P1343" s="83" t="n">
        <f aca="false">IF($N1343="P",VLOOKUP(H1343,PrcBuckets,2,FALSE()),0)</f>
        <v>12</v>
      </c>
      <c r="Q1343" s="83" t="n">
        <f aca="false">IF($N1343="D",VLOOKUP(H1343,BasisBuckets,2,FALSE()),0)</f>
        <v>0</v>
      </c>
      <c r="R1343" s="83" t="n">
        <f aca="false">IF($N1343="PHY",VLOOKUP(H1343,PGDBuckets,2,FALSE()),0)</f>
        <v>0</v>
      </c>
      <c r="S1343" s="83" t="n">
        <f aca="false">IF($N1343="G",VLOOKUP(H1343,PGDBuckets,2,FALSE()),0)</f>
        <v>0</v>
      </c>
      <c r="T1343" s="83" t="n">
        <f aca="false">SUM(P1343:S1343)</f>
        <v>12</v>
      </c>
      <c r="U1343" s="83" t="str">
        <f aca="false">IF(O1343="not used","-",O1343&amp;N1343&amp;T1343)</f>
        <v>-</v>
      </c>
      <c r="V1343" s="83" t="str">
        <f aca="false">IF(O1343="Not Used","-",VLOOKUP(D1343,FOLIOS,7,FALSE())&amp;H1343)</f>
        <v>-</v>
      </c>
      <c r="W1343" s="83" t="str">
        <f aca="false">IF(U1343="-","-",O1343&amp;E1343&amp;H1343)</f>
        <v>-</v>
      </c>
      <c r="X1343" s="84" t="str">
        <f aca="false">D1343&amp;G1343</f>
        <v>FT-CAND-EGSC-PRCTOLL:EMP/WADD</v>
      </c>
      <c r="AF1343" s="0" t="str">
        <f aca="false">D1343&amp;V1343</f>
        <v>FT-CAND-EGSC-PRC-</v>
      </c>
    </row>
    <row r="1344" customFormat="false" ht="12.75" hidden="false" customHeight="false" outlineLevel="0" collapsed="false">
      <c r="A1344" s="80" t="n">
        <v>36682</v>
      </c>
      <c r="B1344" s="81" t="s">
        <v>55</v>
      </c>
      <c r="C1344" s="81" t="s">
        <v>56</v>
      </c>
      <c r="D1344" s="81" t="s">
        <v>80</v>
      </c>
      <c r="E1344" s="81" t="s">
        <v>24</v>
      </c>
      <c r="F1344" s="81"/>
      <c r="G1344" s="81" t="s">
        <v>59</v>
      </c>
      <c r="H1344" s="80" t="n">
        <v>38200</v>
      </c>
      <c r="I1344" s="81" t="n">
        <v>0</v>
      </c>
      <c r="J1344" s="81" t="n">
        <v>0</v>
      </c>
      <c r="K1344" s="82" t="n">
        <f aca="false">IF(J1344=0,0,J1344/I1344)</f>
        <v>0</v>
      </c>
      <c r="L1344" s="82" t="n">
        <f aca="false">I1344/UOM</f>
        <v>0</v>
      </c>
      <c r="M1344" s="82" t="n">
        <f aca="false">J1344/UOM</f>
        <v>0</v>
      </c>
      <c r="N1344" s="83" t="str">
        <f aca="false">IF(F1344="P","PHY",IF(F1344="G","G",E1344))</f>
        <v>P</v>
      </c>
      <c r="O1344" s="83" t="str">
        <f aca="false">IF(ISNA(VLOOKUP(G1344,BadCanCurves,1,FALSE())),VLOOKUP(D1344,FOLIOS,6,FALSE()),"not used")</f>
        <v>not used</v>
      </c>
      <c r="P1344" s="83" t="n">
        <f aca="false">IF($N1344="P",VLOOKUP(H1344,PrcBuckets,2,FALSE()),0)</f>
        <v>12</v>
      </c>
      <c r="Q1344" s="83" t="n">
        <f aca="false">IF($N1344="D",VLOOKUP(H1344,BasisBuckets,2,FALSE()),0)</f>
        <v>0</v>
      </c>
      <c r="R1344" s="83" t="n">
        <f aca="false">IF($N1344="PHY",VLOOKUP(H1344,PGDBuckets,2,FALSE()),0)</f>
        <v>0</v>
      </c>
      <c r="S1344" s="83" t="n">
        <f aca="false">IF($N1344="G",VLOOKUP(H1344,PGDBuckets,2,FALSE()),0)</f>
        <v>0</v>
      </c>
      <c r="T1344" s="83" t="n">
        <f aca="false">SUM(P1344:S1344)</f>
        <v>12</v>
      </c>
      <c r="U1344" s="83" t="str">
        <f aca="false">IF(O1344="not used","-",O1344&amp;N1344&amp;T1344)</f>
        <v>-</v>
      </c>
      <c r="V1344" s="83" t="str">
        <f aca="false">IF(O1344="Not Used","-",VLOOKUP(D1344,FOLIOS,7,FALSE())&amp;H1344)</f>
        <v>-</v>
      </c>
      <c r="W1344" s="83" t="str">
        <f aca="false">IF(U1344="-","-",O1344&amp;E1344&amp;H1344)</f>
        <v>-</v>
      </c>
      <c r="X1344" s="84" t="str">
        <f aca="false">D1344&amp;G1344</f>
        <v>FT-CAND-EGSC-PRCTOLL:EMP/WADD</v>
      </c>
      <c r="AF1344" s="0" t="str">
        <f aca="false">D1344&amp;V1344</f>
        <v>FT-CAND-EGSC-PRC-</v>
      </c>
    </row>
    <row r="1345" customFormat="false" ht="12.75" hidden="false" customHeight="false" outlineLevel="0" collapsed="false">
      <c r="A1345" s="80" t="n">
        <v>36682</v>
      </c>
      <c r="B1345" s="81" t="s">
        <v>55</v>
      </c>
      <c r="C1345" s="81" t="s">
        <v>56</v>
      </c>
      <c r="D1345" s="81" t="s">
        <v>80</v>
      </c>
      <c r="E1345" s="81" t="s">
        <v>24</v>
      </c>
      <c r="F1345" s="81"/>
      <c r="G1345" s="81" t="s">
        <v>59</v>
      </c>
      <c r="H1345" s="80" t="n">
        <v>38231</v>
      </c>
      <c r="I1345" s="81" t="n">
        <v>0</v>
      </c>
      <c r="J1345" s="81" t="n">
        <v>0</v>
      </c>
      <c r="K1345" s="82" t="n">
        <f aca="false">IF(J1345=0,0,J1345/I1345)</f>
        <v>0</v>
      </c>
      <c r="L1345" s="82" t="n">
        <f aca="false">I1345/UOM</f>
        <v>0</v>
      </c>
      <c r="M1345" s="82" t="n">
        <f aca="false">J1345/UOM</f>
        <v>0</v>
      </c>
      <c r="N1345" s="83" t="str">
        <f aca="false">IF(F1345="P","PHY",IF(F1345="G","G",E1345))</f>
        <v>P</v>
      </c>
      <c r="O1345" s="83" t="str">
        <f aca="false">IF(ISNA(VLOOKUP(G1345,BadCanCurves,1,FALSE())),VLOOKUP(D1345,FOLIOS,6,FALSE()),"not used")</f>
        <v>not used</v>
      </c>
      <c r="P1345" s="83" t="n">
        <f aca="false">IF($N1345="P",VLOOKUP(H1345,PrcBuckets,2,FALSE()),0)</f>
        <v>12</v>
      </c>
      <c r="Q1345" s="83" t="n">
        <f aca="false">IF($N1345="D",VLOOKUP(H1345,BasisBuckets,2,FALSE()),0)</f>
        <v>0</v>
      </c>
      <c r="R1345" s="83" t="n">
        <f aca="false">IF($N1345="PHY",VLOOKUP(H1345,PGDBuckets,2,FALSE()),0)</f>
        <v>0</v>
      </c>
      <c r="S1345" s="83" t="n">
        <f aca="false">IF($N1345="G",VLOOKUP(H1345,PGDBuckets,2,FALSE()),0)</f>
        <v>0</v>
      </c>
      <c r="T1345" s="83" t="n">
        <f aca="false">SUM(P1345:S1345)</f>
        <v>12</v>
      </c>
      <c r="U1345" s="83" t="str">
        <f aca="false">IF(O1345="not used","-",O1345&amp;N1345&amp;T1345)</f>
        <v>-</v>
      </c>
      <c r="V1345" s="83" t="str">
        <f aca="false">IF(O1345="Not Used","-",VLOOKUP(D1345,FOLIOS,7,FALSE())&amp;H1345)</f>
        <v>-</v>
      </c>
      <c r="W1345" s="83" t="str">
        <f aca="false">IF(U1345="-","-",O1345&amp;E1345&amp;H1345)</f>
        <v>-</v>
      </c>
      <c r="X1345" s="84" t="str">
        <f aca="false">D1345&amp;G1345</f>
        <v>FT-CAND-EGSC-PRCTOLL:EMP/WADD</v>
      </c>
      <c r="AF1345" s="0" t="str">
        <f aca="false">D1345&amp;V1345</f>
        <v>FT-CAND-EGSC-PRC-</v>
      </c>
    </row>
    <row r="1346" customFormat="false" ht="12.75" hidden="false" customHeight="false" outlineLevel="0" collapsed="false">
      <c r="A1346" s="80" t="n">
        <v>36682</v>
      </c>
      <c r="B1346" s="81" t="s">
        <v>55</v>
      </c>
      <c r="C1346" s="81" t="s">
        <v>56</v>
      </c>
      <c r="D1346" s="81" t="s">
        <v>80</v>
      </c>
      <c r="E1346" s="81" t="s">
        <v>24</v>
      </c>
      <c r="F1346" s="81"/>
      <c r="G1346" s="81" t="s">
        <v>59</v>
      </c>
      <c r="H1346" s="80" t="n">
        <v>38261</v>
      </c>
      <c r="I1346" s="81" t="n">
        <v>0</v>
      </c>
      <c r="J1346" s="81" t="n">
        <v>0</v>
      </c>
      <c r="K1346" s="82" t="n">
        <f aca="false">IF(J1346=0,0,J1346/I1346)</f>
        <v>0</v>
      </c>
      <c r="L1346" s="82" t="n">
        <f aca="false">I1346/UOM</f>
        <v>0</v>
      </c>
      <c r="M1346" s="82" t="n">
        <f aca="false">J1346/UOM</f>
        <v>0</v>
      </c>
      <c r="N1346" s="83" t="str">
        <f aca="false">IF(F1346="P","PHY",IF(F1346="G","G",E1346))</f>
        <v>P</v>
      </c>
      <c r="O1346" s="83" t="str">
        <f aca="false">IF(ISNA(VLOOKUP(G1346,BadCanCurves,1,FALSE())),VLOOKUP(D1346,FOLIOS,6,FALSE()),"not used")</f>
        <v>not used</v>
      </c>
      <c r="P1346" s="83" t="n">
        <f aca="false">IF($N1346="P",VLOOKUP(H1346,PrcBuckets,2,FALSE()),0)</f>
        <v>12</v>
      </c>
      <c r="Q1346" s="83" t="n">
        <f aca="false">IF($N1346="D",VLOOKUP(H1346,BasisBuckets,2,FALSE()),0)</f>
        <v>0</v>
      </c>
      <c r="R1346" s="83" t="n">
        <f aca="false">IF($N1346="PHY",VLOOKUP(H1346,PGDBuckets,2,FALSE()),0)</f>
        <v>0</v>
      </c>
      <c r="S1346" s="83" t="n">
        <f aca="false">IF($N1346="G",VLOOKUP(H1346,PGDBuckets,2,FALSE()),0)</f>
        <v>0</v>
      </c>
      <c r="T1346" s="83" t="n">
        <f aca="false">SUM(P1346:S1346)</f>
        <v>12</v>
      </c>
      <c r="U1346" s="83" t="str">
        <f aca="false">IF(O1346="not used","-",O1346&amp;N1346&amp;T1346)</f>
        <v>-</v>
      </c>
      <c r="V1346" s="83" t="str">
        <f aca="false">IF(O1346="Not Used","-",VLOOKUP(D1346,FOLIOS,7,FALSE())&amp;H1346)</f>
        <v>-</v>
      </c>
      <c r="W1346" s="83" t="str">
        <f aca="false">IF(U1346="-","-",O1346&amp;E1346&amp;H1346)</f>
        <v>-</v>
      </c>
      <c r="X1346" s="84" t="str">
        <f aca="false">D1346&amp;G1346</f>
        <v>FT-CAND-EGSC-PRCTOLL:EMP/WADD</v>
      </c>
      <c r="AF1346" s="0" t="str">
        <f aca="false">D1346&amp;V1346</f>
        <v>FT-CAND-EGSC-PRC-</v>
      </c>
    </row>
    <row r="1347" customFormat="false" ht="12.75" hidden="false" customHeight="false" outlineLevel="0" collapsed="false">
      <c r="A1347" s="80" t="n">
        <v>36682</v>
      </c>
      <c r="B1347" s="81" t="s">
        <v>55</v>
      </c>
      <c r="C1347" s="81" t="s">
        <v>56</v>
      </c>
      <c r="D1347" s="81" t="s">
        <v>80</v>
      </c>
      <c r="E1347" s="81" t="s">
        <v>24</v>
      </c>
      <c r="F1347" s="81"/>
      <c r="G1347" s="81" t="s">
        <v>59</v>
      </c>
      <c r="H1347" s="80" t="n">
        <v>38292</v>
      </c>
      <c r="I1347" s="81" t="n">
        <v>0</v>
      </c>
      <c r="J1347" s="81" t="n">
        <v>0</v>
      </c>
      <c r="K1347" s="82" t="n">
        <f aca="false">IF(J1347=0,0,J1347/I1347)</f>
        <v>0</v>
      </c>
      <c r="L1347" s="82" t="n">
        <f aca="false">I1347/UOM</f>
        <v>0</v>
      </c>
      <c r="M1347" s="82" t="n">
        <f aca="false">J1347/UOM</f>
        <v>0</v>
      </c>
      <c r="N1347" s="83" t="str">
        <f aca="false">IF(F1347="P","PHY",IF(F1347="G","G",E1347))</f>
        <v>P</v>
      </c>
      <c r="O1347" s="83" t="str">
        <f aca="false">IF(ISNA(VLOOKUP(G1347,BadCanCurves,1,FALSE())),VLOOKUP(D1347,FOLIOS,6,FALSE()),"not used")</f>
        <v>not used</v>
      </c>
      <c r="P1347" s="83" t="n">
        <f aca="false">IF($N1347="P",VLOOKUP(H1347,PrcBuckets,2,FALSE()),0)</f>
        <v>12</v>
      </c>
      <c r="Q1347" s="83" t="n">
        <f aca="false">IF($N1347="D",VLOOKUP(H1347,BasisBuckets,2,FALSE()),0)</f>
        <v>0</v>
      </c>
      <c r="R1347" s="83" t="n">
        <f aca="false">IF($N1347="PHY",VLOOKUP(H1347,PGDBuckets,2,FALSE()),0)</f>
        <v>0</v>
      </c>
      <c r="S1347" s="83" t="n">
        <f aca="false">IF($N1347="G",VLOOKUP(H1347,PGDBuckets,2,FALSE()),0)</f>
        <v>0</v>
      </c>
      <c r="T1347" s="83" t="n">
        <f aca="false">SUM(P1347:S1347)</f>
        <v>12</v>
      </c>
      <c r="U1347" s="83" t="str">
        <f aca="false">IF(O1347="not used","-",O1347&amp;N1347&amp;T1347)</f>
        <v>-</v>
      </c>
      <c r="V1347" s="83" t="str">
        <f aca="false">IF(O1347="Not Used","-",VLOOKUP(D1347,FOLIOS,7,FALSE())&amp;H1347)</f>
        <v>-</v>
      </c>
      <c r="W1347" s="83" t="str">
        <f aca="false">IF(U1347="-","-",O1347&amp;E1347&amp;H1347)</f>
        <v>-</v>
      </c>
      <c r="X1347" s="84" t="str">
        <f aca="false">D1347&amp;G1347</f>
        <v>FT-CAND-EGSC-PRCTOLL:EMP/WADD</v>
      </c>
      <c r="AF1347" s="0" t="str">
        <f aca="false">D1347&amp;V1347</f>
        <v>FT-CAND-EGSC-PRC-</v>
      </c>
    </row>
    <row r="1348" customFormat="false" ht="12.75" hidden="false" customHeight="false" outlineLevel="0" collapsed="false">
      <c r="A1348" s="80" t="n">
        <v>36682</v>
      </c>
      <c r="B1348" s="81" t="s">
        <v>55</v>
      </c>
      <c r="C1348" s="81" t="s">
        <v>56</v>
      </c>
      <c r="D1348" s="81" t="s">
        <v>80</v>
      </c>
      <c r="E1348" s="81" t="s">
        <v>24</v>
      </c>
      <c r="F1348" s="81"/>
      <c r="G1348" s="81" t="s">
        <v>59</v>
      </c>
      <c r="H1348" s="80" t="n">
        <v>38322</v>
      </c>
      <c r="I1348" s="81" t="n">
        <v>0</v>
      </c>
      <c r="J1348" s="81" t="n">
        <v>0</v>
      </c>
      <c r="K1348" s="82" t="n">
        <f aca="false">IF(J1348=0,0,J1348/I1348)</f>
        <v>0</v>
      </c>
      <c r="L1348" s="82" t="n">
        <f aca="false">I1348/UOM</f>
        <v>0</v>
      </c>
      <c r="M1348" s="82" t="n">
        <f aca="false">J1348/UOM</f>
        <v>0</v>
      </c>
      <c r="N1348" s="83" t="str">
        <f aca="false">IF(F1348="P","PHY",IF(F1348="G","G",E1348))</f>
        <v>P</v>
      </c>
      <c r="O1348" s="83" t="str">
        <f aca="false">IF(ISNA(VLOOKUP(G1348,BadCanCurves,1,FALSE())),VLOOKUP(D1348,FOLIOS,6,FALSE()),"not used")</f>
        <v>not used</v>
      </c>
      <c r="P1348" s="83" t="n">
        <f aca="false">IF($N1348="P",VLOOKUP(H1348,PrcBuckets,2,FALSE()),0)</f>
        <v>12</v>
      </c>
      <c r="Q1348" s="83" t="n">
        <f aca="false">IF($N1348="D",VLOOKUP(H1348,BasisBuckets,2,FALSE()),0)</f>
        <v>0</v>
      </c>
      <c r="R1348" s="83" t="n">
        <f aca="false">IF($N1348="PHY",VLOOKUP(H1348,PGDBuckets,2,FALSE()),0)</f>
        <v>0</v>
      </c>
      <c r="S1348" s="83" t="n">
        <f aca="false">IF($N1348="G",VLOOKUP(H1348,PGDBuckets,2,FALSE()),0)</f>
        <v>0</v>
      </c>
      <c r="T1348" s="83" t="n">
        <f aca="false">SUM(P1348:S1348)</f>
        <v>12</v>
      </c>
      <c r="U1348" s="83" t="str">
        <f aca="false">IF(O1348="not used","-",O1348&amp;N1348&amp;T1348)</f>
        <v>-</v>
      </c>
      <c r="V1348" s="83" t="str">
        <f aca="false">IF(O1348="Not Used","-",VLOOKUP(D1348,FOLIOS,7,FALSE())&amp;H1348)</f>
        <v>-</v>
      </c>
      <c r="W1348" s="83" t="str">
        <f aca="false">IF(U1348="-","-",O1348&amp;E1348&amp;H1348)</f>
        <v>-</v>
      </c>
      <c r="X1348" s="84" t="str">
        <f aca="false">D1348&amp;G1348</f>
        <v>FT-CAND-EGSC-PRCTOLL:EMP/WADD</v>
      </c>
      <c r="AF1348" s="0" t="str">
        <f aca="false">D1348&amp;V1348</f>
        <v>FT-CAND-EGSC-PRC-</v>
      </c>
    </row>
    <row r="1349" customFormat="false" ht="12.75" hidden="false" customHeight="false" outlineLevel="0" collapsed="false">
      <c r="A1349" s="80" t="n">
        <v>36682</v>
      </c>
      <c r="B1349" s="81" t="s">
        <v>55</v>
      </c>
      <c r="C1349" s="81" t="s">
        <v>56</v>
      </c>
      <c r="D1349" s="81" t="s">
        <v>80</v>
      </c>
      <c r="E1349" s="81" t="s">
        <v>24</v>
      </c>
      <c r="F1349" s="81"/>
      <c r="G1349" s="81" t="s">
        <v>59</v>
      </c>
      <c r="H1349" s="80" t="n">
        <v>38353</v>
      </c>
      <c r="I1349" s="81" t="n">
        <v>0</v>
      </c>
      <c r="J1349" s="81" t="n">
        <v>0</v>
      </c>
      <c r="K1349" s="82" t="n">
        <f aca="false">IF(J1349=0,0,J1349/I1349)</f>
        <v>0</v>
      </c>
      <c r="L1349" s="82" t="n">
        <f aca="false">I1349/UOM</f>
        <v>0</v>
      </c>
      <c r="M1349" s="82" t="n">
        <f aca="false">J1349/UOM</f>
        <v>0</v>
      </c>
      <c r="N1349" s="83" t="str">
        <f aca="false">IF(F1349="P","PHY",IF(F1349="G","G",E1349))</f>
        <v>P</v>
      </c>
      <c r="O1349" s="83" t="str">
        <f aca="false">IF(ISNA(VLOOKUP(G1349,BadCanCurves,1,FALSE())),VLOOKUP(D1349,FOLIOS,6,FALSE()),"not used")</f>
        <v>not used</v>
      </c>
      <c r="P1349" s="83" t="n">
        <f aca="false">IF($N1349="P",VLOOKUP(H1349,PrcBuckets,2,FALSE()),0)</f>
        <v>13</v>
      </c>
      <c r="Q1349" s="83" t="n">
        <f aca="false">IF($N1349="D",VLOOKUP(H1349,BasisBuckets,2,FALSE()),0)</f>
        <v>0</v>
      </c>
      <c r="R1349" s="83" t="n">
        <f aca="false">IF($N1349="PHY",VLOOKUP(H1349,PGDBuckets,2,FALSE()),0)</f>
        <v>0</v>
      </c>
      <c r="S1349" s="83" t="n">
        <f aca="false">IF($N1349="G",VLOOKUP(H1349,PGDBuckets,2,FALSE()),0)</f>
        <v>0</v>
      </c>
      <c r="T1349" s="83" t="n">
        <f aca="false">SUM(P1349:S1349)</f>
        <v>13</v>
      </c>
      <c r="U1349" s="83" t="str">
        <f aca="false">IF(O1349="not used","-",O1349&amp;N1349&amp;T1349)</f>
        <v>-</v>
      </c>
      <c r="V1349" s="83" t="str">
        <f aca="false">IF(O1349="Not Used","-",VLOOKUP(D1349,FOLIOS,7,FALSE())&amp;H1349)</f>
        <v>-</v>
      </c>
      <c r="W1349" s="83" t="str">
        <f aca="false">IF(U1349="-","-",O1349&amp;E1349&amp;H1349)</f>
        <v>-</v>
      </c>
      <c r="X1349" s="84" t="str">
        <f aca="false">D1349&amp;G1349</f>
        <v>FT-CAND-EGSC-PRCTOLL:EMP/WADD</v>
      </c>
      <c r="AF1349" s="0" t="str">
        <f aca="false">D1349&amp;V1349</f>
        <v>FT-CAND-EGSC-PRC-</v>
      </c>
    </row>
    <row r="1350" customFormat="false" ht="12.75" hidden="false" customHeight="false" outlineLevel="0" collapsed="false">
      <c r="A1350" s="80" t="n">
        <v>36682</v>
      </c>
      <c r="B1350" s="81" t="s">
        <v>55</v>
      </c>
      <c r="C1350" s="81" t="s">
        <v>56</v>
      </c>
      <c r="D1350" s="81" t="s">
        <v>80</v>
      </c>
      <c r="E1350" s="81" t="s">
        <v>24</v>
      </c>
      <c r="F1350" s="81"/>
      <c r="G1350" s="81" t="s">
        <v>59</v>
      </c>
      <c r="H1350" s="80" t="n">
        <v>38384</v>
      </c>
      <c r="I1350" s="81" t="n">
        <v>0</v>
      </c>
      <c r="J1350" s="81" t="n">
        <v>0</v>
      </c>
      <c r="K1350" s="82" t="n">
        <f aca="false">IF(J1350=0,0,J1350/I1350)</f>
        <v>0</v>
      </c>
      <c r="L1350" s="82" t="n">
        <f aca="false">I1350/UOM</f>
        <v>0</v>
      </c>
      <c r="M1350" s="82" t="n">
        <f aca="false">J1350/UOM</f>
        <v>0</v>
      </c>
      <c r="N1350" s="83" t="str">
        <f aca="false">IF(F1350="P","PHY",IF(F1350="G","G",E1350))</f>
        <v>P</v>
      </c>
      <c r="O1350" s="83" t="str">
        <f aca="false">IF(ISNA(VLOOKUP(G1350,BadCanCurves,1,FALSE())),VLOOKUP(D1350,FOLIOS,6,FALSE()),"not used")</f>
        <v>not used</v>
      </c>
      <c r="P1350" s="83" t="n">
        <f aca="false">IF($N1350="P",VLOOKUP(H1350,PrcBuckets,2,FALSE()),0)</f>
        <v>13</v>
      </c>
      <c r="Q1350" s="83" t="n">
        <f aca="false">IF($N1350="D",VLOOKUP(H1350,BasisBuckets,2,FALSE()),0)</f>
        <v>0</v>
      </c>
      <c r="R1350" s="83" t="n">
        <f aca="false">IF($N1350="PHY",VLOOKUP(H1350,PGDBuckets,2,FALSE()),0)</f>
        <v>0</v>
      </c>
      <c r="S1350" s="83" t="n">
        <f aca="false">IF($N1350="G",VLOOKUP(H1350,PGDBuckets,2,FALSE()),0)</f>
        <v>0</v>
      </c>
      <c r="T1350" s="83" t="n">
        <f aca="false">SUM(P1350:S1350)</f>
        <v>13</v>
      </c>
      <c r="U1350" s="83" t="str">
        <f aca="false">IF(O1350="not used","-",O1350&amp;N1350&amp;T1350)</f>
        <v>-</v>
      </c>
      <c r="V1350" s="83" t="str">
        <f aca="false">IF(O1350="Not Used","-",VLOOKUP(D1350,FOLIOS,7,FALSE())&amp;H1350)</f>
        <v>-</v>
      </c>
      <c r="W1350" s="83" t="str">
        <f aca="false">IF(U1350="-","-",O1350&amp;E1350&amp;H1350)</f>
        <v>-</v>
      </c>
      <c r="X1350" s="84" t="str">
        <f aca="false">D1350&amp;G1350</f>
        <v>FT-CAND-EGSC-PRCTOLL:EMP/WADD</v>
      </c>
      <c r="AF1350" s="0" t="str">
        <f aca="false">D1350&amp;V1350</f>
        <v>FT-CAND-EGSC-PRC-</v>
      </c>
    </row>
    <row r="1351" customFormat="false" ht="12.75" hidden="false" customHeight="false" outlineLevel="0" collapsed="false">
      <c r="A1351" s="80" t="n">
        <v>36682</v>
      </c>
      <c r="B1351" s="81" t="s">
        <v>55</v>
      </c>
      <c r="C1351" s="81" t="s">
        <v>56</v>
      </c>
      <c r="D1351" s="81" t="s">
        <v>80</v>
      </c>
      <c r="E1351" s="81" t="s">
        <v>24</v>
      </c>
      <c r="F1351" s="81"/>
      <c r="G1351" s="81" t="s">
        <v>59</v>
      </c>
      <c r="H1351" s="80" t="n">
        <v>38412</v>
      </c>
      <c r="I1351" s="81" t="n">
        <v>0</v>
      </c>
      <c r="J1351" s="81" t="n">
        <v>0</v>
      </c>
      <c r="K1351" s="82" t="n">
        <f aca="false">IF(J1351=0,0,J1351/I1351)</f>
        <v>0</v>
      </c>
      <c r="L1351" s="82" t="n">
        <f aca="false">I1351/UOM</f>
        <v>0</v>
      </c>
      <c r="M1351" s="82" t="n">
        <f aca="false">J1351/UOM</f>
        <v>0</v>
      </c>
      <c r="N1351" s="83" t="str">
        <f aca="false">IF(F1351="P","PHY",IF(F1351="G","G",E1351))</f>
        <v>P</v>
      </c>
      <c r="O1351" s="83" t="str">
        <f aca="false">IF(ISNA(VLOOKUP(G1351,BadCanCurves,1,FALSE())),VLOOKUP(D1351,FOLIOS,6,FALSE()),"not used")</f>
        <v>not used</v>
      </c>
      <c r="P1351" s="83" t="n">
        <f aca="false">IF($N1351="P",VLOOKUP(H1351,PrcBuckets,2,FALSE()),0)</f>
        <v>13</v>
      </c>
      <c r="Q1351" s="83" t="n">
        <f aca="false">IF($N1351="D",VLOOKUP(H1351,BasisBuckets,2,FALSE()),0)</f>
        <v>0</v>
      </c>
      <c r="R1351" s="83" t="n">
        <f aca="false">IF($N1351="PHY",VLOOKUP(H1351,PGDBuckets,2,FALSE()),0)</f>
        <v>0</v>
      </c>
      <c r="S1351" s="83" t="n">
        <f aca="false">IF($N1351="G",VLOOKUP(H1351,PGDBuckets,2,FALSE()),0)</f>
        <v>0</v>
      </c>
      <c r="T1351" s="83" t="n">
        <f aca="false">SUM(P1351:S1351)</f>
        <v>13</v>
      </c>
      <c r="U1351" s="83" t="str">
        <f aca="false">IF(O1351="not used","-",O1351&amp;N1351&amp;T1351)</f>
        <v>-</v>
      </c>
      <c r="V1351" s="83" t="str">
        <f aca="false">IF(O1351="Not Used","-",VLOOKUP(D1351,FOLIOS,7,FALSE())&amp;H1351)</f>
        <v>-</v>
      </c>
      <c r="W1351" s="83" t="str">
        <f aca="false">IF(U1351="-","-",O1351&amp;E1351&amp;H1351)</f>
        <v>-</v>
      </c>
      <c r="X1351" s="84" t="str">
        <f aca="false">D1351&amp;G1351</f>
        <v>FT-CAND-EGSC-PRCTOLL:EMP/WADD</v>
      </c>
      <c r="AF1351" s="0" t="str">
        <f aca="false">D1351&amp;V1351</f>
        <v>FT-CAND-EGSC-PRC-</v>
      </c>
    </row>
    <row r="1352" customFormat="false" ht="12.75" hidden="false" customHeight="false" outlineLevel="0" collapsed="false">
      <c r="A1352" s="80" t="n">
        <v>36682</v>
      </c>
      <c r="B1352" s="81" t="s">
        <v>55</v>
      </c>
      <c r="C1352" s="81" t="s">
        <v>56</v>
      </c>
      <c r="D1352" s="81" t="s">
        <v>80</v>
      </c>
      <c r="E1352" s="81" t="s">
        <v>24</v>
      </c>
      <c r="F1352" s="81"/>
      <c r="G1352" s="81" t="s">
        <v>59</v>
      </c>
      <c r="H1352" s="80" t="n">
        <v>38443</v>
      </c>
      <c r="I1352" s="81" t="n">
        <v>0</v>
      </c>
      <c r="J1352" s="81" t="n">
        <v>0</v>
      </c>
      <c r="K1352" s="82" t="n">
        <f aca="false">IF(J1352=0,0,J1352/I1352)</f>
        <v>0</v>
      </c>
      <c r="L1352" s="82" t="n">
        <f aca="false">I1352/UOM</f>
        <v>0</v>
      </c>
      <c r="M1352" s="82" t="n">
        <f aca="false">J1352/UOM</f>
        <v>0</v>
      </c>
      <c r="N1352" s="83" t="str">
        <f aca="false">IF(F1352="P","PHY",IF(F1352="G","G",E1352))</f>
        <v>P</v>
      </c>
      <c r="O1352" s="83" t="str">
        <f aca="false">IF(ISNA(VLOOKUP(G1352,BadCanCurves,1,FALSE())),VLOOKUP(D1352,FOLIOS,6,FALSE()),"not used")</f>
        <v>not used</v>
      </c>
      <c r="P1352" s="83" t="n">
        <f aca="false">IF($N1352="P",VLOOKUP(H1352,PrcBuckets,2,FALSE()),0)</f>
        <v>13</v>
      </c>
      <c r="Q1352" s="83" t="n">
        <f aca="false">IF($N1352="D",VLOOKUP(H1352,BasisBuckets,2,FALSE()),0)</f>
        <v>0</v>
      </c>
      <c r="R1352" s="83" t="n">
        <f aca="false">IF($N1352="PHY",VLOOKUP(H1352,PGDBuckets,2,FALSE()),0)</f>
        <v>0</v>
      </c>
      <c r="S1352" s="83" t="n">
        <f aca="false">IF($N1352="G",VLOOKUP(H1352,PGDBuckets,2,FALSE()),0)</f>
        <v>0</v>
      </c>
      <c r="T1352" s="83" t="n">
        <f aca="false">SUM(P1352:S1352)</f>
        <v>13</v>
      </c>
      <c r="U1352" s="83" t="str">
        <f aca="false">IF(O1352="not used","-",O1352&amp;N1352&amp;T1352)</f>
        <v>-</v>
      </c>
      <c r="V1352" s="83" t="str">
        <f aca="false">IF(O1352="Not Used","-",VLOOKUP(D1352,FOLIOS,7,FALSE())&amp;H1352)</f>
        <v>-</v>
      </c>
      <c r="W1352" s="83" t="str">
        <f aca="false">IF(U1352="-","-",O1352&amp;E1352&amp;H1352)</f>
        <v>-</v>
      </c>
      <c r="X1352" s="84" t="str">
        <f aca="false">D1352&amp;G1352</f>
        <v>FT-CAND-EGSC-PRCTOLL:EMP/WADD</v>
      </c>
      <c r="AF1352" s="0" t="str">
        <f aca="false">D1352&amp;V1352</f>
        <v>FT-CAND-EGSC-PRC-</v>
      </c>
    </row>
    <row r="1353" customFormat="false" ht="12.75" hidden="false" customHeight="false" outlineLevel="0" collapsed="false">
      <c r="A1353" s="80" t="n">
        <v>36682</v>
      </c>
      <c r="B1353" s="81" t="s">
        <v>55</v>
      </c>
      <c r="C1353" s="81" t="s">
        <v>56</v>
      </c>
      <c r="D1353" s="81" t="s">
        <v>80</v>
      </c>
      <c r="E1353" s="81" t="s">
        <v>24</v>
      </c>
      <c r="F1353" s="81"/>
      <c r="G1353" s="81" t="s">
        <v>59</v>
      </c>
      <c r="H1353" s="80" t="n">
        <v>38473</v>
      </c>
      <c r="I1353" s="81" t="n">
        <v>0</v>
      </c>
      <c r="J1353" s="81" t="n">
        <v>0</v>
      </c>
      <c r="K1353" s="82" t="n">
        <f aca="false">IF(J1353=0,0,J1353/I1353)</f>
        <v>0</v>
      </c>
      <c r="L1353" s="82" t="n">
        <f aca="false">I1353/UOM</f>
        <v>0</v>
      </c>
      <c r="M1353" s="82" t="n">
        <f aca="false">J1353/UOM</f>
        <v>0</v>
      </c>
      <c r="N1353" s="83" t="str">
        <f aca="false">IF(F1353="P","PHY",IF(F1353="G","G",E1353))</f>
        <v>P</v>
      </c>
      <c r="O1353" s="83" t="str">
        <f aca="false">IF(ISNA(VLOOKUP(G1353,BadCanCurves,1,FALSE())),VLOOKUP(D1353,FOLIOS,6,FALSE()),"not used")</f>
        <v>not used</v>
      </c>
      <c r="P1353" s="83" t="n">
        <f aca="false">IF($N1353="P",VLOOKUP(H1353,PrcBuckets,2,FALSE()),0)</f>
        <v>13</v>
      </c>
      <c r="Q1353" s="83" t="n">
        <f aca="false">IF($N1353="D",VLOOKUP(H1353,BasisBuckets,2,FALSE()),0)</f>
        <v>0</v>
      </c>
      <c r="R1353" s="83" t="n">
        <f aca="false">IF($N1353="PHY",VLOOKUP(H1353,PGDBuckets,2,FALSE()),0)</f>
        <v>0</v>
      </c>
      <c r="S1353" s="83" t="n">
        <f aca="false">IF($N1353="G",VLOOKUP(H1353,PGDBuckets,2,FALSE()),0)</f>
        <v>0</v>
      </c>
      <c r="T1353" s="83" t="n">
        <f aca="false">SUM(P1353:S1353)</f>
        <v>13</v>
      </c>
      <c r="U1353" s="83" t="str">
        <f aca="false">IF(O1353="not used","-",O1353&amp;N1353&amp;T1353)</f>
        <v>-</v>
      </c>
      <c r="V1353" s="83" t="str">
        <f aca="false">IF(O1353="Not Used","-",VLOOKUP(D1353,FOLIOS,7,FALSE())&amp;H1353)</f>
        <v>-</v>
      </c>
      <c r="W1353" s="83" t="str">
        <f aca="false">IF(U1353="-","-",O1353&amp;E1353&amp;H1353)</f>
        <v>-</v>
      </c>
      <c r="X1353" s="84" t="str">
        <f aca="false">D1353&amp;G1353</f>
        <v>FT-CAND-EGSC-PRCTOLL:EMP/WADD</v>
      </c>
      <c r="AF1353" s="0" t="str">
        <f aca="false">D1353&amp;V1353</f>
        <v>FT-CAND-EGSC-PRC-</v>
      </c>
    </row>
    <row r="1354" customFormat="false" ht="12.75" hidden="false" customHeight="false" outlineLevel="0" collapsed="false">
      <c r="A1354" s="80" t="n">
        <v>36682</v>
      </c>
      <c r="B1354" s="81" t="s">
        <v>55</v>
      </c>
      <c r="C1354" s="81" t="s">
        <v>56</v>
      </c>
      <c r="D1354" s="81" t="s">
        <v>80</v>
      </c>
      <c r="E1354" s="81" t="s">
        <v>24</v>
      </c>
      <c r="F1354" s="81"/>
      <c r="G1354" s="81" t="s">
        <v>59</v>
      </c>
      <c r="H1354" s="80" t="n">
        <v>38504</v>
      </c>
      <c r="I1354" s="81" t="n">
        <v>0</v>
      </c>
      <c r="J1354" s="81" t="n">
        <v>0</v>
      </c>
      <c r="K1354" s="82" t="n">
        <f aca="false">IF(J1354=0,0,J1354/I1354)</f>
        <v>0</v>
      </c>
      <c r="L1354" s="82" t="n">
        <f aca="false">I1354/UOM</f>
        <v>0</v>
      </c>
      <c r="M1354" s="82" t="n">
        <f aca="false">J1354/UOM</f>
        <v>0</v>
      </c>
      <c r="N1354" s="83" t="str">
        <f aca="false">IF(F1354="P","PHY",IF(F1354="G","G",E1354))</f>
        <v>P</v>
      </c>
      <c r="O1354" s="83" t="str">
        <f aca="false">IF(ISNA(VLOOKUP(G1354,BadCanCurves,1,FALSE())),VLOOKUP(D1354,FOLIOS,6,FALSE()),"not used")</f>
        <v>not used</v>
      </c>
      <c r="P1354" s="83" t="n">
        <f aca="false">IF($N1354="P",VLOOKUP(H1354,PrcBuckets,2,FALSE()),0)</f>
        <v>13</v>
      </c>
      <c r="Q1354" s="83" t="n">
        <f aca="false">IF($N1354="D",VLOOKUP(H1354,BasisBuckets,2,FALSE()),0)</f>
        <v>0</v>
      </c>
      <c r="R1354" s="83" t="n">
        <f aca="false">IF($N1354="PHY",VLOOKUP(H1354,PGDBuckets,2,FALSE()),0)</f>
        <v>0</v>
      </c>
      <c r="S1354" s="83" t="n">
        <f aca="false">IF($N1354="G",VLOOKUP(H1354,PGDBuckets,2,FALSE()),0)</f>
        <v>0</v>
      </c>
      <c r="T1354" s="83" t="n">
        <f aca="false">SUM(P1354:S1354)</f>
        <v>13</v>
      </c>
      <c r="U1354" s="83" t="str">
        <f aca="false">IF(O1354="not used","-",O1354&amp;N1354&amp;T1354)</f>
        <v>-</v>
      </c>
      <c r="V1354" s="83" t="str">
        <f aca="false">IF(O1354="Not Used","-",VLOOKUP(D1354,FOLIOS,7,FALSE())&amp;H1354)</f>
        <v>-</v>
      </c>
      <c r="W1354" s="83" t="str">
        <f aca="false">IF(U1354="-","-",O1354&amp;E1354&amp;H1354)</f>
        <v>-</v>
      </c>
      <c r="X1354" s="84" t="str">
        <f aca="false">D1354&amp;G1354</f>
        <v>FT-CAND-EGSC-PRCTOLL:EMP/WADD</v>
      </c>
      <c r="AF1354" s="0" t="str">
        <f aca="false">D1354&amp;V1354</f>
        <v>FT-CAND-EGSC-PRC-</v>
      </c>
    </row>
    <row r="1355" customFormat="false" ht="12.75" hidden="false" customHeight="false" outlineLevel="0" collapsed="false">
      <c r="A1355" s="80" t="n">
        <v>36682</v>
      </c>
      <c r="B1355" s="81" t="s">
        <v>55</v>
      </c>
      <c r="C1355" s="81" t="s">
        <v>56</v>
      </c>
      <c r="D1355" s="81" t="s">
        <v>80</v>
      </c>
      <c r="E1355" s="81" t="s">
        <v>24</v>
      </c>
      <c r="F1355" s="81"/>
      <c r="G1355" s="81" t="s">
        <v>59</v>
      </c>
      <c r="H1355" s="80" t="n">
        <v>38534</v>
      </c>
      <c r="I1355" s="81" t="n">
        <v>0</v>
      </c>
      <c r="J1355" s="81" t="n">
        <v>0</v>
      </c>
      <c r="K1355" s="82" t="n">
        <f aca="false">IF(J1355=0,0,J1355/I1355)</f>
        <v>0</v>
      </c>
      <c r="L1355" s="82" t="n">
        <f aca="false">I1355/UOM</f>
        <v>0</v>
      </c>
      <c r="M1355" s="82" t="n">
        <f aca="false">J1355/UOM</f>
        <v>0</v>
      </c>
      <c r="N1355" s="83" t="str">
        <f aca="false">IF(F1355="P","PHY",IF(F1355="G","G",E1355))</f>
        <v>P</v>
      </c>
      <c r="O1355" s="83" t="str">
        <f aca="false">IF(ISNA(VLOOKUP(G1355,BadCanCurves,1,FALSE())),VLOOKUP(D1355,FOLIOS,6,FALSE()),"not used")</f>
        <v>not used</v>
      </c>
      <c r="P1355" s="83" t="n">
        <f aca="false">IF($N1355="P",VLOOKUP(H1355,PrcBuckets,2,FALSE()),0)</f>
        <v>13</v>
      </c>
      <c r="Q1355" s="83" t="n">
        <f aca="false">IF($N1355="D",VLOOKUP(H1355,BasisBuckets,2,FALSE()),0)</f>
        <v>0</v>
      </c>
      <c r="R1355" s="83" t="n">
        <f aca="false">IF($N1355="PHY",VLOOKUP(H1355,PGDBuckets,2,FALSE()),0)</f>
        <v>0</v>
      </c>
      <c r="S1355" s="83" t="n">
        <f aca="false">IF($N1355="G",VLOOKUP(H1355,PGDBuckets,2,FALSE()),0)</f>
        <v>0</v>
      </c>
      <c r="T1355" s="83" t="n">
        <f aca="false">SUM(P1355:S1355)</f>
        <v>13</v>
      </c>
      <c r="U1355" s="83" t="str">
        <f aca="false">IF(O1355="not used","-",O1355&amp;N1355&amp;T1355)</f>
        <v>-</v>
      </c>
      <c r="V1355" s="83" t="str">
        <f aca="false">IF(O1355="Not Used","-",VLOOKUP(D1355,FOLIOS,7,FALSE())&amp;H1355)</f>
        <v>-</v>
      </c>
      <c r="W1355" s="83" t="str">
        <f aca="false">IF(U1355="-","-",O1355&amp;E1355&amp;H1355)</f>
        <v>-</v>
      </c>
      <c r="X1355" s="84" t="str">
        <f aca="false">D1355&amp;G1355</f>
        <v>FT-CAND-EGSC-PRCTOLL:EMP/WADD</v>
      </c>
      <c r="AF1355" s="0" t="str">
        <f aca="false">D1355&amp;V1355</f>
        <v>FT-CAND-EGSC-PRC-</v>
      </c>
    </row>
    <row r="1356" customFormat="false" ht="12.75" hidden="false" customHeight="false" outlineLevel="0" collapsed="false">
      <c r="A1356" s="80" t="n">
        <v>36682</v>
      </c>
      <c r="B1356" s="81" t="s">
        <v>55</v>
      </c>
      <c r="C1356" s="81" t="s">
        <v>56</v>
      </c>
      <c r="D1356" s="81" t="s">
        <v>80</v>
      </c>
      <c r="E1356" s="81" t="s">
        <v>24</v>
      </c>
      <c r="F1356" s="81"/>
      <c r="G1356" s="81" t="s">
        <v>59</v>
      </c>
      <c r="H1356" s="80" t="n">
        <v>38565</v>
      </c>
      <c r="I1356" s="81" t="n">
        <v>0</v>
      </c>
      <c r="J1356" s="81" t="n">
        <v>0</v>
      </c>
      <c r="K1356" s="82" t="n">
        <f aca="false">IF(J1356=0,0,J1356/I1356)</f>
        <v>0</v>
      </c>
      <c r="L1356" s="82" t="n">
        <f aca="false">I1356/UOM</f>
        <v>0</v>
      </c>
      <c r="M1356" s="82" t="n">
        <f aca="false">J1356/UOM</f>
        <v>0</v>
      </c>
      <c r="N1356" s="83" t="str">
        <f aca="false">IF(F1356="P","PHY",IF(F1356="G","G",E1356))</f>
        <v>P</v>
      </c>
      <c r="O1356" s="83" t="str">
        <f aca="false">IF(ISNA(VLOOKUP(G1356,BadCanCurves,1,FALSE())),VLOOKUP(D1356,FOLIOS,6,FALSE()),"not used")</f>
        <v>not used</v>
      </c>
      <c r="P1356" s="83" t="n">
        <f aca="false">IF($N1356="P",VLOOKUP(H1356,PrcBuckets,2,FALSE()),0)</f>
        <v>13</v>
      </c>
      <c r="Q1356" s="83" t="n">
        <f aca="false">IF($N1356="D",VLOOKUP(H1356,BasisBuckets,2,FALSE()),0)</f>
        <v>0</v>
      </c>
      <c r="R1356" s="83" t="n">
        <f aca="false">IF($N1356="PHY",VLOOKUP(H1356,PGDBuckets,2,FALSE()),0)</f>
        <v>0</v>
      </c>
      <c r="S1356" s="83" t="n">
        <f aca="false">IF($N1356="G",VLOOKUP(H1356,PGDBuckets,2,FALSE()),0)</f>
        <v>0</v>
      </c>
      <c r="T1356" s="83" t="n">
        <f aca="false">SUM(P1356:S1356)</f>
        <v>13</v>
      </c>
      <c r="U1356" s="83" t="str">
        <f aca="false">IF(O1356="not used","-",O1356&amp;N1356&amp;T1356)</f>
        <v>-</v>
      </c>
      <c r="V1356" s="83" t="str">
        <f aca="false">IF(O1356="Not Used","-",VLOOKUP(D1356,FOLIOS,7,FALSE())&amp;H1356)</f>
        <v>-</v>
      </c>
      <c r="W1356" s="83" t="str">
        <f aca="false">IF(U1356="-","-",O1356&amp;E1356&amp;H1356)</f>
        <v>-</v>
      </c>
      <c r="X1356" s="84" t="str">
        <f aca="false">D1356&amp;G1356</f>
        <v>FT-CAND-EGSC-PRCTOLL:EMP/WADD</v>
      </c>
      <c r="AF1356" s="0" t="str">
        <f aca="false">D1356&amp;V1356</f>
        <v>FT-CAND-EGSC-PRC-</v>
      </c>
    </row>
    <row r="1357" customFormat="false" ht="12.75" hidden="false" customHeight="false" outlineLevel="0" collapsed="false">
      <c r="A1357" s="80" t="n">
        <v>36682</v>
      </c>
      <c r="B1357" s="81" t="s">
        <v>55</v>
      </c>
      <c r="C1357" s="81" t="s">
        <v>56</v>
      </c>
      <c r="D1357" s="81" t="s">
        <v>80</v>
      </c>
      <c r="E1357" s="81" t="s">
        <v>24</v>
      </c>
      <c r="F1357" s="81"/>
      <c r="G1357" s="81" t="s">
        <v>59</v>
      </c>
      <c r="H1357" s="80" t="n">
        <v>38596</v>
      </c>
      <c r="I1357" s="81" t="n">
        <v>0</v>
      </c>
      <c r="J1357" s="81" t="n">
        <v>0</v>
      </c>
      <c r="K1357" s="82" t="n">
        <f aca="false">IF(J1357=0,0,J1357/I1357)</f>
        <v>0</v>
      </c>
      <c r="L1357" s="82" t="n">
        <f aca="false">I1357/UOM</f>
        <v>0</v>
      </c>
      <c r="M1357" s="82" t="n">
        <f aca="false">J1357/UOM</f>
        <v>0</v>
      </c>
      <c r="N1357" s="83" t="str">
        <f aca="false">IF(F1357="P","PHY",IF(F1357="G","G",E1357))</f>
        <v>P</v>
      </c>
      <c r="O1357" s="83" t="str">
        <f aca="false">IF(ISNA(VLOOKUP(G1357,BadCanCurves,1,FALSE())),VLOOKUP(D1357,FOLIOS,6,FALSE()),"not used")</f>
        <v>not used</v>
      </c>
      <c r="P1357" s="83" t="n">
        <f aca="false">IF($N1357="P",VLOOKUP(H1357,PrcBuckets,2,FALSE()),0)</f>
        <v>13</v>
      </c>
      <c r="Q1357" s="83" t="n">
        <f aca="false">IF($N1357="D",VLOOKUP(H1357,BasisBuckets,2,FALSE()),0)</f>
        <v>0</v>
      </c>
      <c r="R1357" s="83" t="n">
        <f aca="false">IF($N1357="PHY",VLOOKUP(H1357,PGDBuckets,2,FALSE()),0)</f>
        <v>0</v>
      </c>
      <c r="S1357" s="83" t="n">
        <f aca="false">IF($N1357="G",VLOOKUP(H1357,PGDBuckets,2,FALSE()),0)</f>
        <v>0</v>
      </c>
      <c r="T1357" s="83" t="n">
        <f aca="false">SUM(P1357:S1357)</f>
        <v>13</v>
      </c>
      <c r="U1357" s="83" t="str">
        <f aca="false">IF(O1357="not used","-",O1357&amp;N1357&amp;T1357)</f>
        <v>-</v>
      </c>
      <c r="V1357" s="83" t="str">
        <f aca="false">IF(O1357="Not Used","-",VLOOKUP(D1357,FOLIOS,7,FALSE())&amp;H1357)</f>
        <v>-</v>
      </c>
      <c r="W1357" s="83" t="str">
        <f aca="false">IF(U1357="-","-",O1357&amp;E1357&amp;H1357)</f>
        <v>-</v>
      </c>
      <c r="X1357" s="84" t="str">
        <f aca="false">D1357&amp;G1357</f>
        <v>FT-CAND-EGSC-PRCTOLL:EMP/WADD</v>
      </c>
      <c r="AF1357" s="0" t="str">
        <f aca="false">D1357&amp;V1357</f>
        <v>FT-CAND-EGSC-PRC-</v>
      </c>
    </row>
    <row r="1358" customFormat="false" ht="12.75" hidden="false" customHeight="false" outlineLevel="0" collapsed="false">
      <c r="A1358" s="80" t="n">
        <v>36682</v>
      </c>
      <c r="B1358" s="81" t="s">
        <v>55</v>
      </c>
      <c r="C1358" s="81" t="s">
        <v>56</v>
      </c>
      <c r="D1358" s="81" t="s">
        <v>80</v>
      </c>
      <c r="E1358" s="81" t="s">
        <v>24</v>
      </c>
      <c r="F1358" s="81"/>
      <c r="G1358" s="81" t="s">
        <v>59</v>
      </c>
      <c r="H1358" s="80" t="n">
        <v>38626</v>
      </c>
      <c r="I1358" s="81" t="n">
        <v>0</v>
      </c>
      <c r="J1358" s="81" t="n">
        <v>0</v>
      </c>
      <c r="K1358" s="82" t="n">
        <f aca="false">IF(J1358=0,0,J1358/I1358)</f>
        <v>0</v>
      </c>
      <c r="L1358" s="82" t="n">
        <f aca="false">I1358/UOM</f>
        <v>0</v>
      </c>
      <c r="M1358" s="82" t="n">
        <f aca="false">J1358/UOM</f>
        <v>0</v>
      </c>
      <c r="N1358" s="83" t="str">
        <f aca="false">IF(F1358="P","PHY",IF(F1358="G","G",E1358))</f>
        <v>P</v>
      </c>
      <c r="O1358" s="83" t="str">
        <f aca="false">IF(ISNA(VLOOKUP(G1358,BadCanCurves,1,FALSE())),VLOOKUP(D1358,FOLIOS,6,FALSE()),"not used")</f>
        <v>not used</v>
      </c>
      <c r="P1358" s="83" t="n">
        <f aca="false">IF($N1358="P",VLOOKUP(H1358,PrcBuckets,2,FALSE()),0)</f>
        <v>13</v>
      </c>
      <c r="Q1358" s="83" t="n">
        <f aca="false">IF($N1358="D",VLOOKUP(H1358,BasisBuckets,2,FALSE()),0)</f>
        <v>0</v>
      </c>
      <c r="R1358" s="83" t="n">
        <f aca="false">IF($N1358="PHY",VLOOKUP(H1358,PGDBuckets,2,FALSE()),0)</f>
        <v>0</v>
      </c>
      <c r="S1358" s="83" t="n">
        <f aca="false">IF($N1358="G",VLOOKUP(H1358,PGDBuckets,2,FALSE()),0)</f>
        <v>0</v>
      </c>
      <c r="T1358" s="83" t="n">
        <f aca="false">SUM(P1358:S1358)</f>
        <v>13</v>
      </c>
      <c r="U1358" s="83" t="str">
        <f aca="false">IF(O1358="not used","-",O1358&amp;N1358&amp;T1358)</f>
        <v>-</v>
      </c>
      <c r="V1358" s="83" t="str">
        <f aca="false">IF(O1358="Not Used","-",VLOOKUP(D1358,FOLIOS,7,FALSE())&amp;H1358)</f>
        <v>-</v>
      </c>
      <c r="W1358" s="83" t="str">
        <f aca="false">IF(U1358="-","-",O1358&amp;E1358&amp;H1358)</f>
        <v>-</v>
      </c>
      <c r="X1358" s="84" t="str">
        <f aca="false">D1358&amp;G1358</f>
        <v>FT-CAND-EGSC-PRCTOLL:EMP/WADD</v>
      </c>
      <c r="AF1358" s="0" t="str">
        <f aca="false">D1358&amp;V1358</f>
        <v>FT-CAND-EGSC-PRC-</v>
      </c>
    </row>
    <row r="1359" customFormat="false" ht="12.75" hidden="false" customHeight="false" outlineLevel="0" collapsed="false">
      <c r="A1359" s="80" t="n">
        <v>36682</v>
      </c>
      <c r="B1359" s="81" t="s">
        <v>55</v>
      </c>
      <c r="C1359" s="81" t="s">
        <v>56</v>
      </c>
      <c r="D1359" s="81" t="s">
        <v>80</v>
      </c>
      <c r="E1359" s="81" t="s">
        <v>24</v>
      </c>
      <c r="F1359" s="81"/>
      <c r="G1359" s="81" t="s">
        <v>59</v>
      </c>
      <c r="H1359" s="80" t="n">
        <v>38657</v>
      </c>
      <c r="I1359" s="81" t="n">
        <v>0</v>
      </c>
      <c r="J1359" s="81" t="n">
        <v>0</v>
      </c>
      <c r="K1359" s="82" t="n">
        <f aca="false">IF(J1359=0,0,J1359/I1359)</f>
        <v>0</v>
      </c>
      <c r="L1359" s="82" t="n">
        <f aca="false">I1359/UOM</f>
        <v>0</v>
      </c>
      <c r="M1359" s="82" t="n">
        <f aca="false">J1359/UOM</f>
        <v>0</v>
      </c>
      <c r="N1359" s="83" t="str">
        <f aca="false">IF(F1359="P","PHY",IF(F1359="G","G",E1359))</f>
        <v>P</v>
      </c>
      <c r="O1359" s="83" t="str">
        <f aca="false">IF(ISNA(VLOOKUP(G1359,BadCanCurves,1,FALSE())),VLOOKUP(D1359,FOLIOS,6,FALSE()),"not used")</f>
        <v>not used</v>
      </c>
      <c r="P1359" s="83" t="n">
        <f aca="false">IF($N1359="P",VLOOKUP(H1359,PrcBuckets,2,FALSE()),0)</f>
        <v>13</v>
      </c>
      <c r="Q1359" s="83" t="n">
        <f aca="false">IF($N1359="D",VLOOKUP(H1359,BasisBuckets,2,FALSE()),0)</f>
        <v>0</v>
      </c>
      <c r="R1359" s="83" t="n">
        <f aca="false">IF($N1359="PHY",VLOOKUP(H1359,PGDBuckets,2,FALSE()),0)</f>
        <v>0</v>
      </c>
      <c r="S1359" s="83" t="n">
        <f aca="false">IF($N1359="G",VLOOKUP(H1359,PGDBuckets,2,FALSE()),0)</f>
        <v>0</v>
      </c>
      <c r="T1359" s="83" t="n">
        <f aca="false">SUM(P1359:S1359)</f>
        <v>13</v>
      </c>
      <c r="U1359" s="83" t="str">
        <f aca="false">IF(O1359="not used","-",O1359&amp;N1359&amp;T1359)</f>
        <v>-</v>
      </c>
      <c r="V1359" s="83" t="str">
        <f aca="false">IF(O1359="Not Used","-",VLOOKUP(D1359,FOLIOS,7,FALSE())&amp;H1359)</f>
        <v>-</v>
      </c>
      <c r="W1359" s="83" t="str">
        <f aca="false">IF(U1359="-","-",O1359&amp;E1359&amp;H1359)</f>
        <v>-</v>
      </c>
      <c r="X1359" s="84" t="str">
        <f aca="false">D1359&amp;G1359</f>
        <v>FT-CAND-EGSC-PRCTOLL:EMP/WADD</v>
      </c>
      <c r="AF1359" s="0" t="str">
        <f aca="false">D1359&amp;V1359</f>
        <v>FT-CAND-EGSC-PRC-</v>
      </c>
    </row>
    <row r="1360" customFormat="false" ht="12.75" hidden="false" customHeight="false" outlineLevel="0" collapsed="false">
      <c r="A1360" s="80" t="n">
        <v>36682</v>
      </c>
      <c r="B1360" s="81" t="s">
        <v>55</v>
      </c>
      <c r="C1360" s="81" t="s">
        <v>56</v>
      </c>
      <c r="D1360" s="81" t="s">
        <v>80</v>
      </c>
      <c r="E1360" s="81" t="s">
        <v>24</v>
      </c>
      <c r="F1360" s="81"/>
      <c r="G1360" s="81" t="s">
        <v>59</v>
      </c>
      <c r="H1360" s="80" t="n">
        <v>38687</v>
      </c>
      <c r="I1360" s="81" t="n">
        <v>0</v>
      </c>
      <c r="J1360" s="81" t="n">
        <v>0</v>
      </c>
      <c r="K1360" s="82" t="n">
        <f aca="false">IF(J1360=0,0,J1360/I1360)</f>
        <v>0</v>
      </c>
      <c r="L1360" s="82" t="n">
        <f aca="false">I1360/UOM</f>
        <v>0</v>
      </c>
      <c r="M1360" s="82" t="n">
        <f aca="false">J1360/UOM</f>
        <v>0</v>
      </c>
      <c r="N1360" s="83" t="str">
        <f aca="false">IF(F1360="P","PHY",IF(F1360="G","G",E1360))</f>
        <v>P</v>
      </c>
      <c r="O1360" s="83" t="str">
        <f aca="false">IF(ISNA(VLOOKUP(G1360,BadCanCurves,1,FALSE())),VLOOKUP(D1360,FOLIOS,6,FALSE()),"not used")</f>
        <v>not used</v>
      </c>
      <c r="P1360" s="83" t="n">
        <f aca="false">IF($N1360="P",VLOOKUP(H1360,PrcBuckets,2,FALSE()),0)</f>
        <v>13</v>
      </c>
      <c r="Q1360" s="83" t="n">
        <f aca="false">IF($N1360="D",VLOOKUP(H1360,BasisBuckets,2,FALSE()),0)</f>
        <v>0</v>
      </c>
      <c r="R1360" s="83" t="n">
        <f aca="false">IF($N1360="PHY",VLOOKUP(H1360,PGDBuckets,2,FALSE()),0)</f>
        <v>0</v>
      </c>
      <c r="S1360" s="83" t="n">
        <f aca="false">IF($N1360="G",VLOOKUP(H1360,PGDBuckets,2,FALSE()),0)</f>
        <v>0</v>
      </c>
      <c r="T1360" s="83" t="n">
        <f aca="false">SUM(P1360:S1360)</f>
        <v>13</v>
      </c>
      <c r="U1360" s="83" t="str">
        <f aca="false">IF(O1360="not used","-",O1360&amp;N1360&amp;T1360)</f>
        <v>-</v>
      </c>
      <c r="V1360" s="83" t="str">
        <f aca="false">IF(O1360="Not Used","-",VLOOKUP(D1360,FOLIOS,7,FALSE())&amp;H1360)</f>
        <v>-</v>
      </c>
      <c r="W1360" s="83" t="str">
        <f aca="false">IF(U1360="-","-",O1360&amp;E1360&amp;H1360)</f>
        <v>-</v>
      </c>
      <c r="X1360" s="84" t="str">
        <f aca="false">D1360&amp;G1360</f>
        <v>FT-CAND-EGSC-PRCTOLL:EMP/WADD</v>
      </c>
      <c r="AF1360" s="0" t="str">
        <f aca="false">D1360&amp;V1360</f>
        <v>FT-CAND-EGSC-PRC-</v>
      </c>
    </row>
    <row r="1361" customFormat="false" ht="12.75" hidden="false" customHeight="false" outlineLevel="0" collapsed="false">
      <c r="A1361" s="80" t="n">
        <v>36682</v>
      </c>
      <c r="B1361" s="81" t="s">
        <v>55</v>
      </c>
      <c r="C1361" s="81" t="s">
        <v>56</v>
      </c>
      <c r="D1361" s="81" t="s">
        <v>80</v>
      </c>
      <c r="E1361" s="81" t="s">
        <v>24</v>
      </c>
      <c r="F1361" s="81"/>
      <c r="G1361" s="81" t="s">
        <v>59</v>
      </c>
      <c r="H1361" s="80" t="n">
        <v>38718</v>
      </c>
      <c r="I1361" s="81" t="n">
        <v>0</v>
      </c>
      <c r="J1361" s="81" t="n">
        <v>0</v>
      </c>
      <c r="K1361" s="82" t="n">
        <f aca="false">IF(J1361=0,0,J1361/I1361)</f>
        <v>0</v>
      </c>
      <c r="L1361" s="82" t="n">
        <f aca="false">I1361/UOM</f>
        <v>0</v>
      </c>
      <c r="M1361" s="82" t="n">
        <f aca="false">J1361/UOM</f>
        <v>0</v>
      </c>
      <c r="N1361" s="83" t="str">
        <f aca="false">IF(F1361="P","PHY",IF(F1361="G","G",E1361))</f>
        <v>P</v>
      </c>
      <c r="O1361" s="83" t="str">
        <f aca="false">IF(ISNA(VLOOKUP(G1361,BadCanCurves,1,FALSE())),VLOOKUP(D1361,FOLIOS,6,FALSE()),"not used")</f>
        <v>not used</v>
      </c>
      <c r="P1361" s="83" t="n">
        <f aca="false">IF($N1361="P",VLOOKUP(H1361,PrcBuckets,2,FALSE()),0)</f>
        <v>13</v>
      </c>
      <c r="Q1361" s="83" t="n">
        <f aca="false">IF($N1361="D",VLOOKUP(H1361,BasisBuckets,2,FALSE()),0)</f>
        <v>0</v>
      </c>
      <c r="R1361" s="83" t="n">
        <f aca="false">IF($N1361="PHY",VLOOKUP(H1361,PGDBuckets,2,FALSE()),0)</f>
        <v>0</v>
      </c>
      <c r="S1361" s="83" t="n">
        <f aca="false">IF($N1361="G",VLOOKUP(H1361,PGDBuckets,2,FALSE()),0)</f>
        <v>0</v>
      </c>
      <c r="T1361" s="83" t="n">
        <f aca="false">SUM(P1361:S1361)</f>
        <v>13</v>
      </c>
      <c r="U1361" s="83" t="str">
        <f aca="false">IF(O1361="not used","-",O1361&amp;N1361&amp;T1361)</f>
        <v>-</v>
      </c>
      <c r="V1361" s="83" t="str">
        <f aca="false">IF(O1361="Not Used","-",VLOOKUP(D1361,FOLIOS,7,FALSE())&amp;H1361)</f>
        <v>-</v>
      </c>
      <c r="W1361" s="83" t="str">
        <f aca="false">IF(U1361="-","-",O1361&amp;E1361&amp;H1361)</f>
        <v>-</v>
      </c>
      <c r="X1361" s="84" t="str">
        <f aca="false">D1361&amp;G1361</f>
        <v>FT-CAND-EGSC-PRCTOLL:EMP/WADD</v>
      </c>
      <c r="AF1361" s="0" t="str">
        <f aca="false">D1361&amp;V1361</f>
        <v>FT-CAND-EGSC-PRC-</v>
      </c>
    </row>
    <row r="1362" customFormat="false" ht="12.75" hidden="false" customHeight="false" outlineLevel="0" collapsed="false">
      <c r="A1362" s="80" t="n">
        <v>36682</v>
      </c>
      <c r="B1362" s="81" t="s">
        <v>55</v>
      </c>
      <c r="C1362" s="81" t="s">
        <v>56</v>
      </c>
      <c r="D1362" s="81" t="s">
        <v>80</v>
      </c>
      <c r="E1362" s="81" t="s">
        <v>24</v>
      </c>
      <c r="F1362" s="81"/>
      <c r="G1362" s="81" t="s">
        <v>59</v>
      </c>
      <c r="H1362" s="80" t="n">
        <v>38749</v>
      </c>
      <c r="I1362" s="81" t="n">
        <v>0</v>
      </c>
      <c r="J1362" s="81" t="n">
        <v>0</v>
      </c>
      <c r="K1362" s="82" t="n">
        <f aca="false">IF(J1362=0,0,J1362/I1362)</f>
        <v>0</v>
      </c>
      <c r="L1362" s="82" t="n">
        <f aca="false">I1362/UOM</f>
        <v>0</v>
      </c>
      <c r="M1362" s="82" t="n">
        <f aca="false">J1362/UOM</f>
        <v>0</v>
      </c>
      <c r="N1362" s="83" t="str">
        <f aca="false">IF(F1362="P","PHY",IF(F1362="G","G",E1362))</f>
        <v>P</v>
      </c>
      <c r="O1362" s="83" t="str">
        <f aca="false">IF(ISNA(VLOOKUP(G1362,BadCanCurves,1,FALSE())),VLOOKUP(D1362,FOLIOS,6,FALSE()),"not used")</f>
        <v>not used</v>
      </c>
      <c r="P1362" s="83" t="n">
        <f aca="false">IF($N1362="P",VLOOKUP(H1362,PrcBuckets,2,FALSE()),0)</f>
        <v>13</v>
      </c>
      <c r="Q1362" s="83" t="n">
        <f aca="false">IF($N1362="D",VLOOKUP(H1362,BasisBuckets,2,FALSE()),0)</f>
        <v>0</v>
      </c>
      <c r="R1362" s="83" t="n">
        <f aca="false">IF($N1362="PHY",VLOOKUP(H1362,PGDBuckets,2,FALSE()),0)</f>
        <v>0</v>
      </c>
      <c r="S1362" s="83" t="n">
        <f aca="false">IF($N1362="G",VLOOKUP(H1362,PGDBuckets,2,FALSE()),0)</f>
        <v>0</v>
      </c>
      <c r="T1362" s="83" t="n">
        <f aca="false">SUM(P1362:S1362)</f>
        <v>13</v>
      </c>
      <c r="U1362" s="83" t="str">
        <f aca="false">IF(O1362="not used","-",O1362&amp;N1362&amp;T1362)</f>
        <v>-</v>
      </c>
      <c r="V1362" s="83" t="str">
        <f aca="false">IF(O1362="Not Used","-",VLOOKUP(D1362,FOLIOS,7,FALSE())&amp;H1362)</f>
        <v>-</v>
      </c>
      <c r="W1362" s="83" t="str">
        <f aca="false">IF(U1362="-","-",O1362&amp;E1362&amp;H1362)</f>
        <v>-</v>
      </c>
      <c r="X1362" s="84" t="str">
        <f aca="false">D1362&amp;G1362</f>
        <v>FT-CAND-EGSC-PRCTOLL:EMP/WADD</v>
      </c>
      <c r="AF1362" s="0" t="str">
        <f aca="false">D1362&amp;V1362</f>
        <v>FT-CAND-EGSC-PRC-</v>
      </c>
    </row>
    <row r="1363" customFormat="false" ht="12.75" hidden="false" customHeight="false" outlineLevel="0" collapsed="false">
      <c r="A1363" s="80" t="n">
        <v>36682</v>
      </c>
      <c r="B1363" s="81" t="s">
        <v>55</v>
      </c>
      <c r="C1363" s="81" t="s">
        <v>56</v>
      </c>
      <c r="D1363" s="81" t="s">
        <v>80</v>
      </c>
      <c r="E1363" s="81" t="s">
        <v>24</v>
      </c>
      <c r="F1363" s="81"/>
      <c r="G1363" s="81" t="s">
        <v>59</v>
      </c>
      <c r="H1363" s="80" t="n">
        <v>38777</v>
      </c>
      <c r="I1363" s="81" t="n">
        <v>0</v>
      </c>
      <c r="J1363" s="81" t="n">
        <v>0</v>
      </c>
      <c r="K1363" s="82" t="n">
        <f aca="false">IF(J1363=0,0,J1363/I1363)</f>
        <v>0</v>
      </c>
      <c r="L1363" s="82" t="n">
        <f aca="false">I1363/UOM</f>
        <v>0</v>
      </c>
      <c r="M1363" s="82" t="n">
        <f aca="false">J1363/UOM</f>
        <v>0</v>
      </c>
      <c r="N1363" s="83" t="str">
        <f aca="false">IF(F1363="P","PHY",IF(F1363="G","G",E1363))</f>
        <v>P</v>
      </c>
      <c r="O1363" s="83" t="str">
        <f aca="false">IF(ISNA(VLOOKUP(G1363,BadCanCurves,1,FALSE())),VLOOKUP(D1363,FOLIOS,6,FALSE()),"not used")</f>
        <v>not used</v>
      </c>
      <c r="P1363" s="83" t="n">
        <f aca="false">IF($N1363="P",VLOOKUP(H1363,PrcBuckets,2,FALSE()),0)</f>
        <v>13</v>
      </c>
      <c r="Q1363" s="83" t="n">
        <f aca="false">IF($N1363="D",VLOOKUP(H1363,BasisBuckets,2,FALSE()),0)</f>
        <v>0</v>
      </c>
      <c r="R1363" s="83" t="n">
        <f aca="false">IF($N1363="PHY",VLOOKUP(H1363,PGDBuckets,2,FALSE()),0)</f>
        <v>0</v>
      </c>
      <c r="S1363" s="83" t="n">
        <f aca="false">IF($N1363="G",VLOOKUP(H1363,PGDBuckets,2,FALSE()),0)</f>
        <v>0</v>
      </c>
      <c r="T1363" s="83" t="n">
        <f aca="false">SUM(P1363:S1363)</f>
        <v>13</v>
      </c>
      <c r="U1363" s="83" t="str">
        <f aca="false">IF(O1363="not used","-",O1363&amp;N1363&amp;T1363)</f>
        <v>-</v>
      </c>
      <c r="V1363" s="83" t="str">
        <f aca="false">IF(O1363="Not Used","-",VLOOKUP(D1363,FOLIOS,7,FALSE())&amp;H1363)</f>
        <v>-</v>
      </c>
      <c r="W1363" s="83" t="str">
        <f aca="false">IF(U1363="-","-",O1363&amp;E1363&amp;H1363)</f>
        <v>-</v>
      </c>
      <c r="X1363" s="84" t="str">
        <f aca="false">D1363&amp;G1363</f>
        <v>FT-CAND-EGSC-PRCTOLL:EMP/WADD</v>
      </c>
      <c r="AF1363" s="0" t="str">
        <f aca="false">D1363&amp;V1363</f>
        <v>FT-CAND-EGSC-PRC-</v>
      </c>
    </row>
    <row r="1364" customFormat="false" ht="12.75" hidden="false" customHeight="false" outlineLevel="0" collapsed="false">
      <c r="A1364" s="80" t="n">
        <v>36682</v>
      </c>
      <c r="B1364" s="81" t="s">
        <v>55</v>
      </c>
      <c r="C1364" s="81" t="s">
        <v>56</v>
      </c>
      <c r="D1364" s="81" t="s">
        <v>80</v>
      </c>
      <c r="E1364" s="81" t="s">
        <v>24</v>
      </c>
      <c r="F1364" s="81"/>
      <c r="G1364" s="81" t="s">
        <v>59</v>
      </c>
      <c r="H1364" s="80" t="n">
        <v>38808</v>
      </c>
      <c r="I1364" s="81" t="n">
        <v>0</v>
      </c>
      <c r="J1364" s="81" t="n">
        <v>0</v>
      </c>
      <c r="K1364" s="82" t="n">
        <f aca="false">IF(J1364=0,0,J1364/I1364)</f>
        <v>0</v>
      </c>
      <c r="L1364" s="82" t="n">
        <f aca="false">I1364/UOM</f>
        <v>0</v>
      </c>
      <c r="M1364" s="82" t="n">
        <f aca="false">J1364/UOM</f>
        <v>0</v>
      </c>
      <c r="N1364" s="83" t="str">
        <f aca="false">IF(F1364="P","PHY",IF(F1364="G","G",E1364))</f>
        <v>P</v>
      </c>
      <c r="O1364" s="83" t="str">
        <f aca="false">IF(ISNA(VLOOKUP(G1364,BadCanCurves,1,FALSE())),VLOOKUP(D1364,FOLIOS,6,FALSE()),"not used")</f>
        <v>not used</v>
      </c>
      <c r="P1364" s="83" t="n">
        <f aca="false">IF($N1364="P",VLOOKUP(H1364,PrcBuckets,2,FALSE()),0)</f>
        <v>13</v>
      </c>
      <c r="Q1364" s="83" t="n">
        <f aca="false">IF($N1364="D",VLOOKUP(H1364,BasisBuckets,2,FALSE()),0)</f>
        <v>0</v>
      </c>
      <c r="R1364" s="83" t="n">
        <f aca="false">IF($N1364="PHY",VLOOKUP(H1364,PGDBuckets,2,FALSE()),0)</f>
        <v>0</v>
      </c>
      <c r="S1364" s="83" t="n">
        <f aca="false">IF($N1364="G",VLOOKUP(H1364,PGDBuckets,2,FALSE()),0)</f>
        <v>0</v>
      </c>
      <c r="T1364" s="83" t="n">
        <f aca="false">SUM(P1364:S1364)</f>
        <v>13</v>
      </c>
      <c r="U1364" s="83" t="str">
        <f aca="false">IF(O1364="not used","-",O1364&amp;N1364&amp;T1364)</f>
        <v>-</v>
      </c>
      <c r="V1364" s="83" t="str">
        <f aca="false">IF(O1364="Not Used","-",VLOOKUP(D1364,FOLIOS,7,FALSE())&amp;H1364)</f>
        <v>-</v>
      </c>
      <c r="W1364" s="83" t="str">
        <f aca="false">IF(U1364="-","-",O1364&amp;E1364&amp;H1364)</f>
        <v>-</v>
      </c>
      <c r="X1364" s="84" t="str">
        <f aca="false">D1364&amp;G1364</f>
        <v>FT-CAND-EGSC-PRCTOLL:EMP/WADD</v>
      </c>
      <c r="AF1364" s="0" t="str">
        <f aca="false">D1364&amp;V1364</f>
        <v>FT-CAND-EGSC-PRC-</v>
      </c>
    </row>
    <row r="1365" customFormat="false" ht="12.75" hidden="false" customHeight="false" outlineLevel="0" collapsed="false">
      <c r="A1365" s="80" t="n">
        <v>36682</v>
      </c>
      <c r="B1365" s="81" t="s">
        <v>55</v>
      </c>
      <c r="C1365" s="81" t="s">
        <v>56</v>
      </c>
      <c r="D1365" s="81" t="s">
        <v>80</v>
      </c>
      <c r="E1365" s="81" t="s">
        <v>24</v>
      </c>
      <c r="F1365" s="81"/>
      <c r="G1365" s="81" t="s">
        <v>59</v>
      </c>
      <c r="H1365" s="80" t="n">
        <v>38838</v>
      </c>
      <c r="I1365" s="81" t="n">
        <v>0</v>
      </c>
      <c r="J1365" s="81" t="n">
        <v>0</v>
      </c>
      <c r="K1365" s="82" t="n">
        <f aca="false">IF(J1365=0,0,J1365/I1365)</f>
        <v>0</v>
      </c>
      <c r="L1365" s="82" t="n">
        <f aca="false">I1365/UOM</f>
        <v>0</v>
      </c>
      <c r="M1365" s="82" t="n">
        <f aca="false">J1365/UOM</f>
        <v>0</v>
      </c>
      <c r="N1365" s="83" t="str">
        <f aca="false">IF(F1365="P","PHY",IF(F1365="G","G",E1365))</f>
        <v>P</v>
      </c>
      <c r="O1365" s="83" t="str">
        <f aca="false">IF(ISNA(VLOOKUP(G1365,BadCanCurves,1,FALSE())),VLOOKUP(D1365,FOLIOS,6,FALSE()),"not used")</f>
        <v>not used</v>
      </c>
      <c r="P1365" s="83" t="n">
        <f aca="false">IF($N1365="P",VLOOKUP(H1365,PrcBuckets,2,FALSE()),0)</f>
        <v>13</v>
      </c>
      <c r="Q1365" s="83" t="n">
        <f aca="false">IF($N1365="D",VLOOKUP(H1365,BasisBuckets,2,FALSE()),0)</f>
        <v>0</v>
      </c>
      <c r="R1365" s="83" t="n">
        <f aca="false">IF($N1365="PHY",VLOOKUP(H1365,PGDBuckets,2,FALSE()),0)</f>
        <v>0</v>
      </c>
      <c r="S1365" s="83" t="n">
        <f aca="false">IF($N1365="G",VLOOKUP(H1365,PGDBuckets,2,FALSE()),0)</f>
        <v>0</v>
      </c>
      <c r="T1365" s="83" t="n">
        <f aca="false">SUM(P1365:S1365)</f>
        <v>13</v>
      </c>
      <c r="U1365" s="83" t="str">
        <f aca="false">IF(O1365="not used","-",O1365&amp;N1365&amp;T1365)</f>
        <v>-</v>
      </c>
      <c r="V1365" s="83" t="str">
        <f aca="false">IF(O1365="Not Used","-",VLOOKUP(D1365,FOLIOS,7,FALSE())&amp;H1365)</f>
        <v>-</v>
      </c>
      <c r="W1365" s="83" t="str">
        <f aca="false">IF(U1365="-","-",O1365&amp;E1365&amp;H1365)</f>
        <v>-</v>
      </c>
      <c r="X1365" s="84" t="str">
        <f aca="false">D1365&amp;G1365</f>
        <v>FT-CAND-EGSC-PRCTOLL:EMP/WADD</v>
      </c>
      <c r="AF1365" s="0" t="str">
        <f aca="false">D1365&amp;V1365</f>
        <v>FT-CAND-EGSC-PRC-</v>
      </c>
    </row>
    <row r="1366" customFormat="false" ht="12.75" hidden="false" customHeight="false" outlineLevel="0" collapsed="false">
      <c r="A1366" s="80" t="n">
        <v>36682</v>
      </c>
      <c r="B1366" s="81" t="s">
        <v>55</v>
      </c>
      <c r="C1366" s="81" t="s">
        <v>56</v>
      </c>
      <c r="D1366" s="81" t="s">
        <v>80</v>
      </c>
      <c r="E1366" s="81" t="s">
        <v>24</v>
      </c>
      <c r="F1366" s="81"/>
      <c r="G1366" s="81" t="s">
        <v>59</v>
      </c>
      <c r="H1366" s="80" t="n">
        <v>38869</v>
      </c>
      <c r="I1366" s="81" t="n">
        <v>0</v>
      </c>
      <c r="J1366" s="81" t="n">
        <v>0</v>
      </c>
      <c r="K1366" s="82" t="n">
        <f aca="false">IF(J1366=0,0,J1366/I1366)</f>
        <v>0</v>
      </c>
      <c r="L1366" s="82" t="n">
        <f aca="false">I1366/UOM</f>
        <v>0</v>
      </c>
      <c r="M1366" s="82" t="n">
        <f aca="false">J1366/UOM</f>
        <v>0</v>
      </c>
      <c r="N1366" s="83" t="str">
        <f aca="false">IF(F1366="P","PHY",IF(F1366="G","G",E1366))</f>
        <v>P</v>
      </c>
      <c r="O1366" s="83" t="str">
        <f aca="false">IF(ISNA(VLOOKUP(G1366,BadCanCurves,1,FALSE())),VLOOKUP(D1366,FOLIOS,6,FALSE()),"not used")</f>
        <v>not used</v>
      </c>
      <c r="P1366" s="83" t="n">
        <f aca="false">IF($N1366="P",VLOOKUP(H1366,PrcBuckets,2,FALSE()),0)</f>
        <v>13</v>
      </c>
      <c r="Q1366" s="83" t="n">
        <f aca="false">IF($N1366="D",VLOOKUP(H1366,BasisBuckets,2,FALSE()),0)</f>
        <v>0</v>
      </c>
      <c r="R1366" s="83" t="n">
        <f aca="false">IF($N1366="PHY",VLOOKUP(H1366,PGDBuckets,2,FALSE()),0)</f>
        <v>0</v>
      </c>
      <c r="S1366" s="83" t="n">
        <f aca="false">IF($N1366="G",VLOOKUP(H1366,PGDBuckets,2,FALSE()),0)</f>
        <v>0</v>
      </c>
      <c r="T1366" s="83" t="n">
        <f aca="false">SUM(P1366:S1366)</f>
        <v>13</v>
      </c>
      <c r="U1366" s="83" t="str">
        <f aca="false">IF(O1366="not used","-",O1366&amp;N1366&amp;T1366)</f>
        <v>-</v>
      </c>
      <c r="V1366" s="83" t="str">
        <f aca="false">IF(O1366="Not Used","-",VLOOKUP(D1366,FOLIOS,7,FALSE())&amp;H1366)</f>
        <v>-</v>
      </c>
      <c r="W1366" s="83" t="str">
        <f aca="false">IF(U1366="-","-",O1366&amp;E1366&amp;H1366)</f>
        <v>-</v>
      </c>
      <c r="X1366" s="84" t="str">
        <f aca="false">D1366&amp;G1366</f>
        <v>FT-CAND-EGSC-PRCTOLL:EMP/WADD</v>
      </c>
      <c r="AF1366" s="0" t="str">
        <f aca="false">D1366&amp;V1366</f>
        <v>FT-CAND-EGSC-PRC-</v>
      </c>
    </row>
    <row r="1367" customFormat="false" ht="12.75" hidden="false" customHeight="false" outlineLevel="0" collapsed="false">
      <c r="A1367" s="80" t="n">
        <v>36682</v>
      </c>
      <c r="B1367" s="81" t="s">
        <v>55</v>
      </c>
      <c r="C1367" s="81" t="s">
        <v>56</v>
      </c>
      <c r="D1367" s="81" t="s">
        <v>80</v>
      </c>
      <c r="E1367" s="81" t="s">
        <v>24</v>
      </c>
      <c r="F1367" s="81"/>
      <c r="G1367" s="81" t="s">
        <v>59</v>
      </c>
      <c r="H1367" s="80" t="n">
        <v>38899</v>
      </c>
      <c r="I1367" s="81" t="n">
        <v>0</v>
      </c>
      <c r="J1367" s="81" t="n">
        <v>0</v>
      </c>
      <c r="K1367" s="82" t="n">
        <f aca="false">IF(J1367=0,0,J1367/I1367)</f>
        <v>0</v>
      </c>
      <c r="L1367" s="82" t="n">
        <f aca="false">I1367/UOM</f>
        <v>0</v>
      </c>
      <c r="M1367" s="82" t="n">
        <f aca="false">J1367/UOM</f>
        <v>0</v>
      </c>
      <c r="N1367" s="83" t="str">
        <f aca="false">IF(F1367="P","PHY",IF(F1367="G","G",E1367))</f>
        <v>P</v>
      </c>
      <c r="O1367" s="83" t="str">
        <f aca="false">IF(ISNA(VLOOKUP(G1367,BadCanCurves,1,FALSE())),VLOOKUP(D1367,FOLIOS,6,FALSE()),"not used")</f>
        <v>not used</v>
      </c>
      <c r="P1367" s="83" t="n">
        <f aca="false">IF($N1367="P",VLOOKUP(H1367,PrcBuckets,2,FALSE()),0)</f>
        <v>13</v>
      </c>
      <c r="Q1367" s="83" t="n">
        <f aca="false">IF($N1367="D",VLOOKUP(H1367,BasisBuckets,2,FALSE()),0)</f>
        <v>0</v>
      </c>
      <c r="R1367" s="83" t="n">
        <f aca="false">IF($N1367="PHY",VLOOKUP(H1367,PGDBuckets,2,FALSE()),0)</f>
        <v>0</v>
      </c>
      <c r="S1367" s="83" t="n">
        <f aca="false">IF($N1367="G",VLOOKUP(H1367,PGDBuckets,2,FALSE()),0)</f>
        <v>0</v>
      </c>
      <c r="T1367" s="83" t="n">
        <f aca="false">SUM(P1367:S1367)</f>
        <v>13</v>
      </c>
      <c r="U1367" s="83" t="str">
        <f aca="false">IF(O1367="not used","-",O1367&amp;N1367&amp;T1367)</f>
        <v>-</v>
      </c>
      <c r="V1367" s="83" t="str">
        <f aca="false">IF(O1367="Not Used","-",VLOOKUP(D1367,FOLIOS,7,FALSE())&amp;H1367)</f>
        <v>-</v>
      </c>
      <c r="W1367" s="83" t="str">
        <f aca="false">IF(U1367="-","-",O1367&amp;E1367&amp;H1367)</f>
        <v>-</v>
      </c>
      <c r="X1367" s="84" t="str">
        <f aca="false">D1367&amp;G1367</f>
        <v>FT-CAND-EGSC-PRCTOLL:EMP/WADD</v>
      </c>
      <c r="AF1367" s="0" t="str">
        <f aca="false">D1367&amp;V1367</f>
        <v>FT-CAND-EGSC-PRC-</v>
      </c>
    </row>
    <row r="1368" customFormat="false" ht="12.75" hidden="false" customHeight="false" outlineLevel="0" collapsed="false">
      <c r="A1368" s="80" t="n">
        <v>36682</v>
      </c>
      <c r="B1368" s="81" t="s">
        <v>55</v>
      </c>
      <c r="C1368" s="81" t="s">
        <v>56</v>
      </c>
      <c r="D1368" s="81" t="s">
        <v>80</v>
      </c>
      <c r="E1368" s="81" t="s">
        <v>24</v>
      </c>
      <c r="F1368" s="81"/>
      <c r="G1368" s="81" t="s">
        <v>59</v>
      </c>
      <c r="H1368" s="80" t="n">
        <v>38930</v>
      </c>
      <c r="I1368" s="81" t="n">
        <v>0</v>
      </c>
      <c r="J1368" s="81" t="n">
        <v>0</v>
      </c>
      <c r="K1368" s="82" t="n">
        <f aca="false">IF(J1368=0,0,J1368/I1368)</f>
        <v>0</v>
      </c>
      <c r="L1368" s="82" t="n">
        <f aca="false">I1368/UOM</f>
        <v>0</v>
      </c>
      <c r="M1368" s="82" t="n">
        <f aca="false">J1368/UOM</f>
        <v>0</v>
      </c>
      <c r="N1368" s="83" t="str">
        <f aca="false">IF(F1368="P","PHY",IF(F1368="G","G",E1368))</f>
        <v>P</v>
      </c>
      <c r="O1368" s="83" t="str">
        <f aca="false">IF(ISNA(VLOOKUP(G1368,BadCanCurves,1,FALSE())),VLOOKUP(D1368,FOLIOS,6,FALSE()),"not used")</f>
        <v>not used</v>
      </c>
      <c r="P1368" s="83" t="n">
        <f aca="false">IF($N1368="P",VLOOKUP(H1368,PrcBuckets,2,FALSE()),0)</f>
        <v>13</v>
      </c>
      <c r="Q1368" s="83" t="n">
        <f aca="false">IF($N1368="D",VLOOKUP(H1368,BasisBuckets,2,FALSE()),0)</f>
        <v>0</v>
      </c>
      <c r="R1368" s="83" t="n">
        <f aca="false">IF($N1368="PHY",VLOOKUP(H1368,PGDBuckets,2,FALSE()),0)</f>
        <v>0</v>
      </c>
      <c r="S1368" s="83" t="n">
        <f aca="false">IF($N1368="G",VLOOKUP(H1368,PGDBuckets,2,FALSE()),0)</f>
        <v>0</v>
      </c>
      <c r="T1368" s="83" t="n">
        <f aca="false">SUM(P1368:S1368)</f>
        <v>13</v>
      </c>
      <c r="U1368" s="83" t="str">
        <f aca="false">IF(O1368="not used","-",O1368&amp;N1368&amp;T1368)</f>
        <v>-</v>
      </c>
      <c r="V1368" s="83" t="str">
        <f aca="false">IF(O1368="Not Used","-",VLOOKUP(D1368,FOLIOS,7,FALSE())&amp;H1368)</f>
        <v>-</v>
      </c>
      <c r="W1368" s="83" t="str">
        <f aca="false">IF(U1368="-","-",O1368&amp;E1368&amp;H1368)</f>
        <v>-</v>
      </c>
      <c r="X1368" s="84" t="str">
        <f aca="false">D1368&amp;G1368</f>
        <v>FT-CAND-EGSC-PRCTOLL:EMP/WADD</v>
      </c>
      <c r="AF1368" s="0" t="str">
        <f aca="false">D1368&amp;V1368</f>
        <v>FT-CAND-EGSC-PRC-</v>
      </c>
    </row>
    <row r="1369" customFormat="false" ht="12.75" hidden="false" customHeight="false" outlineLevel="0" collapsed="false">
      <c r="A1369" s="80" t="n">
        <v>36682</v>
      </c>
      <c r="B1369" s="81" t="s">
        <v>55</v>
      </c>
      <c r="C1369" s="81" t="s">
        <v>56</v>
      </c>
      <c r="D1369" s="81" t="s">
        <v>80</v>
      </c>
      <c r="E1369" s="81" t="s">
        <v>24</v>
      </c>
      <c r="F1369" s="81"/>
      <c r="G1369" s="81" t="s">
        <v>59</v>
      </c>
      <c r="H1369" s="80" t="n">
        <v>38961</v>
      </c>
      <c r="I1369" s="81" t="n">
        <v>0</v>
      </c>
      <c r="J1369" s="81" t="n">
        <v>0</v>
      </c>
      <c r="K1369" s="82" t="n">
        <f aca="false">IF(J1369=0,0,J1369/I1369)</f>
        <v>0</v>
      </c>
      <c r="L1369" s="82" t="n">
        <f aca="false">I1369/UOM</f>
        <v>0</v>
      </c>
      <c r="M1369" s="82" t="n">
        <f aca="false">J1369/UOM</f>
        <v>0</v>
      </c>
      <c r="N1369" s="83" t="str">
        <f aca="false">IF(F1369="P","PHY",IF(F1369="G","G",E1369))</f>
        <v>P</v>
      </c>
      <c r="O1369" s="83" t="str">
        <f aca="false">IF(ISNA(VLOOKUP(G1369,BadCanCurves,1,FALSE())),VLOOKUP(D1369,FOLIOS,6,FALSE()),"not used")</f>
        <v>not used</v>
      </c>
      <c r="P1369" s="83" t="n">
        <f aca="false">IF($N1369="P",VLOOKUP(H1369,PrcBuckets,2,FALSE()),0)</f>
        <v>13</v>
      </c>
      <c r="Q1369" s="83" t="n">
        <f aca="false">IF($N1369="D",VLOOKUP(H1369,BasisBuckets,2,FALSE()),0)</f>
        <v>0</v>
      </c>
      <c r="R1369" s="83" t="n">
        <f aca="false">IF($N1369="PHY",VLOOKUP(H1369,PGDBuckets,2,FALSE()),0)</f>
        <v>0</v>
      </c>
      <c r="S1369" s="83" t="n">
        <f aca="false">IF($N1369="G",VLOOKUP(H1369,PGDBuckets,2,FALSE()),0)</f>
        <v>0</v>
      </c>
      <c r="T1369" s="83" t="n">
        <f aca="false">SUM(P1369:S1369)</f>
        <v>13</v>
      </c>
      <c r="U1369" s="83" t="str">
        <f aca="false">IF(O1369="not used","-",O1369&amp;N1369&amp;T1369)</f>
        <v>-</v>
      </c>
      <c r="V1369" s="83" t="str">
        <f aca="false">IF(O1369="Not Used","-",VLOOKUP(D1369,FOLIOS,7,FALSE())&amp;H1369)</f>
        <v>-</v>
      </c>
      <c r="W1369" s="83" t="str">
        <f aca="false">IF(U1369="-","-",O1369&amp;E1369&amp;H1369)</f>
        <v>-</v>
      </c>
      <c r="X1369" s="84" t="str">
        <f aca="false">D1369&amp;G1369</f>
        <v>FT-CAND-EGSC-PRCTOLL:EMP/WADD</v>
      </c>
      <c r="AF1369" s="0" t="str">
        <f aca="false">D1369&amp;V1369</f>
        <v>FT-CAND-EGSC-PRC-</v>
      </c>
    </row>
    <row r="1370" customFormat="false" ht="12.75" hidden="false" customHeight="false" outlineLevel="0" collapsed="false">
      <c r="A1370" s="80" t="n">
        <v>36682</v>
      </c>
      <c r="B1370" s="81" t="s">
        <v>55</v>
      </c>
      <c r="C1370" s="81" t="s">
        <v>56</v>
      </c>
      <c r="D1370" s="81" t="s">
        <v>80</v>
      </c>
      <c r="E1370" s="81" t="s">
        <v>24</v>
      </c>
      <c r="F1370" s="81"/>
      <c r="G1370" s="81" t="s">
        <v>59</v>
      </c>
      <c r="H1370" s="80" t="n">
        <v>38991</v>
      </c>
      <c r="I1370" s="81" t="n">
        <v>0</v>
      </c>
      <c r="J1370" s="81" t="n">
        <v>0</v>
      </c>
      <c r="K1370" s="82" t="n">
        <f aca="false">IF(J1370=0,0,J1370/I1370)</f>
        <v>0</v>
      </c>
      <c r="L1370" s="82" t="n">
        <f aca="false">I1370/UOM</f>
        <v>0</v>
      </c>
      <c r="M1370" s="82" t="n">
        <f aca="false">J1370/UOM</f>
        <v>0</v>
      </c>
      <c r="N1370" s="83" t="str">
        <f aca="false">IF(F1370="P","PHY",IF(F1370="G","G",E1370))</f>
        <v>P</v>
      </c>
      <c r="O1370" s="83" t="str">
        <f aca="false">IF(ISNA(VLOOKUP(G1370,BadCanCurves,1,FALSE())),VLOOKUP(D1370,FOLIOS,6,FALSE()),"not used")</f>
        <v>not used</v>
      </c>
      <c r="P1370" s="83" t="n">
        <f aca="false">IF($N1370="P",VLOOKUP(H1370,PrcBuckets,2,FALSE()),0)</f>
        <v>13</v>
      </c>
      <c r="Q1370" s="83" t="n">
        <f aca="false">IF($N1370="D",VLOOKUP(H1370,BasisBuckets,2,FALSE()),0)</f>
        <v>0</v>
      </c>
      <c r="R1370" s="83" t="n">
        <f aca="false">IF($N1370="PHY",VLOOKUP(H1370,PGDBuckets,2,FALSE()),0)</f>
        <v>0</v>
      </c>
      <c r="S1370" s="83" t="n">
        <f aca="false">IF($N1370="G",VLOOKUP(H1370,PGDBuckets,2,FALSE()),0)</f>
        <v>0</v>
      </c>
      <c r="T1370" s="83" t="n">
        <f aca="false">SUM(P1370:S1370)</f>
        <v>13</v>
      </c>
      <c r="U1370" s="83" t="str">
        <f aca="false">IF(O1370="not used","-",O1370&amp;N1370&amp;T1370)</f>
        <v>-</v>
      </c>
      <c r="V1370" s="83" t="str">
        <f aca="false">IF(O1370="Not Used","-",VLOOKUP(D1370,FOLIOS,7,FALSE())&amp;H1370)</f>
        <v>-</v>
      </c>
      <c r="W1370" s="83" t="str">
        <f aca="false">IF(U1370="-","-",O1370&amp;E1370&amp;H1370)</f>
        <v>-</v>
      </c>
      <c r="X1370" s="84" t="str">
        <f aca="false">D1370&amp;G1370</f>
        <v>FT-CAND-EGSC-PRCTOLL:EMP/WADD</v>
      </c>
      <c r="AF1370" s="0" t="str">
        <f aca="false">D1370&amp;V1370</f>
        <v>FT-CAND-EGSC-PRC-</v>
      </c>
    </row>
    <row r="1371" customFormat="false" ht="12.75" hidden="false" customHeight="false" outlineLevel="0" collapsed="false">
      <c r="A1371" s="80" t="n">
        <v>36682</v>
      </c>
      <c r="B1371" s="81" t="s">
        <v>55</v>
      </c>
      <c r="C1371" s="81" t="s">
        <v>56</v>
      </c>
      <c r="D1371" s="81" t="s">
        <v>80</v>
      </c>
      <c r="E1371" s="81" t="s">
        <v>24</v>
      </c>
      <c r="F1371" s="81"/>
      <c r="G1371" s="81" t="s">
        <v>59</v>
      </c>
      <c r="H1371" s="80" t="n">
        <v>39022</v>
      </c>
      <c r="I1371" s="81" t="n">
        <v>0</v>
      </c>
      <c r="J1371" s="81" t="n">
        <v>0</v>
      </c>
      <c r="K1371" s="82" t="n">
        <f aca="false">IF(J1371=0,0,J1371/I1371)</f>
        <v>0</v>
      </c>
      <c r="L1371" s="82" t="n">
        <f aca="false">I1371/UOM</f>
        <v>0</v>
      </c>
      <c r="M1371" s="82" t="n">
        <f aca="false">J1371/UOM</f>
        <v>0</v>
      </c>
      <c r="N1371" s="83" t="str">
        <f aca="false">IF(F1371="P","PHY",IF(F1371="G","G",E1371))</f>
        <v>P</v>
      </c>
      <c r="O1371" s="83" t="str">
        <f aca="false">IF(ISNA(VLOOKUP(G1371,BadCanCurves,1,FALSE())),VLOOKUP(D1371,FOLIOS,6,FALSE()),"not used")</f>
        <v>not used</v>
      </c>
      <c r="P1371" s="83" t="n">
        <f aca="false">IF($N1371="P",VLOOKUP(H1371,PrcBuckets,2,FALSE()),0)</f>
        <v>13</v>
      </c>
      <c r="Q1371" s="83" t="n">
        <f aca="false">IF($N1371="D",VLOOKUP(H1371,BasisBuckets,2,FALSE()),0)</f>
        <v>0</v>
      </c>
      <c r="R1371" s="83" t="n">
        <f aca="false">IF($N1371="PHY",VLOOKUP(H1371,PGDBuckets,2,FALSE()),0)</f>
        <v>0</v>
      </c>
      <c r="S1371" s="83" t="n">
        <f aca="false">IF($N1371="G",VLOOKUP(H1371,PGDBuckets,2,FALSE()),0)</f>
        <v>0</v>
      </c>
      <c r="T1371" s="83" t="n">
        <f aca="false">SUM(P1371:S1371)</f>
        <v>13</v>
      </c>
      <c r="U1371" s="83" t="str">
        <f aca="false">IF(O1371="not used","-",O1371&amp;N1371&amp;T1371)</f>
        <v>-</v>
      </c>
      <c r="V1371" s="83" t="str">
        <f aca="false">IF(O1371="Not Used","-",VLOOKUP(D1371,FOLIOS,7,FALSE())&amp;H1371)</f>
        <v>-</v>
      </c>
      <c r="W1371" s="83" t="str">
        <f aca="false">IF(U1371="-","-",O1371&amp;E1371&amp;H1371)</f>
        <v>-</v>
      </c>
      <c r="X1371" s="84" t="str">
        <f aca="false">D1371&amp;G1371</f>
        <v>FT-CAND-EGSC-PRCTOLL:EMP/WADD</v>
      </c>
      <c r="AF1371" s="0" t="str">
        <f aca="false">D1371&amp;V1371</f>
        <v>FT-CAND-EGSC-PRC-</v>
      </c>
    </row>
    <row r="1372" customFormat="false" ht="12.75" hidden="false" customHeight="false" outlineLevel="0" collapsed="false">
      <c r="A1372" s="80" t="n">
        <v>36682</v>
      </c>
      <c r="B1372" s="81" t="s">
        <v>55</v>
      </c>
      <c r="C1372" s="81" t="s">
        <v>56</v>
      </c>
      <c r="D1372" s="81" t="s">
        <v>80</v>
      </c>
      <c r="E1372" s="81" t="s">
        <v>24</v>
      </c>
      <c r="F1372" s="81"/>
      <c r="G1372" s="81" t="s">
        <v>59</v>
      </c>
      <c r="H1372" s="80" t="n">
        <v>39052</v>
      </c>
      <c r="I1372" s="81" t="n">
        <v>0</v>
      </c>
      <c r="J1372" s="81" t="n">
        <v>0</v>
      </c>
      <c r="K1372" s="82" t="n">
        <f aca="false">IF(J1372=0,0,J1372/I1372)</f>
        <v>0</v>
      </c>
      <c r="L1372" s="82" t="n">
        <f aca="false">I1372/UOM</f>
        <v>0</v>
      </c>
      <c r="M1372" s="82" t="n">
        <f aca="false">J1372/UOM</f>
        <v>0</v>
      </c>
      <c r="N1372" s="83" t="str">
        <f aca="false">IF(F1372="P","PHY",IF(F1372="G","G",E1372))</f>
        <v>P</v>
      </c>
      <c r="O1372" s="83" t="str">
        <f aca="false">IF(ISNA(VLOOKUP(G1372,BadCanCurves,1,FALSE())),VLOOKUP(D1372,FOLIOS,6,FALSE()),"not used")</f>
        <v>not used</v>
      </c>
      <c r="P1372" s="83" t="n">
        <f aca="false">IF($N1372="P",VLOOKUP(H1372,PrcBuckets,2,FALSE()),0)</f>
        <v>13</v>
      </c>
      <c r="Q1372" s="83" t="n">
        <f aca="false">IF($N1372="D",VLOOKUP(H1372,BasisBuckets,2,FALSE()),0)</f>
        <v>0</v>
      </c>
      <c r="R1372" s="83" t="n">
        <f aca="false">IF($N1372="PHY",VLOOKUP(H1372,PGDBuckets,2,FALSE()),0)</f>
        <v>0</v>
      </c>
      <c r="S1372" s="83" t="n">
        <f aca="false">IF($N1372="G",VLOOKUP(H1372,PGDBuckets,2,FALSE()),0)</f>
        <v>0</v>
      </c>
      <c r="T1372" s="83" t="n">
        <f aca="false">SUM(P1372:S1372)</f>
        <v>13</v>
      </c>
      <c r="U1372" s="83" t="str">
        <f aca="false">IF(O1372="not used","-",O1372&amp;N1372&amp;T1372)</f>
        <v>-</v>
      </c>
      <c r="V1372" s="83" t="str">
        <f aca="false">IF(O1372="Not Used","-",VLOOKUP(D1372,FOLIOS,7,FALSE())&amp;H1372)</f>
        <v>-</v>
      </c>
      <c r="W1372" s="83" t="str">
        <f aca="false">IF(U1372="-","-",O1372&amp;E1372&amp;H1372)</f>
        <v>-</v>
      </c>
      <c r="X1372" s="84" t="str">
        <f aca="false">D1372&amp;G1372</f>
        <v>FT-CAND-EGSC-PRCTOLL:EMP/WADD</v>
      </c>
      <c r="AF1372" s="0" t="str">
        <f aca="false">D1372&amp;V1372</f>
        <v>FT-CAND-EGSC-PRC-</v>
      </c>
    </row>
    <row r="1373" customFormat="false" ht="12.75" hidden="false" customHeight="false" outlineLevel="0" collapsed="false">
      <c r="A1373" s="80" t="n">
        <v>36682</v>
      </c>
      <c r="B1373" s="81" t="s">
        <v>55</v>
      </c>
      <c r="C1373" s="81" t="s">
        <v>56</v>
      </c>
      <c r="D1373" s="81" t="s">
        <v>80</v>
      </c>
      <c r="E1373" s="81" t="s">
        <v>24</v>
      </c>
      <c r="F1373" s="81"/>
      <c r="G1373" s="81" t="s">
        <v>59</v>
      </c>
      <c r="H1373" s="80" t="n">
        <v>39083</v>
      </c>
      <c r="I1373" s="81" t="n">
        <v>0</v>
      </c>
      <c r="J1373" s="81" t="n">
        <v>0</v>
      </c>
      <c r="K1373" s="82" t="n">
        <f aca="false">IF(J1373=0,0,J1373/I1373)</f>
        <v>0</v>
      </c>
      <c r="L1373" s="82" t="n">
        <f aca="false">I1373/UOM</f>
        <v>0</v>
      </c>
      <c r="M1373" s="82" t="n">
        <f aca="false">J1373/UOM</f>
        <v>0</v>
      </c>
      <c r="N1373" s="83" t="str">
        <f aca="false">IF(F1373="P","PHY",IF(F1373="G","G",E1373))</f>
        <v>P</v>
      </c>
      <c r="O1373" s="83" t="str">
        <f aca="false">IF(ISNA(VLOOKUP(G1373,BadCanCurves,1,FALSE())),VLOOKUP(D1373,FOLIOS,6,FALSE()),"not used")</f>
        <v>not used</v>
      </c>
      <c r="P1373" s="83" t="n">
        <f aca="false">IF($N1373="P",VLOOKUP(H1373,PrcBuckets,2,FALSE()),0)</f>
        <v>13</v>
      </c>
      <c r="Q1373" s="83" t="n">
        <f aca="false">IF($N1373="D",VLOOKUP(H1373,BasisBuckets,2,FALSE()),0)</f>
        <v>0</v>
      </c>
      <c r="R1373" s="83" t="n">
        <f aca="false">IF($N1373="PHY",VLOOKUP(H1373,PGDBuckets,2,FALSE()),0)</f>
        <v>0</v>
      </c>
      <c r="S1373" s="83" t="n">
        <f aca="false">IF($N1373="G",VLOOKUP(H1373,PGDBuckets,2,FALSE()),0)</f>
        <v>0</v>
      </c>
      <c r="T1373" s="83" t="n">
        <f aca="false">SUM(P1373:S1373)</f>
        <v>13</v>
      </c>
      <c r="U1373" s="83" t="str">
        <f aca="false">IF(O1373="not used","-",O1373&amp;N1373&amp;T1373)</f>
        <v>-</v>
      </c>
      <c r="V1373" s="83" t="str">
        <f aca="false">IF(O1373="Not Used","-",VLOOKUP(D1373,FOLIOS,7,FALSE())&amp;H1373)</f>
        <v>-</v>
      </c>
      <c r="W1373" s="83" t="str">
        <f aca="false">IF(U1373="-","-",O1373&amp;E1373&amp;H1373)</f>
        <v>-</v>
      </c>
      <c r="X1373" s="84" t="str">
        <f aca="false">D1373&amp;G1373</f>
        <v>FT-CAND-EGSC-PRCTOLL:EMP/WADD</v>
      </c>
      <c r="AF1373" s="0" t="str">
        <f aca="false">D1373&amp;V1373</f>
        <v>FT-CAND-EGSC-PRC-</v>
      </c>
    </row>
    <row r="1374" customFormat="false" ht="12.75" hidden="false" customHeight="false" outlineLevel="0" collapsed="false">
      <c r="A1374" s="80" t="n">
        <v>36682</v>
      </c>
      <c r="B1374" s="81" t="s">
        <v>55</v>
      </c>
      <c r="C1374" s="81" t="s">
        <v>56</v>
      </c>
      <c r="D1374" s="81" t="s">
        <v>80</v>
      </c>
      <c r="E1374" s="81" t="s">
        <v>24</v>
      </c>
      <c r="F1374" s="81"/>
      <c r="G1374" s="81" t="s">
        <v>59</v>
      </c>
      <c r="H1374" s="80" t="n">
        <v>39114</v>
      </c>
      <c r="I1374" s="81" t="n">
        <v>0</v>
      </c>
      <c r="J1374" s="81" t="n">
        <v>0</v>
      </c>
      <c r="K1374" s="82" t="n">
        <f aca="false">IF(J1374=0,0,J1374/I1374)</f>
        <v>0</v>
      </c>
      <c r="L1374" s="82" t="n">
        <f aca="false">I1374/UOM</f>
        <v>0</v>
      </c>
      <c r="M1374" s="82" t="n">
        <f aca="false">J1374/UOM</f>
        <v>0</v>
      </c>
      <c r="N1374" s="83" t="str">
        <f aca="false">IF(F1374="P","PHY",IF(F1374="G","G",E1374))</f>
        <v>P</v>
      </c>
      <c r="O1374" s="83" t="str">
        <f aca="false">IF(ISNA(VLOOKUP(G1374,BadCanCurves,1,FALSE())),VLOOKUP(D1374,FOLIOS,6,FALSE()),"not used")</f>
        <v>not used</v>
      </c>
      <c r="P1374" s="83" t="n">
        <f aca="false">IF($N1374="P",VLOOKUP(H1374,PrcBuckets,2,FALSE()),0)</f>
        <v>13</v>
      </c>
      <c r="Q1374" s="83" t="n">
        <f aca="false">IF($N1374="D",VLOOKUP(H1374,BasisBuckets,2,FALSE()),0)</f>
        <v>0</v>
      </c>
      <c r="R1374" s="83" t="n">
        <f aca="false">IF($N1374="PHY",VLOOKUP(H1374,PGDBuckets,2,FALSE()),0)</f>
        <v>0</v>
      </c>
      <c r="S1374" s="83" t="n">
        <f aca="false">IF($N1374="G",VLOOKUP(H1374,PGDBuckets,2,FALSE()),0)</f>
        <v>0</v>
      </c>
      <c r="T1374" s="83" t="n">
        <f aca="false">SUM(P1374:S1374)</f>
        <v>13</v>
      </c>
      <c r="U1374" s="83" t="str">
        <f aca="false">IF(O1374="not used","-",O1374&amp;N1374&amp;T1374)</f>
        <v>-</v>
      </c>
      <c r="V1374" s="83" t="str">
        <f aca="false">IF(O1374="Not Used","-",VLOOKUP(D1374,FOLIOS,7,FALSE())&amp;H1374)</f>
        <v>-</v>
      </c>
      <c r="W1374" s="83" t="str">
        <f aca="false">IF(U1374="-","-",O1374&amp;E1374&amp;H1374)</f>
        <v>-</v>
      </c>
      <c r="X1374" s="84" t="str">
        <f aca="false">D1374&amp;G1374</f>
        <v>FT-CAND-EGSC-PRCTOLL:EMP/WADD</v>
      </c>
      <c r="AF1374" s="0" t="str">
        <f aca="false">D1374&amp;V1374</f>
        <v>FT-CAND-EGSC-PRC-</v>
      </c>
    </row>
    <row r="1375" customFormat="false" ht="12.75" hidden="false" customHeight="false" outlineLevel="0" collapsed="false">
      <c r="A1375" s="80" t="n">
        <v>36682</v>
      </c>
      <c r="B1375" s="81" t="s">
        <v>55</v>
      </c>
      <c r="C1375" s="81" t="s">
        <v>56</v>
      </c>
      <c r="D1375" s="81" t="s">
        <v>80</v>
      </c>
      <c r="E1375" s="81" t="s">
        <v>24</v>
      </c>
      <c r="F1375" s="81"/>
      <c r="G1375" s="81" t="s">
        <v>59</v>
      </c>
      <c r="H1375" s="80" t="n">
        <v>39142</v>
      </c>
      <c r="I1375" s="81" t="n">
        <v>0</v>
      </c>
      <c r="J1375" s="81" t="n">
        <v>0</v>
      </c>
      <c r="K1375" s="82" t="n">
        <f aca="false">IF(J1375=0,0,J1375/I1375)</f>
        <v>0</v>
      </c>
      <c r="L1375" s="82" t="n">
        <f aca="false">I1375/UOM</f>
        <v>0</v>
      </c>
      <c r="M1375" s="82" t="n">
        <f aca="false">J1375/UOM</f>
        <v>0</v>
      </c>
      <c r="N1375" s="83" t="str">
        <f aca="false">IF(F1375="P","PHY",IF(F1375="G","G",E1375))</f>
        <v>P</v>
      </c>
      <c r="O1375" s="83" t="str">
        <f aca="false">IF(ISNA(VLOOKUP(G1375,BadCanCurves,1,FALSE())),VLOOKUP(D1375,FOLIOS,6,FALSE()),"not used")</f>
        <v>not used</v>
      </c>
      <c r="P1375" s="83" t="n">
        <f aca="false">IF($N1375="P",VLOOKUP(H1375,PrcBuckets,2,FALSE()),0)</f>
        <v>13</v>
      </c>
      <c r="Q1375" s="83" t="n">
        <f aca="false">IF($N1375="D",VLOOKUP(H1375,BasisBuckets,2,FALSE()),0)</f>
        <v>0</v>
      </c>
      <c r="R1375" s="83" t="n">
        <f aca="false">IF($N1375="PHY",VLOOKUP(H1375,PGDBuckets,2,FALSE()),0)</f>
        <v>0</v>
      </c>
      <c r="S1375" s="83" t="n">
        <f aca="false">IF($N1375="G",VLOOKUP(H1375,PGDBuckets,2,FALSE()),0)</f>
        <v>0</v>
      </c>
      <c r="T1375" s="83" t="n">
        <f aca="false">SUM(P1375:S1375)</f>
        <v>13</v>
      </c>
      <c r="U1375" s="83" t="str">
        <f aca="false">IF(O1375="not used","-",O1375&amp;N1375&amp;T1375)</f>
        <v>-</v>
      </c>
      <c r="V1375" s="83" t="str">
        <f aca="false">IF(O1375="Not Used","-",VLOOKUP(D1375,FOLIOS,7,FALSE())&amp;H1375)</f>
        <v>-</v>
      </c>
      <c r="W1375" s="83" t="str">
        <f aca="false">IF(U1375="-","-",O1375&amp;E1375&amp;H1375)</f>
        <v>-</v>
      </c>
      <c r="X1375" s="84" t="str">
        <f aca="false">D1375&amp;G1375</f>
        <v>FT-CAND-EGSC-PRCTOLL:EMP/WADD</v>
      </c>
      <c r="AF1375" s="0" t="str">
        <f aca="false">D1375&amp;V1375</f>
        <v>FT-CAND-EGSC-PRC-</v>
      </c>
    </row>
    <row r="1376" customFormat="false" ht="12.75" hidden="false" customHeight="false" outlineLevel="0" collapsed="false">
      <c r="A1376" s="80" t="n">
        <v>36682</v>
      </c>
      <c r="B1376" s="81" t="s">
        <v>55</v>
      </c>
      <c r="C1376" s="81" t="s">
        <v>56</v>
      </c>
      <c r="D1376" s="81" t="s">
        <v>80</v>
      </c>
      <c r="E1376" s="81" t="s">
        <v>24</v>
      </c>
      <c r="F1376" s="81"/>
      <c r="G1376" s="81" t="s">
        <v>59</v>
      </c>
      <c r="H1376" s="80" t="n">
        <v>39173</v>
      </c>
      <c r="I1376" s="81" t="n">
        <v>0</v>
      </c>
      <c r="J1376" s="81" t="n">
        <v>0</v>
      </c>
      <c r="K1376" s="82" t="n">
        <f aca="false">IF(J1376=0,0,J1376/I1376)</f>
        <v>0</v>
      </c>
      <c r="L1376" s="82" t="n">
        <f aca="false">I1376/UOM</f>
        <v>0</v>
      </c>
      <c r="M1376" s="82" t="n">
        <f aca="false">J1376/UOM</f>
        <v>0</v>
      </c>
      <c r="N1376" s="83" t="str">
        <f aca="false">IF(F1376="P","PHY",IF(F1376="G","G",E1376))</f>
        <v>P</v>
      </c>
      <c r="O1376" s="83" t="str">
        <f aca="false">IF(ISNA(VLOOKUP(G1376,BadCanCurves,1,FALSE())),VLOOKUP(D1376,FOLIOS,6,FALSE()),"not used")</f>
        <v>not used</v>
      </c>
      <c r="P1376" s="83" t="n">
        <f aca="false">IF($N1376="P",VLOOKUP(H1376,PrcBuckets,2,FALSE()),0)</f>
        <v>13</v>
      </c>
      <c r="Q1376" s="83" t="n">
        <f aca="false">IF($N1376="D",VLOOKUP(H1376,BasisBuckets,2,FALSE()),0)</f>
        <v>0</v>
      </c>
      <c r="R1376" s="83" t="n">
        <f aca="false">IF($N1376="PHY",VLOOKUP(H1376,PGDBuckets,2,FALSE()),0)</f>
        <v>0</v>
      </c>
      <c r="S1376" s="83" t="n">
        <f aca="false">IF($N1376="G",VLOOKUP(H1376,PGDBuckets,2,FALSE()),0)</f>
        <v>0</v>
      </c>
      <c r="T1376" s="83" t="n">
        <f aca="false">SUM(P1376:S1376)</f>
        <v>13</v>
      </c>
      <c r="U1376" s="83" t="str">
        <f aca="false">IF(O1376="not used","-",O1376&amp;N1376&amp;T1376)</f>
        <v>-</v>
      </c>
      <c r="V1376" s="83" t="str">
        <f aca="false">IF(O1376="Not Used","-",VLOOKUP(D1376,FOLIOS,7,FALSE())&amp;H1376)</f>
        <v>-</v>
      </c>
      <c r="W1376" s="83" t="str">
        <f aca="false">IF(U1376="-","-",O1376&amp;E1376&amp;H1376)</f>
        <v>-</v>
      </c>
      <c r="X1376" s="84" t="str">
        <f aca="false">D1376&amp;G1376</f>
        <v>FT-CAND-EGSC-PRCTOLL:EMP/WADD</v>
      </c>
      <c r="AF1376" s="0" t="str">
        <f aca="false">D1376&amp;V1376</f>
        <v>FT-CAND-EGSC-PRC-</v>
      </c>
    </row>
    <row r="1377" customFormat="false" ht="12.75" hidden="false" customHeight="false" outlineLevel="0" collapsed="false">
      <c r="A1377" s="80" t="n">
        <v>36682</v>
      </c>
      <c r="B1377" s="81" t="s">
        <v>55</v>
      </c>
      <c r="C1377" s="81" t="s">
        <v>56</v>
      </c>
      <c r="D1377" s="81" t="s">
        <v>80</v>
      </c>
      <c r="E1377" s="81" t="s">
        <v>24</v>
      </c>
      <c r="F1377" s="81"/>
      <c r="G1377" s="81" t="s">
        <v>59</v>
      </c>
      <c r="H1377" s="80" t="n">
        <v>39203</v>
      </c>
      <c r="I1377" s="81" t="n">
        <v>0</v>
      </c>
      <c r="J1377" s="81" t="n">
        <v>0</v>
      </c>
      <c r="K1377" s="82" t="n">
        <f aca="false">IF(J1377=0,0,J1377/I1377)</f>
        <v>0</v>
      </c>
      <c r="L1377" s="82" t="n">
        <f aca="false">I1377/UOM</f>
        <v>0</v>
      </c>
      <c r="M1377" s="82" t="n">
        <f aca="false">J1377/UOM</f>
        <v>0</v>
      </c>
      <c r="N1377" s="83" t="str">
        <f aca="false">IF(F1377="P","PHY",IF(F1377="G","G",E1377))</f>
        <v>P</v>
      </c>
      <c r="O1377" s="83" t="str">
        <f aca="false">IF(ISNA(VLOOKUP(G1377,BadCanCurves,1,FALSE())),VLOOKUP(D1377,FOLIOS,6,FALSE()),"not used")</f>
        <v>not used</v>
      </c>
      <c r="P1377" s="83" t="n">
        <f aca="false">IF($N1377="P",VLOOKUP(H1377,PrcBuckets,2,FALSE()),0)</f>
        <v>13</v>
      </c>
      <c r="Q1377" s="83" t="n">
        <f aca="false">IF($N1377="D",VLOOKUP(H1377,BasisBuckets,2,FALSE()),0)</f>
        <v>0</v>
      </c>
      <c r="R1377" s="83" t="n">
        <f aca="false">IF($N1377="PHY",VLOOKUP(H1377,PGDBuckets,2,FALSE()),0)</f>
        <v>0</v>
      </c>
      <c r="S1377" s="83" t="n">
        <f aca="false">IF($N1377="G",VLOOKUP(H1377,PGDBuckets,2,FALSE()),0)</f>
        <v>0</v>
      </c>
      <c r="T1377" s="83" t="n">
        <f aca="false">SUM(P1377:S1377)</f>
        <v>13</v>
      </c>
      <c r="U1377" s="83" t="str">
        <f aca="false">IF(O1377="not used","-",O1377&amp;N1377&amp;T1377)</f>
        <v>-</v>
      </c>
      <c r="V1377" s="83" t="str">
        <f aca="false">IF(O1377="Not Used","-",VLOOKUP(D1377,FOLIOS,7,FALSE())&amp;H1377)</f>
        <v>-</v>
      </c>
      <c r="W1377" s="83" t="str">
        <f aca="false">IF(U1377="-","-",O1377&amp;E1377&amp;H1377)</f>
        <v>-</v>
      </c>
      <c r="X1377" s="84" t="str">
        <f aca="false">D1377&amp;G1377</f>
        <v>FT-CAND-EGSC-PRCTOLL:EMP/WADD</v>
      </c>
      <c r="AF1377" s="0" t="str">
        <f aca="false">D1377&amp;V1377</f>
        <v>FT-CAND-EGSC-PRC-</v>
      </c>
    </row>
    <row r="1378" customFormat="false" ht="12.75" hidden="false" customHeight="false" outlineLevel="0" collapsed="false">
      <c r="A1378" s="80" t="n">
        <v>36682</v>
      </c>
      <c r="B1378" s="81" t="s">
        <v>55</v>
      </c>
      <c r="C1378" s="81" t="s">
        <v>56</v>
      </c>
      <c r="D1378" s="81" t="s">
        <v>80</v>
      </c>
      <c r="E1378" s="81" t="s">
        <v>24</v>
      </c>
      <c r="F1378" s="81"/>
      <c r="G1378" s="81" t="s">
        <v>59</v>
      </c>
      <c r="H1378" s="80" t="n">
        <v>39234</v>
      </c>
      <c r="I1378" s="81" t="n">
        <v>0</v>
      </c>
      <c r="J1378" s="81" t="n">
        <v>0</v>
      </c>
      <c r="K1378" s="82" t="n">
        <f aca="false">IF(J1378=0,0,J1378/I1378)</f>
        <v>0</v>
      </c>
      <c r="L1378" s="82" t="n">
        <f aca="false">I1378/UOM</f>
        <v>0</v>
      </c>
      <c r="M1378" s="82" t="n">
        <f aca="false">J1378/UOM</f>
        <v>0</v>
      </c>
      <c r="N1378" s="83" t="str">
        <f aca="false">IF(F1378="P","PHY",IF(F1378="G","G",E1378))</f>
        <v>P</v>
      </c>
      <c r="O1378" s="83" t="str">
        <f aca="false">IF(ISNA(VLOOKUP(G1378,BadCanCurves,1,FALSE())),VLOOKUP(D1378,FOLIOS,6,FALSE()),"not used")</f>
        <v>not used</v>
      </c>
      <c r="P1378" s="83" t="n">
        <f aca="false">IF($N1378="P",VLOOKUP(H1378,PrcBuckets,2,FALSE()),0)</f>
        <v>13</v>
      </c>
      <c r="Q1378" s="83" t="n">
        <f aca="false">IF($N1378="D",VLOOKUP(H1378,BasisBuckets,2,FALSE()),0)</f>
        <v>0</v>
      </c>
      <c r="R1378" s="83" t="n">
        <f aca="false">IF($N1378="PHY",VLOOKUP(H1378,PGDBuckets,2,FALSE()),0)</f>
        <v>0</v>
      </c>
      <c r="S1378" s="83" t="n">
        <f aca="false">IF($N1378="G",VLOOKUP(H1378,PGDBuckets,2,FALSE()),0)</f>
        <v>0</v>
      </c>
      <c r="T1378" s="83" t="n">
        <f aca="false">SUM(P1378:S1378)</f>
        <v>13</v>
      </c>
      <c r="U1378" s="83" t="str">
        <f aca="false">IF(O1378="not used","-",O1378&amp;N1378&amp;T1378)</f>
        <v>-</v>
      </c>
      <c r="V1378" s="83" t="str">
        <f aca="false">IF(O1378="Not Used","-",VLOOKUP(D1378,FOLIOS,7,FALSE())&amp;H1378)</f>
        <v>-</v>
      </c>
      <c r="W1378" s="83" t="str">
        <f aca="false">IF(U1378="-","-",O1378&amp;E1378&amp;H1378)</f>
        <v>-</v>
      </c>
      <c r="X1378" s="84" t="str">
        <f aca="false">D1378&amp;G1378</f>
        <v>FT-CAND-EGSC-PRCTOLL:EMP/WADD</v>
      </c>
      <c r="AF1378" s="0" t="str">
        <f aca="false">D1378&amp;V1378</f>
        <v>FT-CAND-EGSC-PRC-</v>
      </c>
    </row>
    <row r="1379" customFormat="false" ht="12.75" hidden="false" customHeight="false" outlineLevel="0" collapsed="false">
      <c r="A1379" s="80" t="n">
        <v>36682</v>
      </c>
      <c r="B1379" s="81" t="s">
        <v>55</v>
      </c>
      <c r="C1379" s="81" t="s">
        <v>56</v>
      </c>
      <c r="D1379" s="81" t="s">
        <v>80</v>
      </c>
      <c r="E1379" s="81" t="s">
        <v>24</v>
      </c>
      <c r="F1379" s="81"/>
      <c r="G1379" s="81" t="s">
        <v>59</v>
      </c>
      <c r="H1379" s="80" t="n">
        <v>39264</v>
      </c>
      <c r="I1379" s="81" t="n">
        <v>0</v>
      </c>
      <c r="J1379" s="81" t="n">
        <v>0</v>
      </c>
      <c r="K1379" s="82" t="n">
        <f aca="false">IF(J1379=0,0,J1379/I1379)</f>
        <v>0</v>
      </c>
      <c r="L1379" s="82" t="n">
        <f aca="false">I1379/UOM</f>
        <v>0</v>
      </c>
      <c r="M1379" s="82" t="n">
        <f aca="false">J1379/UOM</f>
        <v>0</v>
      </c>
      <c r="N1379" s="83" t="str">
        <f aca="false">IF(F1379="P","PHY",IF(F1379="G","G",E1379))</f>
        <v>P</v>
      </c>
      <c r="O1379" s="83" t="str">
        <f aca="false">IF(ISNA(VLOOKUP(G1379,BadCanCurves,1,FALSE())),VLOOKUP(D1379,FOLIOS,6,FALSE()),"not used")</f>
        <v>not used</v>
      </c>
      <c r="P1379" s="83" t="n">
        <f aca="false">IF($N1379="P",VLOOKUP(H1379,PrcBuckets,2,FALSE()),0)</f>
        <v>13</v>
      </c>
      <c r="Q1379" s="83" t="n">
        <f aca="false">IF($N1379="D",VLOOKUP(H1379,BasisBuckets,2,FALSE()),0)</f>
        <v>0</v>
      </c>
      <c r="R1379" s="83" t="n">
        <f aca="false">IF($N1379="PHY",VLOOKUP(H1379,PGDBuckets,2,FALSE()),0)</f>
        <v>0</v>
      </c>
      <c r="S1379" s="83" t="n">
        <f aca="false">IF($N1379="G",VLOOKUP(H1379,PGDBuckets,2,FALSE()),0)</f>
        <v>0</v>
      </c>
      <c r="T1379" s="83" t="n">
        <f aca="false">SUM(P1379:S1379)</f>
        <v>13</v>
      </c>
      <c r="U1379" s="83" t="str">
        <f aca="false">IF(O1379="not used","-",O1379&amp;N1379&amp;T1379)</f>
        <v>-</v>
      </c>
      <c r="V1379" s="83" t="str">
        <f aca="false">IF(O1379="Not Used","-",VLOOKUP(D1379,FOLIOS,7,FALSE())&amp;H1379)</f>
        <v>-</v>
      </c>
      <c r="W1379" s="83" t="str">
        <f aca="false">IF(U1379="-","-",O1379&amp;E1379&amp;H1379)</f>
        <v>-</v>
      </c>
      <c r="X1379" s="84" t="str">
        <f aca="false">D1379&amp;G1379</f>
        <v>FT-CAND-EGSC-PRCTOLL:EMP/WADD</v>
      </c>
      <c r="AF1379" s="0" t="str">
        <f aca="false">D1379&amp;V1379</f>
        <v>FT-CAND-EGSC-PRC-</v>
      </c>
    </row>
    <row r="1380" customFormat="false" ht="12.75" hidden="false" customHeight="false" outlineLevel="0" collapsed="false">
      <c r="A1380" s="80" t="n">
        <v>36682</v>
      </c>
      <c r="B1380" s="81" t="s">
        <v>55</v>
      </c>
      <c r="C1380" s="81" t="s">
        <v>56</v>
      </c>
      <c r="D1380" s="81" t="s">
        <v>80</v>
      </c>
      <c r="E1380" s="81" t="s">
        <v>24</v>
      </c>
      <c r="F1380" s="81"/>
      <c r="G1380" s="81" t="s">
        <v>59</v>
      </c>
      <c r="H1380" s="80" t="n">
        <v>39295</v>
      </c>
      <c r="I1380" s="81" t="n">
        <v>0</v>
      </c>
      <c r="J1380" s="81" t="n">
        <v>0</v>
      </c>
      <c r="K1380" s="82" t="n">
        <f aca="false">IF(J1380=0,0,J1380/I1380)</f>
        <v>0</v>
      </c>
      <c r="L1380" s="82" t="n">
        <f aca="false">I1380/UOM</f>
        <v>0</v>
      </c>
      <c r="M1380" s="82" t="n">
        <f aca="false">J1380/UOM</f>
        <v>0</v>
      </c>
      <c r="N1380" s="83" t="str">
        <f aca="false">IF(F1380="P","PHY",IF(F1380="G","G",E1380))</f>
        <v>P</v>
      </c>
      <c r="O1380" s="83" t="str">
        <f aca="false">IF(ISNA(VLOOKUP(G1380,BadCanCurves,1,FALSE())),VLOOKUP(D1380,FOLIOS,6,FALSE()),"not used")</f>
        <v>not used</v>
      </c>
      <c r="P1380" s="83" t="n">
        <f aca="false">IF($N1380="P",VLOOKUP(H1380,PrcBuckets,2,FALSE()),0)</f>
        <v>13</v>
      </c>
      <c r="Q1380" s="83" t="n">
        <f aca="false">IF($N1380="D",VLOOKUP(H1380,BasisBuckets,2,FALSE()),0)</f>
        <v>0</v>
      </c>
      <c r="R1380" s="83" t="n">
        <f aca="false">IF($N1380="PHY",VLOOKUP(H1380,PGDBuckets,2,FALSE()),0)</f>
        <v>0</v>
      </c>
      <c r="S1380" s="83" t="n">
        <f aca="false">IF($N1380="G",VLOOKUP(H1380,PGDBuckets,2,FALSE()),0)</f>
        <v>0</v>
      </c>
      <c r="T1380" s="83" t="n">
        <f aca="false">SUM(P1380:S1380)</f>
        <v>13</v>
      </c>
      <c r="U1380" s="83" t="str">
        <f aca="false">IF(O1380="not used","-",O1380&amp;N1380&amp;T1380)</f>
        <v>-</v>
      </c>
      <c r="V1380" s="83" t="str">
        <f aca="false">IF(O1380="Not Used","-",VLOOKUP(D1380,FOLIOS,7,FALSE())&amp;H1380)</f>
        <v>-</v>
      </c>
      <c r="W1380" s="83" t="str">
        <f aca="false">IF(U1380="-","-",O1380&amp;E1380&amp;H1380)</f>
        <v>-</v>
      </c>
      <c r="X1380" s="84" t="str">
        <f aca="false">D1380&amp;G1380</f>
        <v>FT-CAND-EGSC-PRCTOLL:EMP/WADD</v>
      </c>
      <c r="AF1380" s="0" t="str">
        <f aca="false">D1380&amp;V1380</f>
        <v>FT-CAND-EGSC-PRC-</v>
      </c>
    </row>
    <row r="1381" customFormat="false" ht="12.75" hidden="false" customHeight="false" outlineLevel="0" collapsed="false">
      <c r="A1381" s="80" t="n">
        <v>36682</v>
      </c>
      <c r="B1381" s="81" t="s">
        <v>55</v>
      </c>
      <c r="C1381" s="81" t="s">
        <v>56</v>
      </c>
      <c r="D1381" s="81" t="s">
        <v>80</v>
      </c>
      <c r="E1381" s="81" t="s">
        <v>24</v>
      </c>
      <c r="F1381" s="81"/>
      <c r="G1381" s="81" t="s">
        <v>59</v>
      </c>
      <c r="H1381" s="80" t="n">
        <v>39326</v>
      </c>
      <c r="I1381" s="81" t="n">
        <v>0</v>
      </c>
      <c r="J1381" s="81" t="n">
        <v>0</v>
      </c>
      <c r="K1381" s="82" t="n">
        <f aca="false">IF(J1381=0,0,J1381/I1381)</f>
        <v>0</v>
      </c>
      <c r="L1381" s="82" t="n">
        <f aca="false">I1381/UOM</f>
        <v>0</v>
      </c>
      <c r="M1381" s="82" t="n">
        <f aca="false">J1381/UOM</f>
        <v>0</v>
      </c>
      <c r="N1381" s="83" t="str">
        <f aca="false">IF(F1381="P","PHY",IF(F1381="G","G",E1381))</f>
        <v>P</v>
      </c>
      <c r="O1381" s="83" t="str">
        <f aca="false">IF(ISNA(VLOOKUP(G1381,BadCanCurves,1,FALSE())),VLOOKUP(D1381,FOLIOS,6,FALSE()),"not used")</f>
        <v>not used</v>
      </c>
      <c r="P1381" s="83" t="n">
        <f aca="false">IF($N1381="P",VLOOKUP(H1381,PrcBuckets,2,FALSE()),0)</f>
        <v>13</v>
      </c>
      <c r="Q1381" s="83" t="n">
        <f aca="false">IF($N1381="D",VLOOKUP(H1381,BasisBuckets,2,FALSE()),0)</f>
        <v>0</v>
      </c>
      <c r="R1381" s="83" t="n">
        <f aca="false">IF($N1381="PHY",VLOOKUP(H1381,PGDBuckets,2,FALSE()),0)</f>
        <v>0</v>
      </c>
      <c r="S1381" s="83" t="n">
        <f aca="false">IF($N1381="G",VLOOKUP(H1381,PGDBuckets,2,FALSE()),0)</f>
        <v>0</v>
      </c>
      <c r="T1381" s="83" t="n">
        <f aca="false">SUM(P1381:S1381)</f>
        <v>13</v>
      </c>
      <c r="U1381" s="83" t="str">
        <f aca="false">IF(O1381="not used","-",O1381&amp;N1381&amp;T1381)</f>
        <v>-</v>
      </c>
      <c r="V1381" s="83" t="str">
        <f aca="false">IF(O1381="Not Used","-",VLOOKUP(D1381,FOLIOS,7,FALSE())&amp;H1381)</f>
        <v>-</v>
      </c>
      <c r="W1381" s="83" t="str">
        <f aca="false">IF(U1381="-","-",O1381&amp;E1381&amp;H1381)</f>
        <v>-</v>
      </c>
      <c r="X1381" s="84" t="str">
        <f aca="false">D1381&amp;G1381</f>
        <v>FT-CAND-EGSC-PRCTOLL:EMP/WADD</v>
      </c>
      <c r="AF1381" s="0" t="str">
        <f aca="false">D1381&amp;V1381</f>
        <v>FT-CAND-EGSC-PRC-</v>
      </c>
    </row>
    <row r="1382" customFormat="false" ht="12.75" hidden="false" customHeight="false" outlineLevel="0" collapsed="false">
      <c r="A1382" s="80" t="n">
        <v>36682</v>
      </c>
      <c r="B1382" s="81" t="s">
        <v>55</v>
      </c>
      <c r="C1382" s="81" t="s">
        <v>56</v>
      </c>
      <c r="D1382" s="81" t="s">
        <v>80</v>
      </c>
      <c r="E1382" s="81" t="s">
        <v>24</v>
      </c>
      <c r="F1382" s="81"/>
      <c r="G1382" s="81" t="s">
        <v>59</v>
      </c>
      <c r="H1382" s="80" t="n">
        <v>39356</v>
      </c>
      <c r="I1382" s="81" t="n">
        <v>0</v>
      </c>
      <c r="J1382" s="81" t="n">
        <v>0</v>
      </c>
      <c r="K1382" s="82" t="n">
        <f aca="false">IF(J1382=0,0,J1382/I1382)</f>
        <v>0</v>
      </c>
      <c r="L1382" s="82" t="n">
        <f aca="false">I1382/UOM</f>
        <v>0</v>
      </c>
      <c r="M1382" s="82" t="n">
        <f aca="false">J1382/UOM</f>
        <v>0</v>
      </c>
      <c r="N1382" s="83" t="str">
        <f aca="false">IF(F1382="P","PHY",IF(F1382="G","G",E1382))</f>
        <v>P</v>
      </c>
      <c r="O1382" s="83" t="str">
        <f aca="false">IF(ISNA(VLOOKUP(G1382,BadCanCurves,1,FALSE())),VLOOKUP(D1382,FOLIOS,6,FALSE()),"not used")</f>
        <v>not used</v>
      </c>
      <c r="P1382" s="83" t="n">
        <f aca="false">IF($N1382="P",VLOOKUP(H1382,PrcBuckets,2,FALSE()),0)</f>
        <v>13</v>
      </c>
      <c r="Q1382" s="83" t="n">
        <f aca="false">IF($N1382="D",VLOOKUP(H1382,BasisBuckets,2,FALSE()),0)</f>
        <v>0</v>
      </c>
      <c r="R1382" s="83" t="n">
        <f aca="false">IF($N1382="PHY",VLOOKUP(H1382,PGDBuckets,2,FALSE()),0)</f>
        <v>0</v>
      </c>
      <c r="S1382" s="83" t="n">
        <f aca="false">IF($N1382="G",VLOOKUP(H1382,PGDBuckets,2,FALSE()),0)</f>
        <v>0</v>
      </c>
      <c r="T1382" s="83" t="n">
        <f aca="false">SUM(P1382:S1382)</f>
        <v>13</v>
      </c>
      <c r="U1382" s="83" t="str">
        <f aca="false">IF(O1382="not used","-",O1382&amp;N1382&amp;T1382)</f>
        <v>-</v>
      </c>
      <c r="V1382" s="83" t="str">
        <f aca="false">IF(O1382="Not Used","-",VLOOKUP(D1382,FOLIOS,7,FALSE())&amp;H1382)</f>
        <v>-</v>
      </c>
      <c r="W1382" s="83" t="str">
        <f aca="false">IF(U1382="-","-",O1382&amp;E1382&amp;H1382)</f>
        <v>-</v>
      </c>
      <c r="X1382" s="84" t="str">
        <f aca="false">D1382&amp;G1382</f>
        <v>FT-CAND-EGSC-PRCTOLL:EMP/WADD</v>
      </c>
      <c r="AF1382" s="0" t="str">
        <f aca="false">D1382&amp;V1382</f>
        <v>FT-CAND-EGSC-PRC-</v>
      </c>
    </row>
    <row r="1383" customFormat="false" ht="12.75" hidden="false" customHeight="false" outlineLevel="0" collapsed="false">
      <c r="A1383" s="80" t="n">
        <v>36682</v>
      </c>
      <c r="B1383" s="81" t="s">
        <v>55</v>
      </c>
      <c r="C1383" s="81" t="s">
        <v>56</v>
      </c>
      <c r="D1383" s="81" t="s">
        <v>80</v>
      </c>
      <c r="E1383" s="81" t="s">
        <v>24</v>
      </c>
      <c r="F1383" s="81"/>
      <c r="G1383" s="81" t="s">
        <v>66</v>
      </c>
      <c r="H1383" s="80" t="n">
        <v>36708</v>
      </c>
      <c r="I1383" s="81" t="n">
        <v>0</v>
      </c>
      <c r="J1383" s="81" t="n">
        <v>0</v>
      </c>
      <c r="K1383" s="82" t="n">
        <f aca="false">IF(J1383=0,0,J1383/I1383)</f>
        <v>0</v>
      </c>
      <c r="L1383" s="82" t="n">
        <f aca="false">I1383/UOM</f>
        <v>0</v>
      </c>
      <c r="M1383" s="82" t="n">
        <f aca="false">J1383/UOM</f>
        <v>0</v>
      </c>
      <c r="N1383" s="83" t="str">
        <f aca="false">IF(F1383="P","PHY",IF(F1383="G","G",E1383))</f>
        <v>P</v>
      </c>
      <c r="O1383" s="83" t="str">
        <f aca="false">IF(ISNA(VLOOKUP(G1383,BadCanCurves,1,FALSE())),VLOOKUP(D1383,FOLIOS,6,FALSE()),"not used")</f>
        <v>not used</v>
      </c>
      <c r="P1383" s="83" t="n">
        <f aca="false">IF($N1383="P",VLOOKUP(H1383,PrcBuckets,2,FALSE()),0)</f>
        <v>4</v>
      </c>
      <c r="Q1383" s="83" t="n">
        <f aca="false">IF($N1383="D",VLOOKUP(H1383,BasisBuckets,2,FALSE()),0)</f>
        <v>0</v>
      </c>
      <c r="R1383" s="83" t="n">
        <f aca="false">IF($N1383="PHY",VLOOKUP(H1383,PGDBuckets,2,FALSE()),0)</f>
        <v>0</v>
      </c>
      <c r="S1383" s="83" t="n">
        <f aca="false">IF($N1383="G",VLOOKUP(H1383,PGDBuckets,2,FALSE()),0)</f>
        <v>0</v>
      </c>
      <c r="T1383" s="83" t="n">
        <f aca="false">SUM(P1383:S1383)</f>
        <v>4</v>
      </c>
      <c r="U1383" s="83" t="str">
        <f aca="false">IF(O1383="not used","-",O1383&amp;N1383&amp;T1383)</f>
        <v>-</v>
      </c>
      <c r="V1383" s="83" t="str">
        <f aca="false">IF(O1383="Not Used","-",VLOOKUP(D1383,FOLIOS,7,FALSE())&amp;H1383)</f>
        <v>-</v>
      </c>
      <c r="W1383" s="83" t="str">
        <f aca="false">IF(U1383="-","-",O1383&amp;E1383&amp;H1383)</f>
        <v>-</v>
      </c>
      <c r="X1383" s="84" t="str">
        <f aca="false">D1383&amp;G1383</f>
        <v>FT-CAND-EGSC-PRCTOLL:KING/MALIN</v>
      </c>
      <c r="AF1383" s="0" t="str">
        <f aca="false">D1383&amp;V1383</f>
        <v>FT-CAND-EGSC-PRC-</v>
      </c>
    </row>
    <row r="1384" customFormat="false" ht="12.75" hidden="false" customHeight="false" outlineLevel="0" collapsed="false">
      <c r="A1384" s="80" t="n">
        <v>36682</v>
      </c>
      <c r="B1384" s="81" t="s">
        <v>55</v>
      </c>
      <c r="C1384" s="81" t="s">
        <v>56</v>
      </c>
      <c r="D1384" s="81" t="s">
        <v>80</v>
      </c>
      <c r="E1384" s="81" t="s">
        <v>24</v>
      </c>
      <c r="F1384" s="81"/>
      <c r="G1384" s="81" t="s">
        <v>66</v>
      </c>
      <c r="H1384" s="80" t="n">
        <v>36739</v>
      </c>
      <c r="I1384" s="81" t="n">
        <v>0</v>
      </c>
      <c r="J1384" s="81" t="n">
        <v>0</v>
      </c>
      <c r="K1384" s="82" t="n">
        <f aca="false">IF(J1384=0,0,J1384/I1384)</f>
        <v>0</v>
      </c>
      <c r="L1384" s="82" t="n">
        <f aca="false">I1384/UOM</f>
        <v>0</v>
      </c>
      <c r="M1384" s="82" t="n">
        <f aca="false">J1384/UOM</f>
        <v>0</v>
      </c>
      <c r="N1384" s="83" t="str">
        <f aca="false">IF(F1384="P","PHY",IF(F1384="G","G",E1384))</f>
        <v>P</v>
      </c>
      <c r="O1384" s="83" t="str">
        <f aca="false">IF(ISNA(VLOOKUP(G1384,BadCanCurves,1,FALSE())),VLOOKUP(D1384,FOLIOS,6,FALSE()),"not used")</f>
        <v>not used</v>
      </c>
      <c r="P1384" s="83" t="n">
        <f aca="false">IF($N1384="P",VLOOKUP(H1384,PrcBuckets,2,FALSE()),0)</f>
        <v>5</v>
      </c>
      <c r="Q1384" s="83" t="n">
        <f aca="false">IF($N1384="D",VLOOKUP(H1384,BasisBuckets,2,FALSE()),0)</f>
        <v>0</v>
      </c>
      <c r="R1384" s="83" t="n">
        <f aca="false">IF($N1384="PHY",VLOOKUP(H1384,PGDBuckets,2,FALSE()),0)</f>
        <v>0</v>
      </c>
      <c r="S1384" s="83" t="n">
        <f aca="false">IF($N1384="G",VLOOKUP(H1384,PGDBuckets,2,FALSE()),0)</f>
        <v>0</v>
      </c>
      <c r="T1384" s="83" t="n">
        <f aca="false">SUM(P1384:S1384)</f>
        <v>5</v>
      </c>
      <c r="U1384" s="83" t="str">
        <f aca="false">IF(O1384="not used","-",O1384&amp;N1384&amp;T1384)</f>
        <v>-</v>
      </c>
      <c r="V1384" s="83" t="str">
        <f aca="false">IF(O1384="Not Used","-",VLOOKUP(D1384,FOLIOS,7,FALSE())&amp;H1384)</f>
        <v>-</v>
      </c>
      <c r="W1384" s="83" t="str">
        <f aca="false">IF(U1384="-","-",O1384&amp;E1384&amp;H1384)</f>
        <v>-</v>
      </c>
      <c r="X1384" s="84" t="str">
        <f aca="false">D1384&amp;G1384</f>
        <v>FT-CAND-EGSC-PRCTOLL:KING/MALIN</v>
      </c>
      <c r="AF1384" s="0" t="str">
        <f aca="false">D1384&amp;V1384</f>
        <v>FT-CAND-EGSC-PRC-</v>
      </c>
    </row>
    <row r="1385" customFormat="false" ht="12.75" hidden="false" customHeight="false" outlineLevel="0" collapsed="false">
      <c r="A1385" s="80" t="n">
        <v>36682</v>
      </c>
      <c r="B1385" s="81" t="s">
        <v>55</v>
      </c>
      <c r="C1385" s="81" t="s">
        <v>56</v>
      </c>
      <c r="D1385" s="81" t="s">
        <v>80</v>
      </c>
      <c r="E1385" s="81" t="s">
        <v>24</v>
      </c>
      <c r="F1385" s="81"/>
      <c r="G1385" s="81" t="s">
        <v>66</v>
      </c>
      <c r="H1385" s="80" t="n">
        <v>36770</v>
      </c>
      <c r="I1385" s="81" t="n">
        <v>0</v>
      </c>
      <c r="J1385" s="81" t="n">
        <v>0</v>
      </c>
      <c r="K1385" s="82" t="n">
        <f aca="false">IF(J1385=0,0,J1385/I1385)</f>
        <v>0</v>
      </c>
      <c r="L1385" s="82" t="n">
        <f aca="false">I1385/UOM</f>
        <v>0</v>
      </c>
      <c r="M1385" s="82" t="n">
        <f aca="false">J1385/UOM</f>
        <v>0</v>
      </c>
      <c r="N1385" s="83" t="str">
        <f aca="false">IF(F1385="P","PHY",IF(F1385="G","G",E1385))</f>
        <v>P</v>
      </c>
      <c r="O1385" s="83" t="str">
        <f aca="false">IF(ISNA(VLOOKUP(G1385,BadCanCurves,1,FALSE())),VLOOKUP(D1385,FOLIOS,6,FALSE()),"not used")</f>
        <v>not used</v>
      </c>
      <c r="P1385" s="83" t="n">
        <f aca="false">IF($N1385="P",VLOOKUP(H1385,PrcBuckets,2,FALSE()),0)</f>
        <v>6</v>
      </c>
      <c r="Q1385" s="83" t="n">
        <f aca="false">IF($N1385="D",VLOOKUP(H1385,BasisBuckets,2,FALSE()),0)</f>
        <v>0</v>
      </c>
      <c r="R1385" s="83" t="n">
        <f aca="false">IF($N1385="PHY",VLOOKUP(H1385,PGDBuckets,2,FALSE()),0)</f>
        <v>0</v>
      </c>
      <c r="S1385" s="83" t="n">
        <f aca="false">IF($N1385="G",VLOOKUP(H1385,PGDBuckets,2,FALSE()),0)</f>
        <v>0</v>
      </c>
      <c r="T1385" s="83" t="n">
        <f aca="false">SUM(P1385:S1385)</f>
        <v>6</v>
      </c>
      <c r="U1385" s="83" t="str">
        <f aca="false">IF(O1385="not used","-",O1385&amp;N1385&amp;T1385)</f>
        <v>-</v>
      </c>
      <c r="V1385" s="83" t="str">
        <f aca="false">IF(O1385="Not Used","-",VLOOKUP(D1385,FOLIOS,7,FALSE())&amp;H1385)</f>
        <v>-</v>
      </c>
      <c r="W1385" s="83" t="str">
        <f aca="false">IF(U1385="-","-",O1385&amp;E1385&amp;H1385)</f>
        <v>-</v>
      </c>
      <c r="X1385" s="84" t="str">
        <f aca="false">D1385&amp;G1385</f>
        <v>FT-CAND-EGSC-PRCTOLL:KING/MALIN</v>
      </c>
      <c r="AF1385" s="0" t="str">
        <f aca="false">D1385&amp;V1385</f>
        <v>FT-CAND-EGSC-PRC-</v>
      </c>
    </row>
    <row r="1386" customFormat="false" ht="12.75" hidden="false" customHeight="false" outlineLevel="0" collapsed="false">
      <c r="A1386" s="80" t="n">
        <v>36682</v>
      </c>
      <c r="B1386" s="81" t="s">
        <v>55</v>
      </c>
      <c r="C1386" s="81" t="s">
        <v>56</v>
      </c>
      <c r="D1386" s="81" t="s">
        <v>80</v>
      </c>
      <c r="E1386" s="81" t="s">
        <v>24</v>
      </c>
      <c r="F1386" s="81"/>
      <c r="G1386" s="81" t="s">
        <v>66</v>
      </c>
      <c r="H1386" s="80" t="n">
        <v>36800</v>
      </c>
      <c r="I1386" s="81" t="n">
        <v>0</v>
      </c>
      <c r="J1386" s="81" t="n">
        <v>0</v>
      </c>
      <c r="K1386" s="82" t="n">
        <f aca="false">IF(J1386=0,0,J1386/I1386)</f>
        <v>0</v>
      </c>
      <c r="L1386" s="82" t="n">
        <f aca="false">I1386/UOM</f>
        <v>0</v>
      </c>
      <c r="M1386" s="82" t="n">
        <f aca="false">J1386/UOM</f>
        <v>0</v>
      </c>
      <c r="N1386" s="83" t="str">
        <f aca="false">IF(F1386="P","PHY",IF(F1386="G","G",E1386))</f>
        <v>P</v>
      </c>
      <c r="O1386" s="83" t="str">
        <f aca="false">IF(ISNA(VLOOKUP(G1386,BadCanCurves,1,FALSE())),VLOOKUP(D1386,FOLIOS,6,FALSE()),"not used")</f>
        <v>not used</v>
      </c>
      <c r="P1386" s="83" t="n">
        <f aca="false">IF($N1386="P",VLOOKUP(H1386,PrcBuckets,2,FALSE()),0)</f>
        <v>7</v>
      </c>
      <c r="Q1386" s="83" t="n">
        <f aca="false">IF($N1386="D",VLOOKUP(H1386,BasisBuckets,2,FALSE()),0)</f>
        <v>0</v>
      </c>
      <c r="R1386" s="83" t="n">
        <f aca="false">IF($N1386="PHY",VLOOKUP(H1386,PGDBuckets,2,FALSE()),0)</f>
        <v>0</v>
      </c>
      <c r="S1386" s="83" t="n">
        <f aca="false">IF($N1386="G",VLOOKUP(H1386,PGDBuckets,2,FALSE()),0)</f>
        <v>0</v>
      </c>
      <c r="T1386" s="83" t="n">
        <f aca="false">SUM(P1386:S1386)</f>
        <v>7</v>
      </c>
      <c r="U1386" s="83" t="str">
        <f aca="false">IF(O1386="not used","-",O1386&amp;N1386&amp;T1386)</f>
        <v>-</v>
      </c>
      <c r="V1386" s="83" t="str">
        <f aca="false">IF(O1386="Not Used","-",VLOOKUP(D1386,FOLIOS,7,FALSE())&amp;H1386)</f>
        <v>-</v>
      </c>
      <c r="W1386" s="83" t="str">
        <f aca="false">IF(U1386="-","-",O1386&amp;E1386&amp;H1386)</f>
        <v>-</v>
      </c>
      <c r="X1386" s="84" t="str">
        <f aca="false">D1386&amp;G1386</f>
        <v>FT-CAND-EGSC-PRCTOLL:KING/MALIN</v>
      </c>
      <c r="AF1386" s="0" t="str">
        <f aca="false">D1386&amp;V1386</f>
        <v>FT-CAND-EGSC-PRC-</v>
      </c>
    </row>
    <row r="1387" customFormat="false" ht="12.75" hidden="false" customHeight="false" outlineLevel="0" collapsed="false">
      <c r="A1387" s="80" t="n">
        <v>36682</v>
      </c>
      <c r="B1387" s="81" t="s">
        <v>55</v>
      </c>
      <c r="C1387" s="81" t="s">
        <v>56</v>
      </c>
      <c r="D1387" s="81" t="s">
        <v>80</v>
      </c>
      <c r="E1387" s="81" t="s">
        <v>24</v>
      </c>
      <c r="F1387" s="81"/>
      <c r="G1387" s="81" t="s">
        <v>66</v>
      </c>
      <c r="H1387" s="80" t="n">
        <v>36831</v>
      </c>
      <c r="I1387" s="81" t="n">
        <v>0</v>
      </c>
      <c r="J1387" s="81" t="n">
        <v>0</v>
      </c>
      <c r="K1387" s="82" t="n">
        <f aca="false">IF(J1387=0,0,J1387/I1387)</f>
        <v>0</v>
      </c>
      <c r="L1387" s="82" t="n">
        <f aca="false">I1387/UOM</f>
        <v>0</v>
      </c>
      <c r="M1387" s="82" t="n">
        <f aca="false">J1387/UOM</f>
        <v>0</v>
      </c>
      <c r="N1387" s="83" t="str">
        <f aca="false">IF(F1387="P","PHY",IF(F1387="G","G",E1387))</f>
        <v>P</v>
      </c>
      <c r="O1387" s="83" t="str">
        <f aca="false">IF(ISNA(VLOOKUP(G1387,BadCanCurves,1,FALSE())),VLOOKUP(D1387,FOLIOS,6,FALSE()),"not used")</f>
        <v>not used</v>
      </c>
      <c r="P1387" s="83" t="n">
        <f aca="false">IF($N1387="P",VLOOKUP(H1387,PrcBuckets,2,FALSE()),0)</f>
        <v>8</v>
      </c>
      <c r="Q1387" s="83" t="n">
        <f aca="false">IF($N1387="D",VLOOKUP(H1387,BasisBuckets,2,FALSE()),0)</f>
        <v>0</v>
      </c>
      <c r="R1387" s="83" t="n">
        <f aca="false">IF($N1387="PHY",VLOOKUP(H1387,PGDBuckets,2,FALSE()),0)</f>
        <v>0</v>
      </c>
      <c r="S1387" s="83" t="n">
        <f aca="false">IF($N1387="G",VLOOKUP(H1387,PGDBuckets,2,FALSE()),0)</f>
        <v>0</v>
      </c>
      <c r="T1387" s="83" t="n">
        <f aca="false">SUM(P1387:S1387)</f>
        <v>8</v>
      </c>
      <c r="U1387" s="83" t="str">
        <f aca="false">IF(O1387="not used","-",O1387&amp;N1387&amp;T1387)</f>
        <v>-</v>
      </c>
      <c r="V1387" s="83" t="str">
        <f aca="false">IF(O1387="Not Used","-",VLOOKUP(D1387,FOLIOS,7,FALSE())&amp;H1387)</f>
        <v>-</v>
      </c>
      <c r="W1387" s="83" t="str">
        <f aca="false">IF(U1387="-","-",O1387&amp;E1387&amp;H1387)</f>
        <v>-</v>
      </c>
      <c r="X1387" s="84" t="str">
        <f aca="false">D1387&amp;G1387</f>
        <v>FT-CAND-EGSC-PRCTOLL:KING/MALIN</v>
      </c>
      <c r="AF1387" s="0" t="str">
        <f aca="false">D1387&amp;V1387</f>
        <v>FT-CAND-EGSC-PRC-</v>
      </c>
    </row>
    <row r="1388" customFormat="false" ht="12.75" hidden="false" customHeight="false" outlineLevel="0" collapsed="false">
      <c r="A1388" s="80" t="n">
        <v>36682</v>
      </c>
      <c r="B1388" s="81" t="s">
        <v>55</v>
      </c>
      <c r="C1388" s="81" t="s">
        <v>56</v>
      </c>
      <c r="D1388" s="81" t="s">
        <v>80</v>
      </c>
      <c r="E1388" s="81" t="s">
        <v>24</v>
      </c>
      <c r="F1388" s="81"/>
      <c r="G1388" s="81" t="s">
        <v>66</v>
      </c>
      <c r="H1388" s="80" t="n">
        <v>36861</v>
      </c>
      <c r="I1388" s="81" t="n">
        <v>0</v>
      </c>
      <c r="J1388" s="81" t="n">
        <v>0</v>
      </c>
      <c r="K1388" s="82" t="n">
        <f aca="false">IF(J1388=0,0,J1388/I1388)</f>
        <v>0</v>
      </c>
      <c r="L1388" s="82" t="n">
        <f aca="false">I1388/UOM</f>
        <v>0</v>
      </c>
      <c r="M1388" s="82" t="n">
        <f aca="false">J1388/UOM</f>
        <v>0</v>
      </c>
      <c r="N1388" s="83" t="str">
        <f aca="false">IF(F1388="P","PHY",IF(F1388="G","G",E1388))</f>
        <v>P</v>
      </c>
      <c r="O1388" s="83" t="str">
        <f aca="false">IF(ISNA(VLOOKUP(G1388,BadCanCurves,1,FALSE())),VLOOKUP(D1388,FOLIOS,6,FALSE()),"not used")</f>
        <v>not used</v>
      </c>
      <c r="P1388" s="83" t="n">
        <f aca="false">IF($N1388="P",VLOOKUP(H1388,PrcBuckets,2,FALSE()),0)</f>
        <v>8</v>
      </c>
      <c r="Q1388" s="83" t="n">
        <f aca="false">IF($N1388="D",VLOOKUP(H1388,BasisBuckets,2,FALSE()),0)</f>
        <v>0</v>
      </c>
      <c r="R1388" s="83" t="n">
        <f aca="false">IF($N1388="PHY",VLOOKUP(H1388,PGDBuckets,2,FALSE()),0)</f>
        <v>0</v>
      </c>
      <c r="S1388" s="83" t="n">
        <f aca="false">IF($N1388="G",VLOOKUP(H1388,PGDBuckets,2,FALSE()),0)</f>
        <v>0</v>
      </c>
      <c r="T1388" s="83" t="n">
        <f aca="false">SUM(P1388:S1388)</f>
        <v>8</v>
      </c>
      <c r="U1388" s="83" t="str">
        <f aca="false">IF(O1388="not used","-",O1388&amp;N1388&amp;T1388)</f>
        <v>-</v>
      </c>
      <c r="V1388" s="83" t="str">
        <f aca="false">IF(O1388="Not Used","-",VLOOKUP(D1388,FOLIOS,7,FALSE())&amp;H1388)</f>
        <v>-</v>
      </c>
      <c r="W1388" s="83" t="str">
        <f aca="false">IF(U1388="-","-",O1388&amp;E1388&amp;H1388)</f>
        <v>-</v>
      </c>
      <c r="X1388" s="84" t="str">
        <f aca="false">D1388&amp;G1388</f>
        <v>FT-CAND-EGSC-PRCTOLL:KING/MALIN</v>
      </c>
      <c r="AF1388" s="0" t="str">
        <f aca="false">D1388&amp;V1388</f>
        <v>FT-CAND-EGSC-PRC-</v>
      </c>
    </row>
    <row r="1389" customFormat="false" ht="12.75" hidden="false" customHeight="false" outlineLevel="0" collapsed="false">
      <c r="A1389" s="80" t="n">
        <v>36682</v>
      </c>
      <c r="B1389" s="81" t="s">
        <v>55</v>
      </c>
      <c r="C1389" s="81" t="s">
        <v>56</v>
      </c>
      <c r="D1389" s="81" t="s">
        <v>80</v>
      </c>
      <c r="E1389" s="81" t="s">
        <v>24</v>
      </c>
      <c r="F1389" s="81"/>
      <c r="G1389" s="81" t="s">
        <v>66</v>
      </c>
      <c r="H1389" s="80" t="n">
        <v>36892</v>
      </c>
      <c r="I1389" s="81" t="n">
        <v>0</v>
      </c>
      <c r="J1389" s="81" t="n">
        <v>0</v>
      </c>
      <c r="K1389" s="82" t="n">
        <f aca="false">IF(J1389=0,0,J1389/I1389)</f>
        <v>0</v>
      </c>
      <c r="L1389" s="82" t="n">
        <f aca="false">I1389/UOM</f>
        <v>0</v>
      </c>
      <c r="M1389" s="82" t="n">
        <f aca="false">J1389/UOM</f>
        <v>0</v>
      </c>
      <c r="N1389" s="83" t="str">
        <f aca="false">IF(F1389="P","PHY",IF(F1389="G","G",E1389))</f>
        <v>P</v>
      </c>
      <c r="O1389" s="83" t="str">
        <f aca="false">IF(ISNA(VLOOKUP(G1389,BadCanCurves,1,FALSE())),VLOOKUP(D1389,FOLIOS,6,FALSE()),"not used")</f>
        <v>not used</v>
      </c>
      <c r="P1389" s="83" t="n">
        <f aca="false">IF($N1389="P",VLOOKUP(H1389,PrcBuckets,2,FALSE()),0)</f>
        <v>9</v>
      </c>
      <c r="Q1389" s="83" t="n">
        <f aca="false">IF($N1389="D",VLOOKUP(H1389,BasisBuckets,2,FALSE()),0)</f>
        <v>0</v>
      </c>
      <c r="R1389" s="83" t="n">
        <f aca="false">IF($N1389="PHY",VLOOKUP(H1389,PGDBuckets,2,FALSE()),0)</f>
        <v>0</v>
      </c>
      <c r="S1389" s="83" t="n">
        <f aca="false">IF($N1389="G",VLOOKUP(H1389,PGDBuckets,2,FALSE()),0)</f>
        <v>0</v>
      </c>
      <c r="T1389" s="83" t="n">
        <f aca="false">SUM(P1389:S1389)</f>
        <v>9</v>
      </c>
      <c r="U1389" s="83" t="str">
        <f aca="false">IF(O1389="not used","-",O1389&amp;N1389&amp;T1389)</f>
        <v>-</v>
      </c>
      <c r="V1389" s="83" t="str">
        <f aca="false">IF(O1389="Not Used","-",VLOOKUP(D1389,FOLIOS,7,FALSE())&amp;H1389)</f>
        <v>-</v>
      </c>
      <c r="W1389" s="83" t="str">
        <f aca="false">IF(U1389="-","-",O1389&amp;E1389&amp;H1389)</f>
        <v>-</v>
      </c>
      <c r="X1389" s="84" t="str">
        <f aca="false">D1389&amp;G1389</f>
        <v>FT-CAND-EGSC-PRCTOLL:KING/MALIN</v>
      </c>
      <c r="AF1389" s="0" t="str">
        <f aca="false">D1389&amp;V1389</f>
        <v>FT-CAND-EGSC-PRC-</v>
      </c>
    </row>
    <row r="1390" customFormat="false" ht="12.75" hidden="false" customHeight="false" outlineLevel="0" collapsed="false">
      <c r="A1390" s="80" t="n">
        <v>36682</v>
      </c>
      <c r="B1390" s="81" t="s">
        <v>55</v>
      </c>
      <c r="C1390" s="81" t="s">
        <v>56</v>
      </c>
      <c r="D1390" s="81" t="s">
        <v>80</v>
      </c>
      <c r="E1390" s="81" t="s">
        <v>24</v>
      </c>
      <c r="F1390" s="81"/>
      <c r="G1390" s="81" t="s">
        <v>66</v>
      </c>
      <c r="H1390" s="80" t="n">
        <v>36923</v>
      </c>
      <c r="I1390" s="81" t="n">
        <v>0</v>
      </c>
      <c r="J1390" s="81" t="n">
        <v>0</v>
      </c>
      <c r="K1390" s="82" t="n">
        <f aca="false">IF(J1390=0,0,J1390/I1390)</f>
        <v>0</v>
      </c>
      <c r="L1390" s="82" t="n">
        <f aca="false">I1390/UOM</f>
        <v>0</v>
      </c>
      <c r="M1390" s="82" t="n">
        <f aca="false">J1390/UOM</f>
        <v>0</v>
      </c>
      <c r="N1390" s="83" t="str">
        <f aca="false">IF(F1390="P","PHY",IF(F1390="G","G",E1390))</f>
        <v>P</v>
      </c>
      <c r="O1390" s="83" t="str">
        <f aca="false">IF(ISNA(VLOOKUP(G1390,BadCanCurves,1,FALSE())),VLOOKUP(D1390,FOLIOS,6,FALSE()),"not used")</f>
        <v>not used</v>
      </c>
      <c r="P1390" s="83" t="n">
        <f aca="false">IF($N1390="P",VLOOKUP(H1390,PrcBuckets,2,FALSE()),0)</f>
        <v>9</v>
      </c>
      <c r="Q1390" s="83" t="n">
        <f aca="false">IF($N1390="D",VLOOKUP(H1390,BasisBuckets,2,FALSE()),0)</f>
        <v>0</v>
      </c>
      <c r="R1390" s="83" t="n">
        <f aca="false">IF($N1390="PHY",VLOOKUP(H1390,PGDBuckets,2,FALSE()),0)</f>
        <v>0</v>
      </c>
      <c r="S1390" s="83" t="n">
        <f aca="false">IF($N1390="G",VLOOKUP(H1390,PGDBuckets,2,FALSE()),0)</f>
        <v>0</v>
      </c>
      <c r="T1390" s="83" t="n">
        <f aca="false">SUM(P1390:S1390)</f>
        <v>9</v>
      </c>
      <c r="U1390" s="83" t="str">
        <f aca="false">IF(O1390="not used","-",O1390&amp;N1390&amp;T1390)</f>
        <v>-</v>
      </c>
      <c r="V1390" s="83" t="str">
        <f aca="false">IF(O1390="Not Used","-",VLOOKUP(D1390,FOLIOS,7,FALSE())&amp;H1390)</f>
        <v>-</v>
      </c>
      <c r="W1390" s="83" t="str">
        <f aca="false">IF(U1390="-","-",O1390&amp;E1390&amp;H1390)</f>
        <v>-</v>
      </c>
      <c r="X1390" s="84" t="str">
        <f aca="false">D1390&amp;G1390</f>
        <v>FT-CAND-EGSC-PRCTOLL:KING/MALIN</v>
      </c>
      <c r="AF1390" s="0" t="str">
        <f aca="false">D1390&amp;V1390</f>
        <v>FT-CAND-EGSC-PRC-</v>
      </c>
    </row>
    <row r="1391" customFormat="false" ht="12.75" hidden="false" customHeight="false" outlineLevel="0" collapsed="false">
      <c r="A1391" s="80" t="n">
        <v>36682</v>
      </c>
      <c r="B1391" s="81" t="s">
        <v>55</v>
      </c>
      <c r="C1391" s="81" t="s">
        <v>56</v>
      </c>
      <c r="D1391" s="81" t="s">
        <v>80</v>
      </c>
      <c r="E1391" s="81" t="s">
        <v>24</v>
      </c>
      <c r="F1391" s="81"/>
      <c r="G1391" s="81" t="s">
        <v>66</v>
      </c>
      <c r="H1391" s="80" t="n">
        <v>36951</v>
      </c>
      <c r="I1391" s="81" t="n">
        <v>0</v>
      </c>
      <c r="J1391" s="81" t="n">
        <v>0</v>
      </c>
      <c r="K1391" s="82" t="n">
        <f aca="false">IF(J1391=0,0,J1391/I1391)</f>
        <v>0</v>
      </c>
      <c r="L1391" s="82" t="n">
        <f aca="false">I1391/UOM</f>
        <v>0</v>
      </c>
      <c r="M1391" s="82" t="n">
        <f aca="false">J1391/UOM</f>
        <v>0</v>
      </c>
      <c r="N1391" s="83" t="str">
        <f aca="false">IF(F1391="P","PHY",IF(F1391="G","G",E1391))</f>
        <v>P</v>
      </c>
      <c r="O1391" s="83" t="str">
        <f aca="false">IF(ISNA(VLOOKUP(G1391,BadCanCurves,1,FALSE())),VLOOKUP(D1391,FOLIOS,6,FALSE()),"not used")</f>
        <v>not used</v>
      </c>
      <c r="P1391" s="83" t="n">
        <f aca="false">IF($N1391="P",VLOOKUP(H1391,PrcBuckets,2,FALSE()),0)</f>
        <v>9</v>
      </c>
      <c r="Q1391" s="83" t="n">
        <f aca="false">IF($N1391="D",VLOOKUP(H1391,BasisBuckets,2,FALSE()),0)</f>
        <v>0</v>
      </c>
      <c r="R1391" s="83" t="n">
        <f aca="false">IF($N1391="PHY",VLOOKUP(H1391,PGDBuckets,2,FALSE()),0)</f>
        <v>0</v>
      </c>
      <c r="S1391" s="83" t="n">
        <f aca="false">IF($N1391="G",VLOOKUP(H1391,PGDBuckets,2,FALSE()),0)</f>
        <v>0</v>
      </c>
      <c r="T1391" s="83" t="n">
        <f aca="false">SUM(P1391:S1391)</f>
        <v>9</v>
      </c>
      <c r="U1391" s="83" t="str">
        <f aca="false">IF(O1391="not used","-",O1391&amp;N1391&amp;T1391)</f>
        <v>-</v>
      </c>
      <c r="V1391" s="83" t="str">
        <f aca="false">IF(O1391="Not Used","-",VLOOKUP(D1391,FOLIOS,7,FALSE())&amp;H1391)</f>
        <v>-</v>
      </c>
      <c r="W1391" s="83" t="str">
        <f aca="false">IF(U1391="-","-",O1391&amp;E1391&amp;H1391)</f>
        <v>-</v>
      </c>
      <c r="X1391" s="84" t="str">
        <f aca="false">D1391&amp;G1391</f>
        <v>FT-CAND-EGSC-PRCTOLL:KING/MALIN</v>
      </c>
      <c r="AF1391" s="0" t="str">
        <f aca="false">D1391&amp;V1391</f>
        <v>FT-CAND-EGSC-PRC-</v>
      </c>
    </row>
    <row r="1392" customFormat="false" ht="12.75" hidden="false" customHeight="false" outlineLevel="0" collapsed="false">
      <c r="A1392" s="80" t="n">
        <v>36682</v>
      </c>
      <c r="B1392" s="81" t="s">
        <v>55</v>
      </c>
      <c r="C1392" s="81" t="s">
        <v>56</v>
      </c>
      <c r="D1392" s="81" t="s">
        <v>80</v>
      </c>
      <c r="E1392" s="81" t="s">
        <v>24</v>
      </c>
      <c r="F1392" s="81"/>
      <c r="G1392" s="81" t="s">
        <v>66</v>
      </c>
      <c r="H1392" s="80" t="n">
        <v>36982</v>
      </c>
      <c r="I1392" s="81" t="n">
        <v>0</v>
      </c>
      <c r="J1392" s="81" t="n">
        <v>0</v>
      </c>
      <c r="K1392" s="82" t="n">
        <f aca="false">IF(J1392=0,0,J1392/I1392)</f>
        <v>0</v>
      </c>
      <c r="L1392" s="82" t="n">
        <f aca="false">I1392/UOM</f>
        <v>0</v>
      </c>
      <c r="M1392" s="82" t="n">
        <f aca="false">J1392/UOM</f>
        <v>0</v>
      </c>
      <c r="N1392" s="83" t="str">
        <f aca="false">IF(F1392="P","PHY",IF(F1392="G","G",E1392))</f>
        <v>P</v>
      </c>
      <c r="O1392" s="83" t="str">
        <f aca="false">IF(ISNA(VLOOKUP(G1392,BadCanCurves,1,FALSE())),VLOOKUP(D1392,FOLIOS,6,FALSE()),"not used")</f>
        <v>not used</v>
      </c>
      <c r="P1392" s="83" t="n">
        <f aca="false">IF($N1392="P",VLOOKUP(H1392,PrcBuckets,2,FALSE()),0)</f>
        <v>9</v>
      </c>
      <c r="Q1392" s="83" t="n">
        <f aca="false">IF($N1392="D",VLOOKUP(H1392,BasisBuckets,2,FALSE()),0)</f>
        <v>0</v>
      </c>
      <c r="R1392" s="83" t="n">
        <f aca="false">IF($N1392="PHY",VLOOKUP(H1392,PGDBuckets,2,FALSE()),0)</f>
        <v>0</v>
      </c>
      <c r="S1392" s="83" t="n">
        <f aca="false">IF($N1392="G",VLOOKUP(H1392,PGDBuckets,2,FALSE()),0)</f>
        <v>0</v>
      </c>
      <c r="T1392" s="83" t="n">
        <f aca="false">SUM(P1392:S1392)</f>
        <v>9</v>
      </c>
      <c r="U1392" s="83" t="str">
        <f aca="false">IF(O1392="not used","-",O1392&amp;N1392&amp;T1392)</f>
        <v>-</v>
      </c>
      <c r="V1392" s="83" t="str">
        <f aca="false">IF(O1392="Not Used","-",VLOOKUP(D1392,FOLIOS,7,FALSE())&amp;H1392)</f>
        <v>-</v>
      </c>
      <c r="W1392" s="83" t="str">
        <f aca="false">IF(U1392="-","-",O1392&amp;E1392&amp;H1392)</f>
        <v>-</v>
      </c>
      <c r="X1392" s="84" t="str">
        <f aca="false">D1392&amp;G1392</f>
        <v>FT-CAND-EGSC-PRCTOLL:KING/MALIN</v>
      </c>
      <c r="AF1392" s="0" t="str">
        <f aca="false">D1392&amp;V1392</f>
        <v>FT-CAND-EGSC-PRC-</v>
      </c>
    </row>
    <row r="1393" customFormat="false" ht="12.75" hidden="false" customHeight="false" outlineLevel="0" collapsed="false">
      <c r="A1393" s="80" t="n">
        <v>36682</v>
      </c>
      <c r="B1393" s="81" t="s">
        <v>55</v>
      </c>
      <c r="C1393" s="81" t="s">
        <v>56</v>
      </c>
      <c r="D1393" s="81" t="s">
        <v>80</v>
      </c>
      <c r="E1393" s="81" t="s">
        <v>24</v>
      </c>
      <c r="F1393" s="81"/>
      <c r="G1393" s="81" t="s">
        <v>66</v>
      </c>
      <c r="H1393" s="80" t="n">
        <v>37012</v>
      </c>
      <c r="I1393" s="81" t="n">
        <v>0</v>
      </c>
      <c r="J1393" s="81" t="n">
        <v>0</v>
      </c>
      <c r="K1393" s="82" t="n">
        <f aca="false">IF(J1393=0,0,J1393/I1393)</f>
        <v>0</v>
      </c>
      <c r="L1393" s="82" t="n">
        <f aca="false">I1393/UOM</f>
        <v>0</v>
      </c>
      <c r="M1393" s="82" t="n">
        <f aca="false">J1393/UOM</f>
        <v>0</v>
      </c>
      <c r="N1393" s="83" t="str">
        <f aca="false">IF(F1393="P","PHY",IF(F1393="G","G",E1393))</f>
        <v>P</v>
      </c>
      <c r="O1393" s="83" t="str">
        <f aca="false">IF(ISNA(VLOOKUP(G1393,BadCanCurves,1,FALSE())),VLOOKUP(D1393,FOLIOS,6,FALSE()),"not used")</f>
        <v>not used</v>
      </c>
      <c r="P1393" s="83" t="n">
        <f aca="false">IF($N1393="P",VLOOKUP(H1393,PrcBuckets,2,FALSE()),0)</f>
        <v>9</v>
      </c>
      <c r="Q1393" s="83" t="n">
        <f aca="false">IF($N1393="D",VLOOKUP(H1393,BasisBuckets,2,FALSE()),0)</f>
        <v>0</v>
      </c>
      <c r="R1393" s="83" t="n">
        <f aca="false">IF($N1393="PHY",VLOOKUP(H1393,PGDBuckets,2,FALSE()),0)</f>
        <v>0</v>
      </c>
      <c r="S1393" s="83" t="n">
        <f aca="false">IF($N1393="G",VLOOKUP(H1393,PGDBuckets,2,FALSE()),0)</f>
        <v>0</v>
      </c>
      <c r="T1393" s="83" t="n">
        <f aca="false">SUM(P1393:S1393)</f>
        <v>9</v>
      </c>
      <c r="U1393" s="83" t="str">
        <f aca="false">IF(O1393="not used","-",O1393&amp;N1393&amp;T1393)</f>
        <v>-</v>
      </c>
      <c r="V1393" s="83" t="str">
        <f aca="false">IF(O1393="Not Used","-",VLOOKUP(D1393,FOLIOS,7,FALSE())&amp;H1393)</f>
        <v>-</v>
      </c>
      <c r="W1393" s="83" t="str">
        <f aca="false">IF(U1393="-","-",O1393&amp;E1393&amp;H1393)</f>
        <v>-</v>
      </c>
      <c r="X1393" s="84" t="str">
        <f aca="false">D1393&amp;G1393</f>
        <v>FT-CAND-EGSC-PRCTOLL:KING/MALIN</v>
      </c>
      <c r="AF1393" s="0" t="str">
        <f aca="false">D1393&amp;V1393</f>
        <v>FT-CAND-EGSC-PRC-</v>
      </c>
    </row>
    <row r="1394" customFormat="false" ht="12.75" hidden="false" customHeight="false" outlineLevel="0" collapsed="false">
      <c r="A1394" s="80" t="n">
        <v>36682</v>
      </c>
      <c r="B1394" s="81" t="s">
        <v>55</v>
      </c>
      <c r="C1394" s="81" t="s">
        <v>56</v>
      </c>
      <c r="D1394" s="81" t="s">
        <v>80</v>
      </c>
      <c r="E1394" s="81" t="s">
        <v>24</v>
      </c>
      <c r="F1394" s="81"/>
      <c r="G1394" s="81" t="s">
        <v>66</v>
      </c>
      <c r="H1394" s="80" t="n">
        <v>37043</v>
      </c>
      <c r="I1394" s="81" t="n">
        <v>0</v>
      </c>
      <c r="J1394" s="81" t="n">
        <v>0</v>
      </c>
      <c r="K1394" s="82" t="n">
        <f aca="false">IF(J1394=0,0,J1394/I1394)</f>
        <v>0</v>
      </c>
      <c r="L1394" s="82" t="n">
        <f aca="false">I1394/UOM</f>
        <v>0</v>
      </c>
      <c r="M1394" s="82" t="n">
        <f aca="false">J1394/UOM</f>
        <v>0</v>
      </c>
      <c r="N1394" s="83" t="str">
        <f aca="false">IF(F1394="P","PHY",IF(F1394="G","G",E1394))</f>
        <v>P</v>
      </c>
      <c r="O1394" s="83" t="str">
        <f aca="false">IF(ISNA(VLOOKUP(G1394,BadCanCurves,1,FALSE())),VLOOKUP(D1394,FOLIOS,6,FALSE()),"not used")</f>
        <v>not used</v>
      </c>
      <c r="P1394" s="83" t="n">
        <f aca="false">IF($N1394="P",VLOOKUP(H1394,PrcBuckets,2,FALSE()),0)</f>
        <v>9</v>
      </c>
      <c r="Q1394" s="83" t="n">
        <f aca="false">IF($N1394="D",VLOOKUP(H1394,BasisBuckets,2,FALSE()),0)</f>
        <v>0</v>
      </c>
      <c r="R1394" s="83" t="n">
        <f aca="false">IF($N1394="PHY",VLOOKUP(H1394,PGDBuckets,2,FALSE()),0)</f>
        <v>0</v>
      </c>
      <c r="S1394" s="83" t="n">
        <f aca="false">IF($N1394="G",VLOOKUP(H1394,PGDBuckets,2,FALSE()),0)</f>
        <v>0</v>
      </c>
      <c r="T1394" s="83" t="n">
        <f aca="false">SUM(P1394:S1394)</f>
        <v>9</v>
      </c>
      <c r="U1394" s="83" t="str">
        <f aca="false">IF(O1394="not used","-",O1394&amp;N1394&amp;T1394)</f>
        <v>-</v>
      </c>
      <c r="V1394" s="83" t="str">
        <f aca="false">IF(O1394="Not Used","-",VLOOKUP(D1394,FOLIOS,7,FALSE())&amp;H1394)</f>
        <v>-</v>
      </c>
      <c r="W1394" s="83" t="str">
        <f aca="false">IF(U1394="-","-",O1394&amp;E1394&amp;H1394)</f>
        <v>-</v>
      </c>
      <c r="X1394" s="84" t="str">
        <f aca="false">D1394&amp;G1394</f>
        <v>FT-CAND-EGSC-PRCTOLL:KING/MALIN</v>
      </c>
      <c r="AF1394" s="0" t="str">
        <f aca="false">D1394&amp;V1394</f>
        <v>FT-CAND-EGSC-PRC-</v>
      </c>
    </row>
    <row r="1395" customFormat="false" ht="12.75" hidden="false" customHeight="false" outlineLevel="0" collapsed="false">
      <c r="A1395" s="80" t="n">
        <v>36682</v>
      </c>
      <c r="B1395" s="81" t="s">
        <v>55</v>
      </c>
      <c r="C1395" s="81" t="s">
        <v>56</v>
      </c>
      <c r="D1395" s="81" t="s">
        <v>80</v>
      </c>
      <c r="E1395" s="81" t="s">
        <v>24</v>
      </c>
      <c r="F1395" s="81"/>
      <c r="G1395" s="81" t="s">
        <v>66</v>
      </c>
      <c r="H1395" s="80" t="n">
        <v>37073</v>
      </c>
      <c r="I1395" s="81" t="n">
        <v>0</v>
      </c>
      <c r="J1395" s="81" t="n">
        <v>0</v>
      </c>
      <c r="K1395" s="82" t="n">
        <f aca="false">IF(J1395=0,0,J1395/I1395)</f>
        <v>0</v>
      </c>
      <c r="L1395" s="82" t="n">
        <f aca="false">I1395/UOM</f>
        <v>0</v>
      </c>
      <c r="M1395" s="82" t="n">
        <f aca="false">J1395/UOM</f>
        <v>0</v>
      </c>
      <c r="N1395" s="83" t="str">
        <f aca="false">IF(F1395="P","PHY",IF(F1395="G","G",E1395))</f>
        <v>P</v>
      </c>
      <c r="O1395" s="83" t="str">
        <f aca="false">IF(ISNA(VLOOKUP(G1395,BadCanCurves,1,FALSE())),VLOOKUP(D1395,FOLIOS,6,FALSE()),"not used")</f>
        <v>not used</v>
      </c>
      <c r="P1395" s="83" t="n">
        <f aca="false">IF($N1395="P",VLOOKUP(H1395,PrcBuckets,2,FALSE()),0)</f>
        <v>9</v>
      </c>
      <c r="Q1395" s="83" t="n">
        <f aca="false">IF($N1395="D",VLOOKUP(H1395,BasisBuckets,2,FALSE()),0)</f>
        <v>0</v>
      </c>
      <c r="R1395" s="83" t="n">
        <f aca="false">IF($N1395="PHY",VLOOKUP(H1395,PGDBuckets,2,FALSE()),0)</f>
        <v>0</v>
      </c>
      <c r="S1395" s="83" t="n">
        <f aca="false">IF($N1395="G",VLOOKUP(H1395,PGDBuckets,2,FALSE()),0)</f>
        <v>0</v>
      </c>
      <c r="T1395" s="83" t="n">
        <f aca="false">SUM(P1395:S1395)</f>
        <v>9</v>
      </c>
      <c r="U1395" s="83" t="str">
        <f aca="false">IF(O1395="not used","-",O1395&amp;N1395&amp;T1395)</f>
        <v>-</v>
      </c>
      <c r="V1395" s="83" t="str">
        <f aca="false">IF(O1395="Not Used","-",VLOOKUP(D1395,FOLIOS,7,FALSE())&amp;H1395)</f>
        <v>-</v>
      </c>
      <c r="W1395" s="83" t="str">
        <f aca="false">IF(U1395="-","-",O1395&amp;E1395&amp;H1395)</f>
        <v>-</v>
      </c>
      <c r="X1395" s="84" t="str">
        <f aca="false">D1395&amp;G1395</f>
        <v>FT-CAND-EGSC-PRCTOLL:KING/MALIN</v>
      </c>
      <c r="AF1395" s="0" t="str">
        <f aca="false">D1395&amp;V1395</f>
        <v>FT-CAND-EGSC-PRC-</v>
      </c>
    </row>
    <row r="1396" customFormat="false" ht="12.75" hidden="false" customHeight="false" outlineLevel="0" collapsed="false">
      <c r="A1396" s="80" t="n">
        <v>36682</v>
      </c>
      <c r="B1396" s="81" t="s">
        <v>55</v>
      </c>
      <c r="C1396" s="81" t="s">
        <v>56</v>
      </c>
      <c r="D1396" s="81" t="s">
        <v>80</v>
      </c>
      <c r="E1396" s="81" t="s">
        <v>24</v>
      </c>
      <c r="F1396" s="81"/>
      <c r="G1396" s="81" t="s">
        <v>66</v>
      </c>
      <c r="H1396" s="80" t="n">
        <v>37104</v>
      </c>
      <c r="I1396" s="81" t="n">
        <v>0</v>
      </c>
      <c r="J1396" s="81" t="n">
        <v>0</v>
      </c>
      <c r="K1396" s="82" t="n">
        <f aca="false">IF(J1396=0,0,J1396/I1396)</f>
        <v>0</v>
      </c>
      <c r="L1396" s="82" t="n">
        <f aca="false">I1396/UOM</f>
        <v>0</v>
      </c>
      <c r="M1396" s="82" t="n">
        <f aca="false">J1396/UOM</f>
        <v>0</v>
      </c>
      <c r="N1396" s="83" t="str">
        <f aca="false">IF(F1396="P","PHY",IF(F1396="G","G",E1396))</f>
        <v>P</v>
      </c>
      <c r="O1396" s="83" t="str">
        <f aca="false">IF(ISNA(VLOOKUP(G1396,BadCanCurves,1,FALSE())),VLOOKUP(D1396,FOLIOS,6,FALSE()),"not used")</f>
        <v>not used</v>
      </c>
      <c r="P1396" s="83" t="n">
        <f aca="false">IF($N1396="P",VLOOKUP(H1396,PrcBuckets,2,FALSE()),0)</f>
        <v>9</v>
      </c>
      <c r="Q1396" s="83" t="n">
        <f aca="false">IF($N1396="D",VLOOKUP(H1396,BasisBuckets,2,FALSE()),0)</f>
        <v>0</v>
      </c>
      <c r="R1396" s="83" t="n">
        <f aca="false">IF($N1396="PHY",VLOOKUP(H1396,PGDBuckets,2,FALSE()),0)</f>
        <v>0</v>
      </c>
      <c r="S1396" s="83" t="n">
        <f aca="false">IF($N1396="G",VLOOKUP(H1396,PGDBuckets,2,FALSE()),0)</f>
        <v>0</v>
      </c>
      <c r="T1396" s="83" t="n">
        <f aca="false">SUM(P1396:S1396)</f>
        <v>9</v>
      </c>
      <c r="U1396" s="83" t="str">
        <f aca="false">IF(O1396="not used","-",O1396&amp;N1396&amp;T1396)</f>
        <v>-</v>
      </c>
      <c r="V1396" s="83" t="str">
        <f aca="false">IF(O1396="Not Used","-",VLOOKUP(D1396,FOLIOS,7,FALSE())&amp;H1396)</f>
        <v>-</v>
      </c>
      <c r="W1396" s="83" t="str">
        <f aca="false">IF(U1396="-","-",O1396&amp;E1396&amp;H1396)</f>
        <v>-</v>
      </c>
      <c r="X1396" s="84" t="str">
        <f aca="false">D1396&amp;G1396</f>
        <v>FT-CAND-EGSC-PRCTOLL:KING/MALIN</v>
      </c>
      <c r="AF1396" s="0" t="str">
        <f aca="false">D1396&amp;V1396</f>
        <v>FT-CAND-EGSC-PRC-</v>
      </c>
    </row>
    <row r="1397" customFormat="false" ht="12.75" hidden="false" customHeight="false" outlineLevel="0" collapsed="false">
      <c r="A1397" s="80" t="n">
        <v>36682</v>
      </c>
      <c r="B1397" s="81" t="s">
        <v>55</v>
      </c>
      <c r="C1397" s="81" t="s">
        <v>56</v>
      </c>
      <c r="D1397" s="81" t="s">
        <v>80</v>
      </c>
      <c r="E1397" s="81" t="s">
        <v>24</v>
      </c>
      <c r="F1397" s="81"/>
      <c r="G1397" s="81" t="s">
        <v>66</v>
      </c>
      <c r="H1397" s="80" t="n">
        <v>37135</v>
      </c>
      <c r="I1397" s="81" t="n">
        <v>0</v>
      </c>
      <c r="J1397" s="81" t="n">
        <v>0</v>
      </c>
      <c r="K1397" s="82" t="n">
        <f aca="false">IF(J1397=0,0,J1397/I1397)</f>
        <v>0</v>
      </c>
      <c r="L1397" s="82" t="n">
        <f aca="false">I1397/UOM</f>
        <v>0</v>
      </c>
      <c r="M1397" s="82" t="n">
        <f aca="false">J1397/UOM</f>
        <v>0</v>
      </c>
      <c r="N1397" s="83" t="str">
        <f aca="false">IF(F1397="P","PHY",IF(F1397="G","G",E1397))</f>
        <v>P</v>
      </c>
      <c r="O1397" s="83" t="str">
        <f aca="false">IF(ISNA(VLOOKUP(G1397,BadCanCurves,1,FALSE())),VLOOKUP(D1397,FOLIOS,6,FALSE()),"not used")</f>
        <v>not used</v>
      </c>
      <c r="P1397" s="83" t="n">
        <f aca="false">IF($N1397="P",VLOOKUP(H1397,PrcBuckets,2,FALSE()),0)</f>
        <v>9</v>
      </c>
      <c r="Q1397" s="83" t="n">
        <f aca="false">IF($N1397="D",VLOOKUP(H1397,BasisBuckets,2,FALSE()),0)</f>
        <v>0</v>
      </c>
      <c r="R1397" s="83" t="n">
        <f aca="false">IF($N1397="PHY",VLOOKUP(H1397,PGDBuckets,2,FALSE()),0)</f>
        <v>0</v>
      </c>
      <c r="S1397" s="83" t="n">
        <f aca="false">IF($N1397="G",VLOOKUP(H1397,PGDBuckets,2,FALSE()),0)</f>
        <v>0</v>
      </c>
      <c r="T1397" s="83" t="n">
        <f aca="false">SUM(P1397:S1397)</f>
        <v>9</v>
      </c>
      <c r="U1397" s="83" t="str">
        <f aca="false">IF(O1397="not used","-",O1397&amp;N1397&amp;T1397)</f>
        <v>-</v>
      </c>
      <c r="V1397" s="83" t="str">
        <f aca="false">IF(O1397="Not Used","-",VLOOKUP(D1397,FOLIOS,7,FALSE())&amp;H1397)</f>
        <v>-</v>
      </c>
      <c r="W1397" s="83" t="str">
        <f aca="false">IF(U1397="-","-",O1397&amp;E1397&amp;H1397)</f>
        <v>-</v>
      </c>
      <c r="X1397" s="84" t="str">
        <f aca="false">D1397&amp;G1397</f>
        <v>FT-CAND-EGSC-PRCTOLL:KING/MALIN</v>
      </c>
      <c r="AF1397" s="0" t="str">
        <f aca="false">D1397&amp;V1397</f>
        <v>FT-CAND-EGSC-PRC-</v>
      </c>
    </row>
    <row r="1398" customFormat="false" ht="12.75" hidden="false" customHeight="false" outlineLevel="0" collapsed="false">
      <c r="A1398" s="80" t="n">
        <v>36682</v>
      </c>
      <c r="B1398" s="81" t="s">
        <v>55</v>
      </c>
      <c r="C1398" s="81" t="s">
        <v>56</v>
      </c>
      <c r="D1398" s="81" t="s">
        <v>80</v>
      </c>
      <c r="E1398" s="81" t="s">
        <v>24</v>
      </c>
      <c r="F1398" s="81"/>
      <c r="G1398" s="81" t="s">
        <v>66</v>
      </c>
      <c r="H1398" s="80" t="n">
        <v>37165</v>
      </c>
      <c r="I1398" s="81" t="n">
        <v>0</v>
      </c>
      <c r="J1398" s="81" t="n">
        <v>0</v>
      </c>
      <c r="K1398" s="82" t="n">
        <f aca="false">IF(J1398=0,0,J1398/I1398)</f>
        <v>0</v>
      </c>
      <c r="L1398" s="82" t="n">
        <f aca="false">I1398/UOM</f>
        <v>0</v>
      </c>
      <c r="M1398" s="82" t="n">
        <f aca="false">J1398/UOM</f>
        <v>0</v>
      </c>
      <c r="N1398" s="83" t="str">
        <f aca="false">IF(F1398="P","PHY",IF(F1398="G","G",E1398))</f>
        <v>P</v>
      </c>
      <c r="O1398" s="83" t="str">
        <f aca="false">IF(ISNA(VLOOKUP(G1398,BadCanCurves,1,FALSE())),VLOOKUP(D1398,FOLIOS,6,FALSE()),"not used")</f>
        <v>not used</v>
      </c>
      <c r="P1398" s="83" t="n">
        <f aca="false">IF($N1398="P",VLOOKUP(H1398,PrcBuckets,2,FALSE()),0)</f>
        <v>9</v>
      </c>
      <c r="Q1398" s="83" t="n">
        <f aca="false">IF($N1398="D",VLOOKUP(H1398,BasisBuckets,2,FALSE()),0)</f>
        <v>0</v>
      </c>
      <c r="R1398" s="83" t="n">
        <f aca="false">IF($N1398="PHY",VLOOKUP(H1398,PGDBuckets,2,FALSE()),0)</f>
        <v>0</v>
      </c>
      <c r="S1398" s="83" t="n">
        <f aca="false">IF($N1398="G",VLOOKUP(H1398,PGDBuckets,2,FALSE()),0)</f>
        <v>0</v>
      </c>
      <c r="T1398" s="83" t="n">
        <f aca="false">SUM(P1398:S1398)</f>
        <v>9</v>
      </c>
      <c r="U1398" s="83" t="str">
        <f aca="false">IF(O1398="not used","-",O1398&amp;N1398&amp;T1398)</f>
        <v>-</v>
      </c>
      <c r="V1398" s="83" t="str">
        <f aca="false">IF(O1398="Not Used","-",VLOOKUP(D1398,FOLIOS,7,FALSE())&amp;H1398)</f>
        <v>-</v>
      </c>
      <c r="W1398" s="83" t="str">
        <f aca="false">IF(U1398="-","-",O1398&amp;E1398&amp;H1398)</f>
        <v>-</v>
      </c>
      <c r="X1398" s="84" t="str">
        <f aca="false">D1398&amp;G1398</f>
        <v>FT-CAND-EGSC-PRCTOLL:KING/MALIN</v>
      </c>
      <c r="AF1398" s="0" t="str">
        <f aca="false">D1398&amp;V1398</f>
        <v>FT-CAND-EGSC-PRC-</v>
      </c>
    </row>
    <row r="1399" customFormat="false" ht="12.75" hidden="false" customHeight="false" outlineLevel="0" collapsed="false">
      <c r="A1399" s="80" t="n">
        <v>36682</v>
      </c>
      <c r="B1399" s="81" t="s">
        <v>55</v>
      </c>
      <c r="C1399" s="81" t="s">
        <v>56</v>
      </c>
      <c r="D1399" s="81" t="s">
        <v>80</v>
      </c>
      <c r="E1399" s="81" t="s">
        <v>24</v>
      </c>
      <c r="F1399" s="81"/>
      <c r="G1399" s="81" t="s">
        <v>66</v>
      </c>
      <c r="H1399" s="80" t="n">
        <v>37196</v>
      </c>
      <c r="I1399" s="81" t="n">
        <v>0</v>
      </c>
      <c r="J1399" s="81" t="n">
        <v>0</v>
      </c>
      <c r="K1399" s="82" t="n">
        <f aca="false">IF(J1399=0,0,J1399/I1399)</f>
        <v>0</v>
      </c>
      <c r="L1399" s="82" t="n">
        <f aca="false">I1399/UOM</f>
        <v>0</v>
      </c>
      <c r="M1399" s="82" t="n">
        <f aca="false">J1399/UOM</f>
        <v>0</v>
      </c>
      <c r="N1399" s="83" t="str">
        <f aca="false">IF(F1399="P","PHY",IF(F1399="G","G",E1399))</f>
        <v>P</v>
      </c>
      <c r="O1399" s="83" t="str">
        <f aca="false">IF(ISNA(VLOOKUP(G1399,BadCanCurves,1,FALSE())),VLOOKUP(D1399,FOLIOS,6,FALSE()),"not used")</f>
        <v>not used</v>
      </c>
      <c r="P1399" s="83" t="n">
        <f aca="false">IF($N1399="P",VLOOKUP(H1399,PrcBuckets,2,FALSE()),0)</f>
        <v>9</v>
      </c>
      <c r="Q1399" s="83" t="n">
        <f aca="false">IF($N1399="D",VLOOKUP(H1399,BasisBuckets,2,FALSE()),0)</f>
        <v>0</v>
      </c>
      <c r="R1399" s="83" t="n">
        <f aca="false">IF($N1399="PHY",VLOOKUP(H1399,PGDBuckets,2,FALSE()),0)</f>
        <v>0</v>
      </c>
      <c r="S1399" s="83" t="n">
        <f aca="false">IF($N1399="G",VLOOKUP(H1399,PGDBuckets,2,FALSE()),0)</f>
        <v>0</v>
      </c>
      <c r="T1399" s="83" t="n">
        <f aca="false">SUM(P1399:S1399)</f>
        <v>9</v>
      </c>
      <c r="U1399" s="83" t="str">
        <f aca="false">IF(O1399="not used","-",O1399&amp;N1399&amp;T1399)</f>
        <v>-</v>
      </c>
      <c r="V1399" s="83" t="str">
        <f aca="false">IF(O1399="Not Used","-",VLOOKUP(D1399,FOLIOS,7,FALSE())&amp;H1399)</f>
        <v>-</v>
      </c>
      <c r="W1399" s="83" t="str">
        <f aca="false">IF(U1399="-","-",O1399&amp;E1399&amp;H1399)</f>
        <v>-</v>
      </c>
      <c r="X1399" s="84" t="str">
        <f aca="false">D1399&amp;G1399</f>
        <v>FT-CAND-EGSC-PRCTOLL:KING/MALIN</v>
      </c>
      <c r="AF1399" s="0" t="str">
        <f aca="false">D1399&amp;V1399</f>
        <v>FT-CAND-EGSC-PRC-</v>
      </c>
    </row>
    <row r="1400" customFormat="false" ht="12.75" hidden="false" customHeight="false" outlineLevel="0" collapsed="false">
      <c r="A1400" s="80" t="n">
        <v>36682</v>
      </c>
      <c r="B1400" s="81" t="s">
        <v>55</v>
      </c>
      <c r="C1400" s="81" t="s">
        <v>56</v>
      </c>
      <c r="D1400" s="81" t="s">
        <v>80</v>
      </c>
      <c r="E1400" s="81" t="s">
        <v>24</v>
      </c>
      <c r="F1400" s="81"/>
      <c r="G1400" s="81" t="s">
        <v>66</v>
      </c>
      <c r="H1400" s="80" t="n">
        <v>37226</v>
      </c>
      <c r="I1400" s="81" t="n">
        <v>0</v>
      </c>
      <c r="J1400" s="81" t="n">
        <v>0</v>
      </c>
      <c r="K1400" s="82" t="n">
        <f aca="false">IF(J1400=0,0,J1400/I1400)</f>
        <v>0</v>
      </c>
      <c r="L1400" s="82" t="n">
        <f aca="false">I1400/UOM</f>
        <v>0</v>
      </c>
      <c r="M1400" s="82" t="n">
        <f aca="false">J1400/UOM</f>
        <v>0</v>
      </c>
      <c r="N1400" s="83" t="str">
        <f aca="false">IF(F1400="P","PHY",IF(F1400="G","G",E1400))</f>
        <v>P</v>
      </c>
      <c r="O1400" s="83" t="str">
        <f aca="false">IF(ISNA(VLOOKUP(G1400,BadCanCurves,1,FALSE())),VLOOKUP(D1400,FOLIOS,6,FALSE()),"not used")</f>
        <v>not used</v>
      </c>
      <c r="P1400" s="83" t="n">
        <f aca="false">IF($N1400="P",VLOOKUP(H1400,PrcBuckets,2,FALSE()),0)</f>
        <v>9</v>
      </c>
      <c r="Q1400" s="83" t="n">
        <f aca="false">IF($N1400="D",VLOOKUP(H1400,BasisBuckets,2,FALSE()),0)</f>
        <v>0</v>
      </c>
      <c r="R1400" s="83" t="n">
        <f aca="false">IF($N1400="PHY",VLOOKUP(H1400,PGDBuckets,2,FALSE()),0)</f>
        <v>0</v>
      </c>
      <c r="S1400" s="83" t="n">
        <f aca="false">IF($N1400="G",VLOOKUP(H1400,PGDBuckets,2,FALSE()),0)</f>
        <v>0</v>
      </c>
      <c r="T1400" s="83" t="n">
        <f aca="false">SUM(P1400:S1400)</f>
        <v>9</v>
      </c>
      <c r="U1400" s="83" t="str">
        <f aca="false">IF(O1400="not used","-",O1400&amp;N1400&amp;T1400)</f>
        <v>-</v>
      </c>
      <c r="V1400" s="83" t="str">
        <f aca="false">IF(O1400="Not Used","-",VLOOKUP(D1400,FOLIOS,7,FALSE())&amp;H1400)</f>
        <v>-</v>
      </c>
      <c r="W1400" s="83" t="str">
        <f aca="false">IF(U1400="-","-",O1400&amp;E1400&amp;H1400)</f>
        <v>-</v>
      </c>
      <c r="X1400" s="84" t="str">
        <f aca="false">D1400&amp;G1400</f>
        <v>FT-CAND-EGSC-PRCTOLL:KING/MALIN</v>
      </c>
      <c r="AF1400" s="0" t="str">
        <f aca="false">D1400&amp;V1400</f>
        <v>FT-CAND-EGSC-PRC-</v>
      </c>
    </row>
    <row r="1401" customFormat="false" ht="12.75" hidden="false" customHeight="false" outlineLevel="0" collapsed="false">
      <c r="A1401" s="80" t="n">
        <v>36682</v>
      </c>
      <c r="B1401" s="81" t="s">
        <v>55</v>
      </c>
      <c r="C1401" s="81" t="s">
        <v>56</v>
      </c>
      <c r="D1401" s="81" t="s">
        <v>80</v>
      </c>
      <c r="E1401" s="81" t="s">
        <v>24</v>
      </c>
      <c r="F1401" s="81"/>
      <c r="G1401" s="81" t="s">
        <v>66</v>
      </c>
      <c r="H1401" s="80" t="n">
        <v>37257</v>
      </c>
      <c r="I1401" s="81" t="n">
        <v>0</v>
      </c>
      <c r="J1401" s="81" t="n">
        <v>0</v>
      </c>
      <c r="K1401" s="82" t="n">
        <f aca="false">IF(J1401=0,0,J1401/I1401)</f>
        <v>0</v>
      </c>
      <c r="L1401" s="82" t="n">
        <f aca="false">I1401/UOM</f>
        <v>0</v>
      </c>
      <c r="M1401" s="82" t="n">
        <f aca="false">J1401/UOM</f>
        <v>0</v>
      </c>
      <c r="N1401" s="83" t="str">
        <f aca="false">IF(F1401="P","PHY",IF(F1401="G","G",E1401))</f>
        <v>P</v>
      </c>
      <c r="O1401" s="83" t="str">
        <f aca="false">IF(ISNA(VLOOKUP(G1401,BadCanCurves,1,FALSE())),VLOOKUP(D1401,FOLIOS,6,FALSE()),"not used")</f>
        <v>not used</v>
      </c>
      <c r="P1401" s="83" t="n">
        <f aca="false">IF($N1401="P",VLOOKUP(H1401,PrcBuckets,2,FALSE()),0)</f>
        <v>10</v>
      </c>
      <c r="Q1401" s="83" t="n">
        <f aca="false">IF($N1401="D",VLOOKUP(H1401,BasisBuckets,2,FALSE()),0)</f>
        <v>0</v>
      </c>
      <c r="R1401" s="83" t="n">
        <f aca="false">IF($N1401="PHY",VLOOKUP(H1401,PGDBuckets,2,FALSE()),0)</f>
        <v>0</v>
      </c>
      <c r="S1401" s="83" t="n">
        <f aca="false">IF($N1401="G",VLOOKUP(H1401,PGDBuckets,2,FALSE()),0)</f>
        <v>0</v>
      </c>
      <c r="T1401" s="83" t="n">
        <f aca="false">SUM(P1401:S1401)</f>
        <v>10</v>
      </c>
      <c r="U1401" s="83" t="str">
        <f aca="false">IF(O1401="not used","-",O1401&amp;N1401&amp;T1401)</f>
        <v>-</v>
      </c>
      <c r="V1401" s="83" t="str">
        <f aca="false">IF(O1401="Not Used","-",VLOOKUP(D1401,FOLIOS,7,FALSE())&amp;H1401)</f>
        <v>-</v>
      </c>
      <c r="W1401" s="83" t="str">
        <f aca="false">IF(U1401="-","-",O1401&amp;E1401&amp;H1401)</f>
        <v>-</v>
      </c>
      <c r="X1401" s="84" t="str">
        <f aca="false">D1401&amp;G1401</f>
        <v>FT-CAND-EGSC-PRCTOLL:KING/MALIN</v>
      </c>
      <c r="AF1401" s="0" t="str">
        <f aca="false">D1401&amp;V1401</f>
        <v>FT-CAND-EGSC-PRC-</v>
      </c>
    </row>
    <row r="1402" customFormat="false" ht="12.75" hidden="false" customHeight="false" outlineLevel="0" collapsed="false">
      <c r="A1402" s="80" t="n">
        <v>36682</v>
      </c>
      <c r="B1402" s="81" t="s">
        <v>55</v>
      </c>
      <c r="C1402" s="81" t="s">
        <v>56</v>
      </c>
      <c r="D1402" s="81" t="s">
        <v>80</v>
      </c>
      <c r="E1402" s="81" t="s">
        <v>24</v>
      </c>
      <c r="F1402" s="81"/>
      <c r="G1402" s="81" t="s">
        <v>66</v>
      </c>
      <c r="H1402" s="80" t="n">
        <v>37288</v>
      </c>
      <c r="I1402" s="81" t="n">
        <v>0</v>
      </c>
      <c r="J1402" s="81" t="n">
        <v>0</v>
      </c>
      <c r="K1402" s="82" t="n">
        <f aca="false">IF(J1402=0,0,J1402/I1402)</f>
        <v>0</v>
      </c>
      <c r="L1402" s="82" t="n">
        <f aca="false">I1402/UOM</f>
        <v>0</v>
      </c>
      <c r="M1402" s="82" t="n">
        <f aca="false">J1402/UOM</f>
        <v>0</v>
      </c>
      <c r="N1402" s="83" t="str">
        <f aca="false">IF(F1402="P","PHY",IF(F1402="G","G",E1402))</f>
        <v>P</v>
      </c>
      <c r="O1402" s="83" t="str">
        <f aca="false">IF(ISNA(VLOOKUP(G1402,BadCanCurves,1,FALSE())),VLOOKUP(D1402,FOLIOS,6,FALSE()),"not used")</f>
        <v>not used</v>
      </c>
      <c r="P1402" s="83" t="n">
        <f aca="false">IF($N1402="P",VLOOKUP(H1402,PrcBuckets,2,FALSE()),0)</f>
        <v>10</v>
      </c>
      <c r="Q1402" s="83" t="n">
        <f aca="false">IF($N1402="D",VLOOKUP(H1402,BasisBuckets,2,FALSE()),0)</f>
        <v>0</v>
      </c>
      <c r="R1402" s="83" t="n">
        <f aca="false">IF($N1402="PHY",VLOOKUP(H1402,PGDBuckets,2,FALSE()),0)</f>
        <v>0</v>
      </c>
      <c r="S1402" s="83" t="n">
        <f aca="false">IF($N1402="G",VLOOKUP(H1402,PGDBuckets,2,FALSE()),0)</f>
        <v>0</v>
      </c>
      <c r="T1402" s="83" t="n">
        <f aca="false">SUM(P1402:S1402)</f>
        <v>10</v>
      </c>
      <c r="U1402" s="83" t="str">
        <f aca="false">IF(O1402="not used","-",O1402&amp;N1402&amp;T1402)</f>
        <v>-</v>
      </c>
      <c r="V1402" s="83" t="str">
        <f aca="false">IF(O1402="Not Used","-",VLOOKUP(D1402,FOLIOS,7,FALSE())&amp;H1402)</f>
        <v>-</v>
      </c>
      <c r="W1402" s="83" t="str">
        <f aca="false">IF(U1402="-","-",O1402&amp;E1402&amp;H1402)</f>
        <v>-</v>
      </c>
      <c r="X1402" s="84" t="str">
        <f aca="false">D1402&amp;G1402</f>
        <v>FT-CAND-EGSC-PRCTOLL:KING/MALIN</v>
      </c>
      <c r="AF1402" s="0" t="str">
        <f aca="false">D1402&amp;V1402</f>
        <v>FT-CAND-EGSC-PRC-</v>
      </c>
    </row>
    <row r="1403" customFormat="false" ht="12.75" hidden="false" customHeight="false" outlineLevel="0" collapsed="false">
      <c r="A1403" s="80" t="n">
        <v>36682</v>
      </c>
      <c r="B1403" s="81" t="s">
        <v>55</v>
      </c>
      <c r="C1403" s="81" t="s">
        <v>56</v>
      </c>
      <c r="D1403" s="81" t="s">
        <v>80</v>
      </c>
      <c r="E1403" s="81" t="s">
        <v>24</v>
      </c>
      <c r="F1403" s="81"/>
      <c r="G1403" s="81" t="s">
        <v>66</v>
      </c>
      <c r="H1403" s="80" t="n">
        <v>37316</v>
      </c>
      <c r="I1403" s="81" t="n">
        <v>0</v>
      </c>
      <c r="J1403" s="81" t="n">
        <v>0</v>
      </c>
      <c r="K1403" s="82" t="n">
        <f aca="false">IF(J1403=0,0,J1403/I1403)</f>
        <v>0</v>
      </c>
      <c r="L1403" s="82" t="n">
        <f aca="false">I1403/UOM</f>
        <v>0</v>
      </c>
      <c r="M1403" s="82" t="n">
        <f aca="false">J1403/UOM</f>
        <v>0</v>
      </c>
      <c r="N1403" s="83" t="str">
        <f aca="false">IF(F1403="P","PHY",IF(F1403="G","G",E1403))</f>
        <v>P</v>
      </c>
      <c r="O1403" s="83" t="str">
        <f aca="false">IF(ISNA(VLOOKUP(G1403,BadCanCurves,1,FALSE())),VLOOKUP(D1403,FOLIOS,6,FALSE()),"not used")</f>
        <v>not used</v>
      </c>
      <c r="P1403" s="83" t="n">
        <f aca="false">IF($N1403="P",VLOOKUP(H1403,PrcBuckets,2,FALSE()),0)</f>
        <v>10</v>
      </c>
      <c r="Q1403" s="83" t="n">
        <f aca="false">IF($N1403="D",VLOOKUP(H1403,BasisBuckets,2,FALSE()),0)</f>
        <v>0</v>
      </c>
      <c r="R1403" s="83" t="n">
        <f aca="false">IF($N1403="PHY",VLOOKUP(H1403,PGDBuckets,2,FALSE()),0)</f>
        <v>0</v>
      </c>
      <c r="S1403" s="83" t="n">
        <f aca="false">IF($N1403="G",VLOOKUP(H1403,PGDBuckets,2,FALSE()),0)</f>
        <v>0</v>
      </c>
      <c r="T1403" s="83" t="n">
        <f aca="false">SUM(P1403:S1403)</f>
        <v>10</v>
      </c>
      <c r="U1403" s="83" t="str">
        <f aca="false">IF(O1403="not used","-",O1403&amp;N1403&amp;T1403)</f>
        <v>-</v>
      </c>
      <c r="V1403" s="83" t="str">
        <f aca="false">IF(O1403="Not Used","-",VLOOKUP(D1403,FOLIOS,7,FALSE())&amp;H1403)</f>
        <v>-</v>
      </c>
      <c r="W1403" s="83" t="str">
        <f aca="false">IF(U1403="-","-",O1403&amp;E1403&amp;H1403)</f>
        <v>-</v>
      </c>
      <c r="X1403" s="84" t="str">
        <f aca="false">D1403&amp;G1403</f>
        <v>FT-CAND-EGSC-PRCTOLL:KING/MALIN</v>
      </c>
      <c r="AF1403" s="0" t="str">
        <f aca="false">D1403&amp;V1403</f>
        <v>FT-CAND-EGSC-PRC-</v>
      </c>
    </row>
    <row r="1404" customFormat="false" ht="12.75" hidden="false" customHeight="false" outlineLevel="0" collapsed="false">
      <c r="A1404" s="80" t="n">
        <v>36682</v>
      </c>
      <c r="B1404" s="81" t="s">
        <v>55</v>
      </c>
      <c r="C1404" s="81" t="s">
        <v>56</v>
      </c>
      <c r="D1404" s="81" t="s">
        <v>80</v>
      </c>
      <c r="E1404" s="81" t="s">
        <v>24</v>
      </c>
      <c r="F1404" s="81"/>
      <c r="G1404" s="81" t="s">
        <v>66</v>
      </c>
      <c r="H1404" s="80" t="n">
        <v>37347</v>
      </c>
      <c r="I1404" s="81" t="n">
        <v>0</v>
      </c>
      <c r="J1404" s="81" t="n">
        <v>0</v>
      </c>
      <c r="K1404" s="82" t="n">
        <f aca="false">IF(J1404=0,0,J1404/I1404)</f>
        <v>0</v>
      </c>
      <c r="L1404" s="82" t="n">
        <f aca="false">I1404/UOM</f>
        <v>0</v>
      </c>
      <c r="M1404" s="82" t="n">
        <f aca="false">J1404/UOM</f>
        <v>0</v>
      </c>
      <c r="N1404" s="83" t="str">
        <f aca="false">IF(F1404="P","PHY",IF(F1404="G","G",E1404))</f>
        <v>P</v>
      </c>
      <c r="O1404" s="83" t="str">
        <f aca="false">IF(ISNA(VLOOKUP(G1404,BadCanCurves,1,FALSE())),VLOOKUP(D1404,FOLIOS,6,FALSE()),"not used")</f>
        <v>not used</v>
      </c>
      <c r="P1404" s="83" t="n">
        <f aca="false">IF($N1404="P",VLOOKUP(H1404,PrcBuckets,2,FALSE()),0)</f>
        <v>10</v>
      </c>
      <c r="Q1404" s="83" t="n">
        <f aca="false">IF($N1404="D",VLOOKUP(H1404,BasisBuckets,2,FALSE()),0)</f>
        <v>0</v>
      </c>
      <c r="R1404" s="83" t="n">
        <f aca="false">IF($N1404="PHY",VLOOKUP(H1404,PGDBuckets,2,FALSE()),0)</f>
        <v>0</v>
      </c>
      <c r="S1404" s="83" t="n">
        <f aca="false">IF($N1404="G",VLOOKUP(H1404,PGDBuckets,2,FALSE()),0)</f>
        <v>0</v>
      </c>
      <c r="T1404" s="83" t="n">
        <f aca="false">SUM(P1404:S1404)</f>
        <v>10</v>
      </c>
      <c r="U1404" s="83" t="str">
        <f aca="false">IF(O1404="not used","-",O1404&amp;N1404&amp;T1404)</f>
        <v>-</v>
      </c>
      <c r="V1404" s="83" t="str">
        <f aca="false">IF(O1404="Not Used","-",VLOOKUP(D1404,FOLIOS,7,FALSE())&amp;H1404)</f>
        <v>-</v>
      </c>
      <c r="W1404" s="83" t="str">
        <f aca="false">IF(U1404="-","-",O1404&amp;E1404&amp;H1404)</f>
        <v>-</v>
      </c>
      <c r="X1404" s="84" t="str">
        <f aca="false">D1404&amp;G1404</f>
        <v>FT-CAND-EGSC-PRCTOLL:KING/MALIN</v>
      </c>
      <c r="AF1404" s="0" t="str">
        <f aca="false">D1404&amp;V1404</f>
        <v>FT-CAND-EGSC-PRC-</v>
      </c>
    </row>
    <row r="1405" customFormat="false" ht="12.75" hidden="false" customHeight="false" outlineLevel="0" collapsed="false">
      <c r="A1405" s="80" t="n">
        <v>36682</v>
      </c>
      <c r="B1405" s="81" t="s">
        <v>55</v>
      </c>
      <c r="C1405" s="81" t="s">
        <v>56</v>
      </c>
      <c r="D1405" s="81" t="s">
        <v>80</v>
      </c>
      <c r="E1405" s="81" t="s">
        <v>24</v>
      </c>
      <c r="F1405" s="81"/>
      <c r="G1405" s="81" t="s">
        <v>66</v>
      </c>
      <c r="H1405" s="80" t="n">
        <v>37377</v>
      </c>
      <c r="I1405" s="81" t="n">
        <v>0</v>
      </c>
      <c r="J1405" s="81" t="n">
        <v>0</v>
      </c>
      <c r="K1405" s="82" t="n">
        <f aca="false">IF(J1405=0,0,J1405/I1405)</f>
        <v>0</v>
      </c>
      <c r="L1405" s="82" t="n">
        <f aca="false">I1405/UOM</f>
        <v>0</v>
      </c>
      <c r="M1405" s="82" t="n">
        <f aca="false">J1405/UOM</f>
        <v>0</v>
      </c>
      <c r="N1405" s="83" t="str">
        <f aca="false">IF(F1405="P","PHY",IF(F1405="G","G",E1405))</f>
        <v>P</v>
      </c>
      <c r="O1405" s="83" t="str">
        <f aca="false">IF(ISNA(VLOOKUP(G1405,BadCanCurves,1,FALSE())),VLOOKUP(D1405,FOLIOS,6,FALSE()),"not used")</f>
        <v>not used</v>
      </c>
      <c r="P1405" s="83" t="n">
        <f aca="false">IF($N1405="P",VLOOKUP(H1405,PrcBuckets,2,FALSE()),0)</f>
        <v>10</v>
      </c>
      <c r="Q1405" s="83" t="n">
        <f aca="false">IF($N1405="D",VLOOKUP(H1405,BasisBuckets,2,FALSE()),0)</f>
        <v>0</v>
      </c>
      <c r="R1405" s="83" t="n">
        <f aca="false">IF($N1405="PHY",VLOOKUP(H1405,PGDBuckets,2,FALSE()),0)</f>
        <v>0</v>
      </c>
      <c r="S1405" s="83" t="n">
        <f aca="false">IF($N1405="G",VLOOKUP(H1405,PGDBuckets,2,FALSE()),0)</f>
        <v>0</v>
      </c>
      <c r="T1405" s="83" t="n">
        <f aca="false">SUM(P1405:S1405)</f>
        <v>10</v>
      </c>
      <c r="U1405" s="83" t="str">
        <f aca="false">IF(O1405="not used","-",O1405&amp;N1405&amp;T1405)</f>
        <v>-</v>
      </c>
      <c r="V1405" s="83" t="str">
        <f aca="false">IF(O1405="Not Used","-",VLOOKUP(D1405,FOLIOS,7,FALSE())&amp;H1405)</f>
        <v>-</v>
      </c>
      <c r="W1405" s="83" t="str">
        <f aca="false">IF(U1405="-","-",O1405&amp;E1405&amp;H1405)</f>
        <v>-</v>
      </c>
      <c r="X1405" s="84" t="str">
        <f aca="false">D1405&amp;G1405</f>
        <v>FT-CAND-EGSC-PRCTOLL:KING/MALIN</v>
      </c>
      <c r="AF1405" s="0" t="str">
        <f aca="false">D1405&amp;V1405</f>
        <v>FT-CAND-EGSC-PRC-</v>
      </c>
    </row>
    <row r="1406" customFormat="false" ht="12.75" hidden="false" customHeight="false" outlineLevel="0" collapsed="false">
      <c r="A1406" s="80" t="n">
        <v>36682</v>
      </c>
      <c r="B1406" s="81" t="s">
        <v>55</v>
      </c>
      <c r="C1406" s="81" t="s">
        <v>56</v>
      </c>
      <c r="D1406" s="81" t="s">
        <v>80</v>
      </c>
      <c r="E1406" s="81" t="s">
        <v>24</v>
      </c>
      <c r="F1406" s="81"/>
      <c r="G1406" s="81" t="s">
        <v>66</v>
      </c>
      <c r="H1406" s="80" t="n">
        <v>37408</v>
      </c>
      <c r="I1406" s="81" t="n">
        <v>0</v>
      </c>
      <c r="J1406" s="81" t="n">
        <v>0</v>
      </c>
      <c r="K1406" s="82" t="n">
        <f aca="false">IF(J1406=0,0,J1406/I1406)</f>
        <v>0</v>
      </c>
      <c r="L1406" s="82" t="n">
        <f aca="false">I1406/UOM</f>
        <v>0</v>
      </c>
      <c r="M1406" s="82" t="n">
        <f aca="false">J1406/UOM</f>
        <v>0</v>
      </c>
      <c r="N1406" s="83" t="str">
        <f aca="false">IF(F1406="P","PHY",IF(F1406="G","G",E1406))</f>
        <v>P</v>
      </c>
      <c r="O1406" s="83" t="str">
        <f aca="false">IF(ISNA(VLOOKUP(G1406,BadCanCurves,1,FALSE())),VLOOKUP(D1406,FOLIOS,6,FALSE()),"not used")</f>
        <v>not used</v>
      </c>
      <c r="P1406" s="83" t="n">
        <f aca="false">IF($N1406="P",VLOOKUP(H1406,PrcBuckets,2,FALSE()),0)</f>
        <v>10</v>
      </c>
      <c r="Q1406" s="83" t="n">
        <f aca="false">IF($N1406="D",VLOOKUP(H1406,BasisBuckets,2,FALSE()),0)</f>
        <v>0</v>
      </c>
      <c r="R1406" s="83" t="n">
        <f aca="false">IF($N1406="PHY",VLOOKUP(H1406,PGDBuckets,2,FALSE()),0)</f>
        <v>0</v>
      </c>
      <c r="S1406" s="83" t="n">
        <f aca="false">IF($N1406="G",VLOOKUP(H1406,PGDBuckets,2,FALSE()),0)</f>
        <v>0</v>
      </c>
      <c r="T1406" s="83" t="n">
        <f aca="false">SUM(P1406:S1406)</f>
        <v>10</v>
      </c>
      <c r="U1406" s="83" t="str">
        <f aca="false">IF(O1406="not used","-",O1406&amp;N1406&amp;T1406)</f>
        <v>-</v>
      </c>
      <c r="V1406" s="83" t="str">
        <f aca="false">IF(O1406="Not Used","-",VLOOKUP(D1406,FOLIOS,7,FALSE())&amp;H1406)</f>
        <v>-</v>
      </c>
      <c r="W1406" s="83" t="str">
        <f aca="false">IF(U1406="-","-",O1406&amp;E1406&amp;H1406)</f>
        <v>-</v>
      </c>
      <c r="X1406" s="84" t="str">
        <f aca="false">D1406&amp;G1406</f>
        <v>FT-CAND-EGSC-PRCTOLL:KING/MALIN</v>
      </c>
      <c r="AF1406" s="0" t="str">
        <f aca="false">D1406&amp;V1406</f>
        <v>FT-CAND-EGSC-PRC-</v>
      </c>
    </row>
    <row r="1407" customFormat="false" ht="12.75" hidden="false" customHeight="false" outlineLevel="0" collapsed="false">
      <c r="A1407" s="80" t="n">
        <v>36682</v>
      </c>
      <c r="B1407" s="81" t="s">
        <v>55</v>
      </c>
      <c r="C1407" s="81" t="s">
        <v>56</v>
      </c>
      <c r="D1407" s="81" t="s">
        <v>80</v>
      </c>
      <c r="E1407" s="81" t="s">
        <v>24</v>
      </c>
      <c r="F1407" s="81"/>
      <c r="G1407" s="81" t="s">
        <v>66</v>
      </c>
      <c r="H1407" s="80" t="n">
        <v>37438</v>
      </c>
      <c r="I1407" s="81" t="n">
        <v>0</v>
      </c>
      <c r="J1407" s="81" t="n">
        <v>0</v>
      </c>
      <c r="K1407" s="82" t="n">
        <f aca="false">IF(J1407=0,0,J1407/I1407)</f>
        <v>0</v>
      </c>
      <c r="L1407" s="82" t="n">
        <f aca="false">I1407/UOM</f>
        <v>0</v>
      </c>
      <c r="M1407" s="82" t="n">
        <f aca="false">J1407/UOM</f>
        <v>0</v>
      </c>
      <c r="N1407" s="83" t="str">
        <f aca="false">IF(F1407="P","PHY",IF(F1407="G","G",E1407))</f>
        <v>P</v>
      </c>
      <c r="O1407" s="83" t="str">
        <f aca="false">IF(ISNA(VLOOKUP(G1407,BadCanCurves,1,FALSE())),VLOOKUP(D1407,FOLIOS,6,FALSE()),"not used")</f>
        <v>not used</v>
      </c>
      <c r="P1407" s="83" t="n">
        <f aca="false">IF($N1407="P",VLOOKUP(H1407,PrcBuckets,2,FALSE()),0)</f>
        <v>10</v>
      </c>
      <c r="Q1407" s="83" t="n">
        <f aca="false">IF($N1407="D",VLOOKUP(H1407,BasisBuckets,2,FALSE()),0)</f>
        <v>0</v>
      </c>
      <c r="R1407" s="83" t="n">
        <f aca="false">IF($N1407="PHY",VLOOKUP(H1407,PGDBuckets,2,FALSE()),0)</f>
        <v>0</v>
      </c>
      <c r="S1407" s="83" t="n">
        <f aca="false">IF($N1407="G",VLOOKUP(H1407,PGDBuckets,2,FALSE()),0)</f>
        <v>0</v>
      </c>
      <c r="T1407" s="83" t="n">
        <f aca="false">SUM(P1407:S1407)</f>
        <v>10</v>
      </c>
      <c r="U1407" s="83" t="str">
        <f aca="false">IF(O1407="not used","-",O1407&amp;N1407&amp;T1407)</f>
        <v>-</v>
      </c>
      <c r="V1407" s="83" t="str">
        <f aca="false">IF(O1407="Not Used","-",VLOOKUP(D1407,FOLIOS,7,FALSE())&amp;H1407)</f>
        <v>-</v>
      </c>
      <c r="W1407" s="83" t="str">
        <f aca="false">IF(U1407="-","-",O1407&amp;E1407&amp;H1407)</f>
        <v>-</v>
      </c>
      <c r="X1407" s="84" t="str">
        <f aca="false">D1407&amp;G1407</f>
        <v>FT-CAND-EGSC-PRCTOLL:KING/MALIN</v>
      </c>
      <c r="AF1407" s="0" t="str">
        <f aca="false">D1407&amp;V1407</f>
        <v>FT-CAND-EGSC-PRC-</v>
      </c>
    </row>
    <row r="1408" customFormat="false" ht="12.75" hidden="false" customHeight="false" outlineLevel="0" collapsed="false">
      <c r="A1408" s="80" t="n">
        <v>36682</v>
      </c>
      <c r="B1408" s="81" t="s">
        <v>55</v>
      </c>
      <c r="C1408" s="81" t="s">
        <v>56</v>
      </c>
      <c r="D1408" s="81" t="s">
        <v>80</v>
      </c>
      <c r="E1408" s="81" t="s">
        <v>24</v>
      </c>
      <c r="F1408" s="81"/>
      <c r="G1408" s="81" t="s">
        <v>66</v>
      </c>
      <c r="H1408" s="80" t="n">
        <v>37469</v>
      </c>
      <c r="I1408" s="81" t="n">
        <v>0</v>
      </c>
      <c r="J1408" s="81" t="n">
        <v>0</v>
      </c>
      <c r="K1408" s="82" t="n">
        <f aca="false">IF(J1408=0,0,J1408/I1408)</f>
        <v>0</v>
      </c>
      <c r="L1408" s="82" t="n">
        <f aca="false">I1408/UOM</f>
        <v>0</v>
      </c>
      <c r="M1408" s="82" t="n">
        <f aca="false">J1408/UOM</f>
        <v>0</v>
      </c>
      <c r="N1408" s="83" t="str">
        <f aca="false">IF(F1408="P","PHY",IF(F1408="G","G",E1408))</f>
        <v>P</v>
      </c>
      <c r="O1408" s="83" t="str">
        <f aca="false">IF(ISNA(VLOOKUP(G1408,BadCanCurves,1,FALSE())),VLOOKUP(D1408,FOLIOS,6,FALSE()),"not used")</f>
        <v>not used</v>
      </c>
      <c r="P1408" s="83" t="n">
        <f aca="false">IF($N1408="P",VLOOKUP(H1408,PrcBuckets,2,FALSE()),0)</f>
        <v>10</v>
      </c>
      <c r="Q1408" s="83" t="n">
        <f aca="false">IF($N1408="D",VLOOKUP(H1408,BasisBuckets,2,FALSE()),0)</f>
        <v>0</v>
      </c>
      <c r="R1408" s="83" t="n">
        <f aca="false">IF($N1408="PHY",VLOOKUP(H1408,PGDBuckets,2,FALSE()),0)</f>
        <v>0</v>
      </c>
      <c r="S1408" s="83" t="n">
        <f aca="false">IF($N1408="G",VLOOKUP(H1408,PGDBuckets,2,FALSE()),0)</f>
        <v>0</v>
      </c>
      <c r="T1408" s="83" t="n">
        <f aca="false">SUM(P1408:S1408)</f>
        <v>10</v>
      </c>
      <c r="U1408" s="83" t="str">
        <f aca="false">IF(O1408="not used","-",O1408&amp;N1408&amp;T1408)</f>
        <v>-</v>
      </c>
      <c r="V1408" s="83" t="str">
        <f aca="false">IF(O1408="Not Used","-",VLOOKUP(D1408,FOLIOS,7,FALSE())&amp;H1408)</f>
        <v>-</v>
      </c>
      <c r="W1408" s="83" t="str">
        <f aca="false">IF(U1408="-","-",O1408&amp;E1408&amp;H1408)</f>
        <v>-</v>
      </c>
      <c r="X1408" s="84" t="str">
        <f aca="false">D1408&amp;G1408</f>
        <v>FT-CAND-EGSC-PRCTOLL:KING/MALIN</v>
      </c>
      <c r="AF1408" s="0" t="str">
        <f aca="false">D1408&amp;V1408</f>
        <v>FT-CAND-EGSC-PRC-</v>
      </c>
    </row>
    <row r="1409" customFormat="false" ht="12.75" hidden="false" customHeight="false" outlineLevel="0" collapsed="false">
      <c r="A1409" s="80" t="n">
        <v>36682</v>
      </c>
      <c r="B1409" s="81" t="s">
        <v>55</v>
      </c>
      <c r="C1409" s="81" t="s">
        <v>56</v>
      </c>
      <c r="D1409" s="81" t="s">
        <v>80</v>
      </c>
      <c r="E1409" s="81" t="s">
        <v>24</v>
      </c>
      <c r="F1409" s="81"/>
      <c r="G1409" s="81" t="s">
        <v>66</v>
      </c>
      <c r="H1409" s="80" t="n">
        <v>37500</v>
      </c>
      <c r="I1409" s="81" t="n">
        <v>0</v>
      </c>
      <c r="J1409" s="81" t="n">
        <v>0</v>
      </c>
      <c r="K1409" s="82" t="n">
        <f aca="false">IF(J1409=0,0,J1409/I1409)</f>
        <v>0</v>
      </c>
      <c r="L1409" s="82" t="n">
        <f aca="false">I1409/UOM</f>
        <v>0</v>
      </c>
      <c r="M1409" s="82" t="n">
        <f aca="false">J1409/UOM</f>
        <v>0</v>
      </c>
      <c r="N1409" s="83" t="str">
        <f aca="false">IF(F1409="P","PHY",IF(F1409="G","G",E1409))</f>
        <v>P</v>
      </c>
      <c r="O1409" s="83" t="str">
        <f aca="false">IF(ISNA(VLOOKUP(G1409,BadCanCurves,1,FALSE())),VLOOKUP(D1409,FOLIOS,6,FALSE()),"not used")</f>
        <v>not used</v>
      </c>
      <c r="P1409" s="83" t="n">
        <f aca="false">IF($N1409="P",VLOOKUP(H1409,PrcBuckets,2,FALSE()),0)</f>
        <v>10</v>
      </c>
      <c r="Q1409" s="83" t="n">
        <f aca="false">IF($N1409="D",VLOOKUP(H1409,BasisBuckets,2,FALSE()),0)</f>
        <v>0</v>
      </c>
      <c r="R1409" s="83" t="n">
        <f aca="false">IF($N1409="PHY",VLOOKUP(H1409,PGDBuckets,2,FALSE()),0)</f>
        <v>0</v>
      </c>
      <c r="S1409" s="83" t="n">
        <f aca="false">IF($N1409="G",VLOOKUP(H1409,PGDBuckets,2,FALSE()),0)</f>
        <v>0</v>
      </c>
      <c r="T1409" s="83" t="n">
        <f aca="false">SUM(P1409:S1409)</f>
        <v>10</v>
      </c>
      <c r="U1409" s="83" t="str">
        <f aca="false">IF(O1409="not used","-",O1409&amp;N1409&amp;T1409)</f>
        <v>-</v>
      </c>
      <c r="V1409" s="83" t="str">
        <f aca="false">IF(O1409="Not Used","-",VLOOKUP(D1409,FOLIOS,7,FALSE())&amp;H1409)</f>
        <v>-</v>
      </c>
      <c r="W1409" s="83" t="str">
        <f aca="false">IF(U1409="-","-",O1409&amp;E1409&amp;H1409)</f>
        <v>-</v>
      </c>
      <c r="X1409" s="84" t="str">
        <f aca="false">D1409&amp;G1409</f>
        <v>FT-CAND-EGSC-PRCTOLL:KING/MALIN</v>
      </c>
      <c r="AF1409" s="0" t="str">
        <f aca="false">D1409&amp;V1409</f>
        <v>FT-CAND-EGSC-PRC-</v>
      </c>
    </row>
    <row r="1410" customFormat="false" ht="12.75" hidden="false" customHeight="false" outlineLevel="0" collapsed="false">
      <c r="A1410" s="80" t="n">
        <v>36682</v>
      </c>
      <c r="B1410" s="81" t="s">
        <v>55</v>
      </c>
      <c r="C1410" s="81" t="s">
        <v>56</v>
      </c>
      <c r="D1410" s="81" t="s">
        <v>80</v>
      </c>
      <c r="E1410" s="81" t="s">
        <v>24</v>
      </c>
      <c r="F1410" s="81"/>
      <c r="G1410" s="81" t="s">
        <v>66</v>
      </c>
      <c r="H1410" s="80" t="n">
        <v>37530</v>
      </c>
      <c r="I1410" s="81" t="n">
        <v>0</v>
      </c>
      <c r="J1410" s="81" t="n">
        <v>0</v>
      </c>
      <c r="K1410" s="82" t="n">
        <f aca="false">IF(J1410=0,0,J1410/I1410)</f>
        <v>0</v>
      </c>
      <c r="L1410" s="82" t="n">
        <f aca="false">I1410/UOM</f>
        <v>0</v>
      </c>
      <c r="M1410" s="82" t="n">
        <f aca="false">J1410/UOM</f>
        <v>0</v>
      </c>
      <c r="N1410" s="83" t="str">
        <f aca="false">IF(F1410="P","PHY",IF(F1410="G","G",E1410))</f>
        <v>P</v>
      </c>
      <c r="O1410" s="83" t="str">
        <f aca="false">IF(ISNA(VLOOKUP(G1410,BadCanCurves,1,FALSE())),VLOOKUP(D1410,FOLIOS,6,FALSE()),"not used")</f>
        <v>not used</v>
      </c>
      <c r="P1410" s="83" t="n">
        <f aca="false">IF($N1410="P",VLOOKUP(H1410,PrcBuckets,2,FALSE()),0)</f>
        <v>10</v>
      </c>
      <c r="Q1410" s="83" t="n">
        <f aca="false">IF($N1410="D",VLOOKUP(H1410,BasisBuckets,2,FALSE()),0)</f>
        <v>0</v>
      </c>
      <c r="R1410" s="83" t="n">
        <f aca="false">IF($N1410="PHY",VLOOKUP(H1410,PGDBuckets,2,FALSE()),0)</f>
        <v>0</v>
      </c>
      <c r="S1410" s="83" t="n">
        <f aca="false">IF($N1410="G",VLOOKUP(H1410,PGDBuckets,2,FALSE()),0)</f>
        <v>0</v>
      </c>
      <c r="T1410" s="83" t="n">
        <f aca="false">SUM(P1410:S1410)</f>
        <v>10</v>
      </c>
      <c r="U1410" s="83" t="str">
        <f aca="false">IF(O1410="not used","-",O1410&amp;N1410&amp;T1410)</f>
        <v>-</v>
      </c>
      <c r="V1410" s="83" t="str">
        <f aca="false">IF(O1410="Not Used","-",VLOOKUP(D1410,FOLIOS,7,FALSE())&amp;H1410)</f>
        <v>-</v>
      </c>
      <c r="W1410" s="83" t="str">
        <f aca="false">IF(U1410="-","-",O1410&amp;E1410&amp;H1410)</f>
        <v>-</v>
      </c>
      <c r="X1410" s="84" t="str">
        <f aca="false">D1410&amp;G1410</f>
        <v>FT-CAND-EGSC-PRCTOLL:KING/MALIN</v>
      </c>
      <c r="AF1410" s="0" t="str">
        <f aca="false">D1410&amp;V1410</f>
        <v>FT-CAND-EGSC-PRC-</v>
      </c>
    </row>
    <row r="1411" customFormat="false" ht="12.75" hidden="false" customHeight="false" outlineLevel="0" collapsed="false">
      <c r="A1411" s="80" t="n">
        <v>36682</v>
      </c>
      <c r="B1411" s="81" t="s">
        <v>55</v>
      </c>
      <c r="C1411" s="81" t="s">
        <v>56</v>
      </c>
      <c r="D1411" s="81" t="s">
        <v>80</v>
      </c>
      <c r="E1411" s="81" t="s">
        <v>24</v>
      </c>
      <c r="F1411" s="81"/>
      <c r="G1411" s="81" t="s">
        <v>66</v>
      </c>
      <c r="H1411" s="80" t="n">
        <v>37561</v>
      </c>
      <c r="I1411" s="81" t="n">
        <v>0</v>
      </c>
      <c r="J1411" s="81" t="n">
        <v>0</v>
      </c>
      <c r="K1411" s="82" t="n">
        <f aca="false">IF(J1411=0,0,J1411/I1411)</f>
        <v>0</v>
      </c>
      <c r="L1411" s="82" t="n">
        <f aca="false">I1411/UOM</f>
        <v>0</v>
      </c>
      <c r="M1411" s="82" t="n">
        <f aca="false">J1411/UOM</f>
        <v>0</v>
      </c>
      <c r="N1411" s="83" t="str">
        <f aca="false">IF(F1411="P","PHY",IF(F1411="G","G",E1411))</f>
        <v>P</v>
      </c>
      <c r="O1411" s="83" t="str">
        <f aca="false">IF(ISNA(VLOOKUP(G1411,BadCanCurves,1,FALSE())),VLOOKUP(D1411,FOLIOS,6,FALSE()),"not used")</f>
        <v>not used</v>
      </c>
      <c r="P1411" s="83" t="n">
        <f aca="false">IF($N1411="P",VLOOKUP(H1411,PrcBuckets,2,FALSE()),0)</f>
        <v>10</v>
      </c>
      <c r="Q1411" s="83" t="n">
        <f aca="false">IF($N1411="D",VLOOKUP(H1411,BasisBuckets,2,FALSE()),0)</f>
        <v>0</v>
      </c>
      <c r="R1411" s="83" t="n">
        <f aca="false">IF($N1411="PHY",VLOOKUP(H1411,PGDBuckets,2,FALSE()),0)</f>
        <v>0</v>
      </c>
      <c r="S1411" s="83" t="n">
        <f aca="false">IF($N1411="G",VLOOKUP(H1411,PGDBuckets,2,FALSE()),0)</f>
        <v>0</v>
      </c>
      <c r="T1411" s="83" t="n">
        <f aca="false">SUM(P1411:S1411)</f>
        <v>10</v>
      </c>
      <c r="U1411" s="83" t="str">
        <f aca="false">IF(O1411="not used","-",O1411&amp;N1411&amp;T1411)</f>
        <v>-</v>
      </c>
      <c r="V1411" s="83" t="str">
        <f aca="false">IF(O1411="Not Used","-",VLOOKUP(D1411,FOLIOS,7,FALSE())&amp;H1411)</f>
        <v>-</v>
      </c>
      <c r="W1411" s="83" t="str">
        <f aca="false">IF(U1411="-","-",O1411&amp;E1411&amp;H1411)</f>
        <v>-</v>
      </c>
      <c r="X1411" s="84" t="str">
        <f aca="false">D1411&amp;G1411</f>
        <v>FT-CAND-EGSC-PRCTOLL:KING/MALIN</v>
      </c>
      <c r="AF1411" s="0" t="str">
        <f aca="false">D1411&amp;V1411</f>
        <v>FT-CAND-EGSC-PRC-</v>
      </c>
    </row>
    <row r="1412" customFormat="false" ht="12.75" hidden="false" customHeight="false" outlineLevel="0" collapsed="false">
      <c r="A1412" s="80" t="n">
        <v>36682</v>
      </c>
      <c r="B1412" s="81" t="s">
        <v>55</v>
      </c>
      <c r="C1412" s="81" t="s">
        <v>56</v>
      </c>
      <c r="D1412" s="81" t="s">
        <v>80</v>
      </c>
      <c r="E1412" s="81" t="s">
        <v>24</v>
      </c>
      <c r="F1412" s="81"/>
      <c r="G1412" s="81" t="s">
        <v>66</v>
      </c>
      <c r="H1412" s="80" t="n">
        <v>37591</v>
      </c>
      <c r="I1412" s="81" t="n">
        <v>0</v>
      </c>
      <c r="J1412" s="81" t="n">
        <v>0</v>
      </c>
      <c r="K1412" s="82" t="n">
        <f aca="false">IF(J1412=0,0,J1412/I1412)</f>
        <v>0</v>
      </c>
      <c r="L1412" s="82" t="n">
        <f aca="false">I1412/UOM</f>
        <v>0</v>
      </c>
      <c r="M1412" s="82" t="n">
        <f aca="false">J1412/UOM</f>
        <v>0</v>
      </c>
      <c r="N1412" s="83" t="str">
        <f aca="false">IF(F1412="P","PHY",IF(F1412="G","G",E1412))</f>
        <v>P</v>
      </c>
      <c r="O1412" s="83" t="str">
        <f aca="false">IF(ISNA(VLOOKUP(G1412,BadCanCurves,1,FALSE())),VLOOKUP(D1412,FOLIOS,6,FALSE()),"not used")</f>
        <v>not used</v>
      </c>
      <c r="P1412" s="83" t="n">
        <f aca="false">IF($N1412="P",VLOOKUP(H1412,PrcBuckets,2,FALSE()),0)</f>
        <v>10</v>
      </c>
      <c r="Q1412" s="83" t="n">
        <f aca="false">IF($N1412="D",VLOOKUP(H1412,BasisBuckets,2,FALSE()),0)</f>
        <v>0</v>
      </c>
      <c r="R1412" s="83" t="n">
        <f aca="false">IF($N1412="PHY",VLOOKUP(H1412,PGDBuckets,2,FALSE()),0)</f>
        <v>0</v>
      </c>
      <c r="S1412" s="83" t="n">
        <f aca="false">IF($N1412="G",VLOOKUP(H1412,PGDBuckets,2,FALSE()),0)</f>
        <v>0</v>
      </c>
      <c r="T1412" s="83" t="n">
        <f aca="false">SUM(P1412:S1412)</f>
        <v>10</v>
      </c>
      <c r="U1412" s="83" t="str">
        <f aca="false">IF(O1412="not used","-",O1412&amp;N1412&amp;T1412)</f>
        <v>-</v>
      </c>
      <c r="V1412" s="83" t="str">
        <f aca="false">IF(O1412="Not Used","-",VLOOKUP(D1412,FOLIOS,7,FALSE())&amp;H1412)</f>
        <v>-</v>
      </c>
      <c r="W1412" s="83" t="str">
        <f aca="false">IF(U1412="-","-",O1412&amp;E1412&amp;H1412)</f>
        <v>-</v>
      </c>
      <c r="X1412" s="84" t="str">
        <f aca="false">D1412&amp;G1412</f>
        <v>FT-CAND-EGSC-PRCTOLL:KING/MALIN</v>
      </c>
      <c r="AF1412" s="0" t="str">
        <f aca="false">D1412&amp;V1412</f>
        <v>FT-CAND-EGSC-PRC-</v>
      </c>
    </row>
    <row r="1413" customFormat="false" ht="12.75" hidden="false" customHeight="false" outlineLevel="0" collapsed="false">
      <c r="A1413" s="80" t="n">
        <v>36682</v>
      </c>
      <c r="B1413" s="81" t="s">
        <v>55</v>
      </c>
      <c r="C1413" s="81" t="s">
        <v>56</v>
      </c>
      <c r="D1413" s="81" t="s">
        <v>80</v>
      </c>
      <c r="E1413" s="81" t="s">
        <v>24</v>
      </c>
      <c r="F1413" s="81"/>
      <c r="G1413" s="81" t="s">
        <v>66</v>
      </c>
      <c r="H1413" s="80" t="n">
        <v>37622</v>
      </c>
      <c r="I1413" s="81" t="n">
        <v>0</v>
      </c>
      <c r="J1413" s="81" t="n">
        <v>0</v>
      </c>
      <c r="K1413" s="82" t="n">
        <f aca="false">IF(J1413=0,0,J1413/I1413)</f>
        <v>0</v>
      </c>
      <c r="L1413" s="82" t="n">
        <f aca="false">I1413/UOM</f>
        <v>0</v>
      </c>
      <c r="M1413" s="82" t="n">
        <f aca="false">J1413/UOM</f>
        <v>0</v>
      </c>
      <c r="N1413" s="83" t="str">
        <f aca="false">IF(F1413="P","PHY",IF(F1413="G","G",E1413))</f>
        <v>P</v>
      </c>
      <c r="O1413" s="83" t="str">
        <f aca="false">IF(ISNA(VLOOKUP(G1413,BadCanCurves,1,FALSE())),VLOOKUP(D1413,FOLIOS,6,FALSE()),"not used")</f>
        <v>not used</v>
      </c>
      <c r="P1413" s="83" t="n">
        <f aca="false">IF($N1413="P",VLOOKUP(H1413,PrcBuckets,2,FALSE()),0)</f>
        <v>11</v>
      </c>
      <c r="Q1413" s="83" t="n">
        <f aca="false">IF($N1413="D",VLOOKUP(H1413,BasisBuckets,2,FALSE()),0)</f>
        <v>0</v>
      </c>
      <c r="R1413" s="83" t="n">
        <f aca="false">IF($N1413="PHY",VLOOKUP(H1413,PGDBuckets,2,FALSE()),0)</f>
        <v>0</v>
      </c>
      <c r="S1413" s="83" t="n">
        <f aca="false">IF($N1413="G",VLOOKUP(H1413,PGDBuckets,2,FALSE()),0)</f>
        <v>0</v>
      </c>
      <c r="T1413" s="83" t="n">
        <f aca="false">SUM(P1413:S1413)</f>
        <v>11</v>
      </c>
      <c r="U1413" s="83" t="str">
        <f aca="false">IF(O1413="not used","-",O1413&amp;N1413&amp;T1413)</f>
        <v>-</v>
      </c>
      <c r="V1413" s="83" t="str">
        <f aca="false">IF(O1413="Not Used","-",VLOOKUP(D1413,FOLIOS,7,FALSE())&amp;H1413)</f>
        <v>-</v>
      </c>
      <c r="W1413" s="83" t="str">
        <f aca="false">IF(U1413="-","-",O1413&amp;E1413&amp;H1413)</f>
        <v>-</v>
      </c>
      <c r="X1413" s="84" t="str">
        <f aca="false">D1413&amp;G1413</f>
        <v>FT-CAND-EGSC-PRCTOLL:KING/MALIN</v>
      </c>
      <c r="AF1413" s="0" t="str">
        <f aca="false">D1413&amp;V1413</f>
        <v>FT-CAND-EGSC-PRC-</v>
      </c>
    </row>
    <row r="1414" customFormat="false" ht="12.75" hidden="false" customHeight="false" outlineLevel="0" collapsed="false">
      <c r="A1414" s="80" t="n">
        <v>36682</v>
      </c>
      <c r="B1414" s="81" t="s">
        <v>55</v>
      </c>
      <c r="C1414" s="81" t="s">
        <v>56</v>
      </c>
      <c r="D1414" s="81" t="s">
        <v>80</v>
      </c>
      <c r="E1414" s="81" t="s">
        <v>24</v>
      </c>
      <c r="F1414" s="81"/>
      <c r="G1414" s="81" t="s">
        <v>66</v>
      </c>
      <c r="H1414" s="80" t="n">
        <v>37653</v>
      </c>
      <c r="I1414" s="81" t="n">
        <v>0</v>
      </c>
      <c r="J1414" s="81" t="n">
        <v>0</v>
      </c>
      <c r="K1414" s="82" t="n">
        <f aca="false">IF(J1414=0,0,J1414/I1414)</f>
        <v>0</v>
      </c>
      <c r="L1414" s="82" t="n">
        <f aca="false">I1414/UOM</f>
        <v>0</v>
      </c>
      <c r="M1414" s="82" t="n">
        <f aca="false">J1414/UOM</f>
        <v>0</v>
      </c>
      <c r="N1414" s="83" t="str">
        <f aca="false">IF(F1414="P","PHY",IF(F1414="G","G",E1414))</f>
        <v>P</v>
      </c>
      <c r="O1414" s="83" t="str">
        <f aca="false">IF(ISNA(VLOOKUP(G1414,BadCanCurves,1,FALSE())),VLOOKUP(D1414,FOLIOS,6,FALSE()),"not used")</f>
        <v>not used</v>
      </c>
      <c r="P1414" s="83" t="n">
        <f aca="false">IF($N1414="P",VLOOKUP(H1414,PrcBuckets,2,FALSE()),0)</f>
        <v>11</v>
      </c>
      <c r="Q1414" s="83" t="n">
        <f aca="false">IF($N1414="D",VLOOKUP(H1414,BasisBuckets,2,FALSE()),0)</f>
        <v>0</v>
      </c>
      <c r="R1414" s="83" t="n">
        <f aca="false">IF($N1414="PHY",VLOOKUP(H1414,PGDBuckets,2,FALSE()),0)</f>
        <v>0</v>
      </c>
      <c r="S1414" s="83" t="n">
        <f aca="false">IF($N1414="G",VLOOKUP(H1414,PGDBuckets,2,FALSE()),0)</f>
        <v>0</v>
      </c>
      <c r="T1414" s="83" t="n">
        <f aca="false">SUM(P1414:S1414)</f>
        <v>11</v>
      </c>
      <c r="U1414" s="83" t="str">
        <f aca="false">IF(O1414="not used","-",O1414&amp;N1414&amp;T1414)</f>
        <v>-</v>
      </c>
      <c r="V1414" s="83" t="str">
        <f aca="false">IF(O1414="Not Used","-",VLOOKUP(D1414,FOLIOS,7,FALSE())&amp;H1414)</f>
        <v>-</v>
      </c>
      <c r="W1414" s="83" t="str">
        <f aca="false">IF(U1414="-","-",O1414&amp;E1414&amp;H1414)</f>
        <v>-</v>
      </c>
      <c r="X1414" s="84" t="str">
        <f aca="false">D1414&amp;G1414</f>
        <v>FT-CAND-EGSC-PRCTOLL:KING/MALIN</v>
      </c>
      <c r="AF1414" s="0" t="str">
        <f aca="false">D1414&amp;V1414</f>
        <v>FT-CAND-EGSC-PRC-</v>
      </c>
    </row>
    <row r="1415" customFormat="false" ht="12.75" hidden="false" customHeight="false" outlineLevel="0" collapsed="false">
      <c r="A1415" s="80" t="n">
        <v>36682</v>
      </c>
      <c r="B1415" s="81" t="s">
        <v>55</v>
      </c>
      <c r="C1415" s="81" t="s">
        <v>56</v>
      </c>
      <c r="D1415" s="81" t="s">
        <v>80</v>
      </c>
      <c r="E1415" s="81" t="s">
        <v>24</v>
      </c>
      <c r="F1415" s="81"/>
      <c r="G1415" s="81" t="s">
        <v>66</v>
      </c>
      <c r="H1415" s="80" t="n">
        <v>37681</v>
      </c>
      <c r="I1415" s="81" t="n">
        <v>0</v>
      </c>
      <c r="J1415" s="81" t="n">
        <v>0</v>
      </c>
      <c r="K1415" s="82" t="n">
        <f aca="false">IF(J1415=0,0,J1415/I1415)</f>
        <v>0</v>
      </c>
      <c r="L1415" s="82" t="n">
        <f aca="false">I1415/UOM</f>
        <v>0</v>
      </c>
      <c r="M1415" s="82" t="n">
        <f aca="false">J1415/UOM</f>
        <v>0</v>
      </c>
      <c r="N1415" s="83" t="str">
        <f aca="false">IF(F1415="P","PHY",IF(F1415="G","G",E1415))</f>
        <v>P</v>
      </c>
      <c r="O1415" s="83" t="str">
        <f aca="false">IF(ISNA(VLOOKUP(G1415,BadCanCurves,1,FALSE())),VLOOKUP(D1415,FOLIOS,6,FALSE()),"not used")</f>
        <v>not used</v>
      </c>
      <c r="P1415" s="83" t="n">
        <f aca="false">IF($N1415="P",VLOOKUP(H1415,PrcBuckets,2,FALSE()),0)</f>
        <v>11</v>
      </c>
      <c r="Q1415" s="83" t="n">
        <f aca="false">IF($N1415="D",VLOOKUP(H1415,BasisBuckets,2,FALSE()),0)</f>
        <v>0</v>
      </c>
      <c r="R1415" s="83" t="n">
        <f aca="false">IF($N1415="PHY",VLOOKUP(H1415,PGDBuckets,2,FALSE()),0)</f>
        <v>0</v>
      </c>
      <c r="S1415" s="83" t="n">
        <f aca="false">IF($N1415="G",VLOOKUP(H1415,PGDBuckets,2,FALSE()),0)</f>
        <v>0</v>
      </c>
      <c r="T1415" s="83" t="n">
        <f aca="false">SUM(P1415:S1415)</f>
        <v>11</v>
      </c>
      <c r="U1415" s="83" t="str">
        <f aca="false">IF(O1415="not used","-",O1415&amp;N1415&amp;T1415)</f>
        <v>-</v>
      </c>
      <c r="V1415" s="83" t="str">
        <f aca="false">IF(O1415="Not Used","-",VLOOKUP(D1415,FOLIOS,7,FALSE())&amp;H1415)</f>
        <v>-</v>
      </c>
      <c r="W1415" s="83" t="str">
        <f aca="false">IF(U1415="-","-",O1415&amp;E1415&amp;H1415)</f>
        <v>-</v>
      </c>
      <c r="X1415" s="84" t="str">
        <f aca="false">D1415&amp;G1415</f>
        <v>FT-CAND-EGSC-PRCTOLL:KING/MALIN</v>
      </c>
      <c r="AF1415" s="0" t="str">
        <f aca="false">D1415&amp;V1415</f>
        <v>FT-CAND-EGSC-PRC-</v>
      </c>
    </row>
    <row r="1416" customFormat="false" ht="12.75" hidden="false" customHeight="false" outlineLevel="0" collapsed="false">
      <c r="A1416" s="80" t="n">
        <v>36682</v>
      </c>
      <c r="B1416" s="81" t="s">
        <v>55</v>
      </c>
      <c r="C1416" s="81" t="s">
        <v>56</v>
      </c>
      <c r="D1416" s="81" t="s">
        <v>80</v>
      </c>
      <c r="E1416" s="81" t="s">
        <v>24</v>
      </c>
      <c r="F1416" s="81"/>
      <c r="G1416" s="81" t="s">
        <v>66</v>
      </c>
      <c r="H1416" s="80" t="n">
        <v>37712</v>
      </c>
      <c r="I1416" s="81" t="n">
        <v>0</v>
      </c>
      <c r="J1416" s="81" t="n">
        <v>0</v>
      </c>
      <c r="K1416" s="82" t="n">
        <f aca="false">IF(J1416=0,0,J1416/I1416)</f>
        <v>0</v>
      </c>
      <c r="L1416" s="82" t="n">
        <f aca="false">I1416/UOM</f>
        <v>0</v>
      </c>
      <c r="M1416" s="82" t="n">
        <f aca="false">J1416/UOM</f>
        <v>0</v>
      </c>
      <c r="N1416" s="83" t="str">
        <f aca="false">IF(F1416="P","PHY",IF(F1416="G","G",E1416))</f>
        <v>P</v>
      </c>
      <c r="O1416" s="83" t="str">
        <f aca="false">IF(ISNA(VLOOKUP(G1416,BadCanCurves,1,FALSE())),VLOOKUP(D1416,FOLIOS,6,FALSE()),"not used")</f>
        <v>not used</v>
      </c>
      <c r="P1416" s="83" t="n">
        <f aca="false">IF($N1416="P",VLOOKUP(H1416,PrcBuckets,2,FALSE()),0)</f>
        <v>11</v>
      </c>
      <c r="Q1416" s="83" t="n">
        <f aca="false">IF($N1416="D",VLOOKUP(H1416,BasisBuckets,2,FALSE()),0)</f>
        <v>0</v>
      </c>
      <c r="R1416" s="83" t="n">
        <f aca="false">IF($N1416="PHY",VLOOKUP(H1416,PGDBuckets,2,FALSE()),0)</f>
        <v>0</v>
      </c>
      <c r="S1416" s="83" t="n">
        <f aca="false">IF($N1416="G",VLOOKUP(H1416,PGDBuckets,2,FALSE()),0)</f>
        <v>0</v>
      </c>
      <c r="T1416" s="83" t="n">
        <f aca="false">SUM(P1416:S1416)</f>
        <v>11</v>
      </c>
      <c r="U1416" s="83" t="str">
        <f aca="false">IF(O1416="not used","-",O1416&amp;N1416&amp;T1416)</f>
        <v>-</v>
      </c>
      <c r="V1416" s="83" t="str">
        <f aca="false">IF(O1416="Not Used","-",VLOOKUP(D1416,FOLIOS,7,FALSE())&amp;H1416)</f>
        <v>-</v>
      </c>
      <c r="W1416" s="83" t="str">
        <f aca="false">IF(U1416="-","-",O1416&amp;E1416&amp;H1416)</f>
        <v>-</v>
      </c>
      <c r="X1416" s="84" t="str">
        <f aca="false">D1416&amp;G1416</f>
        <v>FT-CAND-EGSC-PRCTOLL:KING/MALIN</v>
      </c>
      <c r="AF1416" s="0" t="str">
        <f aca="false">D1416&amp;V1416</f>
        <v>FT-CAND-EGSC-PRC-</v>
      </c>
    </row>
    <row r="1417" customFormat="false" ht="12.75" hidden="false" customHeight="false" outlineLevel="0" collapsed="false">
      <c r="A1417" s="80" t="n">
        <v>36682</v>
      </c>
      <c r="B1417" s="81" t="s">
        <v>55</v>
      </c>
      <c r="C1417" s="81" t="s">
        <v>56</v>
      </c>
      <c r="D1417" s="81" t="s">
        <v>80</v>
      </c>
      <c r="E1417" s="81" t="s">
        <v>24</v>
      </c>
      <c r="F1417" s="81"/>
      <c r="G1417" s="81" t="s">
        <v>66</v>
      </c>
      <c r="H1417" s="80" t="n">
        <v>37742</v>
      </c>
      <c r="I1417" s="81" t="n">
        <v>0</v>
      </c>
      <c r="J1417" s="81" t="n">
        <v>0</v>
      </c>
      <c r="K1417" s="82" t="n">
        <f aca="false">IF(J1417=0,0,J1417/I1417)</f>
        <v>0</v>
      </c>
      <c r="L1417" s="82" t="n">
        <f aca="false">I1417/UOM</f>
        <v>0</v>
      </c>
      <c r="M1417" s="82" t="n">
        <f aca="false">J1417/UOM</f>
        <v>0</v>
      </c>
      <c r="N1417" s="83" t="str">
        <f aca="false">IF(F1417="P","PHY",IF(F1417="G","G",E1417))</f>
        <v>P</v>
      </c>
      <c r="O1417" s="83" t="str">
        <f aca="false">IF(ISNA(VLOOKUP(G1417,BadCanCurves,1,FALSE())),VLOOKUP(D1417,FOLIOS,6,FALSE()),"not used")</f>
        <v>not used</v>
      </c>
      <c r="P1417" s="83" t="n">
        <f aca="false">IF($N1417="P",VLOOKUP(H1417,PrcBuckets,2,FALSE()),0)</f>
        <v>11</v>
      </c>
      <c r="Q1417" s="83" t="n">
        <f aca="false">IF($N1417="D",VLOOKUP(H1417,BasisBuckets,2,FALSE()),0)</f>
        <v>0</v>
      </c>
      <c r="R1417" s="83" t="n">
        <f aca="false">IF($N1417="PHY",VLOOKUP(H1417,PGDBuckets,2,FALSE()),0)</f>
        <v>0</v>
      </c>
      <c r="S1417" s="83" t="n">
        <f aca="false">IF($N1417="G",VLOOKUP(H1417,PGDBuckets,2,FALSE()),0)</f>
        <v>0</v>
      </c>
      <c r="T1417" s="83" t="n">
        <f aca="false">SUM(P1417:S1417)</f>
        <v>11</v>
      </c>
      <c r="U1417" s="83" t="str">
        <f aca="false">IF(O1417="not used","-",O1417&amp;N1417&amp;T1417)</f>
        <v>-</v>
      </c>
      <c r="V1417" s="83" t="str">
        <f aca="false">IF(O1417="Not Used","-",VLOOKUP(D1417,FOLIOS,7,FALSE())&amp;H1417)</f>
        <v>-</v>
      </c>
      <c r="W1417" s="83" t="str">
        <f aca="false">IF(U1417="-","-",O1417&amp;E1417&amp;H1417)</f>
        <v>-</v>
      </c>
      <c r="X1417" s="84" t="str">
        <f aca="false">D1417&amp;G1417</f>
        <v>FT-CAND-EGSC-PRCTOLL:KING/MALIN</v>
      </c>
      <c r="AF1417" s="0" t="str">
        <f aca="false">D1417&amp;V1417</f>
        <v>FT-CAND-EGSC-PRC-</v>
      </c>
    </row>
    <row r="1418" customFormat="false" ht="12.75" hidden="false" customHeight="false" outlineLevel="0" collapsed="false">
      <c r="A1418" s="80" t="n">
        <v>36682</v>
      </c>
      <c r="B1418" s="81" t="s">
        <v>55</v>
      </c>
      <c r="C1418" s="81" t="s">
        <v>56</v>
      </c>
      <c r="D1418" s="81" t="s">
        <v>80</v>
      </c>
      <c r="E1418" s="81" t="s">
        <v>24</v>
      </c>
      <c r="F1418" s="81"/>
      <c r="G1418" s="81" t="s">
        <v>66</v>
      </c>
      <c r="H1418" s="80" t="n">
        <v>37773</v>
      </c>
      <c r="I1418" s="81" t="n">
        <v>0</v>
      </c>
      <c r="J1418" s="81" t="n">
        <v>0</v>
      </c>
      <c r="K1418" s="82" t="n">
        <f aca="false">IF(J1418=0,0,J1418/I1418)</f>
        <v>0</v>
      </c>
      <c r="L1418" s="82" t="n">
        <f aca="false">I1418/UOM</f>
        <v>0</v>
      </c>
      <c r="M1418" s="82" t="n">
        <f aca="false">J1418/UOM</f>
        <v>0</v>
      </c>
      <c r="N1418" s="83" t="str">
        <f aca="false">IF(F1418="P","PHY",IF(F1418="G","G",E1418))</f>
        <v>P</v>
      </c>
      <c r="O1418" s="83" t="str">
        <f aca="false">IF(ISNA(VLOOKUP(G1418,BadCanCurves,1,FALSE())),VLOOKUP(D1418,FOLIOS,6,FALSE()),"not used")</f>
        <v>not used</v>
      </c>
      <c r="P1418" s="83" t="n">
        <f aca="false">IF($N1418="P",VLOOKUP(H1418,PrcBuckets,2,FALSE()),0)</f>
        <v>11</v>
      </c>
      <c r="Q1418" s="83" t="n">
        <f aca="false">IF($N1418="D",VLOOKUP(H1418,BasisBuckets,2,FALSE()),0)</f>
        <v>0</v>
      </c>
      <c r="R1418" s="83" t="n">
        <f aca="false">IF($N1418="PHY",VLOOKUP(H1418,PGDBuckets,2,FALSE()),0)</f>
        <v>0</v>
      </c>
      <c r="S1418" s="83" t="n">
        <f aca="false">IF($N1418="G",VLOOKUP(H1418,PGDBuckets,2,FALSE()),0)</f>
        <v>0</v>
      </c>
      <c r="T1418" s="83" t="n">
        <f aca="false">SUM(P1418:S1418)</f>
        <v>11</v>
      </c>
      <c r="U1418" s="83" t="str">
        <f aca="false">IF(O1418="not used","-",O1418&amp;N1418&amp;T1418)</f>
        <v>-</v>
      </c>
      <c r="V1418" s="83" t="str">
        <f aca="false">IF(O1418="Not Used","-",VLOOKUP(D1418,FOLIOS,7,FALSE())&amp;H1418)</f>
        <v>-</v>
      </c>
      <c r="W1418" s="83" t="str">
        <f aca="false">IF(U1418="-","-",O1418&amp;E1418&amp;H1418)</f>
        <v>-</v>
      </c>
      <c r="X1418" s="84" t="str">
        <f aca="false">D1418&amp;G1418</f>
        <v>FT-CAND-EGSC-PRCTOLL:KING/MALIN</v>
      </c>
      <c r="AF1418" s="0" t="str">
        <f aca="false">D1418&amp;V1418</f>
        <v>FT-CAND-EGSC-PRC-</v>
      </c>
    </row>
    <row r="1419" customFormat="false" ht="12.75" hidden="false" customHeight="false" outlineLevel="0" collapsed="false">
      <c r="A1419" s="80" t="n">
        <v>36682</v>
      </c>
      <c r="B1419" s="81" t="s">
        <v>55</v>
      </c>
      <c r="C1419" s="81" t="s">
        <v>56</v>
      </c>
      <c r="D1419" s="81" t="s">
        <v>80</v>
      </c>
      <c r="E1419" s="81" t="s">
        <v>24</v>
      </c>
      <c r="F1419" s="81"/>
      <c r="G1419" s="81" t="s">
        <v>66</v>
      </c>
      <c r="H1419" s="80" t="n">
        <v>37803</v>
      </c>
      <c r="I1419" s="81" t="n">
        <v>0</v>
      </c>
      <c r="J1419" s="81" t="n">
        <v>0</v>
      </c>
      <c r="K1419" s="82" t="n">
        <f aca="false">IF(J1419=0,0,J1419/I1419)</f>
        <v>0</v>
      </c>
      <c r="L1419" s="82" t="n">
        <f aca="false">I1419/UOM</f>
        <v>0</v>
      </c>
      <c r="M1419" s="82" t="n">
        <f aca="false">J1419/UOM</f>
        <v>0</v>
      </c>
      <c r="N1419" s="83" t="str">
        <f aca="false">IF(F1419="P","PHY",IF(F1419="G","G",E1419))</f>
        <v>P</v>
      </c>
      <c r="O1419" s="83" t="str">
        <f aca="false">IF(ISNA(VLOOKUP(G1419,BadCanCurves,1,FALSE())),VLOOKUP(D1419,FOLIOS,6,FALSE()),"not used")</f>
        <v>not used</v>
      </c>
      <c r="P1419" s="83" t="n">
        <f aca="false">IF($N1419="P",VLOOKUP(H1419,PrcBuckets,2,FALSE()),0)</f>
        <v>11</v>
      </c>
      <c r="Q1419" s="83" t="n">
        <f aca="false">IF($N1419="D",VLOOKUP(H1419,BasisBuckets,2,FALSE()),0)</f>
        <v>0</v>
      </c>
      <c r="R1419" s="83" t="n">
        <f aca="false">IF($N1419="PHY",VLOOKUP(H1419,PGDBuckets,2,FALSE()),0)</f>
        <v>0</v>
      </c>
      <c r="S1419" s="83" t="n">
        <f aca="false">IF($N1419="G",VLOOKUP(H1419,PGDBuckets,2,FALSE()),0)</f>
        <v>0</v>
      </c>
      <c r="T1419" s="83" t="n">
        <f aca="false">SUM(P1419:S1419)</f>
        <v>11</v>
      </c>
      <c r="U1419" s="83" t="str">
        <f aca="false">IF(O1419="not used","-",O1419&amp;N1419&amp;T1419)</f>
        <v>-</v>
      </c>
      <c r="V1419" s="83" t="str">
        <f aca="false">IF(O1419="Not Used","-",VLOOKUP(D1419,FOLIOS,7,FALSE())&amp;H1419)</f>
        <v>-</v>
      </c>
      <c r="W1419" s="83" t="str">
        <f aca="false">IF(U1419="-","-",O1419&amp;E1419&amp;H1419)</f>
        <v>-</v>
      </c>
      <c r="X1419" s="84" t="str">
        <f aca="false">D1419&amp;G1419</f>
        <v>FT-CAND-EGSC-PRCTOLL:KING/MALIN</v>
      </c>
      <c r="AF1419" s="0" t="str">
        <f aca="false">D1419&amp;V1419</f>
        <v>FT-CAND-EGSC-PRC-</v>
      </c>
    </row>
    <row r="1420" customFormat="false" ht="12.75" hidden="false" customHeight="false" outlineLevel="0" collapsed="false">
      <c r="A1420" s="80" t="n">
        <v>36682</v>
      </c>
      <c r="B1420" s="81" t="s">
        <v>55</v>
      </c>
      <c r="C1420" s="81" t="s">
        <v>56</v>
      </c>
      <c r="D1420" s="81" t="s">
        <v>80</v>
      </c>
      <c r="E1420" s="81" t="s">
        <v>24</v>
      </c>
      <c r="F1420" s="81"/>
      <c r="G1420" s="81" t="s">
        <v>66</v>
      </c>
      <c r="H1420" s="80" t="n">
        <v>37834</v>
      </c>
      <c r="I1420" s="81" t="n">
        <v>0</v>
      </c>
      <c r="J1420" s="81" t="n">
        <v>0</v>
      </c>
      <c r="K1420" s="82" t="n">
        <f aca="false">IF(J1420=0,0,J1420/I1420)</f>
        <v>0</v>
      </c>
      <c r="L1420" s="82" t="n">
        <f aca="false">I1420/UOM</f>
        <v>0</v>
      </c>
      <c r="M1420" s="82" t="n">
        <f aca="false">J1420/UOM</f>
        <v>0</v>
      </c>
      <c r="N1420" s="83" t="str">
        <f aca="false">IF(F1420="P","PHY",IF(F1420="G","G",E1420))</f>
        <v>P</v>
      </c>
      <c r="O1420" s="83" t="str">
        <f aca="false">IF(ISNA(VLOOKUP(G1420,BadCanCurves,1,FALSE())),VLOOKUP(D1420,FOLIOS,6,FALSE()),"not used")</f>
        <v>not used</v>
      </c>
      <c r="P1420" s="83" t="n">
        <f aca="false">IF($N1420="P",VLOOKUP(H1420,PrcBuckets,2,FALSE()),0)</f>
        <v>11</v>
      </c>
      <c r="Q1420" s="83" t="n">
        <f aca="false">IF($N1420="D",VLOOKUP(H1420,BasisBuckets,2,FALSE()),0)</f>
        <v>0</v>
      </c>
      <c r="R1420" s="83" t="n">
        <f aca="false">IF($N1420="PHY",VLOOKUP(H1420,PGDBuckets,2,FALSE()),0)</f>
        <v>0</v>
      </c>
      <c r="S1420" s="83" t="n">
        <f aca="false">IF($N1420="G",VLOOKUP(H1420,PGDBuckets,2,FALSE()),0)</f>
        <v>0</v>
      </c>
      <c r="T1420" s="83" t="n">
        <f aca="false">SUM(P1420:S1420)</f>
        <v>11</v>
      </c>
      <c r="U1420" s="83" t="str">
        <f aca="false">IF(O1420="not used","-",O1420&amp;N1420&amp;T1420)</f>
        <v>-</v>
      </c>
      <c r="V1420" s="83" t="str">
        <f aca="false">IF(O1420="Not Used","-",VLOOKUP(D1420,FOLIOS,7,FALSE())&amp;H1420)</f>
        <v>-</v>
      </c>
      <c r="W1420" s="83" t="str">
        <f aca="false">IF(U1420="-","-",O1420&amp;E1420&amp;H1420)</f>
        <v>-</v>
      </c>
      <c r="X1420" s="84" t="str">
        <f aca="false">D1420&amp;G1420</f>
        <v>FT-CAND-EGSC-PRCTOLL:KING/MALIN</v>
      </c>
      <c r="AF1420" s="0" t="str">
        <f aca="false">D1420&amp;V1420</f>
        <v>FT-CAND-EGSC-PRC-</v>
      </c>
    </row>
    <row r="1421" customFormat="false" ht="12.75" hidden="false" customHeight="false" outlineLevel="0" collapsed="false">
      <c r="A1421" s="80" t="n">
        <v>36682</v>
      </c>
      <c r="B1421" s="81" t="s">
        <v>55</v>
      </c>
      <c r="C1421" s="81" t="s">
        <v>56</v>
      </c>
      <c r="D1421" s="81" t="s">
        <v>80</v>
      </c>
      <c r="E1421" s="81" t="s">
        <v>24</v>
      </c>
      <c r="F1421" s="81"/>
      <c r="G1421" s="81" t="s">
        <v>66</v>
      </c>
      <c r="H1421" s="80" t="n">
        <v>37865</v>
      </c>
      <c r="I1421" s="81" t="n">
        <v>0</v>
      </c>
      <c r="J1421" s="81" t="n">
        <v>0</v>
      </c>
      <c r="K1421" s="82" t="n">
        <f aca="false">IF(J1421=0,0,J1421/I1421)</f>
        <v>0</v>
      </c>
      <c r="L1421" s="82" t="n">
        <f aca="false">I1421/UOM</f>
        <v>0</v>
      </c>
      <c r="M1421" s="82" t="n">
        <f aca="false">J1421/UOM</f>
        <v>0</v>
      </c>
      <c r="N1421" s="83" t="str">
        <f aca="false">IF(F1421="P","PHY",IF(F1421="G","G",E1421))</f>
        <v>P</v>
      </c>
      <c r="O1421" s="83" t="str">
        <f aca="false">IF(ISNA(VLOOKUP(G1421,BadCanCurves,1,FALSE())),VLOOKUP(D1421,FOLIOS,6,FALSE()),"not used")</f>
        <v>not used</v>
      </c>
      <c r="P1421" s="83" t="n">
        <f aca="false">IF($N1421="P",VLOOKUP(H1421,PrcBuckets,2,FALSE()),0)</f>
        <v>11</v>
      </c>
      <c r="Q1421" s="83" t="n">
        <f aca="false">IF($N1421="D",VLOOKUP(H1421,BasisBuckets,2,FALSE()),0)</f>
        <v>0</v>
      </c>
      <c r="R1421" s="83" t="n">
        <f aca="false">IF($N1421="PHY",VLOOKUP(H1421,PGDBuckets,2,FALSE()),0)</f>
        <v>0</v>
      </c>
      <c r="S1421" s="83" t="n">
        <f aca="false">IF($N1421="G",VLOOKUP(H1421,PGDBuckets,2,FALSE()),0)</f>
        <v>0</v>
      </c>
      <c r="T1421" s="83" t="n">
        <f aca="false">SUM(P1421:S1421)</f>
        <v>11</v>
      </c>
      <c r="U1421" s="83" t="str">
        <f aca="false">IF(O1421="not used","-",O1421&amp;N1421&amp;T1421)</f>
        <v>-</v>
      </c>
      <c r="V1421" s="83" t="str">
        <f aca="false">IF(O1421="Not Used","-",VLOOKUP(D1421,FOLIOS,7,FALSE())&amp;H1421)</f>
        <v>-</v>
      </c>
      <c r="W1421" s="83" t="str">
        <f aca="false">IF(U1421="-","-",O1421&amp;E1421&amp;H1421)</f>
        <v>-</v>
      </c>
      <c r="X1421" s="84" t="str">
        <f aca="false">D1421&amp;G1421</f>
        <v>FT-CAND-EGSC-PRCTOLL:KING/MALIN</v>
      </c>
      <c r="AF1421" s="0" t="str">
        <f aca="false">D1421&amp;V1421</f>
        <v>FT-CAND-EGSC-PRC-</v>
      </c>
    </row>
    <row r="1422" customFormat="false" ht="12.75" hidden="false" customHeight="false" outlineLevel="0" collapsed="false">
      <c r="A1422" s="80" t="n">
        <v>36682</v>
      </c>
      <c r="B1422" s="81" t="s">
        <v>55</v>
      </c>
      <c r="C1422" s="81" t="s">
        <v>56</v>
      </c>
      <c r="D1422" s="81" t="s">
        <v>80</v>
      </c>
      <c r="E1422" s="81" t="s">
        <v>24</v>
      </c>
      <c r="F1422" s="81"/>
      <c r="G1422" s="81" t="s">
        <v>66</v>
      </c>
      <c r="H1422" s="80" t="n">
        <v>37895</v>
      </c>
      <c r="I1422" s="81" t="n">
        <v>0</v>
      </c>
      <c r="J1422" s="81" t="n">
        <v>0</v>
      </c>
      <c r="K1422" s="82" t="n">
        <f aca="false">IF(J1422=0,0,J1422/I1422)</f>
        <v>0</v>
      </c>
      <c r="L1422" s="82" t="n">
        <f aca="false">I1422/UOM</f>
        <v>0</v>
      </c>
      <c r="M1422" s="82" t="n">
        <f aca="false">J1422/UOM</f>
        <v>0</v>
      </c>
      <c r="N1422" s="83" t="str">
        <f aca="false">IF(F1422="P","PHY",IF(F1422="G","G",E1422))</f>
        <v>P</v>
      </c>
      <c r="O1422" s="83" t="str">
        <f aca="false">IF(ISNA(VLOOKUP(G1422,BadCanCurves,1,FALSE())),VLOOKUP(D1422,FOLIOS,6,FALSE()),"not used")</f>
        <v>not used</v>
      </c>
      <c r="P1422" s="83" t="n">
        <f aca="false">IF($N1422="P",VLOOKUP(H1422,PrcBuckets,2,FALSE()),0)</f>
        <v>11</v>
      </c>
      <c r="Q1422" s="83" t="n">
        <f aca="false">IF($N1422="D",VLOOKUP(H1422,BasisBuckets,2,FALSE()),0)</f>
        <v>0</v>
      </c>
      <c r="R1422" s="83" t="n">
        <f aca="false">IF($N1422="PHY",VLOOKUP(H1422,PGDBuckets,2,FALSE()),0)</f>
        <v>0</v>
      </c>
      <c r="S1422" s="83" t="n">
        <f aca="false">IF($N1422="G",VLOOKUP(H1422,PGDBuckets,2,FALSE()),0)</f>
        <v>0</v>
      </c>
      <c r="T1422" s="83" t="n">
        <f aca="false">SUM(P1422:S1422)</f>
        <v>11</v>
      </c>
      <c r="U1422" s="83" t="str">
        <f aca="false">IF(O1422="not used","-",O1422&amp;N1422&amp;T1422)</f>
        <v>-</v>
      </c>
      <c r="V1422" s="83" t="str">
        <f aca="false">IF(O1422="Not Used","-",VLOOKUP(D1422,FOLIOS,7,FALSE())&amp;H1422)</f>
        <v>-</v>
      </c>
      <c r="W1422" s="83" t="str">
        <f aca="false">IF(U1422="-","-",O1422&amp;E1422&amp;H1422)</f>
        <v>-</v>
      </c>
      <c r="X1422" s="84" t="str">
        <f aca="false">D1422&amp;G1422</f>
        <v>FT-CAND-EGSC-PRCTOLL:KING/MALIN</v>
      </c>
      <c r="AF1422" s="0" t="str">
        <f aca="false">D1422&amp;V1422</f>
        <v>FT-CAND-EGSC-PRC-</v>
      </c>
    </row>
    <row r="1423" customFormat="false" ht="12.75" hidden="false" customHeight="false" outlineLevel="0" collapsed="false">
      <c r="A1423" s="80" t="n">
        <v>36682</v>
      </c>
      <c r="B1423" s="81" t="s">
        <v>55</v>
      </c>
      <c r="C1423" s="81" t="s">
        <v>56</v>
      </c>
      <c r="D1423" s="81" t="s">
        <v>80</v>
      </c>
      <c r="E1423" s="81" t="s">
        <v>24</v>
      </c>
      <c r="F1423" s="81"/>
      <c r="G1423" s="81" t="s">
        <v>66</v>
      </c>
      <c r="H1423" s="80" t="n">
        <v>37926</v>
      </c>
      <c r="I1423" s="81" t="n">
        <v>0</v>
      </c>
      <c r="J1423" s="81" t="n">
        <v>0</v>
      </c>
      <c r="K1423" s="82" t="n">
        <f aca="false">IF(J1423=0,0,J1423/I1423)</f>
        <v>0</v>
      </c>
      <c r="L1423" s="82" t="n">
        <f aca="false">I1423/UOM</f>
        <v>0</v>
      </c>
      <c r="M1423" s="82" t="n">
        <f aca="false">J1423/UOM</f>
        <v>0</v>
      </c>
      <c r="N1423" s="83" t="str">
        <f aca="false">IF(F1423="P","PHY",IF(F1423="G","G",E1423))</f>
        <v>P</v>
      </c>
      <c r="O1423" s="83" t="str">
        <f aca="false">IF(ISNA(VLOOKUP(G1423,BadCanCurves,1,FALSE())),VLOOKUP(D1423,FOLIOS,6,FALSE()),"not used")</f>
        <v>not used</v>
      </c>
      <c r="P1423" s="83" t="n">
        <f aca="false">IF($N1423="P",VLOOKUP(H1423,PrcBuckets,2,FALSE()),0)</f>
        <v>11</v>
      </c>
      <c r="Q1423" s="83" t="n">
        <f aca="false">IF($N1423="D",VLOOKUP(H1423,BasisBuckets,2,FALSE()),0)</f>
        <v>0</v>
      </c>
      <c r="R1423" s="83" t="n">
        <f aca="false">IF($N1423="PHY",VLOOKUP(H1423,PGDBuckets,2,FALSE()),0)</f>
        <v>0</v>
      </c>
      <c r="S1423" s="83" t="n">
        <f aca="false">IF($N1423="G",VLOOKUP(H1423,PGDBuckets,2,FALSE()),0)</f>
        <v>0</v>
      </c>
      <c r="T1423" s="83" t="n">
        <f aca="false">SUM(P1423:S1423)</f>
        <v>11</v>
      </c>
      <c r="U1423" s="83" t="str">
        <f aca="false">IF(O1423="not used","-",O1423&amp;N1423&amp;T1423)</f>
        <v>-</v>
      </c>
      <c r="V1423" s="83" t="str">
        <f aca="false">IF(O1423="Not Used","-",VLOOKUP(D1423,FOLIOS,7,FALSE())&amp;H1423)</f>
        <v>-</v>
      </c>
      <c r="W1423" s="83" t="str">
        <f aca="false">IF(U1423="-","-",O1423&amp;E1423&amp;H1423)</f>
        <v>-</v>
      </c>
      <c r="X1423" s="84" t="str">
        <f aca="false">D1423&amp;G1423</f>
        <v>FT-CAND-EGSC-PRCTOLL:KING/MALIN</v>
      </c>
      <c r="AF1423" s="0" t="str">
        <f aca="false">D1423&amp;V1423</f>
        <v>FT-CAND-EGSC-PRC-</v>
      </c>
    </row>
    <row r="1424" customFormat="false" ht="12.75" hidden="false" customHeight="false" outlineLevel="0" collapsed="false">
      <c r="A1424" s="80" t="n">
        <v>36682</v>
      </c>
      <c r="B1424" s="81" t="s">
        <v>55</v>
      </c>
      <c r="C1424" s="81" t="s">
        <v>56</v>
      </c>
      <c r="D1424" s="81" t="s">
        <v>80</v>
      </c>
      <c r="E1424" s="81" t="s">
        <v>24</v>
      </c>
      <c r="F1424" s="81"/>
      <c r="G1424" s="81" t="s">
        <v>66</v>
      </c>
      <c r="H1424" s="80" t="n">
        <v>37956</v>
      </c>
      <c r="I1424" s="81" t="n">
        <v>0</v>
      </c>
      <c r="J1424" s="81" t="n">
        <v>0</v>
      </c>
      <c r="K1424" s="82" t="n">
        <f aca="false">IF(J1424=0,0,J1424/I1424)</f>
        <v>0</v>
      </c>
      <c r="L1424" s="82" t="n">
        <f aca="false">I1424/UOM</f>
        <v>0</v>
      </c>
      <c r="M1424" s="82" t="n">
        <f aca="false">J1424/UOM</f>
        <v>0</v>
      </c>
      <c r="N1424" s="83" t="str">
        <f aca="false">IF(F1424="P","PHY",IF(F1424="G","G",E1424))</f>
        <v>P</v>
      </c>
      <c r="O1424" s="83" t="str">
        <f aca="false">IF(ISNA(VLOOKUP(G1424,BadCanCurves,1,FALSE())),VLOOKUP(D1424,FOLIOS,6,FALSE()),"not used")</f>
        <v>not used</v>
      </c>
      <c r="P1424" s="83" t="n">
        <f aca="false">IF($N1424="P",VLOOKUP(H1424,PrcBuckets,2,FALSE()),0)</f>
        <v>11</v>
      </c>
      <c r="Q1424" s="83" t="n">
        <f aca="false">IF($N1424="D",VLOOKUP(H1424,BasisBuckets,2,FALSE()),0)</f>
        <v>0</v>
      </c>
      <c r="R1424" s="83" t="n">
        <f aca="false">IF($N1424="PHY",VLOOKUP(H1424,PGDBuckets,2,FALSE()),0)</f>
        <v>0</v>
      </c>
      <c r="S1424" s="83" t="n">
        <f aca="false">IF($N1424="G",VLOOKUP(H1424,PGDBuckets,2,FALSE()),0)</f>
        <v>0</v>
      </c>
      <c r="T1424" s="83" t="n">
        <f aca="false">SUM(P1424:S1424)</f>
        <v>11</v>
      </c>
      <c r="U1424" s="83" t="str">
        <f aca="false">IF(O1424="not used","-",O1424&amp;N1424&amp;T1424)</f>
        <v>-</v>
      </c>
      <c r="V1424" s="83" t="str">
        <f aca="false">IF(O1424="Not Used","-",VLOOKUP(D1424,FOLIOS,7,FALSE())&amp;H1424)</f>
        <v>-</v>
      </c>
      <c r="W1424" s="83" t="str">
        <f aca="false">IF(U1424="-","-",O1424&amp;E1424&amp;H1424)</f>
        <v>-</v>
      </c>
      <c r="X1424" s="84" t="str">
        <f aca="false">D1424&amp;G1424</f>
        <v>FT-CAND-EGSC-PRCTOLL:KING/MALIN</v>
      </c>
      <c r="AF1424" s="0" t="str">
        <f aca="false">D1424&amp;V1424</f>
        <v>FT-CAND-EGSC-PRC-</v>
      </c>
    </row>
    <row r="1425" customFormat="false" ht="12.75" hidden="false" customHeight="false" outlineLevel="0" collapsed="false">
      <c r="A1425" s="80" t="n">
        <v>36682</v>
      </c>
      <c r="B1425" s="81" t="s">
        <v>55</v>
      </c>
      <c r="C1425" s="81" t="s">
        <v>56</v>
      </c>
      <c r="D1425" s="81" t="s">
        <v>80</v>
      </c>
      <c r="E1425" s="81" t="s">
        <v>24</v>
      </c>
      <c r="F1425" s="81"/>
      <c r="G1425" s="81" t="s">
        <v>66</v>
      </c>
      <c r="H1425" s="80" t="n">
        <v>37987</v>
      </c>
      <c r="I1425" s="81" t="n">
        <v>0</v>
      </c>
      <c r="J1425" s="81" t="n">
        <v>0</v>
      </c>
      <c r="K1425" s="82" t="n">
        <f aca="false">IF(J1425=0,0,J1425/I1425)</f>
        <v>0</v>
      </c>
      <c r="L1425" s="82" t="n">
        <f aca="false">I1425/UOM</f>
        <v>0</v>
      </c>
      <c r="M1425" s="82" t="n">
        <f aca="false">J1425/UOM</f>
        <v>0</v>
      </c>
      <c r="N1425" s="83" t="str">
        <f aca="false">IF(F1425="P","PHY",IF(F1425="G","G",E1425))</f>
        <v>P</v>
      </c>
      <c r="O1425" s="83" t="str">
        <f aca="false">IF(ISNA(VLOOKUP(G1425,BadCanCurves,1,FALSE())),VLOOKUP(D1425,FOLIOS,6,FALSE()),"not used")</f>
        <v>not used</v>
      </c>
      <c r="P1425" s="83" t="n">
        <f aca="false">IF($N1425="P",VLOOKUP(H1425,PrcBuckets,2,FALSE()),0)</f>
        <v>12</v>
      </c>
      <c r="Q1425" s="83" t="n">
        <f aca="false">IF($N1425="D",VLOOKUP(H1425,BasisBuckets,2,FALSE()),0)</f>
        <v>0</v>
      </c>
      <c r="R1425" s="83" t="n">
        <f aca="false">IF($N1425="PHY",VLOOKUP(H1425,PGDBuckets,2,FALSE()),0)</f>
        <v>0</v>
      </c>
      <c r="S1425" s="83" t="n">
        <f aca="false">IF($N1425="G",VLOOKUP(H1425,PGDBuckets,2,FALSE()),0)</f>
        <v>0</v>
      </c>
      <c r="T1425" s="83" t="n">
        <f aca="false">SUM(P1425:S1425)</f>
        <v>12</v>
      </c>
      <c r="U1425" s="83" t="str">
        <f aca="false">IF(O1425="not used","-",O1425&amp;N1425&amp;T1425)</f>
        <v>-</v>
      </c>
      <c r="V1425" s="83" t="str">
        <f aca="false">IF(O1425="Not Used","-",VLOOKUP(D1425,FOLIOS,7,FALSE())&amp;H1425)</f>
        <v>-</v>
      </c>
      <c r="W1425" s="83" t="str">
        <f aca="false">IF(U1425="-","-",O1425&amp;E1425&amp;H1425)</f>
        <v>-</v>
      </c>
      <c r="X1425" s="84" t="str">
        <f aca="false">D1425&amp;G1425</f>
        <v>FT-CAND-EGSC-PRCTOLL:KING/MALIN</v>
      </c>
      <c r="AF1425" s="0" t="str">
        <f aca="false">D1425&amp;V1425</f>
        <v>FT-CAND-EGSC-PRC-</v>
      </c>
    </row>
    <row r="1426" customFormat="false" ht="12.75" hidden="false" customHeight="false" outlineLevel="0" collapsed="false">
      <c r="A1426" s="80" t="n">
        <v>36682</v>
      </c>
      <c r="B1426" s="81" t="s">
        <v>55</v>
      </c>
      <c r="C1426" s="81" t="s">
        <v>56</v>
      </c>
      <c r="D1426" s="81" t="s">
        <v>80</v>
      </c>
      <c r="E1426" s="81" t="s">
        <v>24</v>
      </c>
      <c r="F1426" s="81"/>
      <c r="G1426" s="81" t="s">
        <v>66</v>
      </c>
      <c r="H1426" s="80" t="n">
        <v>38018</v>
      </c>
      <c r="I1426" s="81" t="n">
        <v>0</v>
      </c>
      <c r="J1426" s="81" t="n">
        <v>0</v>
      </c>
      <c r="K1426" s="82" t="n">
        <f aca="false">IF(J1426=0,0,J1426/I1426)</f>
        <v>0</v>
      </c>
      <c r="L1426" s="82" t="n">
        <f aca="false">I1426/UOM</f>
        <v>0</v>
      </c>
      <c r="M1426" s="82" t="n">
        <f aca="false">J1426/UOM</f>
        <v>0</v>
      </c>
      <c r="N1426" s="83" t="str">
        <f aca="false">IF(F1426="P","PHY",IF(F1426="G","G",E1426))</f>
        <v>P</v>
      </c>
      <c r="O1426" s="83" t="str">
        <f aca="false">IF(ISNA(VLOOKUP(G1426,BadCanCurves,1,FALSE())),VLOOKUP(D1426,FOLIOS,6,FALSE()),"not used")</f>
        <v>not used</v>
      </c>
      <c r="P1426" s="83" t="n">
        <f aca="false">IF($N1426="P",VLOOKUP(H1426,PrcBuckets,2,FALSE()),0)</f>
        <v>12</v>
      </c>
      <c r="Q1426" s="83" t="n">
        <f aca="false">IF($N1426="D",VLOOKUP(H1426,BasisBuckets,2,FALSE()),0)</f>
        <v>0</v>
      </c>
      <c r="R1426" s="83" t="n">
        <f aca="false">IF($N1426="PHY",VLOOKUP(H1426,PGDBuckets,2,FALSE()),0)</f>
        <v>0</v>
      </c>
      <c r="S1426" s="83" t="n">
        <f aca="false">IF($N1426="G",VLOOKUP(H1426,PGDBuckets,2,FALSE()),0)</f>
        <v>0</v>
      </c>
      <c r="T1426" s="83" t="n">
        <f aca="false">SUM(P1426:S1426)</f>
        <v>12</v>
      </c>
      <c r="U1426" s="83" t="str">
        <f aca="false">IF(O1426="not used","-",O1426&amp;N1426&amp;T1426)</f>
        <v>-</v>
      </c>
      <c r="V1426" s="83" t="str">
        <f aca="false">IF(O1426="Not Used","-",VLOOKUP(D1426,FOLIOS,7,FALSE())&amp;H1426)</f>
        <v>-</v>
      </c>
      <c r="W1426" s="83" t="str">
        <f aca="false">IF(U1426="-","-",O1426&amp;E1426&amp;H1426)</f>
        <v>-</v>
      </c>
      <c r="X1426" s="84" t="str">
        <f aca="false">D1426&amp;G1426</f>
        <v>FT-CAND-EGSC-PRCTOLL:KING/MALIN</v>
      </c>
      <c r="AF1426" s="0" t="str">
        <f aca="false">D1426&amp;V1426</f>
        <v>FT-CAND-EGSC-PRC-</v>
      </c>
    </row>
    <row r="1427" customFormat="false" ht="12.75" hidden="false" customHeight="false" outlineLevel="0" collapsed="false">
      <c r="A1427" s="80" t="n">
        <v>36682</v>
      </c>
      <c r="B1427" s="81" t="s">
        <v>55</v>
      </c>
      <c r="C1427" s="81" t="s">
        <v>56</v>
      </c>
      <c r="D1427" s="81" t="s">
        <v>80</v>
      </c>
      <c r="E1427" s="81" t="s">
        <v>24</v>
      </c>
      <c r="F1427" s="81"/>
      <c r="G1427" s="81" t="s">
        <v>66</v>
      </c>
      <c r="H1427" s="80" t="n">
        <v>38047</v>
      </c>
      <c r="I1427" s="81" t="n">
        <v>0</v>
      </c>
      <c r="J1427" s="81" t="n">
        <v>0</v>
      </c>
      <c r="K1427" s="82" t="n">
        <f aca="false">IF(J1427=0,0,J1427/I1427)</f>
        <v>0</v>
      </c>
      <c r="L1427" s="82" t="n">
        <f aca="false">I1427/UOM</f>
        <v>0</v>
      </c>
      <c r="M1427" s="82" t="n">
        <f aca="false">J1427/UOM</f>
        <v>0</v>
      </c>
      <c r="N1427" s="83" t="str">
        <f aca="false">IF(F1427="P","PHY",IF(F1427="G","G",E1427))</f>
        <v>P</v>
      </c>
      <c r="O1427" s="83" t="str">
        <f aca="false">IF(ISNA(VLOOKUP(G1427,BadCanCurves,1,FALSE())),VLOOKUP(D1427,FOLIOS,6,FALSE()),"not used")</f>
        <v>not used</v>
      </c>
      <c r="P1427" s="83" t="n">
        <f aca="false">IF($N1427="P",VLOOKUP(H1427,PrcBuckets,2,FALSE()),0)</f>
        <v>12</v>
      </c>
      <c r="Q1427" s="83" t="n">
        <f aca="false">IF($N1427="D",VLOOKUP(H1427,BasisBuckets,2,FALSE()),0)</f>
        <v>0</v>
      </c>
      <c r="R1427" s="83" t="n">
        <f aca="false">IF($N1427="PHY",VLOOKUP(H1427,PGDBuckets,2,FALSE()),0)</f>
        <v>0</v>
      </c>
      <c r="S1427" s="83" t="n">
        <f aca="false">IF($N1427="G",VLOOKUP(H1427,PGDBuckets,2,FALSE()),0)</f>
        <v>0</v>
      </c>
      <c r="T1427" s="83" t="n">
        <f aca="false">SUM(P1427:S1427)</f>
        <v>12</v>
      </c>
      <c r="U1427" s="83" t="str">
        <f aca="false">IF(O1427="not used","-",O1427&amp;N1427&amp;T1427)</f>
        <v>-</v>
      </c>
      <c r="V1427" s="83" t="str">
        <f aca="false">IF(O1427="Not Used","-",VLOOKUP(D1427,FOLIOS,7,FALSE())&amp;H1427)</f>
        <v>-</v>
      </c>
      <c r="W1427" s="83" t="str">
        <f aca="false">IF(U1427="-","-",O1427&amp;E1427&amp;H1427)</f>
        <v>-</v>
      </c>
      <c r="X1427" s="84" t="str">
        <f aca="false">D1427&amp;G1427</f>
        <v>FT-CAND-EGSC-PRCTOLL:KING/MALIN</v>
      </c>
      <c r="AF1427" s="0" t="str">
        <f aca="false">D1427&amp;V1427</f>
        <v>FT-CAND-EGSC-PRC-</v>
      </c>
    </row>
    <row r="1428" customFormat="false" ht="12.75" hidden="false" customHeight="false" outlineLevel="0" collapsed="false">
      <c r="A1428" s="80" t="n">
        <v>36682</v>
      </c>
      <c r="B1428" s="81" t="s">
        <v>55</v>
      </c>
      <c r="C1428" s="81" t="s">
        <v>56</v>
      </c>
      <c r="D1428" s="81" t="s">
        <v>80</v>
      </c>
      <c r="E1428" s="81" t="s">
        <v>24</v>
      </c>
      <c r="F1428" s="81"/>
      <c r="G1428" s="81" t="s">
        <v>66</v>
      </c>
      <c r="H1428" s="80" t="n">
        <v>38078</v>
      </c>
      <c r="I1428" s="81" t="n">
        <v>0</v>
      </c>
      <c r="J1428" s="81" t="n">
        <v>0</v>
      </c>
      <c r="K1428" s="82" t="n">
        <f aca="false">IF(J1428=0,0,J1428/I1428)</f>
        <v>0</v>
      </c>
      <c r="L1428" s="82" t="n">
        <f aca="false">I1428/UOM</f>
        <v>0</v>
      </c>
      <c r="M1428" s="82" t="n">
        <f aca="false">J1428/UOM</f>
        <v>0</v>
      </c>
      <c r="N1428" s="83" t="str">
        <f aca="false">IF(F1428="P","PHY",IF(F1428="G","G",E1428))</f>
        <v>P</v>
      </c>
      <c r="O1428" s="83" t="str">
        <f aca="false">IF(ISNA(VLOOKUP(G1428,BadCanCurves,1,FALSE())),VLOOKUP(D1428,FOLIOS,6,FALSE()),"not used")</f>
        <v>not used</v>
      </c>
      <c r="P1428" s="83" t="n">
        <f aca="false">IF($N1428="P",VLOOKUP(H1428,PrcBuckets,2,FALSE()),0)</f>
        <v>12</v>
      </c>
      <c r="Q1428" s="83" t="n">
        <f aca="false">IF($N1428="D",VLOOKUP(H1428,BasisBuckets,2,FALSE()),0)</f>
        <v>0</v>
      </c>
      <c r="R1428" s="83" t="n">
        <f aca="false">IF($N1428="PHY",VLOOKUP(H1428,PGDBuckets,2,FALSE()),0)</f>
        <v>0</v>
      </c>
      <c r="S1428" s="83" t="n">
        <f aca="false">IF($N1428="G",VLOOKUP(H1428,PGDBuckets,2,FALSE()),0)</f>
        <v>0</v>
      </c>
      <c r="T1428" s="83" t="n">
        <f aca="false">SUM(P1428:S1428)</f>
        <v>12</v>
      </c>
      <c r="U1428" s="83" t="str">
        <f aca="false">IF(O1428="not used","-",O1428&amp;N1428&amp;T1428)</f>
        <v>-</v>
      </c>
      <c r="V1428" s="83" t="str">
        <f aca="false">IF(O1428="Not Used","-",VLOOKUP(D1428,FOLIOS,7,FALSE())&amp;H1428)</f>
        <v>-</v>
      </c>
      <c r="W1428" s="83" t="str">
        <f aca="false">IF(U1428="-","-",O1428&amp;E1428&amp;H1428)</f>
        <v>-</v>
      </c>
      <c r="X1428" s="84" t="str">
        <f aca="false">D1428&amp;G1428</f>
        <v>FT-CAND-EGSC-PRCTOLL:KING/MALIN</v>
      </c>
      <c r="AF1428" s="0" t="str">
        <f aca="false">D1428&amp;V1428</f>
        <v>FT-CAND-EGSC-PRC-</v>
      </c>
    </row>
    <row r="1429" customFormat="false" ht="12.75" hidden="false" customHeight="false" outlineLevel="0" collapsed="false">
      <c r="A1429" s="80" t="n">
        <v>36682</v>
      </c>
      <c r="B1429" s="81" t="s">
        <v>55</v>
      </c>
      <c r="C1429" s="81" t="s">
        <v>56</v>
      </c>
      <c r="D1429" s="81" t="s">
        <v>80</v>
      </c>
      <c r="E1429" s="81" t="s">
        <v>24</v>
      </c>
      <c r="F1429" s="81"/>
      <c r="G1429" s="81" t="s">
        <v>66</v>
      </c>
      <c r="H1429" s="80" t="n">
        <v>38108</v>
      </c>
      <c r="I1429" s="81" t="n">
        <v>0</v>
      </c>
      <c r="J1429" s="81" t="n">
        <v>0</v>
      </c>
      <c r="K1429" s="82" t="n">
        <f aca="false">IF(J1429=0,0,J1429/I1429)</f>
        <v>0</v>
      </c>
      <c r="L1429" s="82" t="n">
        <f aca="false">I1429/UOM</f>
        <v>0</v>
      </c>
      <c r="M1429" s="82" t="n">
        <f aca="false">J1429/UOM</f>
        <v>0</v>
      </c>
      <c r="N1429" s="83" t="str">
        <f aca="false">IF(F1429="P","PHY",IF(F1429="G","G",E1429))</f>
        <v>P</v>
      </c>
      <c r="O1429" s="83" t="str">
        <f aca="false">IF(ISNA(VLOOKUP(G1429,BadCanCurves,1,FALSE())),VLOOKUP(D1429,FOLIOS,6,FALSE()),"not used")</f>
        <v>not used</v>
      </c>
      <c r="P1429" s="83" t="n">
        <f aca="false">IF($N1429="P",VLOOKUP(H1429,PrcBuckets,2,FALSE()),0)</f>
        <v>12</v>
      </c>
      <c r="Q1429" s="83" t="n">
        <f aca="false">IF($N1429="D",VLOOKUP(H1429,BasisBuckets,2,FALSE()),0)</f>
        <v>0</v>
      </c>
      <c r="R1429" s="83" t="n">
        <f aca="false">IF($N1429="PHY",VLOOKUP(H1429,PGDBuckets,2,FALSE()),0)</f>
        <v>0</v>
      </c>
      <c r="S1429" s="83" t="n">
        <f aca="false">IF($N1429="G",VLOOKUP(H1429,PGDBuckets,2,FALSE()),0)</f>
        <v>0</v>
      </c>
      <c r="T1429" s="83" t="n">
        <f aca="false">SUM(P1429:S1429)</f>
        <v>12</v>
      </c>
      <c r="U1429" s="83" t="str">
        <f aca="false">IF(O1429="not used","-",O1429&amp;N1429&amp;T1429)</f>
        <v>-</v>
      </c>
      <c r="V1429" s="83" t="str">
        <f aca="false">IF(O1429="Not Used","-",VLOOKUP(D1429,FOLIOS,7,FALSE())&amp;H1429)</f>
        <v>-</v>
      </c>
      <c r="W1429" s="83" t="str">
        <f aca="false">IF(U1429="-","-",O1429&amp;E1429&amp;H1429)</f>
        <v>-</v>
      </c>
      <c r="X1429" s="84" t="str">
        <f aca="false">D1429&amp;G1429</f>
        <v>FT-CAND-EGSC-PRCTOLL:KING/MALIN</v>
      </c>
      <c r="AF1429" s="0" t="str">
        <f aca="false">D1429&amp;V1429</f>
        <v>FT-CAND-EGSC-PRC-</v>
      </c>
    </row>
    <row r="1430" customFormat="false" ht="12.75" hidden="false" customHeight="false" outlineLevel="0" collapsed="false">
      <c r="A1430" s="80" t="n">
        <v>36682</v>
      </c>
      <c r="B1430" s="81" t="s">
        <v>55</v>
      </c>
      <c r="C1430" s="81" t="s">
        <v>56</v>
      </c>
      <c r="D1430" s="81" t="s">
        <v>80</v>
      </c>
      <c r="E1430" s="81" t="s">
        <v>24</v>
      </c>
      <c r="F1430" s="81"/>
      <c r="G1430" s="81" t="s">
        <v>66</v>
      </c>
      <c r="H1430" s="80" t="n">
        <v>38139</v>
      </c>
      <c r="I1430" s="81" t="n">
        <v>0</v>
      </c>
      <c r="J1430" s="81" t="n">
        <v>0</v>
      </c>
      <c r="K1430" s="82" t="n">
        <f aca="false">IF(J1430=0,0,J1430/I1430)</f>
        <v>0</v>
      </c>
      <c r="L1430" s="82" t="n">
        <f aca="false">I1430/UOM</f>
        <v>0</v>
      </c>
      <c r="M1430" s="82" t="n">
        <f aca="false">J1430/UOM</f>
        <v>0</v>
      </c>
      <c r="N1430" s="83" t="str">
        <f aca="false">IF(F1430="P","PHY",IF(F1430="G","G",E1430))</f>
        <v>P</v>
      </c>
      <c r="O1430" s="83" t="str">
        <f aca="false">IF(ISNA(VLOOKUP(G1430,BadCanCurves,1,FALSE())),VLOOKUP(D1430,FOLIOS,6,FALSE()),"not used")</f>
        <v>not used</v>
      </c>
      <c r="P1430" s="83" t="n">
        <f aca="false">IF($N1430="P",VLOOKUP(H1430,PrcBuckets,2,FALSE()),0)</f>
        <v>12</v>
      </c>
      <c r="Q1430" s="83" t="n">
        <f aca="false">IF($N1430="D",VLOOKUP(H1430,BasisBuckets,2,FALSE()),0)</f>
        <v>0</v>
      </c>
      <c r="R1430" s="83" t="n">
        <f aca="false">IF($N1430="PHY",VLOOKUP(H1430,PGDBuckets,2,FALSE()),0)</f>
        <v>0</v>
      </c>
      <c r="S1430" s="83" t="n">
        <f aca="false">IF($N1430="G",VLOOKUP(H1430,PGDBuckets,2,FALSE()),0)</f>
        <v>0</v>
      </c>
      <c r="T1430" s="83" t="n">
        <f aca="false">SUM(P1430:S1430)</f>
        <v>12</v>
      </c>
      <c r="U1430" s="83" t="str">
        <f aca="false">IF(O1430="not used","-",O1430&amp;N1430&amp;T1430)</f>
        <v>-</v>
      </c>
      <c r="V1430" s="83" t="str">
        <f aca="false">IF(O1430="Not Used","-",VLOOKUP(D1430,FOLIOS,7,FALSE())&amp;H1430)</f>
        <v>-</v>
      </c>
      <c r="W1430" s="83" t="str">
        <f aca="false">IF(U1430="-","-",O1430&amp;E1430&amp;H1430)</f>
        <v>-</v>
      </c>
      <c r="X1430" s="84" t="str">
        <f aca="false">D1430&amp;G1430</f>
        <v>FT-CAND-EGSC-PRCTOLL:KING/MALIN</v>
      </c>
      <c r="AF1430" s="0" t="str">
        <f aca="false">D1430&amp;V1430</f>
        <v>FT-CAND-EGSC-PRC-</v>
      </c>
    </row>
    <row r="1431" customFormat="false" ht="12.75" hidden="false" customHeight="false" outlineLevel="0" collapsed="false">
      <c r="A1431" s="80" t="n">
        <v>36682</v>
      </c>
      <c r="B1431" s="81" t="s">
        <v>55</v>
      </c>
      <c r="C1431" s="81" t="s">
        <v>56</v>
      </c>
      <c r="D1431" s="81" t="s">
        <v>80</v>
      </c>
      <c r="E1431" s="81" t="s">
        <v>24</v>
      </c>
      <c r="F1431" s="81"/>
      <c r="G1431" s="81" t="s">
        <v>66</v>
      </c>
      <c r="H1431" s="80" t="n">
        <v>38169</v>
      </c>
      <c r="I1431" s="81" t="n">
        <v>0</v>
      </c>
      <c r="J1431" s="81" t="n">
        <v>0</v>
      </c>
      <c r="K1431" s="82" t="n">
        <f aca="false">IF(J1431=0,0,J1431/I1431)</f>
        <v>0</v>
      </c>
      <c r="L1431" s="82" t="n">
        <f aca="false">I1431/UOM</f>
        <v>0</v>
      </c>
      <c r="M1431" s="82" t="n">
        <f aca="false">J1431/UOM</f>
        <v>0</v>
      </c>
      <c r="N1431" s="83" t="str">
        <f aca="false">IF(F1431="P","PHY",IF(F1431="G","G",E1431))</f>
        <v>P</v>
      </c>
      <c r="O1431" s="83" t="str">
        <f aca="false">IF(ISNA(VLOOKUP(G1431,BadCanCurves,1,FALSE())),VLOOKUP(D1431,FOLIOS,6,FALSE()),"not used")</f>
        <v>not used</v>
      </c>
      <c r="P1431" s="83" t="n">
        <f aca="false">IF($N1431="P",VLOOKUP(H1431,PrcBuckets,2,FALSE()),0)</f>
        <v>12</v>
      </c>
      <c r="Q1431" s="83" t="n">
        <f aca="false">IF($N1431="D",VLOOKUP(H1431,BasisBuckets,2,FALSE()),0)</f>
        <v>0</v>
      </c>
      <c r="R1431" s="83" t="n">
        <f aca="false">IF($N1431="PHY",VLOOKUP(H1431,PGDBuckets,2,FALSE()),0)</f>
        <v>0</v>
      </c>
      <c r="S1431" s="83" t="n">
        <f aca="false">IF($N1431="G",VLOOKUP(H1431,PGDBuckets,2,FALSE()),0)</f>
        <v>0</v>
      </c>
      <c r="T1431" s="83" t="n">
        <f aca="false">SUM(P1431:S1431)</f>
        <v>12</v>
      </c>
      <c r="U1431" s="83" t="str">
        <f aca="false">IF(O1431="not used","-",O1431&amp;N1431&amp;T1431)</f>
        <v>-</v>
      </c>
      <c r="V1431" s="83" t="str">
        <f aca="false">IF(O1431="Not Used","-",VLOOKUP(D1431,FOLIOS,7,FALSE())&amp;H1431)</f>
        <v>-</v>
      </c>
      <c r="W1431" s="83" t="str">
        <f aca="false">IF(U1431="-","-",O1431&amp;E1431&amp;H1431)</f>
        <v>-</v>
      </c>
      <c r="X1431" s="84" t="str">
        <f aca="false">D1431&amp;G1431</f>
        <v>FT-CAND-EGSC-PRCTOLL:KING/MALIN</v>
      </c>
      <c r="AF1431" s="0" t="str">
        <f aca="false">D1431&amp;V1431</f>
        <v>FT-CAND-EGSC-PRC-</v>
      </c>
    </row>
    <row r="1432" customFormat="false" ht="12.75" hidden="false" customHeight="false" outlineLevel="0" collapsed="false">
      <c r="A1432" s="80" t="n">
        <v>36682</v>
      </c>
      <c r="B1432" s="81" t="s">
        <v>55</v>
      </c>
      <c r="C1432" s="81" t="s">
        <v>56</v>
      </c>
      <c r="D1432" s="81" t="s">
        <v>80</v>
      </c>
      <c r="E1432" s="81" t="s">
        <v>24</v>
      </c>
      <c r="F1432" s="81"/>
      <c r="G1432" s="81" t="s">
        <v>66</v>
      </c>
      <c r="H1432" s="80" t="n">
        <v>38200</v>
      </c>
      <c r="I1432" s="81" t="n">
        <v>0</v>
      </c>
      <c r="J1432" s="81" t="n">
        <v>0</v>
      </c>
      <c r="K1432" s="82" t="n">
        <f aca="false">IF(J1432=0,0,J1432/I1432)</f>
        <v>0</v>
      </c>
      <c r="L1432" s="82" t="n">
        <f aca="false">I1432/UOM</f>
        <v>0</v>
      </c>
      <c r="M1432" s="82" t="n">
        <f aca="false">J1432/UOM</f>
        <v>0</v>
      </c>
      <c r="N1432" s="83" t="str">
        <f aca="false">IF(F1432="P","PHY",IF(F1432="G","G",E1432))</f>
        <v>P</v>
      </c>
      <c r="O1432" s="83" t="str">
        <f aca="false">IF(ISNA(VLOOKUP(G1432,BadCanCurves,1,FALSE())),VLOOKUP(D1432,FOLIOS,6,FALSE()),"not used")</f>
        <v>not used</v>
      </c>
      <c r="P1432" s="83" t="n">
        <f aca="false">IF($N1432="P",VLOOKUP(H1432,PrcBuckets,2,FALSE()),0)</f>
        <v>12</v>
      </c>
      <c r="Q1432" s="83" t="n">
        <f aca="false">IF($N1432="D",VLOOKUP(H1432,BasisBuckets,2,FALSE()),0)</f>
        <v>0</v>
      </c>
      <c r="R1432" s="83" t="n">
        <f aca="false">IF($N1432="PHY",VLOOKUP(H1432,PGDBuckets,2,FALSE()),0)</f>
        <v>0</v>
      </c>
      <c r="S1432" s="83" t="n">
        <f aca="false">IF($N1432="G",VLOOKUP(H1432,PGDBuckets,2,FALSE()),0)</f>
        <v>0</v>
      </c>
      <c r="T1432" s="83" t="n">
        <f aca="false">SUM(P1432:S1432)</f>
        <v>12</v>
      </c>
      <c r="U1432" s="83" t="str">
        <f aca="false">IF(O1432="not used","-",O1432&amp;N1432&amp;T1432)</f>
        <v>-</v>
      </c>
      <c r="V1432" s="83" t="str">
        <f aca="false">IF(O1432="Not Used","-",VLOOKUP(D1432,FOLIOS,7,FALSE())&amp;H1432)</f>
        <v>-</v>
      </c>
      <c r="W1432" s="83" t="str">
        <f aca="false">IF(U1432="-","-",O1432&amp;E1432&amp;H1432)</f>
        <v>-</v>
      </c>
      <c r="X1432" s="84" t="str">
        <f aca="false">D1432&amp;G1432</f>
        <v>FT-CAND-EGSC-PRCTOLL:KING/MALIN</v>
      </c>
      <c r="AF1432" s="0" t="str">
        <f aca="false">D1432&amp;V1432</f>
        <v>FT-CAND-EGSC-PRC-</v>
      </c>
    </row>
    <row r="1433" customFormat="false" ht="12.75" hidden="false" customHeight="false" outlineLevel="0" collapsed="false">
      <c r="A1433" s="80" t="n">
        <v>36682</v>
      </c>
      <c r="B1433" s="81" t="s">
        <v>55</v>
      </c>
      <c r="C1433" s="81" t="s">
        <v>56</v>
      </c>
      <c r="D1433" s="81" t="s">
        <v>80</v>
      </c>
      <c r="E1433" s="81" t="s">
        <v>24</v>
      </c>
      <c r="F1433" s="81"/>
      <c r="G1433" s="81" t="s">
        <v>66</v>
      </c>
      <c r="H1433" s="80" t="n">
        <v>38231</v>
      </c>
      <c r="I1433" s="81" t="n">
        <v>0</v>
      </c>
      <c r="J1433" s="81" t="n">
        <v>0</v>
      </c>
      <c r="K1433" s="82" t="n">
        <f aca="false">IF(J1433=0,0,J1433/I1433)</f>
        <v>0</v>
      </c>
      <c r="L1433" s="82" t="n">
        <f aca="false">I1433/UOM</f>
        <v>0</v>
      </c>
      <c r="M1433" s="82" t="n">
        <f aca="false">J1433/UOM</f>
        <v>0</v>
      </c>
      <c r="N1433" s="83" t="str">
        <f aca="false">IF(F1433="P","PHY",IF(F1433="G","G",E1433))</f>
        <v>P</v>
      </c>
      <c r="O1433" s="83" t="str">
        <f aca="false">IF(ISNA(VLOOKUP(G1433,BadCanCurves,1,FALSE())),VLOOKUP(D1433,FOLIOS,6,FALSE()),"not used")</f>
        <v>not used</v>
      </c>
      <c r="P1433" s="83" t="n">
        <f aca="false">IF($N1433="P",VLOOKUP(H1433,PrcBuckets,2,FALSE()),0)</f>
        <v>12</v>
      </c>
      <c r="Q1433" s="83" t="n">
        <f aca="false">IF($N1433="D",VLOOKUP(H1433,BasisBuckets,2,FALSE()),0)</f>
        <v>0</v>
      </c>
      <c r="R1433" s="83" t="n">
        <f aca="false">IF($N1433="PHY",VLOOKUP(H1433,PGDBuckets,2,FALSE()),0)</f>
        <v>0</v>
      </c>
      <c r="S1433" s="83" t="n">
        <f aca="false">IF($N1433="G",VLOOKUP(H1433,PGDBuckets,2,FALSE()),0)</f>
        <v>0</v>
      </c>
      <c r="T1433" s="83" t="n">
        <f aca="false">SUM(P1433:S1433)</f>
        <v>12</v>
      </c>
      <c r="U1433" s="83" t="str">
        <f aca="false">IF(O1433="not used","-",O1433&amp;N1433&amp;T1433)</f>
        <v>-</v>
      </c>
      <c r="V1433" s="83" t="str">
        <f aca="false">IF(O1433="Not Used","-",VLOOKUP(D1433,FOLIOS,7,FALSE())&amp;H1433)</f>
        <v>-</v>
      </c>
      <c r="W1433" s="83" t="str">
        <f aca="false">IF(U1433="-","-",O1433&amp;E1433&amp;H1433)</f>
        <v>-</v>
      </c>
      <c r="X1433" s="84" t="str">
        <f aca="false">D1433&amp;G1433</f>
        <v>FT-CAND-EGSC-PRCTOLL:KING/MALIN</v>
      </c>
      <c r="AF1433" s="0" t="str">
        <f aca="false">D1433&amp;V1433</f>
        <v>FT-CAND-EGSC-PRC-</v>
      </c>
    </row>
    <row r="1434" customFormat="false" ht="12.75" hidden="false" customHeight="false" outlineLevel="0" collapsed="false">
      <c r="A1434" s="80" t="n">
        <v>36682</v>
      </c>
      <c r="B1434" s="81" t="s">
        <v>55</v>
      </c>
      <c r="C1434" s="81" t="s">
        <v>56</v>
      </c>
      <c r="D1434" s="81" t="s">
        <v>80</v>
      </c>
      <c r="E1434" s="81" t="s">
        <v>24</v>
      </c>
      <c r="F1434" s="81"/>
      <c r="G1434" s="81" t="s">
        <v>66</v>
      </c>
      <c r="H1434" s="80" t="n">
        <v>38261</v>
      </c>
      <c r="I1434" s="81" t="n">
        <v>0</v>
      </c>
      <c r="J1434" s="81" t="n">
        <v>0</v>
      </c>
      <c r="K1434" s="82" t="n">
        <f aca="false">IF(J1434=0,0,J1434/I1434)</f>
        <v>0</v>
      </c>
      <c r="L1434" s="82" t="n">
        <f aca="false">I1434/UOM</f>
        <v>0</v>
      </c>
      <c r="M1434" s="82" t="n">
        <f aca="false">J1434/UOM</f>
        <v>0</v>
      </c>
      <c r="N1434" s="83" t="str">
        <f aca="false">IF(F1434="P","PHY",IF(F1434="G","G",E1434))</f>
        <v>P</v>
      </c>
      <c r="O1434" s="83" t="str">
        <f aca="false">IF(ISNA(VLOOKUP(G1434,BadCanCurves,1,FALSE())),VLOOKUP(D1434,FOLIOS,6,FALSE()),"not used")</f>
        <v>not used</v>
      </c>
      <c r="P1434" s="83" t="n">
        <f aca="false">IF($N1434="P",VLOOKUP(H1434,PrcBuckets,2,FALSE()),0)</f>
        <v>12</v>
      </c>
      <c r="Q1434" s="83" t="n">
        <f aca="false">IF($N1434="D",VLOOKUP(H1434,BasisBuckets,2,FALSE()),0)</f>
        <v>0</v>
      </c>
      <c r="R1434" s="83" t="n">
        <f aca="false">IF($N1434="PHY",VLOOKUP(H1434,PGDBuckets,2,FALSE()),0)</f>
        <v>0</v>
      </c>
      <c r="S1434" s="83" t="n">
        <f aca="false">IF($N1434="G",VLOOKUP(H1434,PGDBuckets,2,FALSE()),0)</f>
        <v>0</v>
      </c>
      <c r="T1434" s="83" t="n">
        <f aca="false">SUM(P1434:S1434)</f>
        <v>12</v>
      </c>
      <c r="U1434" s="83" t="str">
        <f aca="false">IF(O1434="not used","-",O1434&amp;N1434&amp;T1434)</f>
        <v>-</v>
      </c>
      <c r="V1434" s="83" t="str">
        <f aca="false">IF(O1434="Not Used","-",VLOOKUP(D1434,FOLIOS,7,FALSE())&amp;H1434)</f>
        <v>-</v>
      </c>
      <c r="W1434" s="83" t="str">
        <f aca="false">IF(U1434="-","-",O1434&amp;E1434&amp;H1434)</f>
        <v>-</v>
      </c>
      <c r="X1434" s="84" t="str">
        <f aca="false">D1434&amp;G1434</f>
        <v>FT-CAND-EGSC-PRCTOLL:KING/MALIN</v>
      </c>
      <c r="AF1434" s="0" t="str">
        <f aca="false">D1434&amp;V1434</f>
        <v>FT-CAND-EGSC-PRC-</v>
      </c>
    </row>
    <row r="1435" customFormat="false" ht="12.75" hidden="false" customHeight="false" outlineLevel="0" collapsed="false">
      <c r="A1435" s="80" t="n">
        <v>36682</v>
      </c>
      <c r="B1435" s="81" t="s">
        <v>55</v>
      </c>
      <c r="C1435" s="81" t="s">
        <v>56</v>
      </c>
      <c r="D1435" s="81" t="s">
        <v>80</v>
      </c>
      <c r="E1435" s="81" t="s">
        <v>24</v>
      </c>
      <c r="F1435" s="81"/>
      <c r="G1435" s="81" t="s">
        <v>66</v>
      </c>
      <c r="H1435" s="80" t="n">
        <v>38292</v>
      </c>
      <c r="I1435" s="81" t="n">
        <v>0</v>
      </c>
      <c r="J1435" s="81" t="n">
        <v>0</v>
      </c>
      <c r="K1435" s="82" t="n">
        <f aca="false">IF(J1435=0,0,J1435/I1435)</f>
        <v>0</v>
      </c>
      <c r="L1435" s="82" t="n">
        <f aca="false">I1435/UOM</f>
        <v>0</v>
      </c>
      <c r="M1435" s="82" t="n">
        <f aca="false">J1435/UOM</f>
        <v>0</v>
      </c>
      <c r="N1435" s="83" t="str">
        <f aca="false">IF(F1435="P","PHY",IF(F1435="G","G",E1435))</f>
        <v>P</v>
      </c>
      <c r="O1435" s="83" t="str">
        <f aca="false">IF(ISNA(VLOOKUP(G1435,BadCanCurves,1,FALSE())),VLOOKUP(D1435,FOLIOS,6,FALSE()),"not used")</f>
        <v>not used</v>
      </c>
      <c r="P1435" s="83" t="n">
        <f aca="false">IF($N1435="P",VLOOKUP(H1435,PrcBuckets,2,FALSE()),0)</f>
        <v>12</v>
      </c>
      <c r="Q1435" s="83" t="n">
        <f aca="false">IF($N1435="D",VLOOKUP(H1435,BasisBuckets,2,FALSE()),0)</f>
        <v>0</v>
      </c>
      <c r="R1435" s="83" t="n">
        <f aca="false">IF($N1435="PHY",VLOOKUP(H1435,PGDBuckets,2,FALSE()),0)</f>
        <v>0</v>
      </c>
      <c r="S1435" s="83" t="n">
        <f aca="false">IF($N1435="G",VLOOKUP(H1435,PGDBuckets,2,FALSE()),0)</f>
        <v>0</v>
      </c>
      <c r="T1435" s="83" t="n">
        <f aca="false">SUM(P1435:S1435)</f>
        <v>12</v>
      </c>
      <c r="U1435" s="83" t="str">
        <f aca="false">IF(O1435="not used","-",O1435&amp;N1435&amp;T1435)</f>
        <v>-</v>
      </c>
      <c r="V1435" s="83" t="str">
        <f aca="false">IF(O1435="Not Used","-",VLOOKUP(D1435,FOLIOS,7,FALSE())&amp;H1435)</f>
        <v>-</v>
      </c>
      <c r="W1435" s="83" t="str">
        <f aca="false">IF(U1435="-","-",O1435&amp;E1435&amp;H1435)</f>
        <v>-</v>
      </c>
      <c r="X1435" s="84" t="str">
        <f aca="false">D1435&amp;G1435</f>
        <v>FT-CAND-EGSC-PRCTOLL:KING/MALIN</v>
      </c>
      <c r="AF1435" s="0" t="str">
        <f aca="false">D1435&amp;V1435</f>
        <v>FT-CAND-EGSC-PRC-</v>
      </c>
    </row>
    <row r="1436" customFormat="false" ht="12.75" hidden="false" customHeight="false" outlineLevel="0" collapsed="false">
      <c r="A1436" s="80" t="n">
        <v>36682</v>
      </c>
      <c r="B1436" s="81" t="s">
        <v>55</v>
      </c>
      <c r="C1436" s="81" t="s">
        <v>56</v>
      </c>
      <c r="D1436" s="81" t="s">
        <v>80</v>
      </c>
      <c r="E1436" s="81" t="s">
        <v>24</v>
      </c>
      <c r="F1436" s="81"/>
      <c r="G1436" s="81" t="s">
        <v>66</v>
      </c>
      <c r="H1436" s="80" t="n">
        <v>38322</v>
      </c>
      <c r="I1436" s="81" t="n">
        <v>0</v>
      </c>
      <c r="J1436" s="81" t="n">
        <v>0</v>
      </c>
      <c r="K1436" s="82" t="n">
        <f aca="false">IF(J1436=0,0,J1436/I1436)</f>
        <v>0</v>
      </c>
      <c r="L1436" s="82" t="n">
        <f aca="false">I1436/UOM</f>
        <v>0</v>
      </c>
      <c r="M1436" s="82" t="n">
        <f aca="false">J1436/UOM</f>
        <v>0</v>
      </c>
      <c r="N1436" s="83" t="str">
        <f aca="false">IF(F1436="P","PHY",IF(F1436="G","G",E1436))</f>
        <v>P</v>
      </c>
      <c r="O1436" s="83" t="str">
        <f aca="false">IF(ISNA(VLOOKUP(G1436,BadCanCurves,1,FALSE())),VLOOKUP(D1436,FOLIOS,6,FALSE()),"not used")</f>
        <v>not used</v>
      </c>
      <c r="P1436" s="83" t="n">
        <f aca="false">IF($N1436="P",VLOOKUP(H1436,PrcBuckets,2,FALSE()),0)</f>
        <v>12</v>
      </c>
      <c r="Q1436" s="83" t="n">
        <f aca="false">IF($N1436="D",VLOOKUP(H1436,BasisBuckets,2,FALSE()),0)</f>
        <v>0</v>
      </c>
      <c r="R1436" s="83" t="n">
        <f aca="false">IF($N1436="PHY",VLOOKUP(H1436,PGDBuckets,2,FALSE()),0)</f>
        <v>0</v>
      </c>
      <c r="S1436" s="83" t="n">
        <f aca="false">IF($N1436="G",VLOOKUP(H1436,PGDBuckets,2,FALSE()),0)</f>
        <v>0</v>
      </c>
      <c r="T1436" s="83" t="n">
        <f aca="false">SUM(P1436:S1436)</f>
        <v>12</v>
      </c>
      <c r="U1436" s="83" t="str">
        <f aca="false">IF(O1436="not used","-",O1436&amp;N1436&amp;T1436)</f>
        <v>-</v>
      </c>
      <c r="V1436" s="83" t="str">
        <f aca="false">IF(O1436="Not Used","-",VLOOKUP(D1436,FOLIOS,7,FALSE())&amp;H1436)</f>
        <v>-</v>
      </c>
      <c r="W1436" s="83" t="str">
        <f aca="false">IF(U1436="-","-",O1436&amp;E1436&amp;H1436)</f>
        <v>-</v>
      </c>
      <c r="X1436" s="84" t="str">
        <f aca="false">D1436&amp;G1436</f>
        <v>FT-CAND-EGSC-PRCTOLL:KING/MALIN</v>
      </c>
      <c r="AF1436" s="0" t="str">
        <f aca="false">D1436&amp;V1436</f>
        <v>FT-CAND-EGSC-PRC-</v>
      </c>
    </row>
    <row r="1437" customFormat="false" ht="12.75" hidden="false" customHeight="false" outlineLevel="0" collapsed="false">
      <c r="A1437" s="80" t="n">
        <v>36682</v>
      </c>
      <c r="B1437" s="81" t="s">
        <v>55</v>
      </c>
      <c r="C1437" s="81" t="s">
        <v>56</v>
      </c>
      <c r="D1437" s="81" t="s">
        <v>80</v>
      </c>
      <c r="E1437" s="81" t="s">
        <v>24</v>
      </c>
      <c r="F1437" s="81"/>
      <c r="G1437" s="81" t="s">
        <v>66</v>
      </c>
      <c r="H1437" s="80" t="n">
        <v>38353</v>
      </c>
      <c r="I1437" s="81" t="n">
        <v>0</v>
      </c>
      <c r="J1437" s="81" t="n">
        <v>0</v>
      </c>
      <c r="K1437" s="82" t="n">
        <f aca="false">IF(J1437=0,0,J1437/I1437)</f>
        <v>0</v>
      </c>
      <c r="L1437" s="82" t="n">
        <f aca="false">I1437/UOM</f>
        <v>0</v>
      </c>
      <c r="M1437" s="82" t="n">
        <f aca="false">J1437/UOM</f>
        <v>0</v>
      </c>
      <c r="N1437" s="83" t="str">
        <f aca="false">IF(F1437="P","PHY",IF(F1437="G","G",E1437))</f>
        <v>P</v>
      </c>
      <c r="O1437" s="83" t="str">
        <f aca="false">IF(ISNA(VLOOKUP(G1437,BadCanCurves,1,FALSE())),VLOOKUP(D1437,FOLIOS,6,FALSE()),"not used")</f>
        <v>not used</v>
      </c>
      <c r="P1437" s="83" t="n">
        <f aca="false">IF($N1437="P",VLOOKUP(H1437,PrcBuckets,2,FALSE()),0)</f>
        <v>13</v>
      </c>
      <c r="Q1437" s="83" t="n">
        <f aca="false">IF($N1437="D",VLOOKUP(H1437,BasisBuckets,2,FALSE()),0)</f>
        <v>0</v>
      </c>
      <c r="R1437" s="83" t="n">
        <f aca="false">IF($N1437="PHY",VLOOKUP(H1437,PGDBuckets,2,FALSE()),0)</f>
        <v>0</v>
      </c>
      <c r="S1437" s="83" t="n">
        <f aca="false">IF($N1437="G",VLOOKUP(H1437,PGDBuckets,2,FALSE()),0)</f>
        <v>0</v>
      </c>
      <c r="T1437" s="83" t="n">
        <f aca="false">SUM(P1437:S1437)</f>
        <v>13</v>
      </c>
      <c r="U1437" s="83" t="str">
        <f aca="false">IF(O1437="not used","-",O1437&amp;N1437&amp;T1437)</f>
        <v>-</v>
      </c>
      <c r="V1437" s="83" t="str">
        <f aca="false">IF(O1437="Not Used","-",VLOOKUP(D1437,FOLIOS,7,FALSE())&amp;H1437)</f>
        <v>-</v>
      </c>
      <c r="W1437" s="83" t="str">
        <f aca="false">IF(U1437="-","-",O1437&amp;E1437&amp;H1437)</f>
        <v>-</v>
      </c>
      <c r="X1437" s="84" t="str">
        <f aca="false">D1437&amp;G1437</f>
        <v>FT-CAND-EGSC-PRCTOLL:KING/MALIN</v>
      </c>
      <c r="AF1437" s="0" t="str">
        <f aca="false">D1437&amp;V1437</f>
        <v>FT-CAND-EGSC-PRC-</v>
      </c>
    </row>
    <row r="1438" customFormat="false" ht="12.75" hidden="false" customHeight="false" outlineLevel="0" collapsed="false">
      <c r="A1438" s="80" t="n">
        <v>36682</v>
      </c>
      <c r="B1438" s="81" t="s">
        <v>55</v>
      </c>
      <c r="C1438" s="81" t="s">
        <v>56</v>
      </c>
      <c r="D1438" s="81" t="s">
        <v>80</v>
      </c>
      <c r="E1438" s="81" t="s">
        <v>24</v>
      </c>
      <c r="F1438" s="81"/>
      <c r="G1438" s="81" t="s">
        <v>66</v>
      </c>
      <c r="H1438" s="80" t="n">
        <v>38384</v>
      </c>
      <c r="I1438" s="81" t="n">
        <v>0</v>
      </c>
      <c r="J1438" s="81" t="n">
        <v>0</v>
      </c>
      <c r="K1438" s="82" t="n">
        <f aca="false">IF(J1438=0,0,J1438/I1438)</f>
        <v>0</v>
      </c>
      <c r="L1438" s="82" t="n">
        <f aca="false">I1438/UOM</f>
        <v>0</v>
      </c>
      <c r="M1438" s="82" t="n">
        <f aca="false">J1438/UOM</f>
        <v>0</v>
      </c>
      <c r="N1438" s="83" t="str">
        <f aca="false">IF(F1438="P","PHY",IF(F1438="G","G",E1438))</f>
        <v>P</v>
      </c>
      <c r="O1438" s="83" t="str">
        <f aca="false">IF(ISNA(VLOOKUP(G1438,BadCanCurves,1,FALSE())),VLOOKUP(D1438,FOLIOS,6,FALSE()),"not used")</f>
        <v>not used</v>
      </c>
      <c r="P1438" s="83" t="n">
        <f aca="false">IF($N1438="P",VLOOKUP(H1438,PrcBuckets,2,FALSE()),0)</f>
        <v>13</v>
      </c>
      <c r="Q1438" s="83" t="n">
        <f aca="false">IF($N1438="D",VLOOKUP(H1438,BasisBuckets,2,FALSE()),0)</f>
        <v>0</v>
      </c>
      <c r="R1438" s="83" t="n">
        <f aca="false">IF($N1438="PHY",VLOOKUP(H1438,PGDBuckets,2,FALSE()),0)</f>
        <v>0</v>
      </c>
      <c r="S1438" s="83" t="n">
        <f aca="false">IF($N1438="G",VLOOKUP(H1438,PGDBuckets,2,FALSE()),0)</f>
        <v>0</v>
      </c>
      <c r="T1438" s="83" t="n">
        <f aca="false">SUM(P1438:S1438)</f>
        <v>13</v>
      </c>
      <c r="U1438" s="83" t="str">
        <f aca="false">IF(O1438="not used","-",O1438&amp;N1438&amp;T1438)</f>
        <v>-</v>
      </c>
      <c r="V1438" s="83" t="str">
        <f aca="false">IF(O1438="Not Used","-",VLOOKUP(D1438,FOLIOS,7,FALSE())&amp;H1438)</f>
        <v>-</v>
      </c>
      <c r="W1438" s="83" t="str">
        <f aca="false">IF(U1438="-","-",O1438&amp;E1438&amp;H1438)</f>
        <v>-</v>
      </c>
      <c r="X1438" s="84" t="str">
        <f aca="false">D1438&amp;G1438</f>
        <v>FT-CAND-EGSC-PRCTOLL:KING/MALIN</v>
      </c>
      <c r="AF1438" s="0" t="str">
        <f aca="false">D1438&amp;V1438</f>
        <v>FT-CAND-EGSC-PRC-</v>
      </c>
    </row>
    <row r="1439" customFormat="false" ht="12.75" hidden="false" customHeight="false" outlineLevel="0" collapsed="false">
      <c r="A1439" s="80" t="n">
        <v>36682</v>
      </c>
      <c r="B1439" s="81" t="s">
        <v>55</v>
      </c>
      <c r="C1439" s="81" t="s">
        <v>56</v>
      </c>
      <c r="D1439" s="81" t="s">
        <v>80</v>
      </c>
      <c r="E1439" s="81" t="s">
        <v>24</v>
      </c>
      <c r="F1439" s="81"/>
      <c r="G1439" s="81" t="s">
        <v>66</v>
      </c>
      <c r="H1439" s="80" t="n">
        <v>38412</v>
      </c>
      <c r="I1439" s="81" t="n">
        <v>0</v>
      </c>
      <c r="J1439" s="81" t="n">
        <v>0</v>
      </c>
      <c r="K1439" s="82" t="n">
        <f aca="false">IF(J1439=0,0,J1439/I1439)</f>
        <v>0</v>
      </c>
      <c r="L1439" s="82" t="n">
        <f aca="false">I1439/UOM</f>
        <v>0</v>
      </c>
      <c r="M1439" s="82" t="n">
        <f aca="false">J1439/UOM</f>
        <v>0</v>
      </c>
      <c r="N1439" s="83" t="str">
        <f aca="false">IF(F1439="P","PHY",IF(F1439="G","G",E1439))</f>
        <v>P</v>
      </c>
      <c r="O1439" s="83" t="str">
        <f aca="false">IF(ISNA(VLOOKUP(G1439,BadCanCurves,1,FALSE())),VLOOKUP(D1439,FOLIOS,6,FALSE()),"not used")</f>
        <v>not used</v>
      </c>
      <c r="P1439" s="83" t="n">
        <f aca="false">IF($N1439="P",VLOOKUP(H1439,PrcBuckets,2,FALSE()),0)</f>
        <v>13</v>
      </c>
      <c r="Q1439" s="83" t="n">
        <f aca="false">IF($N1439="D",VLOOKUP(H1439,BasisBuckets,2,FALSE()),0)</f>
        <v>0</v>
      </c>
      <c r="R1439" s="83" t="n">
        <f aca="false">IF($N1439="PHY",VLOOKUP(H1439,PGDBuckets,2,FALSE()),0)</f>
        <v>0</v>
      </c>
      <c r="S1439" s="83" t="n">
        <f aca="false">IF($N1439="G",VLOOKUP(H1439,PGDBuckets,2,FALSE()),0)</f>
        <v>0</v>
      </c>
      <c r="T1439" s="83" t="n">
        <f aca="false">SUM(P1439:S1439)</f>
        <v>13</v>
      </c>
      <c r="U1439" s="83" t="str">
        <f aca="false">IF(O1439="not used","-",O1439&amp;N1439&amp;T1439)</f>
        <v>-</v>
      </c>
      <c r="V1439" s="83" t="str">
        <f aca="false">IF(O1439="Not Used","-",VLOOKUP(D1439,FOLIOS,7,FALSE())&amp;H1439)</f>
        <v>-</v>
      </c>
      <c r="W1439" s="83" t="str">
        <f aca="false">IF(U1439="-","-",O1439&amp;E1439&amp;H1439)</f>
        <v>-</v>
      </c>
      <c r="X1439" s="84" t="str">
        <f aca="false">D1439&amp;G1439</f>
        <v>FT-CAND-EGSC-PRCTOLL:KING/MALIN</v>
      </c>
      <c r="AF1439" s="0" t="str">
        <f aca="false">D1439&amp;V1439</f>
        <v>FT-CAND-EGSC-PRC-</v>
      </c>
    </row>
    <row r="1440" customFormat="false" ht="12.75" hidden="false" customHeight="false" outlineLevel="0" collapsed="false">
      <c r="A1440" s="80" t="n">
        <v>36682</v>
      </c>
      <c r="B1440" s="81" t="s">
        <v>55</v>
      </c>
      <c r="C1440" s="81" t="s">
        <v>56</v>
      </c>
      <c r="D1440" s="81" t="s">
        <v>80</v>
      </c>
      <c r="E1440" s="81" t="s">
        <v>24</v>
      </c>
      <c r="F1440" s="81"/>
      <c r="G1440" s="81" t="s">
        <v>66</v>
      </c>
      <c r="H1440" s="80" t="n">
        <v>38443</v>
      </c>
      <c r="I1440" s="81" t="n">
        <v>0</v>
      </c>
      <c r="J1440" s="81" t="n">
        <v>0</v>
      </c>
      <c r="K1440" s="82" t="n">
        <f aca="false">IF(J1440=0,0,J1440/I1440)</f>
        <v>0</v>
      </c>
      <c r="L1440" s="82" t="n">
        <f aca="false">I1440/UOM</f>
        <v>0</v>
      </c>
      <c r="M1440" s="82" t="n">
        <f aca="false">J1440/UOM</f>
        <v>0</v>
      </c>
      <c r="N1440" s="83" t="str">
        <f aca="false">IF(F1440="P","PHY",IF(F1440="G","G",E1440))</f>
        <v>P</v>
      </c>
      <c r="O1440" s="83" t="str">
        <f aca="false">IF(ISNA(VLOOKUP(G1440,BadCanCurves,1,FALSE())),VLOOKUP(D1440,FOLIOS,6,FALSE()),"not used")</f>
        <v>not used</v>
      </c>
      <c r="P1440" s="83" t="n">
        <f aca="false">IF($N1440="P",VLOOKUP(H1440,PrcBuckets,2,FALSE()),0)</f>
        <v>13</v>
      </c>
      <c r="Q1440" s="83" t="n">
        <f aca="false">IF($N1440="D",VLOOKUP(H1440,BasisBuckets,2,FALSE()),0)</f>
        <v>0</v>
      </c>
      <c r="R1440" s="83" t="n">
        <f aca="false">IF($N1440="PHY",VLOOKUP(H1440,PGDBuckets,2,FALSE()),0)</f>
        <v>0</v>
      </c>
      <c r="S1440" s="83" t="n">
        <f aca="false">IF($N1440="G",VLOOKUP(H1440,PGDBuckets,2,FALSE()),0)</f>
        <v>0</v>
      </c>
      <c r="T1440" s="83" t="n">
        <f aca="false">SUM(P1440:S1440)</f>
        <v>13</v>
      </c>
      <c r="U1440" s="83" t="str">
        <f aca="false">IF(O1440="not used","-",O1440&amp;N1440&amp;T1440)</f>
        <v>-</v>
      </c>
      <c r="V1440" s="83" t="str">
        <f aca="false">IF(O1440="Not Used","-",VLOOKUP(D1440,FOLIOS,7,FALSE())&amp;H1440)</f>
        <v>-</v>
      </c>
      <c r="W1440" s="83" t="str">
        <f aca="false">IF(U1440="-","-",O1440&amp;E1440&amp;H1440)</f>
        <v>-</v>
      </c>
      <c r="X1440" s="84" t="str">
        <f aca="false">D1440&amp;G1440</f>
        <v>FT-CAND-EGSC-PRCTOLL:KING/MALIN</v>
      </c>
      <c r="AF1440" s="0" t="str">
        <f aca="false">D1440&amp;V1440</f>
        <v>FT-CAND-EGSC-PRC-</v>
      </c>
    </row>
    <row r="1441" customFormat="false" ht="12.75" hidden="false" customHeight="false" outlineLevel="0" collapsed="false">
      <c r="A1441" s="80" t="n">
        <v>36682</v>
      </c>
      <c r="B1441" s="81" t="s">
        <v>55</v>
      </c>
      <c r="C1441" s="81" t="s">
        <v>56</v>
      </c>
      <c r="D1441" s="81" t="s">
        <v>80</v>
      </c>
      <c r="E1441" s="81" t="s">
        <v>24</v>
      </c>
      <c r="F1441" s="81"/>
      <c r="G1441" s="81" t="s">
        <v>66</v>
      </c>
      <c r="H1441" s="80" t="n">
        <v>38473</v>
      </c>
      <c r="I1441" s="81" t="n">
        <v>0</v>
      </c>
      <c r="J1441" s="81" t="n">
        <v>0</v>
      </c>
      <c r="K1441" s="82" t="n">
        <f aca="false">IF(J1441=0,0,J1441/I1441)</f>
        <v>0</v>
      </c>
      <c r="L1441" s="82" t="n">
        <f aca="false">I1441/UOM</f>
        <v>0</v>
      </c>
      <c r="M1441" s="82" t="n">
        <f aca="false">J1441/UOM</f>
        <v>0</v>
      </c>
      <c r="N1441" s="83" t="str">
        <f aca="false">IF(F1441="P","PHY",IF(F1441="G","G",E1441))</f>
        <v>P</v>
      </c>
      <c r="O1441" s="83" t="str">
        <f aca="false">IF(ISNA(VLOOKUP(G1441,BadCanCurves,1,FALSE())),VLOOKUP(D1441,FOLIOS,6,FALSE()),"not used")</f>
        <v>not used</v>
      </c>
      <c r="P1441" s="83" t="n">
        <f aca="false">IF($N1441="P",VLOOKUP(H1441,PrcBuckets,2,FALSE()),0)</f>
        <v>13</v>
      </c>
      <c r="Q1441" s="83" t="n">
        <f aca="false">IF($N1441="D",VLOOKUP(H1441,BasisBuckets,2,FALSE()),0)</f>
        <v>0</v>
      </c>
      <c r="R1441" s="83" t="n">
        <f aca="false">IF($N1441="PHY",VLOOKUP(H1441,PGDBuckets,2,FALSE()),0)</f>
        <v>0</v>
      </c>
      <c r="S1441" s="83" t="n">
        <f aca="false">IF($N1441="G",VLOOKUP(H1441,PGDBuckets,2,FALSE()),0)</f>
        <v>0</v>
      </c>
      <c r="T1441" s="83" t="n">
        <f aca="false">SUM(P1441:S1441)</f>
        <v>13</v>
      </c>
      <c r="U1441" s="83" t="str">
        <f aca="false">IF(O1441="not used","-",O1441&amp;N1441&amp;T1441)</f>
        <v>-</v>
      </c>
      <c r="V1441" s="83" t="str">
        <f aca="false">IF(O1441="Not Used","-",VLOOKUP(D1441,FOLIOS,7,FALSE())&amp;H1441)</f>
        <v>-</v>
      </c>
      <c r="W1441" s="83" t="str">
        <f aca="false">IF(U1441="-","-",O1441&amp;E1441&amp;H1441)</f>
        <v>-</v>
      </c>
      <c r="X1441" s="84" t="str">
        <f aca="false">D1441&amp;G1441</f>
        <v>FT-CAND-EGSC-PRCTOLL:KING/MALIN</v>
      </c>
      <c r="AF1441" s="0" t="str">
        <f aca="false">D1441&amp;V1441</f>
        <v>FT-CAND-EGSC-PRC-</v>
      </c>
    </row>
    <row r="1442" customFormat="false" ht="12.75" hidden="false" customHeight="false" outlineLevel="0" collapsed="false">
      <c r="A1442" s="80" t="n">
        <v>36682</v>
      </c>
      <c r="B1442" s="81" t="s">
        <v>55</v>
      </c>
      <c r="C1442" s="81" t="s">
        <v>56</v>
      </c>
      <c r="D1442" s="81" t="s">
        <v>80</v>
      </c>
      <c r="E1442" s="81" t="s">
        <v>24</v>
      </c>
      <c r="F1442" s="81"/>
      <c r="G1442" s="81" t="s">
        <v>66</v>
      </c>
      <c r="H1442" s="80" t="n">
        <v>38504</v>
      </c>
      <c r="I1442" s="81" t="n">
        <v>0</v>
      </c>
      <c r="J1442" s="81" t="n">
        <v>0</v>
      </c>
      <c r="K1442" s="82" t="n">
        <f aca="false">IF(J1442=0,0,J1442/I1442)</f>
        <v>0</v>
      </c>
      <c r="L1442" s="82" t="n">
        <f aca="false">I1442/UOM</f>
        <v>0</v>
      </c>
      <c r="M1442" s="82" t="n">
        <f aca="false">J1442/UOM</f>
        <v>0</v>
      </c>
      <c r="N1442" s="83" t="str">
        <f aca="false">IF(F1442="P","PHY",IF(F1442="G","G",E1442))</f>
        <v>P</v>
      </c>
      <c r="O1442" s="83" t="str">
        <f aca="false">IF(ISNA(VLOOKUP(G1442,BadCanCurves,1,FALSE())),VLOOKUP(D1442,FOLIOS,6,FALSE()),"not used")</f>
        <v>not used</v>
      </c>
      <c r="P1442" s="83" t="n">
        <f aca="false">IF($N1442="P",VLOOKUP(H1442,PrcBuckets,2,FALSE()),0)</f>
        <v>13</v>
      </c>
      <c r="Q1442" s="83" t="n">
        <f aca="false">IF($N1442="D",VLOOKUP(H1442,BasisBuckets,2,FALSE()),0)</f>
        <v>0</v>
      </c>
      <c r="R1442" s="83" t="n">
        <f aca="false">IF($N1442="PHY",VLOOKUP(H1442,PGDBuckets,2,FALSE()),0)</f>
        <v>0</v>
      </c>
      <c r="S1442" s="83" t="n">
        <f aca="false">IF($N1442="G",VLOOKUP(H1442,PGDBuckets,2,FALSE()),0)</f>
        <v>0</v>
      </c>
      <c r="T1442" s="83" t="n">
        <f aca="false">SUM(P1442:S1442)</f>
        <v>13</v>
      </c>
      <c r="U1442" s="83" t="str">
        <f aca="false">IF(O1442="not used","-",O1442&amp;N1442&amp;T1442)</f>
        <v>-</v>
      </c>
      <c r="V1442" s="83" t="str">
        <f aca="false">IF(O1442="Not Used","-",VLOOKUP(D1442,FOLIOS,7,FALSE())&amp;H1442)</f>
        <v>-</v>
      </c>
      <c r="W1442" s="83" t="str">
        <f aca="false">IF(U1442="-","-",O1442&amp;E1442&amp;H1442)</f>
        <v>-</v>
      </c>
      <c r="X1442" s="84" t="str">
        <f aca="false">D1442&amp;G1442</f>
        <v>FT-CAND-EGSC-PRCTOLL:KING/MALIN</v>
      </c>
      <c r="AF1442" s="0" t="str">
        <f aca="false">D1442&amp;V1442</f>
        <v>FT-CAND-EGSC-PRC-</v>
      </c>
    </row>
    <row r="1443" customFormat="false" ht="12.75" hidden="false" customHeight="false" outlineLevel="0" collapsed="false">
      <c r="A1443" s="80" t="n">
        <v>36682</v>
      </c>
      <c r="B1443" s="81" t="s">
        <v>55</v>
      </c>
      <c r="C1443" s="81" t="s">
        <v>56</v>
      </c>
      <c r="D1443" s="81" t="s">
        <v>80</v>
      </c>
      <c r="E1443" s="81" t="s">
        <v>24</v>
      </c>
      <c r="F1443" s="81"/>
      <c r="G1443" s="81" t="s">
        <v>66</v>
      </c>
      <c r="H1443" s="80" t="n">
        <v>38534</v>
      </c>
      <c r="I1443" s="81" t="n">
        <v>0</v>
      </c>
      <c r="J1443" s="81" t="n">
        <v>0</v>
      </c>
      <c r="K1443" s="82" t="n">
        <f aca="false">IF(J1443=0,0,J1443/I1443)</f>
        <v>0</v>
      </c>
      <c r="L1443" s="82" t="n">
        <f aca="false">I1443/UOM</f>
        <v>0</v>
      </c>
      <c r="M1443" s="82" t="n">
        <f aca="false">J1443/UOM</f>
        <v>0</v>
      </c>
      <c r="N1443" s="83" t="str">
        <f aca="false">IF(F1443="P","PHY",IF(F1443="G","G",E1443))</f>
        <v>P</v>
      </c>
      <c r="O1443" s="83" t="str">
        <f aca="false">IF(ISNA(VLOOKUP(G1443,BadCanCurves,1,FALSE())),VLOOKUP(D1443,FOLIOS,6,FALSE()),"not used")</f>
        <v>not used</v>
      </c>
      <c r="P1443" s="83" t="n">
        <f aca="false">IF($N1443="P",VLOOKUP(H1443,PrcBuckets,2,FALSE()),0)</f>
        <v>13</v>
      </c>
      <c r="Q1443" s="83" t="n">
        <f aca="false">IF($N1443="D",VLOOKUP(H1443,BasisBuckets,2,FALSE()),0)</f>
        <v>0</v>
      </c>
      <c r="R1443" s="83" t="n">
        <f aca="false">IF($N1443="PHY",VLOOKUP(H1443,PGDBuckets,2,FALSE()),0)</f>
        <v>0</v>
      </c>
      <c r="S1443" s="83" t="n">
        <f aca="false">IF($N1443="G",VLOOKUP(H1443,PGDBuckets,2,FALSE()),0)</f>
        <v>0</v>
      </c>
      <c r="T1443" s="83" t="n">
        <f aca="false">SUM(P1443:S1443)</f>
        <v>13</v>
      </c>
      <c r="U1443" s="83" t="str">
        <f aca="false">IF(O1443="not used","-",O1443&amp;N1443&amp;T1443)</f>
        <v>-</v>
      </c>
      <c r="V1443" s="83" t="str">
        <f aca="false">IF(O1443="Not Used","-",VLOOKUP(D1443,FOLIOS,7,FALSE())&amp;H1443)</f>
        <v>-</v>
      </c>
      <c r="W1443" s="83" t="str">
        <f aca="false">IF(U1443="-","-",O1443&amp;E1443&amp;H1443)</f>
        <v>-</v>
      </c>
      <c r="X1443" s="84" t="str">
        <f aca="false">D1443&amp;G1443</f>
        <v>FT-CAND-EGSC-PRCTOLL:KING/MALIN</v>
      </c>
      <c r="AF1443" s="0" t="str">
        <f aca="false">D1443&amp;V1443</f>
        <v>FT-CAND-EGSC-PRC-</v>
      </c>
    </row>
    <row r="1444" customFormat="false" ht="12.75" hidden="false" customHeight="false" outlineLevel="0" collapsed="false">
      <c r="A1444" s="80" t="n">
        <v>36682</v>
      </c>
      <c r="B1444" s="81" t="s">
        <v>55</v>
      </c>
      <c r="C1444" s="81" t="s">
        <v>56</v>
      </c>
      <c r="D1444" s="81" t="s">
        <v>80</v>
      </c>
      <c r="E1444" s="81" t="s">
        <v>24</v>
      </c>
      <c r="F1444" s="81"/>
      <c r="G1444" s="81" t="s">
        <v>66</v>
      </c>
      <c r="H1444" s="80" t="n">
        <v>38565</v>
      </c>
      <c r="I1444" s="81" t="n">
        <v>0</v>
      </c>
      <c r="J1444" s="81" t="n">
        <v>0</v>
      </c>
      <c r="K1444" s="82" t="n">
        <f aca="false">IF(J1444=0,0,J1444/I1444)</f>
        <v>0</v>
      </c>
      <c r="L1444" s="82" t="n">
        <f aca="false">I1444/UOM</f>
        <v>0</v>
      </c>
      <c r="M1444" s="82" t="n">
        <f aca="false">J1444/UOM</f>
        <v>0</v>
      </c>
      <c r="N1444" s="83" t="str">
        <f aca="false">IF(F1444="P","PHY",IF(F1444="G","G",E1444))</f>
        <v>P</v>
      </c>
      <c r="O1444" s="83" t="str">
        <f aca="false">IF(ISNA(VLOOKUP(G1444,BadCanCurves,1,FALSE())),VLOOKUP(D1444,FOLIOS,6,FALSE()),"not used")</f>
        <v>not used</v>
      </c>
      <c r="P1444" s="83" t="n">
        <f aca="false">IF($N1444="P",VLOOKUP(H1444,PrcBuckets,2,FALSE()),0)</f>
        <v>13</v>
      </c>
      <c r="Q1444" s="83" t="n">
        <f aca="false">IF($N1444="D",VLOOKUP(H1444,BasisBuckets,2,FALSE()),0)</f>
        <v>0</v>
      </c>
      <c r="R1444" s="83" t="n">
        <f aca="false">IF($N1444="PHY",VLOOKUP(H1444,PGDBuckets,2,FALSE()),0)</f>
        <v>0</v>
      </c>
      <c r="S1444" s="83" t="n">
        <f aca="false">IF($N1444="G",VLOOKUP(H1444,PGDBuckets,2,FALSE()),0)</f>
        <v>0</v>
      </c>
      <c r="T1444" s="83" t="n">
        <f aca="false">SUM(P1444:S1444)</f>
        <v>13</v>
      </c>
      <c r="U1444" s="83" t="str">
        <f aca="false">IF(O1444="not used","-",O1444&amp;N1444&amp;T1444)</f>
        <v>-</v>
      </c>
      <c r="V1444" s="83" t="str">
        <f aca="false">IF(O1444="Not Used","-",VLOOKUP(D1444,FOLIOS,7,FALSE())&amp;H1444)</f>
        <v>-</v>
      </c>
      <c r="W1444" s="83" t="str">
        <f aca="false">IF(U1444="-","-",O1444&amp;E1444&amp;H1444)</f>
        <v>-</v>
      </c>
      <c r="X1444" s="84" t="str">
        <f aca="false">D1444&amp;G1444</f>
        <v>FT-CAND-EGSC-PRCTOLL:KING/MALIN</v>
      </c>
      <c r="AF1444" s="0" t="str">
        <f aca="false">D1444&amp;V1444</f>
        <v>FT-CAND-EGSC-PRC-</v>
      </c>
    </row>
    <row r="1445" customFormat="false" ht="12.75" hidden="false" customHeight="false" outlineLevel="0" collapsed="false">
      <c r="A1445" s="80" t="n">
        <v>36682</v>
      </c>
      <c r="B1445" s="81" t="s">
        <v>55</v>
      </c>
      <c r="C1445" s="81" t="s">
        <v>56</v>
      </c>
      <c r="D1445" s="81" t="s">
        <v>80</v>
      </c>
      <c r="E1445" s="81" t="s">
        <v>24</v>
      </c>
      <c r="F1445" s="81"/>
      <c r="G1445" s="81" t="s">
        <v>66</v>
      </c>
      <c r="H1445" s="80" t="n">
        <v>38596</v>
      </c>
      <c r="I1445" s="81" t="n">
        <v>0</v>
      </c>
      <c r="J1445" s="81" t="n">
        <v>0</v>
      </c>
      <c r="K1445" s="82" t="n">
        <f aca="false">IF(J1445=0,0,J1445/I1445)</f>
        <v>0</v>
      </c>
      <c r="L1445" s="82" t="n">
        <f aca="false">I1445/UOM</f>
        <v>0</v>
      </c>
      <c r="M1445" s="82" t="n">
        <f aca="false">J1445/UOM</f>
        <v>0</v>
      </c>
      <c r="N1445" s="83" t="str">
        <f aca="false">IF(F1445="P","PHY",IF(F1445="G","G",E1445))</f>
        <v>P</v>
      </c>
      <c r="O1445" s="83" t="str">
        <f aca="false">IF(ISNA(VLOOKUP(G1445,BadCanCurves,1,FALSE())),VLOOKUP(D1445,FOLIOS,6,FALSE()),"not used")</f>
        <v>not used</v>
      </c>
      <c r="P1445" s="83" t="n">
        <f aca="false">IF($N1445="P",VLOOKUP(H1445,PrcBuckets,2,FALSE()),0)</f>
        <v>13</v>
      </c>
      <c r="Q1445" s="83" t="n">
        <f aca="false">IF($N1445="D",VLOOKUP(H1445,BasisBuckets,2,FALSE()),0)</f>
        <v>0</v>
      </c>
      <c r="R1445" s="83" t="n">
        <f aca="false">IF($N1445="PHY",VLOOKUP(H1445,PGDBuckets,2,FALSE()),0)</f>
        <v>0</v>
      </c>
      <c r="S1445" s="83" t="n">
        <f aca="false">IF($N1445="G",VLOOKUP(H1445,PGDBuckets,2,FALSE()),0)</f>
        <v>0</v>
      </c>
      <c r="T1445" s="83" t="n">
        <f aca="false">SUM(P1445:S1445)</f>
        <v>13</v>
      </c>
      <c r="U1445" s="83" t="str">
        <f aca="false">IF(O1445="not used","-",O1445&amp;N1445&amp;T1445)</f>
        <v>-</v>
      </c>
      <c r="V1445" s="83" t="str">
        <f aca="false">IF(O1445="Not Used","-",VLOOKUP(D1445,FOLIOS,7,FALSE())&amp;H1445)</f>
        <v>-</v>
      </c>
      <c r="W1445" s="83" t="str">
        <f aca="false">IF(U1445="-","-",O1445&amp;E1445&amp;H1445)</f>
        <v>-</v>
      </c>
      <c r="X1445" s="84" t="str">
        <f aca="false">D1445&amp;G1445</f>
        <v>FT-CAND-EGSC-PRCTOLL:KING/MALIN</v>
      </c>
      <c r="AF1445" s="0" t="str">
        <f aca="false">D1445&amp;V1445</f>
        <v>FT-CAND-EGSC-PRC-</v>
      </c>
    </row>
    <row r="1446" customFormat="false" ht="12.75" hidden="false" customHeight="false" outlineLevel="0" collapsed="false">
      <c r="A1446" s="80" t="n">
        <v>36682</v>
      </c>
      <c r="B1446" s="81" t="s">
        <v>55</v>
      </c>
      <c r="C1446" s="81" t="s">
        <v>56</v>
      </c>
      <c r="D1446" s="81" t="s">
        <v>80</v>
      </c>
      <c r="E1446" s="81" t="s">
        <v>24</v>
      </c>
      <c r="F1446" s="81"/>
      <c r="G1446" s="81" t="s">
        <v>66</v>
      </c>
      <c r="H1446" s="80" t="n">
        <v>38626</v>
      </c>
      <c r="I1446" s="81" t="n">
        <v>0</v>
      </c>
      <c r="J1446" s="81" t="n">
        <v>0</v>
      </c>
      <c r="K1446" s="82" t="n">
        <f aca="false">IF(J1446=0,0,J1446/I1446)</f>
        <v>0</v>
      </c>
      <c r="L1446" s="82" t="n">
        <f aca="false">I1446/UOM</f>
        <v>0</v>
      </c>
      <c r="M1446" s="82" t="n">
        <f aca="false">J1446/UOM</f>
        <v>0</v>
      </c>
      <c r="N1446" s="83" t="str">
        <f aca="false">IF(F1446="P","PHY",IF(F1446="G","G",E1446))</f>
        <v>P</v>
      </c>
      <c r="O1446" s="83" t="str">
        <f aca="false">IF(ISNA(VLOOKUP(G1446,BadCanCurves,1,FALSE())),VLOOKUP(D1446,FOLIOS,6,FALSE()),"not used")</f>
        <v>not used</v>
      </c>
      <c r="P1446" s="83" t="n">
        <f aca="false">IF($N1446="P",VLOOKUP(H1446,PrcBuckets,2,FALSE()),0)</f>
        <v>13</v>
      </c>
      <c r="Q1446" s="83" t="n">
        <f aca="false">IF($N1446="D",VLOOKUP(H1446,BasisBuckets,2,FALSE()),0)</f>
        <v>0</v>
      </c>
      <c r="R1446" s="83" t="n">
        <f aca="false">IF($N1446="PHY",VLOOKUP(H1446,PGDBuckets,2,FALSE()),0)</f>
        <v>0</v>
      </c>
      <c r="S1446" s="83" t="n">
        <f aca="false">IF($N1446="G",VLOOKUP(H1446,PGDBuckets,2,FALSE()),0)</f>
        <v>0</v>
      </c>
      <c r="T1446" s="83" t="n">
        <f aca="false">SUM(P1446:S1446)</f>
        <v>13</v>
      </c>
      <c r="U1446" s="83" t="str">
        <f aca="false">IF(O1446="not used","-",O1446&amp;N1446&amp;T1446)</f>
        <v>-</v>
      </c>
      <c r="V1446" s="83" t="str">
        <f aca="false">IF(O1446="Not Used","-",VLOOKUP(D1446,FOLIOS,7,FALSE())&amp;H1446)</f>
        <v>-</v>
      </c>
      <c r="W1446" s="83" t="str">
        <f aca="false">IF(U1446="-","-",O1446&amp;E1446&amp;H1446)</f>
        <v>-</v>
      </c>
      <c r="X1446" s="84" t="str">
        <f aca="false">D1446&amp;G1446</f>
        <v>FT-CAND-EGSC-PRCTOLL:KING/MALIN</v>
      </c>
      <c r="AF1446" s="0" t="str">
        <f aca="false">D1446&amp;V1446</f>
        <v>FT-CAND-EGSC-PRC-</v>
      </c>
    </row>
    <row r="1447" customFormat="false" ht="12.75" hidden="false" customHeight="false" outlineLevel="0" collapsed="false">
      <c r="A1447" s="80" t="n">
        <v>36682</v>
      </c>
      <c r="B1447" s="81" t="s">
        <v>55</v>
      </c>
      <c r="C1447" s="81" t="s">
        <v>56</v>
      </c>
      <c r="D1447" s="81" t="s">
        <v>80</v>
      </c>
      <c r="E1447" s="81" t="s">
        <v>24</v>
      </c>
      <c r="F1447" s="81"/>
      <c r="G1447" s="81" t="s">
        <v>66</v>
      </c>
      <c r="H1447" s="80" t="n">
        <v>38657</v>
      </c>
      <c r="I1447" s="81" t="n">
        <v>0</v>
      </c>
      <c r="J1447" s="81" t="n">
        <v>0</v>
      </c>
      <c r="K1447" s="82" t="n">
        <f aca="false">IF(J1447=0,0,J1447/I1447)</f>
        <v>0</v>
      </c>
      <c r="L1447" s="82" t="n">
        <f aca="false">I1447/UOM</f>
        <v>0</v>
      </c>
      <c r="M1447" s="82" t="n">
        <f aca="false">J1447/UOM</f>
        <v>0</v>
      </c>
      <c r="N1447" s="83" t="str">
        <f aca="false">IF(F1447="P","PHY",IF(F1447="G","G",E1447))</f>
        <v>P</v>
      </c>
      <c r="O1447" s="83" t="str">
        <f aca="false">IF(ISNA(VLOOKUP(G1447,BadCanCurves,1,FALSE())),VLOOKUP(D1447,FOLIOS,6,FALSE()),"not used")</f>
        <v>not used</v>
      </c>
      <c r="P1447" s="83" t="n">
        <f aca="false">IF($N1447="P",VLOOKUP(H1447,PrcBuckets,2,FALSE()),0)</f>
        <v>13</v>
      </c>
      <c r="Q1447" s="83" t="n">
        <f aca="false">IF($N1447="D",VLOOKUP(H1447,BasisBuckets,2,FALSE()),0)</f>
        <v>0</v>
      </c>
      <c r="R1447" s="83" t="n">
        <f aca="false">IF($N1447="PHY",VLOOKUP(H1447,PGDBuckets,2,FALSE()),0)</f>
        <v>0</v>
      </c>
      <c r="S1447" s="83" t="n">
        <f aca="false">IF($N1447="G",VLOOKUP(H1447,PGDBuckets,2,FALSE()),0)</f>
        <v>0</v>
      </c>
      <c r="T1447" s="83" t="n">
        <f aca="false">SUM(P1447:S1447)</f>
        <v>13</v>
      </c>
      <c r="U1447" s="83" t="str">
        <f aca="false">IF(O1447="not used","-",O1447&amp;N1447&amp;T1447)</f>
        <v>-</v>
      </c>
      <c r="V1447" s="83" t="str">
        <f aca="false">IF(O1447="Not Used","-",VLOOKUP(D1447,FOLIOS,7,FALSE())&amp;H1447)</f>
        <v>-</v>
      </c>
      <c r="W1447" s="83" t="str">
        <f aca="false">IF(U1447="-","-",O1447&amp;E1447&amp;H1447)</f>
        <v>-</v>
      </c>
      <c r="X1447" s="84" t="str">
        <f aca="false">D1447&amp;G1447</f>
        <v>FT-CAND-EGSC-PRCTOLL:KING/MALIN</v>
      </c>
      <c r="AF1447" s="0" t="str">
        <f aca="false">D1447&amp;V1447</f>
        <v>FT-CAND-EGSC-PRC-</v>
      </c>
    </row>
    <row r="1448" customFormat="false" ht="12.75" hidden="false" customHeight="false" outlineLevel="0" collapsed="false">
      <c r="A1448" s="80" t="n">
        <v>36682</v>
      </c>
      <c r="B1448" s="81" t="s">
        <v>55</v>
      </c>
      <c r="C1448" s="81" t="s">
        <v>56</v>
      </c>
      <c r="D1448" s="81" t="s">
        <v>80</v>
      </c>
      <c r="E1448" s="81" t="s">
        <v>24</v>
      </c>
      <c r="F1448" s="81"/>
      <c r="G1448" s="81" t="s">
        <v>66</v>
      </c>
      <c r="H1448" s="80" t="n">
        <v>38687</v>
      </c>
      <c r="I1448" s="81" t="n">
        <v>0</v>
      </c>
      <c r="J1448" s="81" t="n">
        <v>0</v>
      </c>
      <c r="K1448" s="82" t="n">
        <f aca="false">IF(J1448=0,0,J1448/I1448)</f>
        <v>0</v>
      </c>
      <c r="L1448" s="82" t="n">
        <f aca="false">I1448/UOM</f>
        <v>0</v>
      </c>
      <c r="M1448" s="82" t="n">
        <f aca="false">J1448/UOM</f>
        <v>0</v>
      </c>
      <c r="N1448" s="83" t="str">
        <f aca="false">IF(F1448="P","PHY",IF(F1448="G","G",E1448))</f>
        <v>P</v>
      </c>
      <c r="O1448" s="83" t="str">
        <f aca="false">IF(ISNA(VLOOKUP(G1448,BadCanCurves,1,FALSE())),VLOOKUP(D1448,FOLIOS,6,FALSE()),"not used")</f>
        <v>not used</v>
      </c>
      <c r="P1448" s="83" t="n">
        <f aca="false">IF($N1448="P",VLOOKUP(H1448,PrcBuckets,2,FALSE()),0)</f>
        <v>13</v>
      </c>
      <c r="Q1448" s="83" t="n">
        <f aca="false">IF($N1448="D",VLOOKUP(H1448,BasisBuckets,2,FALSE()),0)</f>
        <v>0</v>
      </c>
      <c r="R1448" s="83" t="n">
        <f aca="false">IF($N1448="PHY",VLOOKUP(H1448,PGDBuckets,2,FALSE()),0)</f>
        <v>0</v>
      </c>
      <c r="S1448" s="83" t="n">
        <f aca="false">IF($N1448="G",VLOOKUP(H1448,PGDBuckets,2,FALSE()),0)</f>
        <v>0</v>
      </c>
      <c r="T1448" s="83" t="n">
        <f aca="false">SUM(P1448:S1448)</f>
        <v>13</v>
      </c>
      <c r="U1448" s="83" t="str">
        <f aca="false">IF(O1448="not used","-",O1448&amp;N1448&amp;T1448)</f>
        <v>-</v>
      </c>
      <c r="V1448" s="83" t="str">
        <f aca="false">IF(O1448="Not Used","-",VLOOKUP(D1448,FOLIOS,7,FALSE())&amp;H1448)</f>
        <v>-</v>
      </c>
      <c r="W1448" s="83" t="str">
        <f aca="false">IF(U1448="-","-",O1448&amp;E1448&amp;H1448)</f>
        <v>-</v>
      </c>
      <c r="X1448" s="84" t="str">
        <f aca="false">D1448&amp;G1448</f>
        <v>FT-CAND-EGSC-PRCTOLL:KING/MALIN</v>
      </c>
      <c r="AF1448" s="0" t="str">
        <f aca="false">D1448&amp;V1448</f>
        <v>FT-CAND-EGSC-PRC-</v>
      </c>
    </row>
    <row r="1449" customFormat="false" ht="12.75" hidden="false" customHeight="false" outlineLevel="0" collapsed="false">
      <c r="A1449" s="80" t="n">
        <v>36682</v>
      </c>
      <c r="B1449" s="81" t="s">
        <v>55</v>
      </c>
      <c r="C1449" s="81" t="s">
        <v>56</v>
      </c>
      <c r="D1449" s="81" t="s">
        <v>80</v>
      </c>
      <c r="E1449" s="81" t="s">
        <v>24</v>
      </c>
      <c r="F1449" s="81"/>
      <c r="G1449" s="81" t="s">
        <v>66</v>
      </c>
      <c r="H1449" s="80" t="n">
        <v>38718</v>
      </c>
      <c r="I1449" s="81" t="n">
        <v>0</v>
      </c>
      <c r="J1449" s="81" t="n">
        <v>0</v>
      </c>
      <c r="K1449" s="82" t="n">
        <f aca="false">IF(J1449=0,0,J1449/I1449)</f>
        <v>0</v>
      </c>
      <c r="L1449" s="82" t="n">
        <f aca="false">I1449/UOM</f>
        <v>0</v>
      </c>
      <c r="M1449" s="82" t="n">
        <f aca="false">J1449/UOM</f>
        <v>0</v>
      </c>
      <c r="N1449" s="83" t="str">
        <f aca="false">IF(F1449="P","PHY",IF(F1449="G","G",E1449))</f>
        <v>P</v>
      </c>
      <c r="O1449" s="83" t="str">
        <f aca="false">IF(ISNA(VLOOKUP(G1449,BadCanCurves,1,FALSE())),VLOOKUP(D1449,FOLIOS,6,FALSE()),"not used")</f>
        <v>not used</v>
      </c>
      <c r="P1449" s="83" t="n">
        <f aca="false">IF($N1449="P",VLOOKUP(H1449,PrcBuckets,2,FALSE()),0)</f>
        <v>13</v>
      </c>
      <c r="Q1449" s="83" t="n">
        <f aca="false">IF($N1449="D",VLOOKUP(H1449,BasisBuckets,2,FALSE()),0)</f>
        <v>0</v>
      </c>
      <c r="R1449" s="83" t="n">
        <f aca="false">IF($N1449="PHY",VLOOKUP(H1449,PGDBuckets,2,FALSE()),0)</f>
        <v>0</v>
      </c>
      <c r="S1449" s="83" t="n">
        <f aca="false">IF($N1449="G",VLOOKUP(H1449,PGDBuckets,2,FALSE()),0)</f>
        <v>0</v>
      </c>
      <c r="T1449" s="83" t="n">
        <f aca="false">SUM(P1449:S1449)</f>
        <v>13</v>
      </c>
      <c r="U1449" s="83" t="str">
        <f aca="false">IF(O1449="not used","-",O1449&amp;N1449&amp;T1449)</f>
        <v>-</v>
      </c>
      <c r="V1449" s="83" t="str">
        <f aca="false">IF(O1449="Not Used","-",VLOOKUP(D1449,FOLIOS,7,FALSE())&amp;H1449)</f>
        <v>-</v>
      </c>
      <c r="W1449" s="83" t="str">
        <f aca="false">IF(U1449="-","-",O1449&amp;E1449&amp;H1449)</f>
        <v>-</v>
      </c>
      <c r="X1449" s="84" t="str">
        <f aca="false">D1449&amp;G1449</f>
        <v>FT-CAND-EGSC-PRCTOLL:KING/MALIN</v>
      </c>
      <c r="AF1449" s="0" t="str">
        <f aca="false">D1449&amp;V1449</f>
        <v>FT-CAND-EGSC-PRC-</v>
      </c>
    </row>
    <row r="1450" customFormat="false" ht="12.75" hidden="false" customHeight="false" outlineLevel="0" collapsed="false">
      <c r="A1450" s="80" t="n">
        <v>36682</v>
      </c>
      <c r="B1450" s="81" t="s">
        <v>55</v>
      </c>
      <c r="C1450" s="81" t="s">
        <v>56</v>
      </c>
      <c r="D1450" s="81" t="s">
        <v>80</v>
      </c>
      <c r="E1450" s="81" t="s">
        <v>24</v>
      </c>
      <c r="F1450" s="81"/>
      <c r="G1450" s="81" t="s">
        <v>66</v>
      </c>
      <c r="H1450" s="80" t="n">
        <v>38749</v>
      </c>
      <c r="I1450" s="81" t="n">
        <v>0</v>
      </c>
      <c r="J1450" s="81" t="n">
        <v>0</v>
      </c>
      <c r="K1450" s="82" t="n">
        <f aca="false">IF(J1450=0,0,J1450/I1450)</f>
        <v>0</v>
      </c>
      <c r="L1450" s="82" t="n">
        <f aca="false">I1450/UOM</f>
        <v>0</v>
      </c>
      <c r="M1450" s="82" t="n">
        <f aca="false">J1450/UOM</f>
        <v>0</v>
      </c>
      <c r="N1450" s="83" t="str">
        <f aca="false">IF(F1450="P","PHY",IF(F1450="G","G",E1450))</f>
        <v>P</v>
      </c>
      <c r="O1450" s="83" t="str">
        <f aca="false">IF(ISNA(VLOOKUP(G1450,BadCanCurves,1,FALSE())),VLOOKUP(D1450,FOLIOS,6,FALSE()),"not used")</f>
        <v>not used</v>
      </c>
      <c r="P1450" s="83" t="n">
        <f aca="false">IF($N1450="P",VLOOKUP(H1450,PrcBuckets,2,FALSE()),0)</f>
        <v>13</v>
      </c>
      <c r="Q1450" s="83" t="n">
        <f aca="false">IF($N1450="D",VLOOKUP(H1450,BasisBuckets,2,FALSE()),0)</f>
        <v>0</v>
      </c>
      <c r="R1450" s="83" t="n">
        <f aca="false">IF($N1450="PHY",VLOOKUP(H1450,PGDBuckets,2,FALSE()),0)</f>
        <v>0</v>
      </c>
      <c r="S1450" s="83" t="n">
        <f aca="false">IF($N1450="G",VLOOKUP(H1450,PGDBuckets,2,FALSE()),0)</f>
        <v>0</v>
      </c>
      <c r="T1450" s="83" t="n">
        <f aca="false">SUM(P1450:S1450)</f>
        <v>13</v>
      </c>
      <c r="U1450" s="83" t="str">
        <f aca="false">IF(O1450="not used","-",O1450&amp;N1450&amp;T1450)</f>
        <v>-</v>
      </c>
      <c r="V1450" s="83" t="str">
        <f aca="false">IF(O1450="Not Used","-",VLOOKUP(D1450,FOLIOS,7,FALSE())&amp;H1450)</f>
        <v>-</v>
      </c>
      <c r="W1450" s="83" t="str">
        <f aca="false">IF(U1450="-","-",O1450&amp;E1450&amp;H1450)</f>
        <v>-</v>
      </c>
      <c r="X1450" s="84" t="str">
        <f aca="false">D1450&amp;G1450</f>
        <v>FT-CAND-EGSC-PRCTOLL:KING/MALIN</v>
      </c>
      <c r="AF1450" s="0" t="str">
        <f aca="false">D1450&amp;V1450</f>
        <v>FT-CAND-EGSC-PRC-</v>
      </c>
    </row>
    <row r="1451" customFormat="false" ht="12.75" hidden="false" customHeight="false" outlineLevel="0" collapsed="false">
      <c r="A1451" s="80" t="n">
        <v>36682</v>
      </c>
      <c r="B1451" s="81" t="s">
        <v>55</v>
      </c>
      <c r="C1451" s="81" t="s">
        <v>56</v>
      </c>
      <c r="D1451" s="81" t="s">
        <v>80</v>
      </c>
      <c r="E1451" s="81" t="s">
        <v>24</v>
      </c>
      <c r="F1451" s="81"/>
      <c r="G1451" s="81" t="s">
        <v>66</v>
      </c>
      <c r="H1451" s="80" t="n">
        <v>38777</v>
      </c>
      <c r="I1451" s="81" t="n">
        <v>0</v>
      </c>
      <c r="J1451" s="81" t="n">
        <v>0</v>
      </c>
      <c r="K1451" s="82" t="n">
        <f aca="false">IF(J1451=0,0,J1451/I1451)</f>
        <v>0</v>
      </c>
      <c r="L1451" s="82" t="n">
        <f aca="false">I1451/UOM</f>
        <v>0</v>
      </c>
      <c r="M1451" s="82" t="n">
        <f aca="false">J1451/UOM</f>
        <v>0</v>
      </c>
      <c r="N1451" s="83" t="str">
        <f aca="false">IF(F1451="P","PHY",IF(F1451="G","G",E1451))</f>
        <v>P</v>
      </c>
      <c r="O1451" s="83" t="str">
        <f aca="false">IF(ISNA(VLOOKUP(G1451,BadCanCurves,1,FALSE())),VLOOKUP(D1451,FOLIOS,6,FALSE()),"not used")</f>
        <v>not used</v>
      </c>
      <c r="P1451" s="83" t="n">
        <f aca="false">IF($N1451="P",VLOOKUP(H1451,PrcBuckets,2,FALSE()),0)</f>
        <v>13</v>
      </c>
      <c r="Q1451" s="83" t="n">
        <f aca="false">IF($N1451="D",VLOOKUP(H1451,BasisBuckets,2,FALSE()),0)</f>
        <v>0</v>
      </c>
      <c r="R1451" s="83" t="n">
        <f aca="false">IF($N1451="PHY",VLOOKUP(H1451,PGDBuckets,2,FALSE()),0)</f>
        <v>0</v>
      </c>
      <c r="S1451" s="83" t="n">
        <f aca="false">IF($N1451="G",VLOOKUP(H1451,PGDBuckets,2,FALSE()),0)</f>
        <v>0</v>
      </c>
      <c r="T1451" s="83" t="n">
        <f aca="false">SUM(P1451:S1451)</f>
        <v>13</v>
      </c>
      <c r="U1451" s="83" t="str">
        <f aca="false">IF(O1451="not used","-",O1451&amp;N1451&amp;T1451)</f>
        <v>-</v>
      </c>
      <c r="V1451" s="83" t="str">
        <f aca="false">IF(O1451="Not Used","-",VLOOKUP(D1451,FOLIOS,7,FALSE())&amp;H1451)</f>
        <v>-</v>
      </c>
      <c r="W1451" s="83" t="str">
        <f aca="false">IF(U1451="-","-",O1451&amp;E1451&amp;H1451)</f>
        <v>-</v>
      </c>
      <c r="X1451" s="84" t="str">
        <f aca="false">D1451&amp;G1451</f>
        <v>FT-CAND-EGSC-PRCTOLL:KING/MALIN</v>
      </c>
      <c r="AF1451" s="0" t="str">
        <f aca="false">D1451&amp;V1451</f>
        <v>FT-CAND-EGSC-PRC-</v>
      </c>
    </row>
    <row r="1452" customFormat="false" ht="12.75" hidden="false" customHeight="false" outlineLevel="0" collapsed="false">
      <c r="A1452" s="80" t="n">
        <v>36682</v>
      </c>
      <c r="B1452" s="81" t="s">
        <v>55</v>
      </c>
      <c r="C1452" s="81" t="s">
        <v>56</v>
      </c>
      <c r="D1452" s="81" t="s">
        <v>80</v>
      </c>
      <c r="E1452" s="81" t="s">
        <v>24</v>
      </c>
      <c r="F1452" s="81"/>
      <c r="G1452" s="81" t="s">
        <v>66</v>
      </c>
      <c r="H1452" s="80" t="n">
        <v>38808</v>
      </c>
      <c r="I1452" s="81" t="n">
        <v>0</v>
      </c>
      <c r="J1452" s="81" t="n">
        <v>0</v>
      </c>
      <c r="K1452" s="82" t="n">
        <f aca="false">IF(J1452=0,0,J1452/I1452)</f>
        <v>0</v>
      </c>
      <c r="L1452" s="82" t="n">
        <f aca="false">I1452/UOM</f>
        <v>0</v>
      </c>
      <c r="M1452" s="82" t="n">
        <f aca="false">J1452/UOM</f>
        <v>0</v>
      </c>
      <c r="N1452" s="83" t="str">
        <f aca="false">IF(F1452="P","PHY",IF(F1452="G","G",E1452))</f>
        <v>P</v>
      </c>
      <c r="O1452" s="83" t="str">
        <f aca="false">IF(ISNA(VLOOKUP(G1452,BadCanCurves,1,FALSE())),VLOOKUP(D1452,FOLIOS,6,FALSE()),"not used")</f>
        <v>not used</v>
      </c>
      <c r="P1452" s="83" t="n">
        <f aca="false">IF($N1452="P",VLOOKUP(H1452,PrcBuckets,2,FALSE()),0)</f>
        <v>13</v>
      </c>
      <c r="Q1452" s="83" t="n">
        <f aca="false">IF($N1452="D",VLOOKUP(H1452,BasisBuckets,2,FALSE()),0)</f>
        <v>0</v>
      </c>
      <c r="R1452" s="83" t="n">
        <f aca="false">IF($N1452="PHY",VLOOKUP(H1452,PGDBuckets,2,FALSE()),0)</f>
        <v>0</v>
      </c>
      <c r="S1452" s="83" t="n">
        <f aca="false">IF($N1452="G",VLOOKUP(H1452,PGDBuckets,2,FALSE()),0)</f>
        <v>0</v>
      </c>
      <c r="T1452" s="83" t="n">
        <f aca="false">SUM(P1452:S1452)</f>
        <v>13</v>
      </c>
      <c r="U1452" s="83" t="str">
        <f aca="false">IF(O1452="not used","-",O1452&amp;N1452&amp;T1452)</f>
        <v>-</v>
      </c>
      <c r="V1452" s="83" t="str">
        <f aca="false">IF(O1452="Not Used","-",VLOOKUP(D1452,FOLIOS,7,FALSE())&amp;H1452)</f>
        <v>-</v>
      </c>
      <c r="W1452" s="83" t="str">
        <f aca="false">IF(U1452="-","-",O1452&amp;E1452&amp;H1452)</f>
        <v>-</v>
      </c>
      <c r="X1452" s="84" t="str">
        <f aca="false">D1452&amp;G1452</f>
        <v>FT-CAND-EGSC-PRCTOLL:KING/MALIN</v>
      </c>
      <c r="AF1452" s="0" t="str">
        <f aca="false">D1452&amp;V1452</f>
        <v>FT-CAND-EGSC-PRC-</v>
      </c>
    </row>
    <row r="1453" customFormat="false" ht="12.75" hidden="false" customHeight="false" outlineLevel="0" collapsed="false">
      <c r="A1453" s="80" t="n">
        <v>36682</v>
      </c>
      <c r="B1453" s="81" t="s">
        <v>55</v>
      </c>
      <c r="C1453" s="81" t="s">
        <v>56</v>
      </c>
      <c r="D1453" s="81" t="s">
        <v>80</v>
      </c>
      <c r="E1453" s="81" t="s">
        <v>24</v>
      </c>
      <c r="F1453" s="81"/>
      <c r="G1453" s="81" t="s">
        <v>66</v>
      </c>
      <c r="H1453" s="80" t="n">
        <v>38838</v>
      </c>
      <c r="I1453" s="81" t="n">
        <v>0</v>
      </c>
      <c r="J1453" s="81" t="n">
        <v>0</v>
      </c>
      <c r="K1453" s="82" t="n">
        <f aca="false">IF(J1453=0,0,J1453/I1453)</f>
        <v>0</v>
      </c>
      <c r="L1453" s="82" t="n">
        <f aca="false">I1453/UOM</f>
        <v>0</v>
      </c>
      <c r="M1453" s="82" t="n">
        <f aca="false">J1453/UOM</f>
        <v>0</v>
      </c>
      <c r="N1453" s="83" t="str">
        <f aca="false">IF(F1453="P","PHY",IF(F1453="G","G",E1453))</f>
        <v>P</v>
      </c>
      <c r="O1453" s="83" t="str">
        <f aca="false">IF(ISNA(VLOOKUP(G1453,BadCanCurves,1,FALSE())),VLOOKUP(D1453,FOLIOS,6,FALSE()),"not used")</f>
        <v>not used</v>
      </c>
      <c r="P1453" s="83" t="n">
        <f aca="false">IF($N1453="P",VLOOKUP(H1453,PrcBuckets,2,FALSE()),0)</f>
        <v>13</v>
      </c>
      <c r="Q1453" s="83" t="n">
        <f aca="false">IF($N1453="D",VLOOKUP(H1453,BasisBuckets,2,FALSE()),0)</f>
        <v>0</v>
      </c>
      <c r="R1453" s="83" t="n">
        <f aca="false">IF($N1453="PHY",VLOOKUP(H1453,PGDBuckets,2,FALSE()),0)</f>
        <v>0</v>
      </c>
      <c r="S1453" s="83" t="n">
        <f aca="false">IF($N1453="G",VLOOKUP(H1453,PGDBuckets,2,FALSE()),0)</f>
        <v>0</v>
      </c>
      <c r="T1453" s="83" t="n">
        <f aca="false">SUM(P1453:S1453)</f>
        <v>13</v>
      </c>
      <c r="U1453" s="83" t="str">
        <f aca="false">IF(O1453="not used","-",O1453&amp;N1453&amp;T1453)</f>
        <v>-</v>
      </c>
      <c r="V1453" s="83" t="str">
        <f aca="false">IF(O1453="Not Used","-",VLOOKUP(D1453,FOLIOS,7,FALSE())&amp;H1453)</f>
        <v>-</v>
      </c>
      <c r="W1453" s="83" t="str">
        <f aca="false">IF(U1453="-","-",O1453&amp;E1453&amp;H1453)</f>
        <v>-</v>
      </c>
      <c r="X1453" s="84" t="str">
        <f aca="false">D1453&amp;G1453</f>
        <v>FT-CAND-EGSC-PRCTOLL:KING/MALIN</v>
      </c>
      <c r="AF1453" s="0" t="str">
        <f aca="false">D1453&amp;V1453</f>
        <v>FT-CAND-EGSC-PRC-</v>
      </c>
    </row>
    <row r="1454" customFormat="false" ht="12.75" hidden="false" customHeight="false" outlineLevel="0" collapsed="false">
      <c r="A1454" s="80" t="n">
        <v>36682</v>
      </c>
      <c r="B1454" s="81" t="s">
        <v>55</v>
      </c>
      <c r="C1454" s="81" t="s">
        <v>56</v>
      </c>
      <c r="D1454" s="81" t="s">
        <v>80</v>
      </c>
      <c r="E1454" s="81" t="s">
        <v>24</v>
      </c>
      <c r="F1454" s="81"/>
      <c r="G1454" s="81" t="s">
        <v>66</v>
      </c>
      <c r="H1454" s="80" t="n">
        <v>38869</v>
      </c>
      <c r="I1454" s="81" t="n">
        <v>0</v>
      </c>
      <c r="J1454" s="81" t="n">
        <v>0</v>
      </c>
      <c r="K1454" s="82" t="n">
        <f aca="false">IF(J1454=0,0,J1454/I1454)</f>
        <v>0</v>
      </c>
      <c r="L1454" s="82" t="n">
        <f aca="false">I1454/UOM</f>
        <v>0</v>
      </c>
      <c r="M1454" s="82" t="n">
        <f aca="false">J1454/UOM</f>
        <v>0</v>
      </c>
      <c r="N1454" s="83" t="str">
        <f aca="false">IF(F1454="P","PHY",IF(F1454="G","G",E1454))</f>
        <v>P</v>
      </c>
      <c r="O1454" s="83" t="str">
        <f aca="false">IF(ISNA(VLOOKUP(G1454,BadCanCurves,1,FALSE())),VLOOKUP(D1454,FOLIOS,6,FALSE()),"not used")</f>
        <v>not used</v>
      </c>
      <c r="P1454" s="83" t="n">
        <f aca="false">IF($N1454="P",VLOOKUP(H1454,PrcBuckets,2,FALSE()),0)</f>
        <v>13</v>
      </c>
      <c r="Q1454" s="83" t="n">
        <f aca="false">IF($N1454="D",VLOOKUP(H1454,BasisBuckets,2,FALSE()),0)</f>
        <v>0</v>
      </c>
      <c r="R1454" s="83" t="n">
        <f aca="false">IF($N1454="PHY",VLOOKUP(H1454,PGDBuckets,2,FALSE()),0)</f>
        <v>0</v>
      </c>
      <c r="S1454" s="83" t="n">
        <f aca="false">IF($N1454="G",VLOOKUP(H1454,PGDBuckets,2,FALSE()),0)</f>
        <v>0</v>
      </c>
      <c r="T1454" s="83" t="n">
        <f aca="false">SUM(P1454:S1454)</f>
        <v>13</v>
      </c>
      <c r="U1454" s="83" t="str">
        <f aca="false">IF(O1454="not used","-",O1454&amp;N1454&amp;T1454)</f>
        <v>-</v>
      </c>
      <c r="V1454" s="83" t="str">
        <f aca="false">IF(O1454="Not Used","-",VLOOKUP(D1454,FOLIOS,7,FALSE())&amp;H1454)</f>
        <v>-</v>
      </c>
      <c r="W1454" s="83" t="str">
        <f aca="false">IF(U1454="-","-",O1454&amp;E1454&amp;H1454)</f>
        <v>-</v>
      </c>
      <c r="X1454" s="84" t="str">
        <f aca="false">D1454&amp;G1454</f>
        <v>FT-CAND-EGSC-PRCTOLL:KING/MALIN</v>
      </c>
      <c r="AF1454" s="0" t="str">
        <f aca="false">D1454&amp;V1454</f>
        <v>FT-CAND-EGSC-PRC-</v>
      </c>
    </row>
    <row r="1455" customFormat="false" ht="12.75" hidden="false" customHeight="false" outlineLevel="0" collapsed="false">
      <c r="A1455" s="80" t="n">
        <v>36682</v>
      </c>
      <c r="B1455" s="81" t="s">
        <v>55</v>
      </c>
      <c r="C1455" s="81" t="s">
        <v>56</v>
      </c>
      <c r="D1455" s="81" t="s">
        <v>80</v>
      </c>
      <c r="E1455" s="81" t="s">
        <v>24</v>
      </c>
      <c r="F1455" s="81"/>
      <c r="G1455" s="81" t="s">
        <v>66</v>
      </c>
      <c r="H1455" s="80" t="n">
        <v>38899</v>
      </c>
      <c r="I1455" s="81" t="n">
        <v>0</v>
      </c>
      <c r="J1455" s="81" t="n">
        <v>0</v>
      </c>
      <c r="K1455" s="82" t="n">
        <f aca="false">IF(J1455=0,0,J1455/I1455)</f>
        <v>0</v>
      </c>
      <c r="L1455" s="82" t="n">
        <f aca="false">I1455/UOM</f>
        <v>0</v>
      </c>
      <c r="M1455" s="82" t="n">
        <f aca="false">J1455/UOM</f>
        <v>0</v>
      </c>
      <c r="N1455" s="83" t="str">
        <f aca="false">IF(F1455="P","PHY",IF(F1455="G","G",E1455))</f>
        <v>P</v>
      </c>
      <c r="O1455" s="83" t="str">
        <f aca="false">IF(ISNA(VLOOKUP(G1455,BadCanCurves,1,FALSE())),VLOOKUP(D1455,FOLIOS,6,FALSE()),"not used")</f>
        <v>not used</v>
      </c>
      <c r="P1455" s="83" t="n">
        <f aca="false">IF($N1455="P",VLOOKUP(H1455,PrcBuckets,2,FALSE()),0)</f>
        <v>13</v>
      </c>
      <c r="Q1455" s="83" t="n">
        <f aca="false">IF($N1455="D",VLOOKUP(H1455,BasisBuckets,2,FALSE()),0)</f>
        <v>0</v>
      </c>
      <c r="R1455" s="83" t="n">
        <f aca="false">IF($N1455="PHY",VLOOKUP(H1455,PGDBuckets,2,FALSE()),0)</f>
        <v>0</v>
      </c>
      <c r="S1455" s="83" t="n">
        <f aca="false">IF($N1455="G",VLOOKUP(H1455,PGDBuckets,2,FALSE()),0)</f>
        <v>0</v>
      </c>
      <c r="T1455" s="83" t="n">
        <f aca="false">SUM(P1455:S1455)</f>
        <v>13</v>
      </c>
      <c r="U1455" s="83" t="str">
        <f aca="false">IF(O1455="not used","-",O1455&amp;N1455&amp;T1455)</f>
        <v>-</v>
      </c>
      <c r="V1455" s="83" t="str">
        <f aca="false">IF(O1455="Not Used","-",VLOOKUP(D1455,FOLIOS,7,FALSE())&amp;H1455)</f>
        <v>-</v>
      </c>
      <c r="W1455" s="83" t="str">
        <f aca="false">IF(U1455="-","-",O1455&amp;E1455&amp;H1455)</f>
        <v>-</v>
      </c>
      <c r="X1455" s="84" t="str">
        <f aca="false">D1455&amp;G1455</f>
        <v>FT-CAND-EGSC-PRCTOLL:KING/MALIN</v>
      </c>
      <c r="AF1455" s="0" t="str">
        <f aca="false">D1455&amp;V1455</f>
        <v>FT-CAND-EGSC-PRC-</v>
      </c>
    </row>
    <row r="1456" customFormat="false" ht="12.75" hidden="false" customHeight="false" outlineLevel="0" collapsed="false">
      <c r="A1456" s="80" t="n">
        <v>36682</v>
      </c>
      <c r="B1456" s="81" t="s">
        <v>55</v>
      </c>
      <c r="C1456" s="81" t="s">
        <v>56</v>
      </c>
      <c r="D1456" s="81" t="s">
        <v>80</v>
      </c>
      <c r="E1456" s="81" t="s">
        <v>24</v>
      </c>
      <c r="F1456" s="81"/>
      <c r="G1456" s="81" t="s">
        <v>66</v>
      </c>
      <c r="H1456" s="80" t="n">
        <v>38930</v>
      </c>
      <c r="I1456" s="81" t="n">
        <v>0</v>
      </c>
      <c r="J1456" s="81" t="n">
        <v>0</v>
      </c>
      <c r="K1456" s="82" t="n">
        <f aca="false">IF(J1456=0,0,J1456/I1456)</f>
        <v>0</v>
      </c>
      <c r="L1456" s="82" t="n">
        <f aca="false">I1456/UOM</f>
        <v>0</v>
      </c>
      <c r="M1456" s="82" t="n">
        <f aca="false">J1456/UOM</f>
        <v>0</v>
      </c>
      <c r="N1456" s="83" t="str">
        <f aca="false">IF(F1456="P","PHY",IF(F1456="G","G",E1456))</f>
        <v>P</v>
      </c>
      <c r="O1456" s="83" t="str">
        <f aca="false">IF(ISNA(VLOOKUP(G1456,BadCanCurves,1,FALSE())),VLOOKUP(D1456,FOLIOS,6,FALSE()),"not used")</f>
        <v>not used</v>
      </c>
      <c r="P1456" s="83" t="n">
        <f aca="false">IF($N1456="P",VLOOKUP(H1456,PrcBuckets,2,FALSE()),0)</f>
        <v>13</v>
      </c>
      <c r="Q1456" s="83" t="n">
        <f aca="false">IF($N1456="D",VLOOKUP(H1456,BasisBuckets,2,FALSE()),0)</f>
        <v>0</v>
      </c>
      <c r="R1456" s="83" t="n">
        <f aca="false">IF($N1456="PHY",VLOOKUP(H1456,PGDBuckets,2,FALSE()),0)</f>
        <v>0</v>
      </c>
      <c r="S1456" s="83" t="n">
        <f aca="false">IF($N1456="G",VLOOKUP(H1456,PGDBuckets,2,FALSE()),0)</f>
        <v>0</v>
      </c>
      <c r="T1456" s="83" t="n">
        <f aca="false">SUM(P1456:S1456)</f>
        <v>13</v>
      </c>
      <c r="U1456" s="83" t="str">
        <f aca="false">IF(O1456="not used","-",O1456&amp;N1456&amp;T1456)</f>
        <v>-</v>
      </c>
      <c r="V1456" s="83" t="str">
        <f aca="false">IF(O1456="Not Used","-",VLOOKUP(D1456,FOLIOS,7,FALSE())&amp;H1456)</f>
        <v>-</v>
      </c>
      <c r="W1456" s="83" t="str">
        <f aca="false">IF(U1456="-","-",O1456&amp;E1456&amp;H1456)</f>
        <v>-</v>
      </c>
      <c r="X1456" s="84" t="str">
        <f aca="false">D1456&amp;G1456</f>
        <v>FT-CAND-EGSC-PRCTOLL:KING/MALIN</v>
      </c>
      <c r="AF1456" s="0" t="str">
        <f aca="false">D1456&amp;V1456</f>
        <v>FT-CAND-EGSC-PRC-</v>
      </c>
    </row>
    <row r="1457" customFormat="false" ht="12.75" hidden="false" customHeight="false" outlineLevel="0" collapsed="false">
      <c r="A1457" s="80" t="n">
        <v>36682</v>
      </c>
      <c r="B1457" s="81" t="s">
        <v>55</v>
      </c>
      <c r="C1457" s="81" t="s">
        <v>56</v>
      </c>
      <c r="D1457" s="81" t="s">
        <v>80</v>
      </c>
      <c r="E1457" s="81" t="s">
        <v>24</v>
      </c>
      <c r="F1457" s="81"/>
      <c r="G1457" s="81" t="s">
        <v>66</v>
      </c>
      <c r="H1457" s="80" t="n">
        <v>38961</v>
      </c>
      <c r="I1457" s="81" t="n">
        <v>0</v>
      </c>
      <c r="J1457" s="81" t="n">
        <v>0</v>
      </c>
      <c r="K1457" s="82" t="n">
        <f aca="false">IF(J1457=0,0,J1457/I1457)</f>
        <v>0</v>
      </c>
      <c r="L1457" s="82" t="n">
        <f aca="false">I1457/UOM</f>
        <v>0</v>
      </c>
      <c r="M1457" s="82" t="n">
        <f aca="false">J1457/UOM</f>
        <v>0</v>
      </c>
      <c r="N1457" s="83" t="str">
        <f aca="false">IF(F1457="P","PHY",IF(F1457="G","G",E1457))</f>
        <v>P</v>
      </c>
      <c r="O1457" s="83" t="str">
        <f aca="false">IF(ISNA(VLOOKUP(G1457,BadCanCurves,1,FALSE())),VLOOKUP(D1457,FOLIOS,6,FALSE()),"not used")</f>
        <v>not used</v>
      </c>
      <c r="P1457" s="83" t="n">
        <f aca="false">IF($N1457="P",VLOOKUP(H1457,PrcBuckets,2,FALSE()),0)</f>
        <v>13</v>
      </c>
      <c r="Q1457" s="83" t="n">
        <f aca="false">IF($N1457="D",VLOOKUP(H1457,BasisBuckets,2,FALSE()),0)</f>
        <v>0</v>
      </c>
      <c r="R1457" s="83" t="n">
        <f aca="false">IF($N1457="PHY",VLOOKUP(H1457,PGDBuckets,2,FALSE()),0)</f>
        <v>0</v>
      </c>
      <c r="S1457" s="83" t="n">
        <f aca="false">IF($N1457="G",VLOOKUP(H1457,PGDBuckets,2,FALSE()),0)</f>
        <v>0</v>
      </c>
      <c r="T1457" s="83" t="n">
        <f aca="false">SUM(P1457:S1457)</f>
        <v>13</v>
      </c>
      <c r="U1457" s="83" t="str">
        <f aca="false">IF(O1457="not used","-",O1457&amp;N1457&amp;T1457)</f>
        <v>-</v>
      </c>
      <c r="V1457" s="83" t="str">
        <f aca="false">IF(O1457="Not Used","-",VLOOKUP(D1457,FOLIOS,7,FALSE())&amp;H1457)</f>
        <v>-</v>
      </c>
      <c r="W1457" s="83" t="str">
        <f aca="false">IF(U1457="-","-",O1457&amp;E1457&amp;H1457)</f>
        <v>-</v>
      </c>
      <c r="X1457" s="84" t="str">
        <f aca="false">D1457&amp;G1457</f>
        <v>FT-CAND-EGSC-PRCTOLL:KING/MALIN</v>
      </c>
      <c r="AF1457" s="0" t="str">
        <f aca="false">D1457&amp;V1457</f>
        <v>FT-CAND-EGSC-PRC-</v>
      </c>
    </row>
    <row r="1458" customFormat="false" ht="12.75" hidden="false" customHeight="false" outlineLevel="0" collapsed="false">
      <c r="A1458" s="80" t="n">
        <v>36682</v>
      </c>
      <c r="B1458" s="81" t="s">
        <v>55</v>
      </c>
      <c r="C1458" s="81" t="s">
        <v>56</v>
      </c>
      <c r="D1458" s="81" t="s">
        <v>80</v>
      </c>
      <c r="E1458" s="81" t="s">
        <v>24</v>
      </c>
      <c r="F1458" s="81"/>
      <c r="G1458" s="81" t="s">
        <v>66</v>
      </c>
      <c r="H1458" s="80" t="n">
        <v>38991</v>
      </c>
      <c r="I1458" s="81" t="n">
        <v>0</v>
      </c>
      <c r="J1458" s="81" t="n">
        <v>0</v>
      </c>
      <c r="K1458" s="82" t="n">
        <f aca="false">IF(J1458=0,0,J1458/I1458)</f>
        <v>0</v>
      </c>
      <c r="L1458" s="82" t="n">
        <f aca="false">I1458/UOM</f>
        <v>0</v>
      </c>
      <c r="M1458" s="82" t="n">
        <f aca="false">J1458/UOM</f>
        <v>0</v>
      </c>
      <c r="N1458" s="83" t="str">
        <f aca="false">IF(F1458="P","PHY",IF(F1458="G","G",E1458))</f>
        <v>P</v>
      </c>
      <c r="O1458" s="83" t="str">
        <f aca="false">IF(ISNA(VLOOKUP(G1458,BadCanCurves,1,FALSE())),VLOOKUP(D1458,FOLIOS,6,FALSE()),"not used")</f>
        <v>not used</v>
      </c>
      <c r="P1458" s="83" t="n">
        <f aca="false">IF($N1458="P",VLOOKUP(H1458,PrcBuckets,2,FALSE()),0)</f>
        <v>13</v>
      </c>
      <c r="Q1458" s="83" t="n">
        <f aca="false">IF($N1458="D",VLOOKUP(H1458,BasisBuckets,2,FALSE()),0)</f>
        <v>0</v>
      </c>
      <c r="R1458" s="83" t="n">
        <f aca="false">IF($N1458="PHY",VLOOKUP(H1458,PGDBuckets,2,FALSE()),0)</f>
        <v>0</v>
      </c>
      <c r="S1458" s="83" t="n">
        <f aca="false">IF($N1458="G",VLOOKUP(H1458,PGDBuckets,2,FALSE()),0)</f>
        <v>0</v>
      </c>
      <c r="T1458" s="83" t="n">
        <f aca="false">SUM(P1458:S1458)</f>
        <v>13</v>
      </c>
      <c r="U1458" s="83" t="str">
        <f aca="false">IF(O1458="not used","-",O1458&amp;N1458&amp;T1458)</f>
        <v>-</v>
      </c>
      <c r="V1458" s="83" t="str">
        <f aca="false">IF(O1458="Not Used","-",VLOOKUP(D1458,FOLIOS,7,FALSE())&amp;H1458)</f>
        <v>-</v>
      </c>
      <c r="W1458" s="83" t="str">
        <f aca="false">IF(U1458="-","-",O1458&amp;E1458&amp;H1458)</f>
        <v>-</v>
      </c>
      <c r="X1458" s="84" t="str">
        <f aca="false">D1458&amp;G1458</f>
        <v>FT-CAND-EGSC-PRCTOLL:KING/MALIN</v>
      </c>
      <c r="AF1458" s="0" t="str">
        <f aca="false">D1458&amp;V1458</f>
        <v>FT-CAND-EGSC-PRC-</v>
      </c>
    </row>
    <row r="1459" customFormat="false" ht="12.75" hidden="false" customHeight="false" outlineLevel="0" collapsed="false">
      <c r="A1459" s="80" t="n">
        <v>36682</v>
      </c>
      <c r="B1459" s="81" t="s">
        <v>55</v>
      </c>
      <c r="C1459" s="81" t="s">
        <v>56</v>
      </c>
      <c r="D1459" s="81" t="s">
        <v>80</v>
      </c>
      <c r="E1459" s="81" t="s">
        <v>24</v>
      </c>
      <c r="F1459" s="81"/>
      <c r="G1459" s="81" t="s">
        <v>66</v>
      </c>
      <c r="H1459" s="80" t="n">
        <v>39022</v>
      </c>
      <c r="I1459" s="81" t="n">
        <v>0</v>
      </c>
      <c r="J1459" s="81" t="n">
        <v>0</v>
      </c>
      <c r="K1459" s="82" t="n">
        <f aca="false">IF(J1459=0,0,J1459/I1459)</f>
        <v>0</v>
      </c>
      <c r="L1459" s="82" t="n">
        <f aca="false">I1459/UOM</f>
        <v>0</v>
      </c>
      <c r="M1459" s="82" t="n">
        <f aca="false">J1459/UOM</f>
        <v>0</v>
      </c>
      <c r="N1459" s="83" t="str">
        <f aca="false">IF(F1459="P","PHY",IF(F1459="G","G",E1459))</f>
        <v>P</v>
      </c>
      <c r="O1459" s="83" t="str">
        <f aca="false">IF(ISNA(VLOOKUP(G1459,BadCanCurves,1,FALSE())),VLOOKUP(D1459,FOLIOS,6,FALSE()),"not used")</f>
        <v>not used</v>
      </c>
      <c r="P1459" s="83" t="n">
        <f aca="false">IF($N1459="P",VLOOKUP(H1459,PrcBuckets,2,FALSE()),0)</f>
        <v>13</v>
      </c>
      <c r="Q1459" s="83" t="n">
        <f aca="false">IF($N1459="D",VLOOKUP(H1459,BasisBuckets,2,FALSE()),0)</f>
        <v>0</v>
      </c>
      <c r="R1459" s="83" t="n">
        <f aca="false">IF($N1459="PHY",VLOOKUP(H1459,PGDBuckets,2,FALSE()),0)</f>
        <v>0</v>
      </c>
      <c r="S1459" s="83" t="n">
        <f aca="false">IF($N1459="G",VLOOKUP(H1459,PGDBuckets,2,FALSE()),0)</f>
        <v>0</v>
      </c>
      <c r="T1459" s="83" t="n">
        <f aca="false">SUM(P1459:S1459)</f>
        <v>13</v>
      </c>
      <c r="U1459" s="83" t="str">
        <f aca="false">IF(O1459="not used","-",O1459&amp;N1459&amp;T1459)</f>
        <v>-</v>
      </c>
      <c r="V1459" s="83" t="str">
        <f aca="false">IF(O1459="Not Used","-",VLOOKUP(D1459,FOLIOS,7,FALSE())&amp;H1459)</f>
        <v>-</v>
      </c>
      <c r="W1459" s="83" t="str">
        <f aca="false">IF(U1459="-","-",O1459&amp;E1459&amp;H1459)</f>
        <v>-</v>
      </c>
      <c r="X1459" s="84" t="str">
        <f aca="false">D1459&amp;G1459</f>
        <v>FT-CAND-EGSC-PRCTOLL:KING/MALIN</v>
      </c>
      <c r="AF1459" s="0" t="str">
        <f aca="false">D1459&amp;V1459</f>
        <v>FT-CAND-EGSC-PRC-</v>
      </c>
    </row>
    <row r="1460" customFormat="false" ht="12.75" hidden="false" customHeight="false" outlineLevel="0" collapsed="false">
      <c r="A1460" s="80" t="n">
        <v>36682</v>
      </c>
      <c r="B1460" s="81" t="s">
        <v>55</v>
      </c>
      <c r="C1460" s="81" t="s">
        <v>56</v>
      </c>
      <c r="D1460" s="81" t="s">
        <v>80</v>
      </c>
      <c r="E1460" s="81" t="s">
        <v>24</v>
      </c>
      <c r="F1460" s="81"/>
      <c r="G1460" s="81" t="s">
        <v>66</v>
      </c>
      <c r="H1460" s="80" t="n">
        <v>39052</v>
      </c>
      <c r="I1460" s="81" t="n">
        <v>0</v>
      </c>
      <c r="J1460" s="81" t="n">
        <v>0</v>
      </c>
      <c r="K1460" s="82" t="n">
        <f aca="false">IF(J1460=0,0,J1460/I1460)</f>
        <v>0</v>
      </c>
      <c r="L1460" s="82" t="n">
        <f aca="false">I1460/UOM</f>
        <v>0</v>
      </c>
      <c r="M1460" s="82" t="n">
        <f aca="false">J1460/UOM</f>
        <v>0</v>
      </c>
      <c r="N1460" s="83" t="str">
        <f aca="false">IF(F1460="P","PHY",IF(F1460="G","G",E1460))</f>
        <v>P</v>
      </c>
      <c r="O1460" s="83" t="str">
        <f aca="false">IF(ISNA(VLOOKUP(G1460,BadCanCurves,1,FALSE())),VLOOKUP(D1460,FOLIOS,6,FALSE()),"not used")</f>
        <v>not used</v>
      </c>
      <c r="P1460" s="83" t="n">
        <f aca="false">IF($N1460="P",VLOOKUP(H1460,PrcBuckets,2,FALSE()),0)</f>
        <v>13</v>
      </c>
      <c r="Q1460" s="83" t="n">
        <f aca="false">IF($N1460="D",VLOOKUP(H1460,BasisBuckets,2,FALSE()),0)</f>
        <v>0</v>
      </c>
      <c r="R1460" s="83" t="n">
        <f aca="false">IF($N1460="PHY",VLOOKUP(H1460,PGDBuckets,2,FALSE()),0)</f>
        <v>0</v>
      </c>
      <c r="S1460" s="83" t="n">
        <f aca="false">IF($N1460="G",VLOOKUP(H1460,PGDBuckets,2,FALSE()),0)</f>
        <v>0</v>
      </c>
      <c r="T1460" s="83" t="n">
        <f aca="false">SUM(P1460:S1460)</f>
        <v>13</v>
      </c>
      <c r="U1460" s="83" t="str">
        <f aca="false">IF(O1460="not used","-",O1460&amp;N1460&amp;T1460)</f>
        <v>-</v>
      </c>
      <c r="V1460" s="83" t="str">
        <f aca="false">IF(O1460="Not Used","-",VLOOKUP(D1460,FOLIOS,7,FALSE())&amp;H1460)</f>
        <v>-</v>
      </c>
      <c r="W1460" s="83" t="str">
        <f aca="false">IF(U1460="-","-",O1460&amp;E1460&amp;H1460)</f>
        <v>-</v>
      </c>
      <c r="X1460" s="84" t="str">
        <f aca="false">D1460&amp;G1460</f>
        <v>FT-CAND-EGSC-PRCTOLL:KING/MALIN</v>
      </c>
      <c r="AF1460" s="0" t="str">
        <f aca="false">D1460&amp;V1460</f>
        <v>FT-CAND-EGSC-PRC-</v>
      </c>
    </row>
    <row r="1461" customFormat="false" ht="12.75" hidden="false" customHeight="false" outlineLevel="0" collapsed="false">
      <c r="A1461" s="80" t="n">
        <v>36682</v>
      </c>
      <c r="B1461" s="81" t="s">
        <v>55</v>
      </c>
      <c r="C1461" s="81" t="s">
        <v>56</v>
      </c>
      <c r="D1461" s="81" t="s">
        <v>80</v>
      </c>
      <c r="E1461" s="81" t="s">
        <v>24</v>
      </c>
      <c r="F1461" s="81"/>
      <c r="G1461" s="81" t="s">
        <v>66</v>
      </c>
      <c r="H1461" s="80" t="n">
        <v>39083</v>
      </c>
      <c r="I1461" s="81" t="n">
        <v>0</v>
      </c>
      <c r="J1461" s="81" t="n">
        <v>0</v>
      </c>
      <c r="K1461" s="82" t="n">
        <f aca="false">IF(J1461=0,0,J1461/I1461)</f>
        <v>0</v>
      </c>
      <c r="L1461" s="82" t="n">
        <f aca="false">I1461/UOM</f>
        <v>0</v>
      </c>
      <c r="M1461" s="82" t="n">
        <f aca="false">J1461/UOM</f>
        <v>0</v>
      </c>
      <c r="N1461" s="83" t="str">
        <f aca="false">IF(F1461="P","PHY",IF(F1461="G","G",E1461))</f>
        <v>P</v>
      </c>
      <c r="O1461" s="83" t="str">
        <f aca="false">IF(ISNA(VLOOKUP(G1461,BadCanCurves,1,FALSE())),VLOOKUP(D1461,FOLIOS,6,FALSE()),"not used")</f>
        <v>not used</v>
      </c>
      <c r="P1461" s="83" t="n">
        <f aca="false">IF($N1461="P",VLOOKUP(H1461,PrcBuckets,2,FALSE()),0)</f>
        <v>13</v>
      </c>
      <c r="Q1461" s="83" t="n">
        <f aca="false">IF($N1461="D",VLOOKUP(H1461,BasisBuckets,2,FALSE()),0)</f>
        <v>0</v>
      </c>
      <c r="R1461" s="83" t="n">
        <f aca="false">IF($N1461="PHY",VLOOKUP(H1461,PGDBuckets,2,FALSE()),0)</f>
        <v>0</v>
      </c>
      <c r="S1461" s="83" t="n">
        <f aca="false">IF($N1461="G",VLOOKUP(H1461,PGDBuckets,2,FALSE()),0)</f>
        <v>0</v>
      </c>
      <c r="T1461" s="83" t="n">
        <f aca="false">SUM(P1461:S1461)</f>
        <v>13</v>
      </c>
      <c r="U1461" s="83" t="str">
        <f aca="false">IF(O1461="not used","-",O1461&amp;N1461&amp;T1461)</f>
        <v>-</v>
      </c>
      <c r="V1461" s="83" t="str">
        <f aca="false">IF(O1461="Not Used","-",VLOOKUP(D1461,FOLIOS,7,FALSE())&amp;H1461)</f>
        <v>-</v>
      </c>
      <c r="W1461" s="83" t="str">
        <f aca="false">IF(U1461="-","-",O1461&amp;E1461&amp;H1461)</f>
        <v>-</v>
      </c>
      <c r="X1461" s="84" t="str">
        <f aca="false">D1461&amp;G1461</f>
        <v>FT-CAND-EGSC-PRCTOLL:KING/MALIN</v>
      </c>
      <c r="AF1461" s="0" t="str">
        <f aca="false">D1461&amp;V1461</f>
        <v>FT-CAND-EGSC-PRC-</v>
      </c>
    </row>
    <row r="1462" customFormat="false" ht="12.75" hidden="false" customHeight="false" outlineLevel="0" collapsed="false">
      <c r="A1462" s="80" t="n">
        <v>36682</v>
      </c>
      <c r="B1462" s="81" t="s">
        <v>55</v>
      </c>
      <c r="C1462" s="81" t="s">
        <v>56</v>
      </c>
      <c r="D1462" s="81" t="s">
        <v>80</v>
      </c>
      <c r="E1462" s="81" t="s">
        <v>24</v>
      </c>
      <c r="F1462" s="81"/>
      <c r="G1462" s="81" t="s">
        <v>66</v>
      </c>
      <c r="H1462" s="80" t="n">
        <v>39114</v>
      </c>
      <c r="I1462" s="81" t="n">
        <v>0</v>
      </c>
      <c r="J1462" s="81" t="n">
        <v>0</v>
      </c>
      <c r="K1462" s="82" t="n">
        <f aca="false">IF(J1462=0,0,J1462/I1462)</f>
        <v>0</v>
      </c>
      <c r="L1462" s="82" t="n">
        <f aca="false">I1462/UOM</f>
        <v>0</v>
      </c>
      <c r="M1462" s="82" t="n">
        <f aca="false">J1462/UOM</f>
        <v>0</v>
      </c>
      <c r="N1462" s="83" t="str">
        <f aca="false">IF(F1462="P","PHY",IF(F1462="G","G",E1462))</f>
        <v>P</v>
      </c>
      <c r="O1462" s="83" t="str">
        <f aca="false">IF(ISNA(VLOOKUP(G1462,BadCanCurves,1,FALSE())),VLOOKUP(D1462,FOLIOS,6,FALSE()),"not used")</f>
        <v>not used</v>
      </c>
      <c r="P1462" s="83" t="n">
        <f aca="false">IF($N1462="P",VLOOKUP(H1462,PrcBuckets,2,FALSE()),0)</f>
        <v>13</v>
      </c>
      <c r="Q1462" s="83" t="n">
        <f aca="false">IF($N1462="D",VLOOKUP(H1462,BasisBuckets,2,FALSE()),0)</f>
        <v>0</v>
      </c>
      <c r="R1462" s="83" t="n">
        <f aca="false">IF($N1462="PHY",VLOOKUP(H1462,PGDBuckets,2,FALSE()),0)</f>
        <v>0</v>
      </c>
      <c r="S1462" s="83" t="n">
        <f aca="false">IF($N1462="G",VLOOKUP(H1462,PGDBuckets,2,FALSE()),0)</f>
        <v>0</v>
      </c>
      <c r="T1462" s="83" t="n">
        <f aca="false">SUM(P1462:S1462)</f>
        <v>13</v>
      </c>
      <c r="U1462" s="83" t="str">
        <f aca="false">IF(O1462="not used","-",O1462&amp;N1462&amp;T1462)</f>
        <v>-</v>
      </c>
      <c r="V1462" s="83" t="str">
        <f aca="false">IF(O1462="Not Used","-",VLOOKUP(D1462,FOLIOS,7,FALSE())&amp;H1462)</f>
        <v>-</v>
      </c>
      <c r="W1462" s="83" t="str">
        <f aca="false">IF(U1462="-","-",O1462&amp;E1462&amp;H1462)</f>
        <v>-</v>
      </c>
      <c r="X1462" s="84" t="str">
        <f aca="false">D1462&amp;G1462</f>
        <v>FT-CAND-EGSC-PRCTOLL:KING/MALIN</v>
      </c>
      <c r="AF1462" s="0" t="str">
        <f aca="false">D1462&amp;V1462</f>
        <v>FT-CAND-EGSC-PRC-</v>
      </c>
    </row>
    <row r="1463" customFormat="false" ht="12.75" hidden="false" customHeight="false" outlineLevel="0" collapsed="false">
      <c r="A1463" s="80" t="n">
        <v>36682</v>
      </c>
      <c r="B1463" s="81" t="s">
        <v>55</v>
      </c>
      <c r="C1463" s="81" t="s">
        <v>56</v>
      </c>
      <c r="D1463" s="81" t="s">
        <v>80</v>
      </c>
      <c r="E1463" s="81" t="s">
        <v>24</v>
      </c>
      <c r="F1463" s="81"/>
      <c r="G1463" s="81" t="s">
        <v>66</v>
      </c>
      <c r="H1463" s="80" t="n">
        <v>39142</v>
      </c>
      <c r="I1463" s="81" t="n">
        <v>0</v>
      </c>
      <c r="J1463" s="81" t="n">
        <v>0</v>
      </c>
      <c r="K1463" s="82" t="n">
        <f aca="false">IF(J1463=0,0,J1463/I1463)</f>
        <v>0</v>
      </c>
      <c r="L1463" s="82" t="n">
        <f aca="false">I1463/UOM</f>
        <v>0</v>
      </c>
      <c r="M1463" s="82" t="n">
        <f aca="false">J1463/UOM</f>
        <v>0</v>
      </c>
      <c r="N1463" s="83" t="str">
        <f aca="false">IF(F1463="P","PHY",IF(F1463="G","G",E1463))</f>
        <v>P</v>
      </c>
      <c r="O1463" s="83" t="str">
        <f aca="false">IF(ISNA(VLOOKUP(G1463,BadCanCurves,1,FALSE())),VLOOKUP(D1463,FOLIOS,6,FALSE()),"not used")</f>
        <v>not used</v>
      </c>
      <c r="P1463" s="83" t="n">
        <f aca="false">IF($N1463="P",VLOOKUP(H1463,PrcBuckets,2,FALSE()),0)</f>
        <v>13</v>
      </c>
      <c r="Q1463" s="83" t="n">
        <f aca="false">IF($N1463="D",VLOOKUP(H1463,BasisBuckets,2,FALSE()),0)</f>
        <v>0</v>
      </c>
      <c r="R1463" s="83" t="n">
        <f aca="false">IF($N1463="PHY",VLOOKUP(H1463,PGDBuckets,2,FALSE()),0)</f>
        <v>0</v>
      </c>
      <c r="S1463" s="83" t="n">
        <f aca="false">IF($N1463="G",VLOOKUP(H1463,PGDBuckets,2,FALSE()),0)</f>
        <v>0</v>
      </c>
      <c r="T1463" s="83" t="n">
        <f aca="false">SUM(P1463:S1463)</f>
        <v>13</v>
      </c>
      <c r="U1463" s="83" t="str">
        <f aca="false">IF(O1463="not used","-",O1463&amp;N1463&amp;T1463)</f>
        <v>-</v>
      </c>
      <c r="V1463" s="83" t="str">
        <f aca="false">IF(O1463="Not Used","-",VLOOKUP(D1463,FOLIOS,7,FALSE())&amp;H1463)</f>
        <v>-</v>
      </c>
      <c r="W1463" s="83" t="str">
        <f aca="false">IF(U1463="-","-",O1463&amp;E1463&amp;H1463)</f>
        <v>-</v>
      </c>
      <c r="X1463" s="84" t="str">
        <f aca="false">D1463&amp;G1463</f>
        <v>FT-CAND-EGSC-PRCTOLL:KING/MALIN</v>
      </c>
      <c r="AF1463" s="0" t="str">
        <f aca="false">D1463&amp;V1463</f>
        <v>FT-CAND-EGSC-PRC-</v>
      </c>
    </row>
    <row r="1464" customFormat="false" ht="12.75" hidden="false" customHeight="false" outlineLevel="0" collapsed="false">
      <c r="A1464" s="80" t="n">
        <v>36682</v>
      </c>
      <c r="B1464" s="81" t="s">
        <v>55</v>
      </c>
      <c r="C1464" s="81" t="s">
        <v>56</v>
      </c>
      <c r="D1464" s="81" t="s">
        <v>80</v>
      </c>
      <c r="E1464" s="81" t="s">
        <v>24</v>
      </c>
      <c r="F1464" s="81"/>
      <c r="G1464" s="81" t="s">
        <v>66</v>
      </c>
      <c r="H1464" s="80" t="n">
        <v>39173</v>
      </c>
      <c r="I1464" s="81" t="n">
        <v>0</v>
      </c>
      <c r="J1464" s="81" t="n">
        <v>0</v>
      </c>
      <c r="K1464" s="82" t="n">
        <f aca="false">IF(J1464=0,0,J1464/I1464)</f>
        <v>0</v>
      </c>
      <c r="L1464" s="82" t="n">
        <f aca="false">I1464/UOM</f>
        <v>0</v>
      </c>
      <c r="M1464" s="82" t="n">
        <f aca="false">J1464/UOM</f>
        <v>0</v>
      </c>
      <c r="N1464" s="83" t="str">
        <f aca="false">IF(F1464="P","PHY",IF(F1464="G","G",E1464))</f>
        <v>P</v>
      </c>
      <c r="O1464" s="83" t="str">
        <f aca="false">IF(ISNA(VLOOKUP(G1464,BadCanCurves,1,FALSE())),VLOOKUP(D1464,FOLIOS,6,FALSE()),"not used")</f>
        <v>not used</v>
      </c>
      <c r="P1464" s="83" t="n">
        <f aca="false">IF($N1464="P",VLOOKUP(H1464,PrcBuckets,2,FALSE()),0)</f>
        <v>13</v>
      </c>
      <c r="Q1464" s="83" t="n">
        <f aca="false">IF($N1464="D",VLOOKUP(H1464,BasisBuckets,2,FALSE()),0)</f>
        <v>0</v>
      </c>
      <c r="R1464" s="83" t="n">
        <f aca="false">IF($N1464="PHY",VLOOKUP(H1464,PGDBuckets,2,FALSE()),0)</f>
        <v>0</v>
      </c>
      <c r="S1464" s="83" t="n">
        <f aca="false">IF($N1464="G",VLOOKUP(H1464,PGDBuckets,2,FALSE()),0)</f>
        <v>0</v>
      </c>
      <c r="T1464" s="83" t="n">
        <f aca="false">SUM(P1464:S1464)</f>
        <v>13</v>
      </c>
      <c r="U1464" s="83" t="str">
        <f aca="false">IF(O1464="not used","-",O1464&amp;N1464&amp;T1464)</f>
        <v>-</v>
      </c>
      <c r="V1464" s="83" t="str">
        <f aca="false">IF(O1464="Not Used","-",VLOOKUP(D1464,FOLIOS,7,FALSE())&amp;H1464)</f>
        <v>-</v>
      </c>
      <c r="W1464" s="83" t="str">
        <f aca="false">IF(U1464="-","-",O1464&amp;E1464&amp;H1464)</f>
        <v>-</v>
      </c>
      <c r="X1464" s="84" t="str">
        <f aca="false">D1464&amp;G1464</f>
        <v>FT-CAND-EGSC-PRCTOLL:KING/MALIN</v>
      </c>
      <c r="AF1464" s="0" t="str">
        <f aca="false">D1464&amp;V1464</f>
        <v>FT-CAND-EGSC-PRC-</v>
      </c>
    </row>
    <row r="1465" customFormat="false" ht="12.75" hidden="false" customHeight="false" outlineLevel="0" collapsed="false">
      <c r="A1465" s="80" t="n">
        <v>36682</v>
      </c>
      <c r="B1465" s="81" t="s">
        <v>55</v>
      </c>
      <c r="C1465" s="81" t="s">
        <v>56</v>
      </c>
      <c r="D1465" s="81" t="s">
        <v>80</v>
      </c>
      <c r="E1465" s="81" t="s">
        <v>24</v>
      </c>
      <c r="F1465" s="81"/>
      <c r="G1465" s="81" t="s">
        <v>66</v>
      </c>
      <c r="H1465" s="80" t="n">
        <v>39203</v>
      </c>
      <c r="I1465" s="81" t="n">
        <v>0</v>
      </c>
      <c r="J1465" s="81" t="n">
        <v>0</v>
      </c>
      <c r="K1465" s="82" t="n">
        <f aca="false">IF(J1465=0,0,J1465/I1465)</f>
        <v>0</v>
      </c>
      <c r="L1465" s="82" t="n">
        <f aca="false">I1465/UOM</f>
        <v>0</v>
      </c>
      <c r="M1465" s="82" t="n">
        <f aca="false">J1465/UOM</f>
        <v>0</v>
      </c>
      <c r="N1465" s="83" t="str">
        <f aca="false">IF(F1465="P","PHY",IF(F1465="G","G",E1465))</f>
        <v>P</v>
      </c>
      <c r="O1465" s="83" t="str">
        <f aca="false">IF(ISNA(VLOOKUP(G1465,BadCanCurves,1,FALSE())),VLOOKUP(D1465,FOLIOS,6,FALSE()),"not used")</f>
        <v>not used</v>
      </c>
      <c r="P1465" s="83" t="n">
        <f aca="false">IF($N1465="P",VLOOKUP(H1465,PrcBuckets,2,FALSE()),0)</f>
        <v>13</v>
      </c>
      <c r="Q1465" s="83" t="n">
        <f aca="false">IF($N1465="D",VLOOKUP(H1465,BasisBuckets,2,FALSE()),0)</f>
        <v>0</v>
      </c>
      <c r="R1465" s="83" t="n">
        <f aca="false">IF($N1465="PHY",VLOOKUP(H1465,PGDBuckets,2,FALSE()),0)</f>
        <v>0</v>
      </c>
      <c r="S1465" s="83" t="n">
        <f aca="false">IF($N1465="G",VLOOKUP(H1465,PGDBuckets,2,FALSE()),0)</f>
        <v>0</v>
      </c>
      <c r="T1465" s="83" t="n">
        <f aca="false">SUM(P1465:S1465)</f>
        <v>13</v>
      </c>
      <c r="U1465" s="83" t="str">
        <f aca="false">IF(O1465="not used","-",O1465&amp;N1465&amp;T1465)</f>
        <v>-</v>
      </c>
      <c r="V1465" s="83" t="str">
        <f aca="false">IF(O1465="Not Used","-",VLOOKUP(D1465,FOLIOS,7,FALSE())&amp;H1465)</f>
        <v>-</v>
      </c>
      <c r="W1465" s="83" t="str">
        <f aca="false">IF(U1465="-","-",O1465&amp;E1465&amp;H1465)</f>
        <v>-</v>
      </c>
      <c r="X1465" s="84" t="str">
        <f aca="false">D1465&amp;G1465</f>
        <v>FT-CAND-EGSC-PRCTOLL:KING/MALIN</v>
      </c>
      <c r="AF1465" s="0" t="str">
        <f aca="false">D1465&amp;V1465</f>
        <v>FT-CAND-EGSC-PRC-</v>
      </c>
    </row>
    <row r="1466" customFormat="false" ht="12.75" hidden="false" customHeight="false" outlineLevel="0" collapsed="false">
      <c r="A1466" s="80" t="n">
        <v>36682</v>
      </c>
      <c r="B1466" s="81" t="s">
        <v>55</v>
      </c>
      <c r="C1466" s="81" t="s">
        <v>56</v>
      </c>
      <c r="D1466" s="81" t="s">
        <v>80</v>
      </c>
      <c r="E1466" s="81" t="s">
        <v>24</v>
      </c>
      <c r="F1466" s="81"/>
      <c r="G1466" s="81" t="s">
        <v>66</v>
      </c>
      <c r="H1466" s="80" t="n">
        <v>39234</v>
      </c>
      <c r="I1466" s="81" t="n">
        <v>0</v>
      </c>
      <c r="J1466" s="81" t="n">
        <v>0</v>
      </c>
      <c r="K1466" s="82" t="n">
        <f aca="false">IF(J1466=0,0,J1466/I1466)</f>
        <v>0</v>
      </c>
      <c r="L1466" s="82" t="n">
        <f aca="false">I1466/UOM</f>
        <v>0</v>
      </c>
      <c r="M1466" s="82" t="n">
        <f aca="false">J1466/UOM</f>
        <v>0</v>
      </c>
      <c r="N1466" s="83" t="str">
        <f aca="false">IF(F1466="P","PHY",IF(F1466="G","G",E1466))</f>
        <v>P</v>
      </c>
      <c r="O1466" s="83" t="str">
        <f aca="false">IF(ISNA(VLOOKUP(G1466,BadCanCurves,1,FALSE())),VLOOKUP(D1466,FOLIOS,6,FALSE()),"not used")</f>
        <v>not used</v>
      </c>
      <c r="P1466" s="83" t="n">
        <f aca="false">IF($N1466="P",VLOOKUP(H1466,PrcBuckets,2,FALSE()),0)</f>
        <v>13</v>
      </c>
      <c r="Q1466" s="83" t="n">
        <f aca="false">IF($N1466="D",VLOOKUP(H1466,BasisBuckets,2,FALSE()),0)</f>
        <v>0</v>
      </c>
      <c r="R1466" s="83" t="n">
        <f aca="false">IF($N1466="PHY",VLOOKUP(H1466,PGDBuckets,2,FALSE()),0)</f>
        <v>0</v>
      </c>
      <c r="S1466" s="83" t="n">
        <f aca="false">IF($N1466="G",VLOOKUP(H1466,PGDBuckets,2,FALSE()),0)</f>
        <v>0</v>
      </c>
      <c r="T1466" s="83" t="n">
        <f aca="false">SUM(P1466:S1466)</f>
        <v>13</v>
      </c>
      <c r="U1466" s="83" t="str">
        <f aca="false">IF(O1466="not used","-",O1466&amp;N1466&amp;T1466)</f>
        <v>-</v>
      </c>
      <c r="V1466" s="83" t="str">
        <f aca="false">IF(O1466="Not Used","-",VLOOKUP(D1466,FOLIOS,7,FALSE())&amp;H1466)</f>
        <v>-</v>
      </c>
      <c r="W1466" s="83" t="str">
        <f aca="false">IF(U1466="-","-",O1466&amp;E1466&amp;H1466)</f>
        <v>-</v>
      </c>
      <c r="X1466" s="84" t="str">
        <f aca="false">D1466&amp;G1466</f>
        <v>FT-CAND-EGSC-PRCTOLL:KING/MALIN</v>
      </c>
      <c r="AF1466" s="0" t="str">
        <f aca="false">D1466&amp;V1466</f>
        <v>FT-CAND-EGSC-PRC-</v>
      </c>
    </row>
    <row r="1467" customFormat="false" ht="12.75" hidden="false" customHeight="false" outlineLevel="0" collapsed="false">
      <c r="A1467" s="80" t="n">
        <v>36682</v>
      </c>
      <c r="B1467" s="81" t="s">
        <v>55</v>
      </c>
      <c r="C1467" s="81" t="s">
        <v>56</v>
      </c>
      <c r="D1467" s="81" t="s">
        <v>80</v>
      </c>
      <c r="E1467" s="81" t="s">
        <v>24</v>
      </c>
      <c r="F1467" s="81"/>
      <c r="G1467" s="81" t="s">
        <v>66</v>
      </c>
      <c r="H1467" s="80" t="n">
        <v>39264</v>
      </c>
      <c r="I1467" s="81" t="n">
        <v>0</v>
      </c>
      <c r="J1467" s="81" t="n">
        <v>0</v>
      </c>
      <c r="K1467" s="82" t="n">
        <f aca="false">IF(J1467=0,0,J1467/I1467)</f>
        <v>0</v>
      </c>
      <c r="L1467" s="82" t="n">
        <f aca="false">I1467/UOM</f>
        <v>0</v>
      </c>
      <c r="M1467" s="82" t="n">
        <f aca="false">J1467/UOM</f>
        <v>0</v>
      </c>
      <c r="N1467" s="83" t="str">
        <f aca="false">IF(F1467="P","PHY",IF(F1467="G","G",E1467))</f>
        <v>P</v>
      </c>
      <c r="O1467" s="83" t="str">
        <f aca="false">IF(ISNA(VLOOKUP(G1467,BadCanCurves,1,FALSE())),VLOOKUP(D1467,FOLIOS,6,FALSE()),"not used")</f>
        <v>not used</v>
      </c>
      <c r="P1467" s="83" t="n">
        <f aca="false">IF($N1467="P",VLOOKUP(H1467,PrcBuckets,2,FALSE()),0)</f>
        <v>13</v>
      </c>
      <c r="Q1467" s="83" t="n">
        <f aca="false">IF($N1467="D",VLOOKUP(H1467,BasisBuckets,2,FALSE()),0)</f>
        <v>0</v>
      </c>
      <c r="R1467" s="83" t="n">
        <f aca="false">IF($N1467="PHY",VLOOKUP(H1467,PGDBuckets,2,FALSE()),0)</f>
        <v>0</v>
      </c>
      <c r="S1467" s="83" t="n">
        <f aca="false">IF($N1467="G",VLOOKUP(H1467,PGDBuckets,2,FALSE()),0)</f>
        <v>0</v>
      </c>
      <c r="T1467" s="83" t="n">
        <f aca="false">SUM(P1467:S1467)</f>
        <v>13</v>
      </c>
      <c r="U1467" s="83" t="str">
        <f aca="false">IF(O1467="not used","-",O1467&amp;N1467&amp;T1467)</f>
        <v>-</v>
      </c>
      <c r="V1467" s="83" t="str">
        <f aca="false">IF(O1467="Not Used","-",VLOOKUP(D1467,FOLIOS,7,FALSE())&amp;H1467)</f>
        <v>-</v>
      </c>
      <c r="W1467" s="83" t="str">
        <f aca="false">IF(U1467="-","-",O1467&amp;E1467&amp;H1467)</f>
        <v>-</v>
      </c>
      <c r="X1467" s="84" t="str">
        <f aca="false">D1467&amp;G1467</f>
        <v>FT-CAND-EGSC-PRCTOLL:KING/MALIN</v>
      </c>
      <c r="AF1467" s="0" t="str">
        <f aca="false">D1467&amp;V1467</f>
        <v>FT-CAND-EGSC-PRC-</v>
      </c>
    </row>
    <row r="1468" customFormat="false" ht="12.75" hidden="false" customHeight="false" outlineLevel="0" collapsed="false">
      <c r="A1468" s="80" t="n">
        <v>36682</v>
      </c>
      <c r="B1468" s="81" t="s">
        <v>55</v>
      </c>
      <c r="C1468" s="81" t="s">
        <v>56</v>
      </c>
      <c r="D1468" s="81" t="s">
        <v>80</v>
      </c>
      <c r="E1468" s="81" t="s">
        <v>24</v>
      </c>
      <c r="F1468" s="81"/>
      <c r="G1468" s="81" t="s">
        <v>66</v>
      </c>
      <c r="H1468" s="80" t="n">
        <v>39295</v>
      </c>
      <c r="I1468" s="81" t="n">
        <v>0</v>
      </c>
      <c r="J1468" s="81" t="n">
        <v>0</v>
      </c>
      <c r="K1468" s="82" t="n">
        <f aca="false">IF(J1468=0,0,J1468/I1468)</f>
        <v>0</v>
      </c>
      <c r="L1468" s="82" t="n">
        <f aca="false">I1468/UOM</f>
        <v>0</v>
      </c>
      <c r="M1468" s="82" t="n">
        <f aca="false">J1468/UOM</f>
        <v>0</v>
      </c>
      <c r="N1468" s="83" t="str">
        <f aca="false">IF(F1468="P","PHY",IF(F1468="G","G",E1468))</f>
        <v>P</v>
      </c>
      <c r="O1468" s="83" t="str">
        <f aca="false">IF(ISNA(VLOOKUP(G1468,BadCanCurves,1,FALSE())),VLOOKUP(D1468,FOLIOS,6,FALSE()),"not used")</f>
        <v>not used</v>
      </c>
      <c r="P1468" s="83" t="n">
        <f aca="false">IF($N1468="P",VLOOKUP(H1468,PrcBuckets,2,FALSE()),0)</f>
        <v>13</v>
      </c>
      <c r="Q1468" s="83" t="n">
        <f aca="false">IF($N1468="D",VLOOKUP(H1468,BasisBuckets,2,FALSE()),0)</f>
        <v>0</v>
      </c>
      <c r="R1468" s="83" t="n">
        <f aca="false">IF($N1468="PHY",VLOOKUP(H1468,PGDBuckets,2,FALSE()),0)</f>
        <v>0</v>
      </c>
      <c r="S1468" s="83" t="n">
        <f aca="false">IF($N1468="G",VLOOKUP(H1468,PGDBuckets,2,FALSE()),0)</f>
        <v>0</v>
      </c>
      <c r="T1468" s="83" t="n">
        <f aca="false">SUM(P1468:S1468)</f>
        <v>13</v>
      </c>
      <c r="U1468" s="83" t="str">
        <f aca="false">IF(O1468="not used","-",O1468&amp;N1468&amp;T1468)</f>
        <v>-</v>
      </c>
      <c r="V1468" s="83" t="str">
        <f aca="false">IF(O1468="Not Used","-",VLOOKUP(D1468,FOLIOS,7,FALSE())&amp;H1468)</f>
        <v>-</v>
      </c>
      <c r="W1468" s="83" t="str">
        <f aca="false">IF(U1468="-","-",O1468&amp;E1468&amp;H1468)</f>
        <v>-</v>
      </c>
      <c r="X1468" s="84" t="str">
        <f aca="false">D1468&amp;G1468</f>
        <v>FT-CAND-EGSC-PRCTOLL:KING/MALIN</v>
      </c>
      <c r="AF1468" s="0" t="str">
        <f aca="false">D1468&amp;V1468</f>
        <v>FT-CAND-EGSC-PRC-</v>
      </c>
    </row>
    <row r="1469" customFormat="false" ht="12.75" hidden="false" customHeight="false" outlineLevel="0" collapsed="false">
      <c r="A1469" s="80" t="n">
        <v>36682</v>
      </c>
      <c r="B1469" s="81" t="s">
        <v>55</v>
      </c>
      <c r="C1469" s="81" t="s">
        <v>56</v>
      </c>
      <c r="D1469" s="81" t="s">
        <v>80</v>
      </c>
      <c r="E1469" s="81" t="s">
        <v>24</v>
      </c>
      <c r="F1469" s="81"/>
      <c r="G1469" s="81" t="s">
        <v>66</v>
      </c>
      <c r="H1469" s="80" t="n">
        <v>39326</v>
      </c>
      <c r="I1469" s="81" t="n">
        <v>0</v>
      </c>
      <c r="J1469" s="81" t="n">
        <v>0</v>
      </c>
      <c r="K1469" s="82" t="n">
        <f aca="false">IF(J1469=0,0,J1469/I1469)</f>
        <v>0</v>
      </c>
      <c r="L1469" s="82" t="n">
        <f aca="false">I1469/UOM</f>
        <v>0</v>
      </c>
      <c r="M1469" s="82" t="n">
        <f aca="false">J1469/UOM</f>
        <v>0</v>
      </c>
      <c r="N1469" s="83" t="str">
        <f aca="false">IF(F1469="P","PHY",IF(F1469="G","G",E1469))</f>
        <v>P</v>
      </c>
      <c r="O1469" s="83" t="str">
        <f aca="false">IF(ISNA(VLOOKUP(G1469,BadCanCurves,1,FALSE())),VLOOKUP(D1469,FOLIOS,6,FALSE()),"not used")</f>
        <v>not used</v>
      </c>
      <c r="P1469" s="83" t="n">
        <f aca="false">IF($N1469="P",VLOOKUP(H1469,PrcBuckets,2,FALSE()),0)</f>
        <v>13</v>
      </c>
      <c r="Q1469" s="83" t="n">
        <f aca="false">IF($N1469="D",VLOOKUP(H1469,BasisBuckets,2,FALSE()),0)</f>
        <v>0</v>
      </c>
      <c r="R1469" s="83" t="n">
        <f aca="false">IF($N1469="PHY",VLOOKUP(H1469,PGDBuckets,2,FALSE()),0)</f>
        <v>0</v>
      </c>
      <c r="S1469" s="83" t="n">
        <f aca="false">IF($N1469="G",VLOOKUP(H1469,PGDBuckets,2,FALSE()),0)</f>
        <v>0</v>
      </c>
      <c r="T1469" s="83" t="n">
        <f aca="false">SUM(P1469:S1469)</f>
        <v>13</v>
      </c>
      <c r="U1469" s="83" t="str">
        <f aca="false">IF(O1469="not used","-",O1469&amp;N1469&amp;T1469)</f>
        <v>-</v>
      </c>
      <c r="V1469" s="83" t="str">
        <f aca="false">IF(O1469="Not Used","-",VLOOKUP(D1469,FOLIOS,7,FALSE())&amp;H1469)</f>
        <v>-</v>
      </c>
      <c r="W1469" s="83" t="str">
        <f aca="false">IF(U1469="-","-",O1469&amp;E1469&amp;H1469)</f>
        <v>-</v>
      </c>
      <c r="X1469" s="84" t="str">
        <f aca="false">D1469&amp;G1469</f>
        <v>FT-CAND-EGSC-PRCTOLL:KING/MALIN</v>
      </c>
      <c r="AF1469" s="0" t="str">
        <f aca="false">D1469&amp;V1469</f>
        <v>FT-CAND-EGSC-PRC-</v>
      </c>
    </row>
    <row r="1470" customFormat="false" ht="12.75" hidden="false" customHeight="false" outlineLevel="0" collapsed="false">
      <c r="A1470" s="80" t="n">
        <v>36682</v>
      </c>
      <c r="B1470" s="81" t="s">
        <v>55</v>
      </c>
      <c r="C1470" s="81" t="s">
        <v>56</v>
      </c>
      <c r="D1470" s="81" t="s">
        <v>80</v>
      </c>
      <c r="E1470" s="81" t="s">
        <v>24</v>
      </c>
      <c r="F1470" s="81"/>
      <c r="G1470" s="81" t="s">
        <v>66</v>
      </c>
      <c r="H1470" s="80" t="n">
        <v>39356</v>
      </c>
      <c r="I1470" s="81" t="n">
        <v>0</v>
      </c>
      <c r="J1470" s="81" t="n">
        <v>0</v>
      </c>
      <c r="K1470" s="82" t="n">
        <f aca="false">IF(J1470=0,0,J1470/I1470)</f>
        <v>0</v>
      </c>
      <c r="L1470" s="82" t="n">
        <f aca="false">I1470/UOM</f>
        <v>0</v>
      </c>
      <c r="M1470" s="82" t="n">
        <f aca="false">J1470/UOM</f>
        <v>0</v>
      </c>
      <c r="N1470" s="83" t="str">
        <f aca="false">IF(F1470="P","PHY",IF(F1470="G","G",E1470))</f>
        <v>P</v>
      </c>
      <c r="O1470" s="83" t="str">
        <f aca="false">IF(ISNA(VLOOKUP(G1470,BadCanCurves,1,FALSE())),VLOOKUP(D1470,FOLIOS,6,FALSE()),"not used")</f>
        <v>not used</v>
      </c>
      <c r="P1470" s="83" t="n">
        <f aca="false">IF($N1470="P",VLOOKUP(H1470,PrcBuckets,2,FALSE()),0)</f>
        <v>13</v>
      </c>
      <c r="Q1470" s="83" t="n">
        <f aca="false">IF($N1470="D",VLOOKUP(H1470,BasisBuckets,2,FALSE()),0)</f>
        <v>0</v>
      </c>
      <c r="R1470" s="83" t="n">
        <f aca="false">IF($N1470="PHY",VLOOKUP(H1470,PGDBuckets,2,FALSE()),0)</f>
        <v>0</v>
      </c>
      <c r="S1470" s="83" t="n">
        <f aca="false">IF($N1470="G",VLOOKUP(H1470,PGDBuckets,2,FALSE()),0)</f>
        <v>0</v>
      </c>
      <c r="T1470" s="83" t="n">
        <f aca="false">SUM(P1470:S1470)</f>
        <v>13</v>
      </c>
      <c r="U1470" s="83" t="str">
        <f aca="false">IF(O1470="not used","-",O1470&amp;N1470&amp;T1470)</f>
        <v>-</v>
      </c>
      <c r="V1470" s="83" t="str">
        <f aca="false">IF(O1470="Not Used","-",VLOOKUP(D1470,FOLIOS,7,FALSE())&amp;H1470)</f>
        <v>-</v>
      </c>
      <c r="W1470" s="83" t="str">
        <f aca="false">IF(U1470="-","-",O1470&amp;E1470&amp;H1470)</f>
        <v>-</v>
      </c>
      <c r="X1470" s="84" t="str">
        <f aca="false">D1470&amp;G1470</f>
        <v>FT-CAND-EGSC-PRCTOLL:KING/MALIN</v>
      </c>
      <c r="AF1470" s="0" t="str">
        <f aca="false">D1470&amp;V1470</f>
        <v>FT-CAND-EGSC-PRC-</v>
      </c>
    </row>
    <row r="1471" customFormat="false" ht="12.75" hidden="false" customHeight="false" outlineLevel="0" collapsed="false">
      <c r="A1471" s="80" t="n">
        <v>36682</v>
      </c>
      <c r="B1471" s="81" t="s">
        <v>55</v>
      </c>
      <c r="C1471" s="81" t="s">
        <v>56</v>
      </c>
      <c r="D1471" s="81" t="s">
        <v>80</v>
      </c>
      <c r="E1471" s="81" t="s">
        <v>24</v>
      </c>
      <c r="F1471" s="81"/>
      <c r="G1471" s="81" t="s">
        <v>66</v>
      </c>
      <c r="H1471" s="80" t="n">
        <v>39387</v>
      </c>
      <c r="I1471" s="81" t="n">
        <v>0</v>
      </c>
      <c r="J1471" s="81" t="n">
        <v>0</v>
      </c>
      <c r="K1471" s="82" t="n">
        <f aca="false">IF(J1471=0,0,J1471/I1471)</f>
        <v>0</v>
      </c>
      <c r="L1471" s="82" t="n">
        <f aca="false">I1471/UOM</f>
        <v>0</v>
      </c>
      <c r="M1471" s="82" t="n">
        <f aca="false">J1471/UOM</f>
        <v>0</v>
      </c>
      <c r="N1471" s="83" t="str">
        <f aca="false">IF(F1471="P","PHY",IF(F1471="G","G",E1471))</f>
        <v>P</v>
      </c>
      <c r="O1471" s="83" t="str">
        <f aca="false">IF(ISNA(VLOOKUP(G1471,BadCanCurves,1,FALSE())),VLOOKUP(D1471,FOLIOS,6,FALSE()),"not used")</f>
        <v>not used</v>
      </c>
      <c r="P1471" s="83" t="n">
        <f aca="false">IF($N1471="P",VLOOKUP(H1471,PrcBuckets,2,FALSE()),0)</f>
        <v>13</v>
      </c>
      <c r="Q1471" s="83" t="n">
        <f aca="false">IF($N1471="D",VLOOKUP(H1471,BasisBuckets,2,FALSE()),0)</f>
        <v>0</v>
      </c>
      <c r="R1471" s="83" t="n">
        <f aca="false">IF($N1471="PHY",VLOOKUP(H1471,PGDBuckets,2,FALSE()),0)</f>
        <v>0</v>
      </c>
      <c r="S1471" s="83" t="n">
        <f aca="false">IF($N1471="G",VLOOKUP(H1471,PGDBuckets,2,FALSE()),0)</f>
        <v>0</v>
      </c>
      <c r="T1471" s="83" t="n">
        <f aca="false">SUM(P1471:S1471)</f>
        <v>13</v>
      </c>
      <c r="U1471" s="83" t="str">
        <f aca="false">IF(O1471="not used","-",O1471&amp;N1471&amp;T1471)</f>
        <v>-</v>
      </c>
      <c r="V1471" s="83" t="str">
        <f aca="false">IF(O1471="Not Used","-",VLOOKUP(D1471,FOLIOS,7,FALSE())&amp;H1471)</f>
        <v>-</v>
      </c>
      <c r="W1471" s="83" t="str">
        <f aca="false">IF(U1471="-","-",O1471&amp;E1471&amp;H1471)</f>
        <v>-</v>
      </c>
      <c r="X1471" s="84" t="str">
        <f aca="false">D1471&amp;G1471</f>
        <v>FT-CAND-EGSC-PRCTOLL:KING/MALIN</v>
      </c>
      <c r="AF1471" s="0" t="str">
        <f aca="false">D1471&amp;V1471</f>
        <v>FT-CAND-EGSC-PRC-</v>
      </c>
    </row>
    <row r="1472" customFormat="false" ht="12.75" hidden="false" customHeight="false" outlineLevel="0" collapsed="false">
      <c r="A1472" s="80" t="n">
        <v>36682</v>
      </c>
      <c r="B1472" s="81" t="s">
        <v>55</v>
      </c>
      <c r="C1472" s="81" t="s">
        <v>56</v>
      </c>
      <c r="D1472" s="81" t="s">
        <v>80</v>
      </c>
      <c r="E1472" s="81" t="s">
        <v>24</v>
      </c>
      <c r="F1472" s="81"/>
      <c r="G1472" s="81" t="s">
        <v>66</v>
      </c>
      <c r="H1472" s="80" t="n">
        <v>39417</v>
      </c>
      <c r="I1472" s="81" t="n">
        <v>0</v>
      </c>
      <c r="J1472" s="81" t="n">
        <v>0</v>
      </c>
      <c r="K1472" s="82" t="n">
        <f aca="false">IF(J1472=0,0,J1472/I1472)</f>
        <v>0</v>
      </c>
      <c r="L1472" s="82" t="n">
        <f aca="false">I1472/UOM</f>
        <v>0</v>
      </c>
      <c r="M1472" s="82" t="n">
        <f aca="false">J1472/UOM</f>
        <v>0</v>
      </c>
      <c r="N1472" s="83" t="str">
        <f aca="false">IF(F1472="P","PHY",IF(F1472="G","G",E1472))</f>
        <v>P</v>
      </c>
      <c r="O1472" s="83" t="str">
        <f aca="false">IF(ISNA(VLOOKUP(G1472,BadCanCurves,1,FALSE())),VLOOKUP(D1472,FOLIOS,6,FALSE()),"not used")</f>
        <v>not used</v>
      </c>
      <c r="P1472" s="83" t="n">
        <f aca="false">IF($N1472="P",VLOOKUP(H1472,PrcBuckets,2,FALSE()),0)</f>
        <v>13</v>
      </c>
      <c r="Q1472" s="83" t="n">
        <f aca="false">IF($N1472="D",VLOOKUP(H1472,BasisBuckets,2,FALSE()),0)</f>
        <v>0</v>
      </c>
      <c r="R1472" s="83" t="n">
        <f aca="false">IF($N1472="PHY",VLOOKUP(H1472,PGDBuckets,2,FALSE()),0)</f>
        <v>0</v>
      </c>
      <c r="S1472" s="83" t="n">
        <f aca="false">IF($N1472="G",VLOOKUP(H1472,PGDBuckets,2,FALSE()),0)</f>
        <v>0</v>
      </c>
      <c r="T1472" s="83" t="n">
        <f aca="false">SUM(P1472:S1472)</f>
        <v>13</v>
      </c>
      <c r="U1472" s="83" t="str">
        <f aca="false">IF(O1472="not used","-",O1472&amp;N1472&amp;T1472)</f>
        <v>-</v>
      </c>
      <c r="V1472" s="83" t="str">
        <f aca="false">IF(O1472="Not Used","-",VLOOKUP(D1472,FOLIOS,7,FALSE())&amp;H1472)</f>
        <v>-</v>
      </c>
      <c r="W1472" s="83" t="str">
        <f aca="false">IF(U1472="-","-",O1472&amp;E1472&amp;H1472)</f>
        <v>-</v>
      </c>
      <c r="X1472" s="84" t="str">
        <f aca="false">D1472&amp;G1472</f>
        <v>FT-CAND-EGSC-PRCTOLL:KING/MALIN</v>
      </c>
      <c r="AF1472" s="0" t="str">
        <f aca="false">D1472&amp;V1472</f>
        <v>FT-CAND-EGSC-PRC-</v>
      </c>
    </row>
    <row r="1473" customFormat="false" ht="12.75" hidden="false" customHeight="false" outlineLevel="0" collapsed="false">
      <c r="A1473" s="80" t="n">
        <v>36682</v>
      </c>
      <c r="B1473" s="81" t="s">
        <v>55</v>
      </c>
      <c r="C1473" s="81" t="s">
        <v>56</v>
      </c>
      <c r="D1473" s="81" t="s">
        <v>80</v>
      </c>
      <c r="E1473" s="81" t="s">
        <v>24</v>
      </c>
      <c r="F1473" s="81"/>
      <c r="G1473" s="81" t="s">
        <v>66</v>
      </c>
      <c r="H1473" s="80" t="n">
        <v>39448</v>
      </c>
      <c r="I1473" s="81" t="n">
        <v>0</v>
      </c>
      <c r="J1473" s="81" t="n">
        <v>0</v>
      </c>
      <c r="K1473" s="82" t="n">
        <f aca="false">IF(J1473=0,0,J1473/I1473)</f>
        <v>0</v>
      </c>
      <c r="L1473" s="82" t="n">
        <f aca="false">I1473/UOM</f>
        <v>0</v>
      </c>
      <c r="M1473" s="82" t="n">
        <f aca="false">J1473/UOM</f>
        <v>0</v>
      </c>
      <c r="N1473" s="83" t="str">
        <f aca="false">IF(F1473="P","PHY",IF(F1473="G","G",E1473))</f>
        <v>P</v>
      </c>
      <c r="O1473" s="83" t="str">
        <f aca="false">IF(ISNA(VLOOKUP(G1473,BadCanCurves,1,FALSE())),VLOOKUP(D1473,FOLIOS,6,FALSE()),"not used")</f>
        <v>not used</v>
      </c>
      <c r="P1473" s="83" t="n">
        <f aca="false">IF($N1473="P",VLOOKUP(H1473,PrcBuckets,2,FALSE()),0)</f>
        <v>13</v>
      </c>
      <c r="Q1473" s="83" t="n">
        <f aca="false">IF($N1473="D",VLOOKUP(H1473,BasisBuckets,2,FALSE()),0)</f>
        <v>0</v>
      </c>
      <c r="R1473" s="83" t="n">
        <f aca="false">IF($N1473="PHY",VLOOKUP(H1473,PGDBuckets,2,FALSE()),0)</f>
        <v>0</v>
      </c>
      <c r="S1473" s="83" t="n">
        <f aca="false">IF($N1473="G",VLOOKUP(H1473,PGDBuckets,2,FALSE()),0)</f>
        <v>0</v>
      </c>
      <c r="T1473" s="83" t="n">
        <f aca="false">SUM(P1473:S1473)</f>
        <v>13</v>
      </c>
      <c r="U1473" s="83" t="str">
        <f aca="false">IF(O1473="not used","-",O1473&amp;N1473&amp;T1473)</f>
        <v>-</v>
      </c>
      <c r="V1473" s="83" t="str">
        <f aca="false">IF(O1473="Not Used","-",VLOOKUP(D1473,FOLIOS,7,FALSE())&amp;H1473)</f>
        <v>-</v>
      </c>
      <c r="W1473" s="83" t="str">
        <f aca="false">IF(U1473="-","-",O1473&amp;E1473&amp;H1473)</f>
        <v>-</v>
      </c>
      <c r="X1473" s="84" t="str">
        <f aca="false">D1473&amp;G1473</f>
        <v>FT-CAND-EGSC-PRCTOLL:KING/MALIN</v>
      </c>
      <c r="AF1473" s="0" t="str">
        <f aca="false">D1473&amp;V1473</f>
        <v>FT-CAND-EGSC-PRC-</v>
      </c>
    </row>
    <row r="1474" customFormat="false" ht="12.75" hidden="false" customHeight="false" outlineLevel="0" collapsed="false">
      <c r="A1474" s="80" t="n">
        <v>36682</v>
      </c>
      <c r="B1474" s="81" t="s">
        <v>55</v>
      </c>
      <c r="C1474" s="81" t="s">
        <v>56</v>
      </c>
      <c r="D1474" s="81" t="s">
        <v>80</v>
      </c>
      <c r="E1474" s="81" t="s">
        <v>24</v>
      </c>
      <c r="F1474" s="81"/>
      <c r="G1474" s="81" t="s">
        <v>66</v>
      </c>
      <c r="H1474" s="80" t="n">
        <v>39479</v>
      </c>
      <c r="I1474" s="81" t="n">
        <v>0</v>
      </c>
      <c r="J1474" s="81" t="n">
        <v>0</v>
      </c>
      <c r="K1474" s="82" t="n">
        <f aca="false">IF(J1474=0,0,J1474/I1474)</f>
        <v>0</v>
      </c>
      <c r="L1474" s="82" t="n">
        <f aca="false">I1474/UOM</f>
        <v>0</v>
      </c>
      <c r="M1474" s="82" t="n">
        <f aca="false">J1474/UOM</f>
        <v>0</v>
      </c>
      <c r="N1474" s="83" t="str">
        <f aca="false">IF(F1474="P","PHY",IF(F1474="G","G",E1474))</f>
        <v>P</v>
      </c>
      <c r="O1474" s="83" t="str">
        <f aca="false">IF(ISNA(VLOOKUP(G1474,BadCanCurves,1,FALSE())),VLOOKUP(D1474,FOLIOS,6,FALSE()),"not used")</f>
        <v>not used</v>
      </c>
      <c r="P1474" s="83" t="n">
        <f aca="false">IF($N1474="P",VLOOKUP(H1474,PrcBuckets,2,FALSE()),0)</f>
        <v>13</v>
      </c>
      <c r="Q1474" s="83" t="n">
        <f aca="false">IF($N1474="D",VLOOKUP(H1474,BasisBuckets,2,FALSE()),0)</f>
        <v>0</v>
      </c>
      <c r="R1474" s="83" t="n">
        <f aca="false">IF($N1474="PHY",VLOOKUP(H1474,PGDBuckets,2,FALSE()),0)</f>
        <v>0</v>
      </c>
      <c r="S1474" s="83" t="n">
        <f aca="false">IF($N1474="G",VLOOKUP(H1474,PGDBuckets,2,FALSE()),0)</f>
        <v>0</v>
      </c>
      <c r="T1474" s="83" t="n">
        <f aca="false">SUM(P1474:S1474)</f>
        <v>13</v>
      </c>
      <c r="U1474" s="83" t="str">
        <f aca="false">IF(O1474="not used","-",O1474&amp;N1474&amp;T1474)</f>
        <v>-</v>
      </c>
      <c r="V1474" s="83" t="str">
        <f aca="false">IF(O1474="Not Used","-",VLOOKUP(D1474,FOLIOS,7,FALSE())&amp;H1474)</f>
        <v>-</v>
      </c>
      <c r="W1474" s="83" t="str">
        <f aca="false">IF(U1474="-","-",O1474&amp;E1474&amp;H1474)</f>
        <v>-</v>
      </c>
      <c r="X1474" s="84" t="str">
        <f aca="false">D1474&amp;G1474</f>
        <v>FT-CAND-EGSC-PRCTOLL:KING/MALIN</v>
      </c>
      <c r="AF1474" s="0" t="str">
        <f aca="false">D1474&amp;V1474</f>
        <v>FT-CAND-EGSC-PRC-</v>
      </c>
    </row>
    <row r="1475" customFormat="false" ht="12.75" hidden="false" customHeight="false" outlineLevel="0" collapsed="false">
      <c r="A1475" s="80" t="n">
        <v>36682</v>
      </c>
      <c r="B1475" s="81" t="s">
        <v>55</v>
      </c>
      <c r="C1475" s="81" t="s">
        <v>56</v>
      </c>
      <c r="D1475" s="81" t="s">
        <v>80</v>
      </c>
      <c r="E1475" s="81" t="s">
        <v>24</v>
      </c>
      <c r="F1475" s="81"/>
      <c r="G1475" s="81" t="s">
        <v>66</v>
      </c>
      <c r="H1475" s="80" t="n">
        <v>39508</v>
      </c>
      <c r="I1475" s="81" t="n">
        <v>0</v>
      </c>
      <c r="J1475" s="81" t="n">
        <v>0</v>
      </c>
      <c r="K1475" s="82" t="n">
        <f aca="false">IF(J1475=0,0,J1475/I1475)</f>
        <v>0</v>
      </c>
      <c r="L1475" s="82" t="n">
        <f aca="false">I1475/UOM</f>
        <v>0</v>
      </c>
      <c r="M1475" s="82" t="n">
        <f aca="false">J1475/UOM</f>
        <v>0</v>
      </c>
      <c r="N1475" s="83" t="str">
        <f aca="false">IF(F1475="P","PHY",IF(F1475="G","G",E1475))</f>
        <v>P</v>
      </c>
      <c r="O1475" s="83" t="str">
        <f aca="false">IF(ISNA(VLOOKUP(G1475,BadCanCurves,1,FALSE())),VLOOKUP(D1475,FOLIOS,6,FALSE()),"not used")</f>
        <v>not used</v>
      </c>
      <c r="P1475" s="83" t="n">
        <f aca="false">IF($N1475="P",VLOOKUP(H1475,PrcBuckets,2,FALSE()),0)</f>
        <v>13</v>
      </c>
      <c r="Q1475" s="83" t="n">
        <f aca="false">IF($N1475="D",VLOOKUP(H1475,BasisBuckets,2,FALSE()),0)</f>
        <v>0</v>
      </c>
      <c r="R1475" s="83" t="n">
        <f aca="false">IF($N1475="PHY",VLOOKUP(H1475,PGDBuckets,2,FALSE()),0)</f>
        <v>0</v>
      </c>
      <c r="S1475" s="83" t="n">
        <f aca="false">IF($N1475="G",VLOOKUP(H1475,PGDBuckets,2,FALSE()),0)</f>
        <v>0</v>
      </c>
      <c r="T1475" s="83" t="n">
        <f aca="false">SUM(P1475:S1475)</f>
        <v>13</v>
      </c>
      <c r="U1475" s="83" t="str">
        <f aca="false">IF(O1475="not used","-",O1475&amp;N1475&amp;T1475)</f>
        <v>-</v>
      </c>
      <c r="V1475" s="83" t="str">
        <f aca="false">IF(O1475="Not Used","-",VLOOKUP(D1475,FOLIOS,7,FALSE())&amp;H1475)</f>
        <v>-</v>
      </c>
      <c r="W1475" s="83" t="str">
        <f aca="false">IF(U1475="-","-",O1475&amp;E1475&amp;H1475)</f>
        <v>-</v>
      </c>
      <c r="X1475" s="84" t="str">
        <f aca="false">D1475&amp;G1475</f>
        <v>FT-CAND-EGSC-PRCTOLL:KING/MALIN</v>
      </c>
      <c r="AF1475" s="0" t="str">
        <f aca="false">D1475&amp;V1475</f>
        <v>FT-CAND-EGSC-PRC-</v>
      </c>
    </row>
    <row r="1476" customFormat="false" ht="12.75" hidden="false" customHeight="false" outlineLevel="0" collapsed="false">
      <c r="A1476" s="80" t="n">
        <v>36682</v>
      </c>
      <c r="B1476" s="81" t="s">
        <v>55</v>
      </c>
      <c r="C1476" s="81" t="s">
        <v>56</v>
      </c>
      <c r="D1476" s="81" t="s">
        <v>80</v>
      </c>
      <c r="E1476" s="81" t="s">
        <v>24</v>
      </c>
      <c r="F1476" s="81"/>
      <c r="G1476" s="81" t="s">
        <v>66</v>
      </c>
      <c r="H1476" s="80" t="n">
        <v>39539</v>
      </c>
      <c r="I1476" s="81" t="n">
        <v>0</v>
      </c>
      <c r="J1476" s="81" t="n">
        <v>0</v>
      </c>
      <c r="K1476" s="82" t="n">
        <f aca="false">IF(J1476=0,0,J1476/I1476)</f>
        <v>0</v>
      </c>
      <c r="L1476" s="82" t="n">
        <f aca="false">I1476/UOM</f>
        <v>0</v>
      </c>
      <c r="M1476" s="82" t="n">
        <f aca="false">J1476/UOM</f>
        <v>0</v>
      </c>
      <c r="N1476" s="83" t="str">
        <f aca="false">IF(F1476="P","PHY",IF(F1476="G","G",E1476))</f>
        <v>P</v>
      </c>
      <c r="O1476" s="83" t="str">
        <f aca="false">IF(ISNA(VLOOKUP(G1476,BadCanCurves,1,FALSE())),VLOOKUP(D1476,FOLIOS,6,FALSE()),"not used")</f>
        <v>not used</v>
      </c>
      <c r="P1476" s="83" t="n">
        <f aca="false">IF($N1476="P",VLOOKUP(H1476,PrcBuckets,2,FALSE()),0)</f>
        <v>13</v>
      </c>
      <c r="Q1476" s="83" t="n">
        <f aca="false">IF($N1476="D",VLOOKUP(H1476,BasisBuckets,2,FALSE()),0)</f>
        <v>0</v>
      </c>
      <c r="R1476" s="83" t="n">
        <f aca="false">IF($N1476="PHY",VLOOKUP(H1476,PGDBuckets,2,FALSE()),0)</f>
        <v>0</v>
      </c>
      <c r="S1476" s="83" t="n">
        <f aca="false">IF($N1476="G",VLOOKUP(H1476,PGDBuckets,2,FALSE()),0)</f>
        <v>0</v>
      </c>
      <c r="T1476" s="83" t="n">
        <f aca="false">SUM(P1476:S1476)</f>
        <v>13</v>
      </c>
      <c r="U1476" s="83" t="str">
        <f aca="false">IF(O1476="not used","-",O1476&amp;N1476&amp;T1476)</f>
        <v>-</v>
      </c>
      <c r="V1476" s="83" t="str">
        <f aca="false">IF(O1476="Not Used","-",VLOOKUP(D1476,FOLIOS,7,FALSE())&amp;H1476)</f>
        <v>-</v>
      </c>
      <c r="W1476" s="83" t="str">
        <f aca="false">IF(U1476="-","-",O1476&amp;E1476&amp;H1476)</f>
        <v>-</v>
      </c>
      <c r="X1476" s="84" t="str">
        <f aca="false">D1476&amp;G1476</f>
        <v>FT-CAND-EGSC-PRCTOLL:KING/MALIN</v>
      </c>
      <c r="AF1476" s="0" t="str">
        <f aca="false">D1476&amp;V1476</f>
        <v>FT-CAND-EGSC-PRC-</v>
      </c>
    </row>
    <row r="1477" customFormat="false" ht="12.75" hidden="false" customHeight="false" outlineLevel="0" collapsed="false">
      <c r="A1477" s="80" t="n">
        <v>36682</v>
      </c>
      <c r="B1477" s="81" t="s">
        <v>55</v>
      </c>
      <c r="C1477" s="81" t="s">
        <v>56</v>
      </c>
      <c r="D1477" s="81" t="s">
        <v>80</v>
      </c>
      <c r="E1477" s="81" t="s">
        <v>24</v>
      </c>
      <c r="F1477" s="81"/>
      <c r="G1477" s="81" t="s">
        <v>66</v>
      </c>
      <c r="H1477" s="80" t="n">
        <v>39569</v>
      </c>
      <c r="I1477" s="81" t="n">
        <v>0</v>
      </c>
      <c r="J1477" s="81" t="n">
        <v>0</v>
      </c>
      <c r="K1477" s="82" t="n">
        <f aca="false">IF(J1477=0,0,J1477/I1477)</f>
        <v>0</v>
      </c>
      <c r="L1477" s="82" t="n">
        <f aca="false">I1477/UOM</f>
        <v>0</v>
      </c>
      <c r="M1477" s="82" t="n">
        <f aca="false">J1477/UOM</f>
        <v>0</v>
      </c>
      <c r="N1477" s="83" t="str">
        <f aca="false">IF(F1477="P","PHY",IF(F1477="G","G",E1477))</f>
        <v>P</v>
      </c>
      <c r="O1477" s="83" t="str">
        <f aca="false">IF(ISNA(VLOOKUP(G1477,BadCanCurves,1,FALSE())),VLOOKUP(D1477,FOLIOS,6,FALSE()),"not used")</f>
        <v>not used</v>
      </c>
      <c r="P1477" s="83" t="n">
        <f aca="false">IF($N1477="P",VLOOKUP(H1477,PrcBuckets,2,FALSE()),0)</f>
        <v>13</v>
      </c>
      <c r="Q1477" s="83" t="n">
        <f aca="false">IF($N1477="D",VLOOKUP(H1477,BasisBuckets,2,FALSE()),0)</f>
        <v>0</v>
      </c>
      <c r="R1477" s="83" t="n">
        <f aca="false">IF($N1477="PHY",VLOOKUP(H1477,PGDBuckets,2,FALSE()),0)</f>
        <v>0</v>
      </c>
      <c r="S1477" s="83" t="n">
        <f aca="false">IF($N1477="G",VLOOKUP(H1477,PGDBuckets,2,FALSE()),0)</f>
        <v>0</v>
      </c>
      <c r="T1477" s="83" t="n">
        <f aca="false">SUM(P1477:S1477)</f>
        <v>13</v>
      </c>
      <c r="U1477" s="83" t="str">
        <f aca="false">IF(O1477="not used","-",O1477&amp;N1477&amp;T1477)</f>
        <v>-</v>
      </c>
      <c r="V1477" s="83" t="str">
        <f aca="false">IF(O1477="Not Used","-",VLOOKUP(D1477,FOLIOS,7,FALSE())&amp;H1477)</f>
        <v>-</v>
      </c>
      <c r="W1477" s="83" t="str">
        <f aca="false">IF(U1477="-","-",O1477&amp;E1477&amp;H1477)</f>
        <v>-</v>
      </c>
      <c r="X1477" s="84" t="str">
        <f aca="false">D1477&amp;G1477</f>
        <v>FT-CAND-EGSC-PRCTOLL:KING/MALIN</v>
      </c>
      <c r="AF1477" s="0" t="str">
        <f aca="false">D1477&amp;V1477</f>
        <v>FT-CAND-EGSC-PRC-</v>
      </c>
    </row>
    <row r="1478" customFormat="false" ht="12.75" hidden="false" customHeight="false" outlineLevel="0" collapsed="false">
      <c r="A1478" s="80" t="n">
        <v>36682</v>
      </c>
      <c r="B1478" s="81" t="s">
        <v>55</v>
      </c>
      <c r="C1478" s="81" t="s">
        <v>56</v>
      </c>
      <c r="D1478" s="81" t="s">
        <v>80</v>
      </c>
      <c r="E1478" s="81" t="s">
        <v>24</v>
      </c>
      <c r="F1478" s="81"/>
      <c r="G1478" s="81" t="s">
        <v>66</v>
      </c>
      <c r="H1478" s="80" t="n">
        <v>39600</v>
      </c>
      <c r="I1478" s="81" t="n">
        <v>0</v>
      </c>
      <c r="J1478" s="81" t="n">
        <v>0</v>
      </c>
      <c r="K1478" s="82" t="n">
        <f aca="false">IF(J1478=0,0,J1478/I1478)</f>
        <v>0</v>
      </c>
      <c r="L1478" s="82" t="n">
        <f aca="false">I1478/UOM</f>
        <v>0</v>
      </c>
      <c r="M1478" s="82" t="n">
        <f aca="false">J1478/UOM</f>
        <v>0</v>
      </c>
      <c r="N1478" s="83" t="str">
        <f aca="false">IF(F1478="P","PHY",IF(F1478="G","G",E1478))</f>
        <v>P</v>
      </c>
      <c r="O1478" s="83" t="str">
        <f aca="false">IF(ISNA(VLOOKUP(G1478,BadCanCurves,1,FALSE())),VLOOKUP(D1478,FOLIOS,6,FALSE()),"not used")</f>
        <v>not used</v>
      </c>
      <c r="P1478" s="83" t="n">
        <f aca="false">IF($N1478="P",VLOOKUP(H1478,PrcBuckets,2,FALSE()),0)</f>
        <v>13</v>
      </c>
      <c r="Q1478" s="83" t="n">
        <f aca="false">IF($N1478="D",VLOOKUP(H1478,BasisBuckets,2,FALSE()),0)</f>
        <v>0</v>
      </c>
      <c r="R1478" s="83" t="n">
        <f aca="false">IF($N1478="PHY",VLOOKUP(H1478,PGDBuckets,2,FALSE()),0)</f>
        <v>0</v>
      </c>
      <c r="S1478" s="83" t="n">
        <f aca="false">IF($N1478="G",VLOOKUP(H1478,PGDBuckets,2,FALSE()),0)</f>
        <v>0</v>
      </c>
      <c r="T1478" s="83" t="n">
        <f aca="false">SUM(P1478:S1478)</f>
        <v>13</v>
      </c>
      <c r="U1478" s="83" t="str">
        <f aca="false">IF(O1478="not used","-",O1478&amp;N1478&amp;T1478)</f>
        <v>-</v>
      </c>
      <c r="V1478" s="83" t="str">
        <f aca="false">IF(O1478="Not Used","-",VLOOKUP(D1478,FOLIOS,7,FALSE())&amp;H1478)</f>
        <v>-</v>
      </c>
      <c r="W1478" s="83" t="str">
        <f aca="false">IF(U1478="-","-",O1478&amp;E1478&amp;H1478)</f>
        <v>-</v>
      </c>
      <c r="X1478" s="84" t="str">
        <f aca="false">D1478&amp;G1478</f>
        <v>FT-CAND-EGSC-PRCTOLL:KING/MALIN</v>
      </c>
      <c r="AF1478" s="0" t="str">
        <f aca="false">D1478&amp;V1478</f>
        <v>FT-CAND-EGSC-PRC-</v>
      </c>
    </row>
    <row r="1479" customFormat="false" ht="12.75" hidden="false" customHeight="false" outlineLevel="0" collapsed="false">
      <c r="A1479" s="80" t="n">
        <v>36682</v>
      </c>
      <c r="B1479" s="81" t="s">
        <v>55</v>
      </c>
      <c r="C1479" s="81" t="s">
        <v>56</v>
      </c>
      <c r="D1479" s="81" t="s">
        <v>80</v>
      </c>
      <c r="E1479" s="81" t="s">
        <v>24</v>
      </c>
      <c r="F1479" s="81"/>
      <c r="G1479" s="81" t="s">
        <v>66</v>
      </c>
      <c r="H1479" s="80" t="n">
        <v>39630</v>
      </c>
      <c r="I1479" s="81" t="n">
        <v>0</v>
      </c>
      <c r="J1479" s="81" t="n">
        <v>0</v>
      </c>
      <c r="K1479" s="82" t="n">
        <f aca="false">IF(J1479=0,0,J1479/I1479)</f>
        <v>0</v>
      </c>
      <c r="L1479" s="82" t="n">
        <f aca="false">I1479/UOM</f>
        <v>0</v>
      </c>
      <c r="M1479" s="82" t="n">
        <f aca="false">J1479/UOM</f>
        <v>0</v>
      </c>
      <c r="N1479" s="83" t="str">
        <f aca="false">IF(F1479="P","PHY",IF(F1479="G","G",E1479))</f>
        <v>P</v>
      </c>
      <c r="O1479" s="83" t="str">
        <f aca="false">IF(ISNA(VLOOKUP(G1479,BadCanCurves,1,FALSE())),VLOOKUP(D1479,FOLIOS,6,FALSE()),"not used")</f>
        <v>not used</v>
      </c>
      <c r="P1479" s="83" t="n">
        <f aca="false">IF($N1479="P",VLOOKUP(H1479,PrcBuckets,2,FALSE()),0)</f>
        <v>13</v>
      </c>
      <c r="Q1479" s="83" t="n">
        <f aca="false">IF($N1479="D",VLOOKUP(H1479,BasisBuckets,2,FALSE()),0)</f>
        <v>0</v>
      </c>
      <c r="R1479" s="83" t="n">
        <f aca="false">IF($N1479="PHY",VLOOKUP(H1479,PGDBuckets,2,FALSE()),0)</f>
        <v>0</v>
      </c>
      <c r="S1479" s="83" t="n">
        <f aca="false">IF($N1479="G",VLOOKUP(H1479,PGDBuckets,2,FALSE()),0)</f>
        <v>0</v>
      </c>
      <c r="T1479" s="83" t="n">
        <f aca="false">SUM(P1479:S1479)</f>
        <v>13</v>
      </c>
      <c r="U1479" s="83" t="str">
        <f aca="false">IF(O1479="not used","-",O1479&amp;N1479&amp;T1479)</f>
        <v>-</v>
      </c>
      <c r="V1479" s="83" t="str">
        <f aca="false">IF(O1479="Not Used","-",VLOOKUP(D1479,FOLIOS,7,FALSE())&amp;H1479)</f>
        <v>-</v>
      </c>
      <c r="W1479" s="83" t="str">
        <f aca="false">IF(U1479="-","-",O1479&amp;E1479&amp;H1479)</f>
        <v>-</v>
      </c>
      <c r="X1479" s="84" t="str">
        <f aca="false">D1479&amp;G1479</f>
        <v>FT-CAND-EGSC-PRCTOLL:KING/MALIN</v>
      </c>
      <c r="AF1479" s="0" t="str">
        <f aca="false">D1479&amp;V1479</f>
        <v>FT-CAND-EGSC-PRC-</v>
      </c>
    </row>
    <row r="1480" customFormat="false" ht="12.75" hidden="false" customHeight="false" outlineLevel="0" collapsed="false">
      <c r="A1480" s="80" t="n">
        <v>36682</v>
      </c>
      <c r="B1480" s="81" t="s">
        <v>55</v>
      </c>
      <c r="C1480" s="81" t="s">
        <v>56</v>
      </c>
      <c r="D1480" s="81" t="s">
        <v>80</v>
      </c>
      <c r="E1480" s="81" t="s">
        <v>24</v>
      </c>
      <c r="F1480" s="81"/>
      <c r="G1480" s="81" t="s">
        <v>66</v>
      </c>
      <c r="H1480" s="80" t="n">
        <v>39661</v>
      </c>
      <c r="I1480" s="81" t="n">
        <v>0</v>
      </c>
      <c r="J1480" s="81" t="n">
        <v>0</v>
      </c>
      <c r="K1480" s="82" t="n">
        <f aca="false">IF(J1480=0,0,J1480/I1480)</f>
        <v>0</v>
      </c>
      <c r="L1480" s="82" t="n">
        <f aca="false">I1480/UOM</f>
        <v>0</v>
      </c>
      <c r="M1480" s="82" t="n">
        <f aca="false">J1480/UOM</f>
        <v>0</v>
      </c>
      <c r="N1480" s="83" t="str">
        <f aca="false">IF(F1480="P","PHY",IF(F1480="G","G",E1480))</f>
        <v>P</v>
      </c>
      <c r="O1480" s="83" t="str">
        <f aca="false">IF(ISNA(VLOOKUP(G1480,BadCanCurves,1,FALSE())),VLOOKUP(D1480,FOLIOS,6,FALSE()),"not used")</f>
        <v>not used</v>
      </c>
      <c r="P1480" s="83" t="n">
        <f aca="false">IF($N1480="P",VLOOKUP(H1480,PrcBuckets,2,FALSE()),0)</f>
        <v>13</v>
      </c>
      <c r="Q1480" s="83" t="n">
        <f aca="false">IF($N1480="D",VLOOKUP(H1480,BasisBuckets,2,FALSE()),0)</f>
        <v>0</v>
      </c>
      <c r="R1480" s="83" t="n">
        <f aca="false">IF($N1480="PHY",VLOOKUP(H1480,PGDBuckets,2,FALSE()),0)</f>
        <v>0</v>
      </c>
      <c r="S1480" s="83" t="n">
        <f aca="false">IF($N1480="G",VLOOKUP(H1480,PGDBuckets,2,FALSE()),0)</f>
        <v>0</v>
      </c>
      <c r="T1480" s="83" t="n">
        <f aca="false">SUM(P1480:S1480)</f>
        <v>13</v>
      </c>
      <c r="U1480" s="83" t="str">
        <f aca="false">IF(O1480="not used","-",O1480&amp;N1480&amp;T1480)</f>
        <v>-</v>
      </c>
      <c r="V1480" s="83" t="str">
        <f aca="false">IF(O1480="Not Used","-",VLOOKUP(D1480,FOLIOS,7,FALSE())&amp;H1480)</f>
        <v>-</v>
      </c>
      <c r="W1480" s="83" t="str">
        <f aca="false">IF(U1480="-","-",O1480&amp;E1480&amp;H1480)</f>
        <v>-</v>
      </c>
      <c r="X1480" s="84" t="str">
        <f aca="false">D1480&amp;G1480</f>
        <v>FT-CAND-EGSC-PRCTOLL:KING/MALIN</v>
      </c>
      <c r="AF1480" s="0" t="str">
        <f aca="false">D1480&amp;V1480</f>
        <v>FT-CAND-EGSC-PRC-</v>
      </c>
    </row>
    <row r="1481" customFormat="false" ht="12.75" hidden="false" customHeight="false" outlineLevel="0" collapsed="false">
      <c r="A1481" s="80" t="n">
        <v>36682</v>
      </c>
      <c r="B1481" s="81" t="s">
        <v>55</v>
      </c>
      <c r="C1481" s="81" t="s">
        <v>56</v>
      </c>
      <c r="D1481" s="81" t="s">
        <v>80</v>
      </c>
      <c r="E1481" s="81" t="s">
        <v>24</v>
      </c>
      <c r="F1481" s="81"/>
      <c r="G1481" s="81" t="s">
        <v>66</v>
      </c>
      <c r="H1481" s="80" t="n">
        <v>39692</v>
      </c>
      <c r="I1481" s="81" t="n">
        <v>0</v>
      </c>
      <c r="J1481" s="81" t="n">
        <v>0</v>
      </c>
      <c r="K1481" s="82" t="n">
        <f aca="false">IF(J1481=0,0,J1481/I1481)</f>
        <v>0</v>
      </c>
      <c r="L1481" s="82" t="n">
        <f aca="false">I1481/UOM</f>
        <v>0</v>
      </c>
      <c r="M1481" s="82" t="n">
        <f aca="false">J1481/UOM</f>
        <v>0</v>
      </c>
      <c r="N1481" s="83" t="str">
        <f aca="false">IF(F1481="P","PHY",IF(F1481="G","G",E1481))</f>
        <v>P</v>
      </c>
      <c r="O1481" s="83" t="str">
        <f aca="false">IF(ISNA(VLOOKUP(G1481,BadCanCurves,1,FALSE())),VLOOKUP(D1481,FOLIOS,6,FALSE()),"not used")</f>
        <v>not used</v>
      </c>
      <c r="P1481" s="83" t="n">
        <f aca="false">IF($N1481="P",VLOOKUP(H1481,PrcBuckets,2,FALSE()),0)</f>
        <v>13</v>
      </c>
      <c r="Q1481" s="83" t="n">
        <f aca="false">IF($N1481="D",VLOOKUP(H1481,BasisBuckets,2,FALSE()),0)</f>
        <v>0</v>
      </c>
      <c r="R1481" s="83" t="n">
        <f aca="false">IF($N1481="PHY",VLOOKUP(H1481,PGDBuckets,2,FALSE()),0)</f>
        <v>0</v>
      </c>
      <c r="S1481" s="83" t="n">
        <f aca="false">IF($N1481="G",VLOOKUP(H1481,PGDBuckets,2,FALSE()),0)</f>
        <v>0</v>
      </c>
      <c r="T1481" s="83" t="n">
        <f aca="false">SUM(P1481:S1481)</f>
        <v>13</v>
      </c>
      <c r="U1481" s="83" t="str">
        <f aca="false">IF(O1481="not used","-",O1481&amp;N1481&amp;T1481)</f>
        <v>-</v>
      </c>
      <c r="V1481" s="83" t="str">
        <f aca="false">IF(O1481="Not Used","-",VLOOKUP(D1481,FOLIOS,7,FALSE())&amp;H1481)</f>
        <v>-</v>
      </c>
      <c r="W1481" s="83" t="str">
        <f aca="false">IF(U1481="-","-",O1481&amp;E1481&amp;H1481)</f>
        <v>-</v>
      </c>
      <c r="X1481" s="84" t="str">
        <f aca="false">D1481&amp;G1481</f>
        <v>FT-CAND-EGSC-PRCTOLL:KING/MALIN</v>
      </c>
      <c r="AF1481" s="0" t="str">
        <f aca="false">D1481&amp;V1481</f>
        <v>FT-CAND-EGSC-PRC-</v>
      </c>
    </row>
    <row r="1482" customFormat="false" ht="12.75" hidden="false" customHeight="false" outlineLevel="0" collapsed="false">
      <c r="A1482" s="80" t="n">
        <v>36682</v>
      </c>
      <c r="B1482" s="81" t="s">
        <v>55</v>
      </c>
      <c r="C1482" s="81" t="s">
        <v>56</v>
      </c>
      <c r="D1482" s="81" t="s">
        <v>80</v>
      </c>
      <c r="E1482" s="81" t="s">
        <v>24</v>
      </c>
      <c r="F1482" s="81"/>
      <c r="G1482" s="81" t="s">
        <v>66</v>
      </c>
      <c r="H1482" s="80" t="n">
        <v>39722</v>
      </c>
      <c r="I1482" s="81" t="n">
        <v>0</v>
      </c>
      <c r="J1482" s="81" t="n">
        <v>0</v>
      </c>
      <c r="K1482" s="82" t="n">
        <f aca="false">IF(J1482=0,0,J1482/I1482)</f>
        <v>0</v>
      </c>
      <c r="L1482" s="82" t="n">
        <f aca="false">I1482/UOM</f>
        <v>0</v>
      </c>
      <c r="M1482" s="82" t="n">
        <f aca="false">J1482/UOM</f>
        <v>0</v>
      </c>
      <c r="N1482" s="83" t="str">
        <f aca="false">IF(F1482="P","PHY",IF(F1482="G","G",E1482))</f>
        <v>P</v>
      </c>
      <c r="O1482" s="83" t="str">
        <f aca="false">IF(ISNA(VLOOKUP(G1482,BadCanCurves,1,FALSE())),VLOOKUP(D1482,FOLIOS,6,FALSE()),"not used")</f>
        <v>not used</v>
      </c>
      <c r="P1482" s="83" t="n">
        <f aca="false">IF($N1482="P",VLOOKUP(H1482,PrcBuckets,2,FALSE()),0)</f>
        <v>13</v>
      </c>
      <c r="Q1482" s="83" t="n">
        <f aca="false">IF($N1482="D",VLOOKUP(H1482,BasisBuckets,2,FALSE()),0)</f>
        <v>0</v>
      </c>
      <c r="R1482" s="83" t="n">
        <f aca="false">IF($N1482="PHY",VLOOKUP(H1482,PGDBuckets,2,FALSE()),0)</f>
        <v>0</v>
      </c>
      <c r="S1482" s="83" t="n">
        <f aca="false">IF($N1482="G",VLOOKUP(H1482,PGDBuckets,2,FALSE()),0)</f>
        <v>0</v>
      </c>
      <c r="T1482" s="83" t="n">
        <f aca="false">SUM(P1482:S1482)</f>
        <v>13</v>
      </c>
      <c r="U1482" s="83" t="str">
        <f aca="false">IF(O1482="not used","-",O1482&amp;N1482&amp;T1482)</f>
        <v>-</v>
      </c>
      <c r="V1482" s="83" t="str">
        <f aca="false">IF(O1482="Not Used","-",VLOOKUP(D1482,FOLIOS,7,FALSE())&amp;H1482)</f>
        <v>-</v>
      </c>
      <c r="W1482" s="83" t="str">
        <f aca="false">IF(U1482="-","-",O1482&amp;E1482&amp;H1482)</f>
        <v>-</v>
      </c>
      <c r="X1482" s="84" t="str">
        <f aca="false">D1482&amp;G1482</f>
        <v>FT-CAND-EGSC-PRCTOLL:KING/MALIN</v>
      </c>
      <c r="AF1482" s="0" t="str">
        <f aca="false">D1482&amp;V1482</f>
        <v>FT-CAND-EGSC-PRC-</v>
      </c>
    </row>
    <row r="1483" customFormat="false" ht="12.75" hidden="false" customHeight="false" outlineLevel="0" collapsed="false">
      <c r="A1483" s="80" t="n">
        <v>36682</v>
      </c>
      <c r="B1483" s="81" t="s">
        <v>55</v>
      </c>
      <c r="C1483" s="81" t="s">
        <v>56</v>
      </c>
      <c r="D1483" s="81" t="s">
        <v>80</v>
      </c>
      <c r="E1483" s="81" t="s">
        <v>24</v>
      </c>
      <c r="F1483" s="81"/>
      <c r="G1483" s="81" t="s">
        <v>67</v>
      </c>
      <c r="H1483" s="80" t="n">
        <v>36708</v>
      </c>
      <c r="I1483" s="81" t="n">
        <v>-481246</v>
      </c>
      <c r="J1483" s="81" t="n">
        <v>0</v>
      </c>
      <c r="K1483" s="82" t="n">
        <f aca="false">IF(J1483=0,0,J1483/I1483)</f>
        <v>0</v>
      </c>
      <c r="L1483" s="82" t="n">
        <f aca="false">I1483/UOM</f>
        <v>-48.1246</v>
      </c>
      <c r="M1483" s="82" t="n">
        <f aca="false">J1483/UOM</f>
        <v>0</v>
      </c>
      <c r="N1483" s="83" t="str">
        <f aca="false">IF(F1483="P","PHY",IF(F1483="G","G",E1483))</f>
        <v>P</v>
      </c>
      <c r="O1483" s="83" t="str">
        <f aca="false">IF(ISNA(VLOOKUP(G1483,BadCanCurves,1,FALSE())),VLOOKUP(D1483,FOLIOS,6,FALSE()),"not used")</f>
        <v>not used</v>
      </c>
      <c r="P1483" s="83" t="n">
        <f aca="false">IF($N1483="P",VLOOKUP(H1483,PrcBuckets,2,FALSE()),0)</f>
        <v>4</v>
      </c>
      <c r="Q1483" s="83" t="n">
        <f aca="false">IF($N1483="D",VLOOKUP(H1483,BasisBuckets,2,FALSE()),0)</f>
        <v>0</v>
      </c>
      <c r="R1483" s="83" t="n">
        <f aca="false">IF($N1483="PHY",VLOOKUP(H1483,PGDBuckets,2,FALSE()),0)</f>
        <v>0</v>
      </c>
      <c r="S1483" s="83" t="n">
        <f aca="false">IF($N1483="G",VLOOKUP(H1483,PGDBuckets,2,FALSE()),0)</f>
        <v>0</v>
      </c>
      <c r="T1483" s="83" t="n">
        <f aca="false">SUM(P1483:S1483)</f>
        <v>4</v>
      </c>
      <c r="U1483" s="83" t="str">
        <f aca="false">IF(O1483="not used","-",O1483&amp;N1483&amp;T1483)</f>
        <v>-</v>
      </c>
      <c r="V1483" s="83" t="str">
        <f aca="false">IF(O1483="Not Used","-",VLOOKUP(D1483,FOLIOS,7,FALSE())&amp;H1483)</f>
        <v>-</v>
      </c>
      <c r="W1483" s="83" t="str">
        <f aca="false">IF(U1483="-","-",O1483&amp;E1483&amp;H1483)</f>
        <v>-</v>
      </c>
      <c r="X1483" s="84" t="str">
        <f aca="false">D1483&amp;G1483</f>
        <v>FT-CAND-EGSC-PRCTOLL:MCNEIL/MON</v>
      </c>
      <c r="AF1483" s="0" t="str">
        <f aca="false">D1483&amp;V1483</f>
        <v>FT-CAND-EGSC-PRC-</v>
      </c>
    </row>
    <row r="1484" customFormat="false" ht="12.75" hidden="false" customHeight="false" outlineLevel="0" collapsed="false">
      <c r="A1484" s="80" t="n">
        <v>36682</v>
      </c>
      <c r="B1484" s="81" t="s">
        <v>55</v>
      </c>
      <c r="C1484" s="81" t="s">
        <v>56</v>
      </c>
      <c r="D1484" s="81" t="s">
        <v>80</v>
      </c>
      <c r="E1484" s="81" t="s">
        <v>24</v>
      </c>
      <c r="F1484" s="81"/>
      <c r="G1484" s="81" t="s">
        <v>67</v>
      </c>
      <c r="H1484" s="80" t="n">
        <v>36739</v>
      </c>
      <c r="I1484" s="81" t="n">
        <v>-478469</v>
      </c>
      <c r="J1484" s="81" t="n">
        <v>0</v>
      </c>
      <c r="K1484" s="82" t="n">
        <f aca="false">IF(J1484=0,0,J1484/I1484)</f>
        <v>0</v>
      </c>
      <c r="L1484" s="82" t="n">
        <f aca="false">I1484/UOM</f>
        <v>-47.8469</v>
      </c>
      <c r="M1484" s="82" t="n">
        <f aca="false">J1484/UOM</f>
        <v>0</v>
      </c>
      <c r="N1484" s="83" t="str">
        <f aca="false">IF(F1484="P","PHY",IF(F1484="G","G",E1484))</f>
        <v>P</v>
      </c>
      <c r="O1484" s="83" t="str">
        <f aca="false">IF(ISNA(VLOOKUP(G1484,BadCanCurves,1,FALSE())),VLOOKUP(D1484,FOLIOS,6,FALSE()),"not used")</f>
        <v>not used</v>
      </c>
      <c r="P1484" s="83" t="n">
        <f aca="false">IF($N1484="P",VLOOKUP(H1484,PrcBuckets,2,FALSE()),0)</f>
        <v>5</v>
      </c>
      <c r="Q1484" s="83" t="n">
        <f aca="false">IF($N1484="D",VLOOKUP(H1484,BasisBuckets,2,FALSE()),0)</f>
        <v>0</v>
      </c>
      <c r="R1484" s="83" t="n">
        <f aca="false">IF($N1484="PHY",VLOOKUP(H1484,PGDBuckets,2,FALSE()),0)</f>
        <v>0</v>
      </c>
      <c r="S1484" s="83" t="n">
        <f aca="false">IF($N1484="G",VLOOKUP(H1484,PGDBuckets,2,FALSE()),0)</f>
        <v>0</v>
      </c>
      <c r="T1484" s="83" t="n">
        <f aca="false">SUM(P1484:S1484)</f>
        <v>5</v>
      </c>
      <c r="U1484" s="83" t="str">
        <f aca="false">IF(O1484="not used","-",O1484&amp;N1484&amp;T1484)</f>
        <v>-</v>
      </c>
      <c r="V1484" s="83" t="str">
        <f aca="false">IF(O1484="Not Used","-",VLOOKUP(D1484,FOLIOS,7,FALSE())&amp;H1484)</f>
        <v>-</v>
      </c>
      <c r="W1484" s="83" t="str">
        <f aca="false">IF(U1484="-","-",O1484&amp;E1484&amp;H1484)</f>
        <v>-</v>
      </c>
      <c r="X1484" s="84" t="str">
        <f aca="false">D1484&amp;G1484</f>
        <v>FT-CAND-EGSC-PRCTOLL:MCNEIL/MON</v>
      </c>
      <c r="AF1484" s="0" t="str">
        <f aca="false">D1484&amp;V1484</f>
        <v>FT-CAND-EGSC-PRC-</v>
      </c>
    </row>
    <row r="1485" customFormat="false" ht="12.75" hidden="false" customHeight="false" outlineLevel="0" collapsed="false">
      <c r="A1485" s="80" t="n">
        <v>36682</v>
      </c>
      <c r="B1485" s="81" t="s">
        <v>55</v>
      </c>
      <c r="C1485" s="81" t="s">
        <v>56</v>
      </c>
      <c r="D1485" s="81" t="s">
        <v>80</v>
      </c>
      <c r="E1485" s="81" t="s">
        <v>24</v>
      </c>
      <c r="F1485" s="81"/>
      <c r="G1485" s="81" t="s">
        <v>67</v>
      </c>
      <c r="H1485" s="80" t="n">
        <v>36770</v>
      </c>
      <c r="I1485" s="81" t="n">
        <v>-460319</v>
      </c>
      <c r="J1485" s="81" t="n">
        <v>0</v>
      </c>
      <c r="K1485" s="82" t="n">
        <f aca="false">IF(J1485=0,0,J1485/I1485)</f>
        <v>0</v>
      </c>
      <c r="L1485" s="82" t="n">
        <f aca="false">I1485/UOM</f>
        <v>-46.0319</v>
      </c>
      <c r="M1485" s="82" t="n">
        <f aca="false">J1485/UOM</f>
        <v>0</v>
      </c>
      <c r="N1485" s="83" t="str">
        <f aca="false">IF(F1485="P","PHY",IF(F1485="G","G",E1485))</f>
        <v>P</v>
      </c>
      <c r="O1485" s="83" t="str">
        <f aca="false">IF(ISNA(VLOOKUP(G1485,BadCanCurves,1,FALSE())),VLOOKUP(D1485,FOLIOS,6,FALSE()),"not used")</f>
        <v>not used</v>
      </c>
      <c r="P1485" s="83" t="n">
        <f aca="false">IF($N1485="P",VLOOKUP(H1485,PrcBuckets,2,FALSE()),0)</f>
        <v>6</v>
      </c>
      <c r="Q1485" s="83" t="n">
        <f aca="false">IF($N1485="D",VLOOKUP(H1485,BasisBuckets,2,FALSE()),0)</f>
        <v>0</v>
      </c>
      <c r="R1485" s="83" t="n">
        <f aca="false">IF($N1485="PHY",VLOOKUP(H1485,PGDBuckets,2,FALSE()),0)</f>
        <v>0</v>
      </c>
      <c r="S1485" s="83" t="n">
        <f aca="false">IF($N1485="G",VLOOKUP(H1485,PGDBuckets,2,FALSE()),0)</f>
        <v>0</v>
      </c>
      <c r="T1485" s="83" t="n">
        <f aca="false">SUM(P1485:S1485)</f>
        <v>6</v>
      </c>
      <c r="U1485" s="83" t="str">
        <f aca="false">IF(O1485="not used","-",O1485&amp;N1485&amp;T1485)</f>
        <v>-</v>
      </c>
      <c r="V1485" s="83" t="str">
        <f aca="false">IF(O1485="Not Used","-",VLOOKUP(D1485,FOLIOS,7,FALSE())&amp;H1485)</f>
        <v>-</v>
      </c>
      <c r="W1485" s="83" t="str">
        <f aca="false">IF(U1485="-","-",O1485&amp;E1485&amp;H1485)</f>
        <v>-</v>
      </c>
      <c r="X1485" s="84" t="str">
        <f aca="false">D1485&amp;G1485</f>
        <v>FT-CAND-EGSC-PRCTOLL:MCNEIL/MON</v>
      </c>
      <c r="AF1485" s="0" t="str">
        <f aca="false">D1485&amp;V1485</f>
        <v>FT-CAND-EGSC-PRC-</v>
      </c>
    </row>
    <row r="1486" customFormat="false" ht="12.75" hidden="false" customHeight="false" outlineLevel="0" collapsed="false">
      <c r="A1486" s="80" t="n">
        <v>36682</v>
      </c>
      <c r="B1486" s="81" t="s">
        <v>55</v>
      </c>
      <c r="C1486" s="81" t="s">
        <v>56</v>
      </c>
      <c r="D1486" s="81" t="s">
        <v>80</v>
      </c>
      <c r="E1486" s="81" t="s">
        <v>24</v>
      </c>
      <c r="F1486" s="81"/>
      <c r="G1486" s="81" t="s">
        <v>67</v>
      </c>
      <c r="H1486" s="80" t="n">
        <v>36800</v>
      </c>
      <c r="I1486" s="81" t="n">
        <v>-472984</v>
      </c>
      <c r="J1486" s="81" t="n">
        <v>0</v>
      </c>
      <c r="K1486" s="82" t="n">
        <f aca="false">IF(J1486=0,0,J1486/I1486)</f>
        <v>0</v>
      </c>
      <c r="L1486" s="82" t="n">
        <f aca="false">I1486/UOM</f>
        <v>-47.2984</v>
      </c>
      <c r="M1486" s="82" t="n">
        <f aca="false">J1486/UOM</f>
        <v>0</v>
      </c>
      <c r="N1486" s="83" t="str">
        <f aca="false">IF(F1486="P","PHY",IF(F1486="G","G",E1486))</f>
        <v>P</v>
      </c>
      <c r="O1486" s="83" t="str">
        <f aca="false">IF(ISNA(VLOOKUP(G1486,BadCanCurves,1,FALSE())),VLOOKUP(D1486,FOLIOS,6,FALSE()),"not used")</f>
        <v>not used</v>
      </c>
      <c r="P1486" s="83" t="n">
        <f aca="false">IF($N1486="P",VLOOKUP(H1486,PrcBuckets,2,FALSE()),0)</f>
        <v>7</v>
      </c>
      <c r="Q1486" s="83" t="n">
        <f aca="false">IF($N1486="D",VLOOKUP(H1486,BasisBuckets,2,FALSE()),0)</f>
        <v>0</v>
      </c>
      <c r="R1486" s="83" t="n">
        <f aca="false">IF($N1486="PHY",VLOOKUP(H1486,PGDBuckets,2,FALSE()),0)</f>
        <v>0</v>
      </c>
      <c r="S1486" s="83" t="n">
        <f aca="false">IF($N1486="G",VLOOKUP(H1486,PGDBuckets,2,FALSE()),0)</f>
        <v>0</v>
      </c>
      <c r="T1486" s="83" t="n">
        <f aca="false">SUM(P1486:S1486)</f>
        <v>7</v>
      </c>
      <c r="U1486" s="83" t="str">
        <f aca="false">IF(O1486="not used","-",O1486&amp;N1486&amp;T1486)</f>
        <v>-</v>
      </c>
      <c r="V1486" s="83" t="str">
        <f aca="false">IF(O1486="Not Used","-",VLOOKUP(D1486,FOLIOS,7,FALSE())&amp;H1486)</f>
        <v>-</v>
      </c>
      <c r="W1486" s="83" t="str">
        <f aca="false">IF(U1486="-","-",O1486&amp;E1486&amp;H1486)</f>
        <v>-</v>
      </c>
      <c r="X1486" s="84" t="str">
        <f aca="false">D1486&amp;G1486</f>
        <v>FT-CAND-EGSC-PRCTOLL:MCNEIL/MON</v>
      </c>
      <c r="AF1486" s="0" t="str">
        <f aca="false">D1486&amp;V1486</f>
        <v>FT-CAND-EGSC-PRC-</v>
      </c>
    </row>
    <row r="1487" customFormat="false" ht="12.75" hidden="false" customHeight="false" outlineLevel="0" collapsed="false">
      <c r="A1487" s="80" t="n">
        <v>36682</v>
      </c>
      <c r="B1487" s="81" t="s">
        <v>55</v>
      </c>
      <c r="C1487" s="81" t="s">
        <v>56</v>
      </c>
      <c r="D1487" s="81" t="s">
        <v>80</v>
      </c>
      <c r="E1487" s="81" t="s">
        <v>24</v>
      </c>
      <c r="F1487" s="81"/>
      <c r="G1487" s="81" t="s">
        <v>67</v>
      </c>
      <c r="H1487" s="80" t="n">
        <v>36831</v>
      </c>
      <c r="I1487" s="81" t="n">
        <v>-455012</v>
      </c>
      <c r="J1487" s="81" t="n">
        <v>0</v>
      </c>
      <c r="K1487" s="82" t="n">
        <f aca="false">IF(J1487=0,0,J1487/I1487)</f>
        <v>0</v>
      </c>
      <c r="L1487" s="82" t="n">
        <f aca="false">I1487/UOM</f>
        <v>-45.5012</v>
      </c>
      <c r="M1487" s="82" t="n">
        <f aca="false">J1487/UOM</f>
        <v>0</v>
      </c>
      <c r="N1487" s="83" t="str">
        <f aca="false">IF(F1487="P","PHY",IF(F1487="G","G",E1487))</f>
        <v>P</v>
      </c>
      <c r="O1487" s="83" t="str">
        <f aca="false">IF(ISNA(VLOOKUP(G1487,BadCanCurves,1,FALSE())),VLOOKUP(D1487,FOLIOS,6,FALSE()),"not used")</f>
        <v>not used</v>
      </c>
      <c r="P1487" s="83" t="n">
        <f aca="false">IF($N1487="P",VLOOKUP(H1487,PrcBuckets,2,FALSE()),0)</f>
        <v>8</v>
      </c>
      <c r="Q1487" s="83" t="n">
        <f aca="false">IF($N1487="D",VLOOKUP(H1487,BasisBuckets,2,FALSE()),0)</f>
        <v>0</v>
      </c>
      <c r="R1487" s="83" t="n">
        <f aca="false">IF($N1487="PHY",VLOOKUP(H1487,PGDBuckets,2,FALSE()),0)</f>
        <v>0</v>
      </c>
      <c r="S1487" s="83" t="n">
        <f aca="false">IF($N1487="G",VLOOKUP(H1487,PGDBuckets,2,FALSE()),0)</f>
        <v>0</v>
      </c>
      <c r="T1487" s="83" t="n">
        <f aca="false">SUM(P1487:S1487)</f>
        <v>8</v>
      </c>
      <c r="U1487" s="83" t="str">
        <f aca="false">IF(O1487="not used","-",O1487&amp;N1487&amp;T1487)</f>
        <v>-</v>
      </c>
      <c r="V1487" s="83" t="str">
        <f aca="false">IF(O1487="Not Used","-",VLOOKUP(D1487,FOLIOS,7,FALSE())&amp;H1487)</f>
        <v>-</v>
      </c>
      <c r="W1487" s="83" t="str">
        <f aca="false">IF(U1487="-","-",O1487&amp;E1487&amp;H1487)</f>
        <v>-</v>
      </c>
      <c r="X1487" s="84" t="str">
        <f aca="false">D1487&amp;G1487</f>
        <v>FT-CAND-EGSC-PRCTOLL:MCNEIL/MON</v>
      </c>
      <c r="AF1487" s="0" t="str">
        <f aca="false">D1487&amp;V1487</f>
        <v>FT-CAND-EGSC-PRC-</v>
      </c>
    </row>
    <row r="1488" customFormat="false" ht="12.75" hidden="false" customHeight="false" outlineLevel="0" collapsed="false">
      <c r="A1488" s="80" t="n">
        <v>36682</v>
      </c>
      <c r="B1488" s="81" t="s">
        <v>55</v>
      </c>
      <c r="C1488" s="81" t="s">
        <v>56</v>
      </c>
      <c r="D1488" s="81" t="s">
        <v>80</v>
      </c>
      <c r="E1488" s="81" t="s">
        <v>24</v>
      </c>
      <c r="F1488" s="81"/>
      <c r="G1488" s="81" t="s">
        <v>67</v>
      </c>
      <c r="H1488" s="80" t="n">
        <v>36861</v>
      </c>
      <c r="I1488" s="81" t="n">
        <v>-467451</v>
      </c>
      <c r="J1488" s="81" t="n">
        <v>0</v>
      </c>
      <c r="K1488" s="82" t="n">
        <f aca="false">IF(J1488=0,0,J1488/I1488)</f>
        <v>0</v>
      </c>
      <c r="L1488" s="82" t="n">
        <f aca="false">I1488/UOM</f>
        <v>-46.7451</v>
      </c>
      <c r="M1488" s="82" t="n">
        <f aca="false">J1488/UOM</f>
        <v>0</v>
      </c>
      <c r="N1488" s="83" t="str">
        <f aca="false">IF(F1488="P","PHY",IF(F1488="G","G",E1488))</f>
        <v>P</v>
      </c>
      <c r="O1488" s="83" t="str">
        <f aca="false">IF(ISNA(VLOOKUP(G1488,BadCanCurves,1,FALSE())),VLOOKUP(D1488,FOLIOS,6,FALSE()),"not used")</f>
        <v>not used</v>
      </c>
      <c r="P1488" s="83" t="n">
        <f aca="false">IF($N1488="P",VLOOKUP(H1488,PrcBuckets,2,FALSE()),0)</f>
        <v>8</v>
      </c>
      <c r="Q1488" s="83" t="n">
        <f aca="false">IF($N1488="D",VLOOKUP(H1488,BasisBuckets,2,FALSE()),0)</f>
        <v>0</v>
      </c>
      <c r="R1488" s="83" t="n">
        <f aca="false">IF($N1488="PHY",VLOOKUP(H1488,PGDBuckets,2,FALSE()),0)</f>
        <v>0</v>
      </c>
      <c r="S1488" s="83" t="n">
        <f aca="false">IF($N1488="G",VLOOKUP(H1488,PGDBuckets,2,FALSE()),0)</f>
        <v>0</v>
      </c>
      <c r="T1488" s="83" t="n">
        <f aca="false">SUM(P1488:S1488)</f>
        <v>8</v>
      </c>
      <c r="U1488" s="83" t="str">
        <f aca="false">IF(O1488="not used","-",O1488&amp;N1488&amp;T1488)</f>
        <v>-</v>
      </c>
      <c r="V1488" s="83" t="str">
        <f aca="false">IF(O1488="Not Used","-",VLOOKUP(D1488,FOLIOS,7,FALSE())&amp;H1488)</f>
        <v>-</v>
      </c>
      <c r="W1488" s="83" t="str">
        <f aca="false">IF(U1488="-","-",O1488&amp;E1488&amp;H1488)</f>
        <v>-</v>
      </c>
      <c r="X1488" s="84" t="str">
        <f aca="false">D1488&amp;G1488</f>
        <v>FT-CAND-EGSC-PRCTOLL:MCNEIL/MON</v>
      </c>
      <c r="AF1488" s="0" t="str">
        <f aca="false">D1488&amp;V1488</f>
        <v>FT-CAND-EGSC-PRC-</v>
      </c>
    </row>
    <row r="1489" customFormat="false" ht="12.75" hidden="false" customHeight="false" outlineLevel="0" collapsed="false">
      <c r="A1489" s="80" t="n">
        <v>36682</v>
      </c>
      <c r="B1489" s="81" t="s">
        <v>55</v>
      </c>
      <c r="C1489" s="81" t="s">
        <v>56</v>
      </c>
      <c r="D1489" s="81" t="s">
        <v>80</v>
      </c>
      <c r="E1489" s="81" t="s">
        <v>24</v>
      </c>
      <c r="F1489" s="81"/>
      <c r="G1489" s="81" t="s">
        <v>67</v>
      </c>
      <c r="H1489" s="80" t="n">
        <v>36892</v>
      </c>
      <c r="I1489" s="81" t="n">
        <v>-464628</v>
      </c>
      <c r="J1489" s="81" t="n">
        <v>0</v>
      </c>
      <c r="K1489" s="82" t="n">
        <f aca="false">IF(J1489=0,0,J1489/I1489)</f>
        <v>0</v>
      </c>
      <c r="L1489" s="82" t="n">
        <f aca="false">I1489/UOM</f>
        <v>-46.4628</v>
      </c>
      <c r="M1489" s="82" t="n">
        <f aca="false">J1489/UOM</f>
        <v>0</v>
      </c>
      <c r="N1489" s="83" t="str">
        <f aca="false">IF(F1489="P","PHY",IF(F1489="G","G",E1489))</f>
        <v>P</v>
      </c>
      <c r="O1489" s="83" t="str">
        <f aca="false">IF(ISNA(VLOOKUP(G1489,BadCanCurves,1,FALSE())),VLOOKUP(D1489,FOLIOS,6,FALSE()),"not used")</f>
        <v>not used</v>
      </c>
      <c r="P1489" s="83" t="n">
        <f aca="false">IF($N1489="P",VLOOKUP(H1489,PrcBuckets,2,FALSE()),0)</f>
        <v>9</v>
      </c>
      <c r="Q1489" s="83" t="n">
        <f aca="false">IF($N1489="D",VLOOKUP(H1489,BasisBuckets,2,FALSE()),0)</f>
        <v>0</v>
      </c>
      <c r="R1489" s="83" t="n">
        <f aca="false">IF($N1489="PHY",VLOOKUP(H1489,PGDBuckets,2,FALSE()),0)</f>
        <v>0</v>
      </c>
      <c r="S1489" s="83" t="n">
        <f aca="false">IF($N1489="G",VLOOKUP(H1489,PGDBuckets,2,FALSE()),0)</f>
        <v>0</v>
      </c>
      <c r="T1489" s="83" t="n">
        <f aca="false">SUM(P1489:S1489)</f>
        <v>9</v>
      </c>
      <c r="U1489" s="83" t="str">
        <f aca="false">IF(O1489="not used","-",O1489&amp;N1489&amp;T1489)</f>
        <v>-</v>
      </c>
      <c r="V1489" s="83" t="str">
        <f aca="false">IF(O1489="Not Used","-",VLOOKUP(D1489,FOLIOS,7,FALSE())&amp;H1489)</f>
        <v>-</v>
      </c>
      <c r="W1489" s="83" t="str">
        <f aca="false">IF(U1489="-","-",O1489&amp;E1489&amp;H1489)</f>
        <v>-</v>
      </c>
      <c r="X1489" s="84" t="str">
        <f aca="false">D1489&amp;G1489</f>
        <v>FT-CAND-EGSC-PRCTOLL:MCNEIL/MON</v>
      </c>
      <c r="AF1489" s="0" t="str">
        <f aca="false">D1489&amp;V1489</f>
        <v>FT-CAND-EGSC-PRC-</v>
      </c>
    </row>
    <row r="1490" customFormat="false" ht="12.75" hidden="false" customHeight="false" outlineLevel="0" collapsed="false">
      <c r="A1490" s="80" t="n">
        <v>36682</v>
      </c>
      <c r="B1490" s="81" t="s">
        <v>55</v>
      </c>
      <c r="C1490" s="81" t="s">
        <v>56</v>
      </c>
      <c r="D1490" s="81" t="s">
        <v>80</v>
      </c>
      <c r="E1490" s="81" t="s">
        <v>24</v>
      </c>
      <c r="F1490" s="81"/>
      <c r="G1490" s="81" t="s">
        <v>67</v>
      </c>
      <c r="H1490" s="80" t="n">
        <v>36923</v>
      </c>
      <c r="I1490" s="81" t="n">
        <v>-417115</v>
      </c>
      <c r="J1490" s="81" t="n">
        <v>0</v>
      </c>
      <c r="K1490" s="82" t="n">
        <f aca="false">IF(J1490=0,0,J1490/I1490)</f>
        <v>0</v>
      </c>
      <c r="L1490" s="82" t="n">
        <f aca="false">I1490/UOM</f>
        <v>-41.7115</v>
      </c>
      <c r="M1490" s="82" t="n">
        <f aca="false">J1490/UOM</f>
        <v>0</v>
      </c>
      <c r="N1490" s="83" t="str">
        <f aca="false">IF(F1490="P","PHY",IF(F1490="G","G",E1490))</f>
        <v>P</v>
      </c>
      <c r="O1490" s="83" t="str">
        <f aca="false">IF(ISNA(VLOOKUP(G1490,BadCanCurves,1,FALSE())),VLOOKUP(D1490,FOLIOS,6,FALSE()),"not used")</f>
        <v>not used</v>
      </c>
      <c r="P1490" s="83" t="n">
        <f aca="false">IF($N1490="P",VLOOKUP(H1490,PrcBuckets,2,FALSE()),0)</f>
        <v>9</v>
      </c>
      <c r="Q1490" s="83" t="n">
        <f aca="false">IF($N1490="D",VLOOKUP(H1490,BasisBuckets,2,FALSE()),0)</f>
        <v>0</v>
      </c>
      <c r="R1490" s="83" t="n">
        <f aca="false">IF($N1490="PHY",VLOOKUP(H1490,PGDBuckets,2,FALSE()),0)</f>
        <v>0</v>
      </c>
      <c r="S1490" s="83" t="n">
        <f aca="false">IF($N1490="G",VLOOKUP(H1490,PGDBuckets,2,FALSE()),0)</f>
        <v>0</v>
      </c>
      <c r="T1490" s="83" t="n">
        <f aca="false">SUM(P1490:S1490)</f>
        <v>9</v>
      </c>
      <c r="U1490" s="83" t="str">
        <f aca="false">IF(O1490="not used","-",O1490&amp;N1490&amp;T1490)</f>
        <v>-</v>
      </c>
      <c r="V1490" s="83" t="str">
        <f aca="false">IF(O1490="Not Used","-",VLOOKUP(D1490,FOLIOS,7,FALSE())&amp;H1490)</f>
        <v>-</v>
      </c>
      <c r="W1490" s="83" t="str">
        <f aca="false">IF(U1490="-","-",O1490&amp;E1490&amp;H1490)</f>
        <v>-</v>
      </c>
      <c r="X1490" s="84" t="str">
        <f aca="false">D1490&amp;G1490</f>
        <v>FT-CAND-EGSC-PRCTOLL:MCNEIL/MON</v>
      </c>
      <c r="AF1490" s="0" t="str">
        <f aca="false">D1490&amp;V1490</f>
        <v>FT-CAND-EGSC-PRC-</v>
      </c>
    </row>
    <row r="1491" customFormat="false" ht="12.75" hidden="false" customHeight="false" outlineLevel="0" collapsed="false">
      <c r="A1491" s="80" t="n">
        <v>36682</v>
      </c>
      <c r="B1491" s="81" t="s">
        <v>55</v>
      </c>
      <c r="C1491" s="81" t="s">
        <v>56</v>
      </c>
      <c r="D1491" s="81" t="s">
        <v>80</v>
      </c>
      <c r="E1491" s="81" t="s">
        <v>24</v>
      </c>
      <c r="F1491" s="81"/>
      <c r="G1491" s="81" t="s">
        <v>67</v>
      </c>
      <c r="H1491" s="80" t="n">
        <v>36951</v>
      </c>
      <c r="I1491" s="81" t="n">
        <v>-459252</v>
      </c>
      <c r="J1491" s="81" t="n">
        <v>0</v>
      </c>
      <c r="K1491" s="82" t="n">
        <f aca="false">IF(J1491=0,0,J1491/I1491)</f>
        <v>0</v>
      </c>
      <c r="L1491" s="82" t="n">
        <f aca="false">I1491/UOM</f>
        <v>-45.9252</v>
      </c>
      <c r="M1491" s="82" t="n">
        <f aca="false">J1491/UOM</f>
        <v>0</v>
      </c>
      <c r="N1491" s="83" t="str">
        <f aca="false">IF(F1491="P","PHY",IF(F1491="G","G",E1491))</f>
        <v>P</v>
      </c>
      <c r="O1491" s="83" t="str">
        <f aca="false">IF(ISNA(VLOOKUP(G1491,BadCanCurves,1,FALSE())),VLOOKUP(D1491,FOLIOS,6,FALSE()),"not used")</f>
        <v>not used</v>
      </c>
      <c r="P1491" s="83" t="n">
        <f aca="false">IF($N1491="P",VLOOKUP(H1491,PrcBuckets,2,FALSE()),0)</f>
        <v>9</v>
      </c>
      <c r="Q1491" s="83" t="n">
        <f aca="false">IF($N1491="D",VLOOKUP(H1491,BasisBuckets,2,FALSE()),0)</f>
        <v>0</v>
      </c>
      <c r="R1491" s="83" t="n">
        <f aca="false">IF($N1491="PHY",VLOOKUP(H1491,PGDBuckets,2,FALSE()),0)</f>
        <v>0</v>
      </c>
      <c r="S1491" s="83" t="n">
        <f aca="false">IF($N1491="G",VLOOKUP(H1491,PGDBuckets,2,FALSE()),0)</f>
        <v>0</v>
      </c>
      <c r="T1491" s="83" t="n">
        <f aca="false">SUM(P1491:S1491)</f>
        <v>9</v>
      </c>
      <c r="U1491" s="83" t="str">
        <f aca="false">IF(O1491="not used","-",O1491&amp;N1491&amp;T1491)</f>
        <v>-</v>
      </c>
      <c r="V1491" s="83" t="str">
        <f aca="false">IF(O1491="Not Used","-",VLOOKUP(D1491,FOLIOS,7,FALSE())&amp;H1491)</f>
        <v>-</v>
      </c>
      <c r="W1491" s="83" t="str">
        <f aca="false">IF(U1491="-","-",O1491&amp;E1491&amp;H1491)</f>
        <v>-</v>
      </c>
      <c r="X1491" s="84" t="str">
        <f aca="false">D1491&amp;G1491</f>
        <v>FT-CAND-EGSC-PRCTOLL:MCNEIL/MON</v>
      </c>
      <c r="AF1491" s="0" t="str">
        <f aca="false">D1491&amp;V1491</f>
        <v>FT-CAND-EGSC-PRC-</v>
      </c>
    </row>
    <row r="1492" customFormat="false" ht="12.75" hidden="false" customHeight="false" outlineLevel="0" collapsed="false">
      <c r="A1492" s="80" t="n">
        <v>36682</v>
      </c>
      <c r="B1492" s="81" t="s">
        <v>55</v>
      </c>
      <c r="C1492" s="81" t="s">
        <v>56</v>
      </c>
      <c r="D1492" s="81" t="s">
        <v>80</v>
      </c>
      <c r="E1492" s="81" t="s">
        <v>24</v>
      </c>
      <c r="F1492" s="81"/>
      <c r="G1492" s="81" t="s">
        <v>67</v>
      </c>
      <c r="H1492" s="80" t="n">
        <v>36982</v>
      </c>
      <c r="I1492" s="81" t="n">
        <v>-441713</v>
      </c>
      <c r="J1492" s="81" t="n">
        <v>0</v>
      </c>
      <c r="K1492" s="82" t="n">
        <f aca="false">IF(J1492=0,0,J1492/I1492)</f>
        <v>0</v>
      </c>
      <c r="L1492" s="82" t="n">
        <f aca="false">I1492/UOM</f>
        <v>-44.1713</v>
      </c>
      <c r="M1492" s="82" t="n">
        <f aca="false">J1492/UOM</f>
        <v>0</v>
      </c>
      <c r="N1492" s="83" t="str">
        <f aca="false">IF(F1492="P","PHY",IF(F1492="G","G",E1492))</f>
        <v>P</v>
      </c>
      <c r="O1492" s="83" t="str">
        <f aca="false">IF(ISNA(VLOOKUP(G1492,BadCanCurves,1,FALSE())),VLOOKUP(D1492,FOLIOS,6,FALSE()),"not used")</f>
        <v>not used</v>
      </c>
      <c r="P1492" s="83" t="n">
        <f aca="false">IF($N1492="P",VLOOKUP(H1492,PrcBuckets,2,FALSE()),0)</f>
        <v>9</v>
      </c>
      <c r="Q1492" s="83" t="n">
        <f aca="false">IF($N1492="D",VLOOKUP(H1492,BasisBuckets,2,FALSE()),0)</f>
        <v>0</v>
      </c>
      <c r="R1492" s="83" t="n">
        <f aca="false">IF($N1492="PHY",VLOOKUP(H1492,PGDBuckets,2,FALSE()),0)</f>
        <v>0</v>
      </c>
      <c r="S1492" s="83" t="n">
        <f aca="false">IF($N1492="G",VLOOKUP(H1492,PGDBuckets,2,FALSE()),0)</f>
        <v>0</v>
      </c>
      <c r="T1492" s="83" t="n">
        <f aca="false">SUM(P1492:S1492)</f>
        <v>9</v>
      </c>
      <c r="U1492" s="83" t="str">
        <f aca="false">IF(O1492="not used","-",O1492&amp;N1492&amp;T1492)</f>
        <v>-</v>
      </c>
      <c r="V1492" s="83" t="str">
        <f aca="false">IF(O1492="Not Used","-",VLOOKUP(D1492,FOLIOS,7,FALSE())&amp;H1492)</f>
        <v>-</v>
      </c>
      <c r="W1492" s="83" t="str">
        <f aca="false">IF(U1492="-","-",O1492&amp;E1492&amp;H1492)</f>
        <v>-</v>
      </c>
      <c r="X1492" s="84" t="str">
        <f aca="false">D1492&amp;G1492</f>
        <v>FT-CAND-EGSC-PRCTOLL:MCNEIL/MON</v>
      </c>
      <c r="AF1492" s="0" t="str">
        <f aca="false">D1492&amp;V1492</f>
        <v>FT-CAND-EGSC-PRC-</v>
      </c>
    </row>
    <row r="1493" customFormat="false" ht="12.75" hidden="false" customHeight="false" outlineLevel="0" collapsed="false">
      <c r="A1493" s="80" t="n">
        <v>36682</v>
      </c>
      <c r="B1493" s="81" t="s">
        <v>55</v>
      </c>
      <c r="C1493" s="81" t="s">
        <v>56</v>
      </c>
      <c r="D1493" s="81" t="s">
        <v>80</v>
      </c>
      <c r="E1493" s="81" t="s">
        <v>24</v>
      </c>
      <c r="F1493" s="81"/>
      <c r="G1493" s="81" t="s">
        <v>67</v>
      </c>
      <c r="H1493" s="80" t="n">
        <v>37012</v>
      </c>
      <c r="I1493" s="81" t="n">
        <v>-453746</v>
      </c>
      <c r="J1493" s="81" t="n">
        <v>0</v>
      </c>
      <c r="K1493" s="82" t="n">
        <f aca="false">IF(J1493=0,0,J1493/I1493)</f>
        <v>0</v>
      </c>
      <c r="L1493" s="82" t="n">
        <f aca="false">I1493/UOM</f>
        <v>-45.3746</v>
      </c>
      <c r="M1493" s="82" t="n">
        <f aca="false">J1493/UOM</f>
        <v>0</v>
      </c>
      <c r="N1493" s="83" t="str">
        <f aca="false">IF(F1493="P","PHY",IF(F1493="G","G",E1493))</f>
        <v>P</v>
      </c>
      <c r="O1493" s="83" t="str">
        <f aca="false">IF(ISNA(VLOOKUP(G1493,BadCanCurves,1,FALSE())),VLOOKUP(D1493,FOLIOS,6,FALSE()),"not used")</f>
        <v>not used</v>
      </c>
      <c r="P1493" s="83" t="n">
        <f aca="false">IF($N1493="P",VLOOKUP(H1493,PrcBuckets,2,FALSE()),0)</f>
        <v>9</v>
      </c>
      <c r="Q1493" s="83" t="n">
        <f aca="false">IF($N1493="D",VLOOKUP(H1493,BasisBuckets,2,FALSE()),0)</f>
        <v>0</v>
      </c>
      <c r="R1493" s="83" t="n">
        <f aca="false">IF($N1493="PHY",VLOOKUP(H1493,PGDBuckets,2,FALSE()),0)</f>
        <v>0</v>
      </c>
      <c r="S1493" s="83" t="n">
        <f aca="false">IF($N1493="G",VLOOKUP(H1493,PGDBuckets,2,FALSE()),0)</f>
        <v>0</v>
      </c>
      <c r="T1493" s="83" t="n">
        <f aca="false">SUM(P1493:S1493)</f>
        <v>9</v>
      </c>
      <c r="U1493" s="83" t="str">
        <f aca="false">IF(O1493="not used","-",O1493&amp;N1493&amp;T1493)</f>
        <v>-</v>
      </c>
      <c r="V1493" s="83" t="str">
        <f aca="false">IF(O1493="Not Used","-",VLOOKUP(D1493,FOLIOS,7,FALSE())&amp;H1493)</f>
        <v>-</v>
      </c>
      <c r="W1493" s="83" t="str">
        <f aca="false">IF(U1493="-","-",O1493&amp;E1493&amp;H1493)</f>
        <v>-</v>
      </c>
      <c r="X1493" s="84" t="str">
        <f aca="false">D1493&amp;G1493</f>
        <v>FT-CAND-EGSC-PRCTOLL:MCNEIL/MON</v>
      </c>
      <c r="AF1493" s="0" t="str">
        <f aca="false">D1493&amp;V1493</f>
        <v>FT-CAND-EGSC-PRC-</v>
      </c>
    </row>
    <row r="1494" customFormat="false" ht="12.75" hidden="false" customHeight="false" outlineLevel="0" collapsed="false">
      <c r="A1494" s="80" t="n">
        <v>36682</v>
      </c>
      <c r="B1494" s="81" t="s">
        <v>55</v>
      </c>
      <c r="C1494" s="81" t="s">
        <v>56</v>
      </c>
      <c r="D1494" s="81" t="s">
        <v>80</v>
      </c>
      <c r="E1494" s="81" t="s">
        <v>24</v>
      </c>
      <c r="F1494" s="81"/>
      <c r="G1494" s="81" t="s">
        <v>67</v>
      </c>
      <c r="H1494" s="80" t="n">
        <v>37043</v>
      </c>
      <c r="I1494" s="81" t="n">
        <v>-436422</v>
      </c>
      <c r="J1494" s="81" t="n">
        <v>0</v>
      </c>
      <c r="K1494" s="82" t="n">
        <f aca="false">IF(J1494=0,0,J1494/I1494)</f>
        <v>0</v>
      </c>
      <c r="L1494" s="82" t="n">
        <f aca="false">I1494/UOM</f>
        <v>-43.6422</v>
      </c>
      <c r="M1494" s="82" t="n">
        <f aca="false">J1494/UOM</f>
        <v>0</v>
      </c>
      <c r="N1494" s="83" t="str">
        <f aca="false">IF(F1494="P","PHY",IF(F1494="G","G",E1494))</f>
        <v>P</v>
      </c>
      <c r="O1494" s="83" t="str">
        <f aca="false">IF(ISNA(VLOOKUP(G1494,BadCanCurves,1,FALSE())),VLOOKUP(D1494,FOLIOS,6,FALSE()),"not used")</f>
        <v>not used</v>
      </c>
      <c r="P1494" s="83" t="n">
        <f aca="false">IF($N1494="P",VLOOKUP(H1494,PrcBuckets,2,FALSE()),0)</f>
        <v>9</v>
      </c>
      <c r="Q1494" s="83" t="n">
        <f aca="false">IF($N1494="D",VLOOKUP(H1494,BasisBuckets,2,FALSE()),0)</f>
        <v>0</v>
      </c>
      <c r="R1494" s="83" t="n">
        <f aca="false">IF($N1494="PHY",VLOOKUP(H1494,PGDBuckets,2,FALSE()),0)</f>
        <v>0</v>
      </c>
      <c r="S1494" s="83" t="n">
        <f aca="false">IF($N1494="G",VLOOKUP(H1494,PGDBuckets,2,FALSE()),0)</f>
        <v>0</v>
      </c>
      <c r="T1494" s="83" t="n">
        <f aca="false">SUM(P1494:S1494)</f>
        <v>9</v>
      </c>
      <c r="U1494" s="83" t="str">
        <f aca="false">IF(O1494="not used","-",O1494&amp;N1494&amp;T1494)</f>
        <v>-</v>
      </c>
      <c r="V1494" s="83" t="str">
        <f aca="false">IF(O1494="Not Used","-",VLOOKUP(D1494,FOLIOS,7,FALSE())&amp;H1494)</f>
        <v>-</v>
      </c>
      <c r="W1494" s="83" t="str">
        <f aca="false">IF(U1494="-","-",O1494&amp;E1494&amp;H1494)</f>
        <v>-</v>
      </c>
      <c r="X1494" s="84" t="str">
        <f aca="false">D1494&amp;G1494</f>
        <v>FT-CAND-EGSC-PRCTOLL:MCNEIL/MON</v>
      </c>
      <c r="AF1494" s="0" t="str">
        <f aca="false">D1494&amp;V1494</f>
        <v>FT-CAND-EGSC-PRC-</v>
      </c>
    </row>
    <row r="1495" customFormat="false" ht="12.75" hidden="false" customHeight="false" outlineLevel="0" collapsed="false">
      <c r="A1495" s="80" t="n">
        <v>36682</v>
      </c>
      <c r="B1495" s="81" t="s">
        <v>55</v>
      </c>
      <c r="C1495" s="81" t="s">
        <v>56</v>
      </c>
      <c r="D1495" s="81" t="s">
        <v>80</v>
      </c>
      <c r="E1495" s="81" t="s">
        <v>24</v>
      </c>
      <c r="F1495" s="81"/>
      <c r="G1495" s="81" t="s">
        <v>67</v>
      </c>
      <c r="H1495" s="80" t="n">
        <v>37073</v>
      </c>
      <c r="I1495" s="81" t="n">
        <v>-448296</v>
      </c>
      <c r="J1495" s="81" t="n">
        <v>0</v>
      </c>
      <c r="K1495" s="82" t="n">
        <f aca="false">IF(J1495=0,0,J1495/I1495)</f>
        <v>0</v>
      </c>
      <c r="L1495" s="82" t="n">
        <f aca="false">I1495/UOM</f>
        <v>-44.8296</v>
      </c>
      <c r="M1495" s="82" t="n">
        <f aca="false">J1495/UOM</f>
        <v>0</v>
      </c>
      <c r="N1495" s="83" t="str">
        <f aca="false">IF(F1495="P","PHY",IF(F1495="G","G",E1495))</f>
        <v>P</v>
      </c>
      <c r="O1495" s="83" t="str">
        <f aca="false">IF(ISNA(VLOOKUP(G1495,BadCanCurves,1,FALSE())),VLOOKUP(D1495,FOLIOS,6,FALSE()),"not used")</f>
        <v>not used</v>
      </c>
      <c r="P1495" s="83" t="n">
        <f aca="false">IF($N1495="P",VLOOKUP(H1495,PrcBuckets,2,FALSE()),0)</f>
        <v>9</v>
      </c>
      <c r="Q1495" s="83" t="n">
        <f aca="false">IF($N1495="D",VLOOKUP(H1495,BasisBuckets,2,FALSE()),0)</f>
        <v>0</v>
      </c>
      <c r="R1495" s="83" t="n">
        <f aca="false">IF($N1495="PHY",VLOOKUP(H1495,PGDBuckets,2,FALSE()),0)</f>
        <v>0</v>
      </c>
      <c r="S1495" s="83" t="n">
        <f aca="false">IF($N1495="G",VLOOKUP(H1495,PGDBuckets,2,FALSE()),0)</f>
        <v>0</v>
      </c>
      <c r="T1495" s="83" t="n">
        <f aca="false">SUM(P1495:S1495)</f>
        <v>9</v>
      </c>
      <c r="U1495" s="83" t="str">
        <f aca="false">IF(O1495="not used","-",O1495&amp;N1495&amp;T1495)</f>
        <v>-</v>
      </c>
      <c r="V1495" s="83" t="str">
        <f aca="false">IF(O1495="Not Used","-",VLOOKUP(D1495,FOLIOS,7,FALSE())&amp;H1495)</f>
        <v>-</v>
      </c>
      <c r="W1495" s="83" t="str">
        <f aca="false">IF(U1495="-","-",O1495&amp;E1495&amp;H1495)</f>
        <v>-</v>
      </c>
      <c r="X1495" s="84" t="str">
        <f aca="false">D1495&amp;G1495</f>
        <v>FT-CAND-EGSC-PRCTOLL:MCNEIL/MON</v>
      </c>
      <c r="AF1495" s="0" t="str">
        <f aca="false">D1495&amp;V1495</f>
        <v>FT-CAND-EGSC-PRC-</v>
      </c>
    </row>
    <row r="1496" customFormat="false" ht="12.75" hidden="false" customHeight="false" outlineLevel="0" collapsed="false">
      <c r="A1496" s="80" t="n">
        <v>36682</v>
      </c>
      <c r="B1496" s="81" t="s">
        <v>55</v>
      </c>
      <c r="C1496" s="81" t="s">
        <v>56</v>
      </c>
      <c r="D1496" s="81" t="s">
        <v>80</v>
      </c>
      <c r="E1496" s="81" t="s">
        <v>24</v>
      </c>
      <c r="F1496" s="81"/>
      <c r="G1496" s="81" t="s">
        <v>67</v>
      </c>
      <c r="H1496" s="80" t="n">
        <v>37104</v>
      </c>
      <c r="I1496" s="81" t="n">
        <v>-445558</v>
      </c>
      <c r="J1496" s="81" t="n">
        <v>0</v>
      </c>
      <c r="K1496" s="82" t="n">
        <f aca="false">IF(J1496=0,0,J1496/I1496)</f>
        <v>0</v>
      </c>
      <c r="L1496" s="82" t="n">
        <f aca="false">I1496/UOM</f>
        <v>-44.5558</v>
      </c>
      <c r="M1496" s="82" t="n">
        <f aca="false">J1496/UOM</f>
        <v>0</v>
      </c>
      <c r="N1496" s="83" t="str">
        <f aca="false">IF(F1496="P","PHY",IF(F1496="G","G",E1496))</f>
        <v>P</v>
      </c>
      <c r="O1496" s="83" t="str">
        <f aca="false">IF(ISNA(VLOOKUP(G1496,BadCanCurves,1,FALSE())),VLOOKUP(D1496,FOLIOS,6,FALSE()),"not used")</f>
        <v>not used</v>
      </c>
      <c r="P1496" s="83" t="n">
        <f aca="false">IF($N1496="P",VLOOKUP(H1496,PrcBuckets,2,FALSE()),0)</f>
        <v>9</v>
      </c>
      <c r="Q1496" s="83" t="n">
        <f aca="false">IF($N1496="D",VLOOKUP(H1496,BasisBuckets,2,FALSE()),0)</f>
        <v>0</v>
      </c>
      <c r="R1496" s="83" t="n">
        <f aca="false">IF($N1496="PHY",VLOOKUP(H1496,PGDBuckets,2,FALSE()),0)</f>
        <v>0</v>
      </c>
      <c r="S1496" s="83" t="n">
        <f aca="false">IF($N1496="G",VLOOKUP(H1496,PGDBuckets,2,FALSE()),0)</f>
        <v>0</v>
      </c>
      <c r="T1496" s="83" t="n">
        <f aca="false">SUM(P1496:S1496)</f>
        <v>9</v>
      </c>
      <c r="U1496" s="83" t="str">
        <f aca="false">IF(O1496="not used","-",O1496&amp;N1496&amp;T1496)</f>
        <v>-</v>
      </c>
      <c r="V1496" s="83" t="str">
        <f aca="false">IF(O1496="Not Used","-",VLOOKUP(D1496,FOLIOS,7,FALSE())&amp;H1496)</f>
        <v>-</v>
      </c>
      <c r="W1496" s="83" t="str">
        <f aca="false">IF(U1496="-","-",O1496&amp;E1496&amp;H1496)</f>
        <v>-</v>
      </c>
      <c r="X1496" s="84" t="str">
        <f aca="false">D1496&amp;G1496</f>
        <v>FT-CAND-EGSC-PRCTOLL:MCNEIL/MON</v>
      </c>
      <c r="AF1496" s="0" t="str">
        <f aca="false">D1496&amp;V1496</f>
        <v>FT-CAND-EGSC-PRC-</v>
      </c>
    </row>
    <row r="1497" customFormat="false" ht="12.75" hidden="false" customHeight="false" outlineLevel="0" collapsed="false">
      <c r="A1497" s="80" t="n">
        <v>36682</v>
      </c>
      <c r="B1497" s="81" t="s">
        <v>55</v>
      </c>
      <c r="C1497" s="81" t="s">
        <v>56</v>
      </c>
      <c r="D1497" s="81" t="s">
        <v>80</v>
      </c>
      <c r="E1497" s="81" t="s">
        <v>24</v>
      </c>
      <c r="F1497" s="81"/>
      <c r="G1497" s="81" t="s">
        <v>67</v>
      </c>
      <c r="H1497" s="80" t="n">
        <v>37135</v>
      </c>
      <c r="I1497" s="81" t="n">
        <v>-428543</v>
      </c>
      <c r="J1497" s="81" t="n">
        <v>0</v>
      </c>
      <c r="K1497" s="82" t="n">
        <f aca="false">IF(J1497=0,0,J1497/I1497)</f>
        <v>0</v>
      </c>
      <c r="L1497" s="82" t="n">
        <f aca="false">I1497/UOM</f>
        <v>-42.8543</v>
      </c>
      <c r="M1497" s="82" t="n">
        <f aca="false">J1497/UOM</f>
        <v>0</v>
      </c>
      <c r="N1497" s="83" t="str">
        <f aca="false">IF(F1497="P","PHY",IF(F1497="G","G",E1497))</f>
        <v>P</v>
      </c>
      <c r="O1497" s="83" t="str">
        <f aca="false">IF(ISNA(VLOOKUP(G1497,BadCanCurves,1,FALSE())),VLOOKUP(D1497,FOLIOS,6,FALSE()),"not used")</f>
        <v>not used</v>
      </c>
      <c r="P1497" s="83" t="n">
        <f aca="false">IF($N1497="P",VLOOKUP(H1497,PrcBuckets,2,FALSE()),0)</f>
        <v>9</v>
      </c>
      <c r="Q1497" s="83" t="n">
        <f aca="false">IF($N1497="D",VLOOKUP(H1497,BasisBuckets,2,FALSE()),0)</f>
        <v>0</v>
      </c>
      <c r="R1497" s="83" t="n">
        <f aca="false">IF($N1497="PHY",VLOOKUP(H1497,PGDBuckets,2,FALSE()),0)</f>
        <v>0</v>
      </c>
      <c r="S1497" s="83" t="n">
        <f aca="false">IF($N1497="G",VLOOKUP(H1497,PGDBuckets,2,FALSE()),0)</f>
        <v>0</v>
      </c>
      <c r="T1497" s="83" t="n">
        <f aca="false">SUM(P1497:S1497)</f>
        <v>9</v>
      </c>
      <c r="U1497" s="83" t="str">
        <f aca="false">IF(O1497="not used","-",O1497&amp;N1497&amp;T1497)</f>
        <v>-</v>
      </c>
      <c r="V1497" s="83" t="str">
        <f aca="false">IF(O1497="Not Used","-",VLOOKUP(D1497,FOLIOS,7,FALSE())&amp;H1497)</f>
        <v>-</v>
      </c>
      <c r="W1497" s="83" t="str">
        <f aca="false">IF(U1497="-","-",O1497&amp;E1497&amp;H1497)</f>
        <v>-</v>
      </c>
      <c r="X1497" s="84" t="str">
        <f aca="false">D1497&amp;G1497</f>
        <v>FT-CAND-EGSC-PRCTOLL:MCNEIL/MON</v>
      </c>
      <c r="AF1497" s="0" t="str">
        <f aca="false">D1497&amp;V1497</f>
        <v>FT-CAND-EGSC-PRC-</v>
      </c>
    </row>
    <row r="1498" customFormat="false" ht="12.75" hidden="false" customHeight="false" outlineLevel="0" collapsed="false">
      <c r="A1498" s="80" t="n">
        <v>36682</v>
      </c>
      <c r="B1498" s="81" t="s">
        <v>55</v>
      </c>
      <c r="C1498" s="81" t="s">
        <v>56</v>
      </c>
      <c r="D1498" s="81" t="s">
        <v>80</v>
      </c>
      <c r="E1498" s="81" t="s">
        <v>24</v>
      </c>
      <c r="F1498" s="81"/>
      <c r="G1498" s="81" t="s">
        <v>67</v>
      </c>
      <c r="H1498" s="80" t="n">
        <v>37165</v>
      </c>
      <c r="I1498" s="81" t="n">
        <v>-440202</v>
      </c>
      <c r="J1498" s="81" t="n">
        <v>0</v>
      </c>
      <c r="K1498" s="82" t="n">
        <f aca="false">IF(J1498=0,0,J1498/I1498)</f>
        <v>0</v>
      </c>
      <c r="L1498" s="82" t="n">
        <f aca="false">I1498/UOM</f>
        <v>-44.0202</v>
      </c>
      <c r="M1498" s="82" t="n">
        <f aca="false">J1498/UOM</f>
        <v>0</v>
      </c>
      <c r="N1498" s="83" t="str">
        <f aca="false">IF(F1498="P","PHY",IF(F1498="G","G",E1498))</f>
        <v>P</v>
      </c>
      <c r="O1498" s="83" t="str">
        <f aca="false">IF(ISNA(VLOOKUP(G1498,BadCanCurves,1,FALSE())),VLOOKUP(D1498,FOLIOS,6,FALSE()),"not used")</f>
        <v>not used</v>
      </c>
      <c r="P1498" s="83" t="n">
        <f aca="false">IF($N1498="P",VLOOKUP(H1498,PrcBuckets,2,FALSE()),0)</f>
        <v>9</v>
      </c>
      <c r="Q1498" s="83" t="n">
        <f aca="false">IF($N1498="D",VLOOKUP(H1498,BasisBuckets,2,FALSE()),0)</f>
        <v>0</v>
      </c>
      <c r="R1498" s="83" t="n">
        <f aca="false">IF($N1498="PHY",VLOOKUP(H1498,PGDBuckets,2,FALSE()),0)</f>
        <v>0</v>
      </c>
      <c r="S1498" s="83" t="n">
        <f aca="false">IF($N1498="G",VLOOKUP(H1498,PGDBuckets,2,FALSE()),0)</f>
        <v>0</v>
      </c>
      <c r="T1498" s="83" t="n">
        <f aca="false">SUM(P1498:S1498)</f>
        <v>9</v>
      </c>
      <c r="U1498" s="83" t="str">
        <f aca="false">IF(O1498="not used","-",O1498&amp;N1498&amp;T1498)</f>
        <v>-</v>
      </c>
      <c r="V1498" s="83" t="str">
        <f aca="false">IF(O1498="Not Used","-",VLOOKUP(D1498,FOLIOS,7,FALSE())&amp;H1498)</f>
        <v>-</v>
      </c>
      <c r="W1498" s="83" t="str">
        <f aca="false">IF(U1498="-","-",O1498&amp;E1498&amp;H1498)</f>
        <v>-</v>
      </c>
      <c r="X1498" s="84" t="str">
        <f aca="false">D1498&amp;G1498</f>
        <v>FT-CAND-EGSC-PRCTOLL:MCNEIL/MON</v>
      </c>
      <c r="AF1498" s="0" t="str">
        <f aca="false">D1498&amp;V1498</f>
        <v>FT-CAND-EGSC-PRC-</v>
      </c>
    </row>
    <row r="1499" customFormat="false" ht="12.75" hidden="false" customHeight="false" outlineLevel="0" collapsed="false">
      <c r="A1499" s="80" t="n">
        <v>36682</v>
      </c>
      <c r="B1499" s="81" t="s">
        <v>55</v>
      </c>
      <c r="C1499" s="81" t="s">
        <v>56</v>
      </c>
      <c r="D1499" s="81" t="s">
        <v>80</v>
      </c>
      <c r="E1499" s="81" t="s">
        <v>24</v>
      </c>
      <c r="F1499" s="81"/>
      <c r="G1499" s="81" t="s">
        <v>67</v>
      </c>
      <c r="H1499" s="80" t="n">
        <v>37196</v>
      </c>
      <c r="I1499" s="81" t="n">
        <v>-423402</v>
      </c>
      <c r="J1499" s="81" t="n">
        <v>0</v>
      </c>
      <c r="K1499" s="82" t="n">
        <f aca="false">IF(J1499=0,0,J1499/I1499)</f>
        <v>0</v>
      </c>
      <c r="L1499" s="82" t="n">
        <f aca="false">I1499/UOM</f>
        <v>-42.3402</v>
      </c>
      <c r="M1499" s="82" t="n">
        <f aca="false">J1499/UOM</f>
        <v>0</v>
      </c>
      <c r="N1499" s="83" t="str">
        <f aca="false">IF(F1499="P","PHY",IF(F1499="G","G",E1499))</f>
        <v>P</v>
      </c>
      <c r="O1499" s="83" t="str">
        <f aca="false">IF(ISNA(VLOOKUP(G1499,BadCanCurves,1,FALSE())),VLOOKUP(D1499,FOLIOS,6,FALSE()),"not used")</f>
        <v>not used</v>
      </c>
      <c r="P1499" s="83" t="n">
        <f aca="false">IF($N1499="P",VLOOKUP(H1499,PrcBuckets,2,FALSE()),0)</f>
        <v>9</v>
      </c>
      <c r="Q1499" s="83" t="n">
        <f aca="false">IF($N1499="D",VLOOKUP(H1499,BasisBuckets,2,FALSE()),0)</f>
        <v>0</v>
      </c>
      <c r="R1499" s="83" t="n">
        <f aca="false">IF($N1499="PHY",VLOOKUP(H1499,PGDBuckets,2,FALSE()),0)</f>
        <v>0</v>
      </c>
      <c r="S1499" s="83" t="n">
        <f aca="false">IF($N1499="G",VLOOKUP(H1499,PGDBuckets,2,FALSE()),0)</f>
        <v>0</v>
      </c>
      <c r="T1499" s="83" t="n">
        <f aca="false">SUM(P1499:S1499)</f>
        <v>9</v>
      </c>
      <c r="U1499" s="83" t="str">
        <f aca="false">IF(O1499="not used","-",O1499&amp;N1499&amp;T1499)</f>
        <v>-</v>
      </c>
      <c r="V1499" s="83" t="str">
        <f aca="false">IF(O1499="Not Used","-",VLOOKUP(D1499,FOLIOS,7,FALSE())&amp;H1499)</f>
        <v>-</v>
      </c>
      <c r="W1499" s="83" t="str">
        <f aca="false">IF(U1499="-","-",O1499&amp;E1499&amp;H1499)</f>
        <v>-</v>
      </c>
      <c r="X1499" s="84" t="str">
        <f aca="false">D1499&amp;G1499</f>
        <v>FT-CAND-EGSC-PRCTOLL:MCNEIL/MON</v>
      </c>
      <c r="AF1499" s="0" t="str">
        <f aca="false">D1499&amp;V1499</f>
        <v>FT-CAND-EGSC-PRC-</v>
      </c>
    </row>
    <row r="1500" customFormat="false" ht="12.75" hidden="false" customHeight="false" outlineLevel="0" collapsed="false">
      <c r="A1500" s="80" t="n">
        <v>36682</v>
      </c>
      <c r="B1500" s="81" t="s">
        <v>55</v>
      </c>
      <c r="C1500" s="81" t="s">
        <v>56</v>
      </c>
      <c r="D1500" s="81" t="s">
        <v>80</v>
      </c>
      <c r="E1500" s="81" t="s">
        <v>24</v>
      </c>
      <c r="F1500" s="81"/>
      <c r="G1500" s="81" t="s">
        <v>67</v>
      </c>
      <c r="H1500" s="80" t="n">
        <v>37226</v>
      </c>
      <c r="I1500" s="81" t="n">
        <v>-449035</v>
      </c>
      <c r="J1500" s="81" t="n">
        <v>0</v>
      </c>
      <c r="K1500" s="82" t="n">
        <f aca="false">IF(J1500=0,0,J1500/I1500)</f>
        <v>0</v>
      </c>
      <c r="L1500" s="82" t="n">
        <f aca="false">I1500/UOM</f>
        <v>-44.9035</v>
      </c>
      <c r="M1500" s="82" t="n">
        <f aca="false">J1500/UOM</f>
        <v>0</v>
      </c>
      <c r="N1500" s="83" t="str">
        <f aca="false">IF(F1500="P","PHY",IF(F1500="G","G",E1500))</f>
        <v>P</v>
      </c>
      <c r="O1500" s="83" t="str">
        <f aca="false">IF(ISNA(VLOOKUP(G1500,BadCanCurves,1,FALSE())),VLOOKUP(D1500,FOLIOS,6,FALSE()),"not used")</f>
        <v>not used</v>
      </c>
      <c r="P1500" s="83" t="n">
        <f aca="false">IF($N1500="P",VLOOKUP(H1500,PrcBuckets,2,FALSE()),0)</f>
        <v>9</v>
      </c>
      <c r="Q1500" s="83" t="n">
        <f aca="false">IF($N1500="D",VLOOKUP(H1500,BasisBuckets,2,FALSE()),0)</f>
        <v>0</v>
      </c>
      <c r="R1500" s="83" t="n">
        <f aca="false">IF($N1500="PHY",VLOOKUP(H1500,PGDBuckets,2,FALSE()),0)</f>
        <v>0</v>
      </c>
      <c r="S1500" s="83" t="n">
        <f aca="false">IF($N1500="G",VLOOKUP(H1500,PGDBuckets,2,FALSE()),0)</f>
        <v>0</v>
      </c>
      <c r="T1500" s="83" t="n">
        <f aca="false">SUM(P1500:S1500)</f>
        <v>9</v>
      </c>
      <c r="U1500" s="83" t="str">
        <f aca="false">IF(O1500="not used","-",O1500&amp;N1500&amp;T1500)</f>
        <v>-</v>
      </c>
      <c r="V1500" s="83" t="str">
        <f aca="false">IF(O1500="Not Used","-",VLOOKUP(D1500,FOLIOS,7,FALSE())&amp;H1500)</f>
        <v>-</v>
      </c>
      <c r="W1500" s="83" t="str">
        <f aca="false">IF(U1500="-","-",O1500&amp;E1500&amp;H1500)</f>
        <v>-</v>
      </c>
      <c r="X1500" s="84" t="str">
        <f aca="false">D1500&amp;G1500</f>
        <v>FT-CAND-EGSC-PRCTOLL:MCNEIL/MON</v>
      </c>
      <c r="AF1500" s="0" t="str">
        <f aca="false">D1500&amp;V1500</f>
        <v>FT-CAND-EGSC-PRC-</v>
      </c>
    </row>
    <row r="1501" customFormat="false" ht="12.75" hidden="false" customHeight="false" outlineLevel="0" collapsed="false">
      <c r="A1501" s="80" t="n">
        <v>36682</v>
      </c>
      <c r="B1501" s="81" t="s">
        <v>55</v>
      </c>
      <c r="C1501" s="81" t="s">
        <v>56</v>
      </c>
      <c r="D1501" s="81" t="s">
        <v>80</v>
      </c>
      <c r="E1501" s="81" t="s">
        <v>24</v>
      </c>
      <c r="F1501" s="81"/>
      <c r="G1501" s="81" t="s">
        <v>67</v>
      </c>
      <c r="H1501" s="80" t="n">
        <v>37257</v>
      </c>
      <c r="I1501" s="81" t="n">
        <v>-432317</v>
      </c>
      <c r="J1501" s="81" t="n">
        <v>0</v>
      </c>
      <c r="K1501" s="82" t="n">
        <f aca="false">IF(J1501=0,0,J1501/I1501)</f>
        <v>0</v>
      </c>
      <c r="L1501" s="82" t="n">
        <f aca="false">I1501/UOM</f>
        <v>-43.2317</v>
      </c>
      <c r="M1501" s="82" t="n">
        <f aca="false">J1501/UOM</f>
        <v>0</v>
      </c>
      <c r="N1501" s="83" t="str">
        <f aca="false">IF(F1501="P","PHY",IF(F1501="G","G",E1501))</f>
        <v>P</v>
      </c>
      <c r="O1501" s="83" t="str">
        <f aca="false">IF(ISNA(VLOOKUP(G1501,BadCanCurves,1,FALSE())),VLOOKUP(D1501,FOLIOS,6,FALSE()),"not used")</f>
        <v>not used</v>
      </c>
      <c r="P1501" s="83" t="n">
        <f aca="false">IF($N1501="P",VLOOKUP(H1501,PrcBuckets,2,FALSE()),0)</f>
        <v>10</v>
      </c>
      <c r="Q1501" s="83" t="n">
        <f aca="false">IF($N1501="D",VLOOKUP(H1501,BasisBuckets,2,FALSE()),0)</f>
        <v>0</v>
      </c>
      <c r="R1501" s="83" t="n">
        <f aca="false">IF($N1501="PHY",VLOOKUP(H1501,PGDBuckets,2,FALSE()),0)</f>
        <v>0</v>
      </c>
      <c r="S1501" s="83" t="n">
        <f aca="false">IF($N1501="G",VLOOKUP(H1501,PGDBuckets,2,FALSE()),0)</f>
        <v>0</v>
      </c>
      <c r="T1501" s="83" t="n">
        <f aca="false">SUM(P1501:S1501)</f>
        <v>10</v>
      </c>
      <c r="U1501" s="83" t="str">
        <f aca="false">IF(O1501="not used","-",O1501&amp;N1501&amp;T1501)</f>
        <v>-</v>
      </c>
      <c r="V1501" s="83" t="str">
        <f aca="false">IF(O1501="Not Used","-",VLOOKUP(D1501,FOLIOS,7,FALSE())&amp;H1501)</f>
        <v>-</v>
      </c>
      <c r="W1501" s="83" t="str">
        <f aca="false">IF(U1501="-","-",O1501&amp;E1501&amp;H1501)</f>
        <v>-</v>
      </c>
      <c r="X1501" s="84" t="str">
        <f aca="false">D1501&amp;G1501</f>
        <v>FT-CAND-EGSC-PRCTOLL:MCNEIL/MON</v>
      </c>
      <c r="AF1501" s="0" t="str">
        <f aca="false">D1501&amp;V1501</f>
        <v>FT-CAND-EGSC-PRC-</v>
      </c>
    </row>
    <row r="1502" customFormat="false" ht="12.75" hidden="false" customHeight="false" outlineLevel="0" collapsed="false">
      <c r="A1502" s="80" t="n">
        <v>36682</v>
      </c>
      <c r="B1502" s="81" t="s">
        <v>55</v>
      </c>
      <c r="C1502" s="81" t="s">
        <v>56</v>
      </c>
      <c r="D1502" s="81" t="s">
        <v>80</v>
      </c>
      <c r="E1502" s="81" t="s">
        <v>24</v>
      </c>
      <c r="F1502" s="81"/>
      <c r="G1502" s="81" t="s">
        <v>67</v>
      </c>
      <c r="H1502" s="80" t="n">
        <v>37288</v>
      </c>
      <c r="I1502" s="81" t="n">
        <v>-388083</v>
      </c>
      <c r="J1502" s="81" t="n">
        <v>0</v>
      </c>
      <c r="K1502" s="82" t="n">
        <f aca="false">IF(J1502=0,0,J1502/I1502)</f>
        <v>0</v>
      </c>
      <c r="L1502" s="82" t="n">
        <f aca="false">I1502/UOM</f>
        <v>-38.8083</v>
      </c>
      <c r="M1502" s="82" t="n">
        <f aca="false">J1502/UOM</f>
        <v>0</v>
      </c>
      <c r="N1502" s="83" t="str">
        <f aca="false">IF(F1502="P","PHY",IF(F1502="G","G",E1502))</f>
        <v>P</v>
      </c>
      <c r="O1502" s="83" t="str">
        <f aca="false">IF(ISNA(VLOOKUP(G1502,BadCanCurves,1,FALSE())),VLOOKUP(D1502,FOLIOS,6,FALSE()),"not used")</f>
        <v>not used</v>
      </c>
      <c r="P1502" s="83" t="n">
        <f aca="false">IF($N1502="P",VLOOKUP(H1502,PrcBuckets,2,FALSE()),0)</f>
        <v>10</v>
      </c>
      <c r="Q1502" s="83" t="n">
        <f aca="false">IF($N1502="D",VLOOKUP(H1502,BasisBuckets,2,FALSE()),0)</f>
        <v>0</v>
      </c>
      <c r="R1502" s="83" t="n">
        <f aca="false">IF($N1502="PHY",VLOOKUP(H1502,PGDBuckets,2,FALSE()),0)</f>
        <v>0</v>
      </c>
      <c r="S1502" s="83" t="n">
        <f aca="false">IF($N1502="G",VLOOKUP(H1502,PGDBuckets,2,FALSE()),0)</f>
        <v>0</v>
      </c>
      <c r="T1502" s="83" t="n">
        <f aca="false">SUM(P1502:S1502)</f>
        <v>10</v>
      </c>
      <c r="U1502" s="83" t="str">
        <f aca="false">IF(O1502="not used","-",O1502&amp;N1502&amp;T1502)</f>
        <v>-</v>
      </c>
      <c r="V1502" s="83" t="str">
        <f aca="false">IF(O1502="Not Used","-",VLOOKUP(D1502,FOLIOS,7,FALSE())&amp;H1502)</f>
        <v>-</v>
      </c>
      <c r="W1502" s="83" t="str">
        <f aca="false">IF(U1502="-","-",O1502&amp;E1502&amp;H1502)</f>
        <v>-</v>
      </c>
      <c r="X1502" s="84" t="str">
        <f aca="false">D1502&amp;G1502</f>
        <v>FT-CAND-EGSC-PRCTOLL:MCNEIL/MON</v>
      </c>
      <c r="AF1502" s="0" t="str">
        <f aca="false">D1502&amp;V1502</f>
        <v>FT-CAND-EGSC-PRC-</v>
      </c>
    </row>
    <row r="1503" customFormat="false" ht="12.75" hidden="false" customHeight="false" outlineLevel="0" collapsed="false">
      <c r="A1503" s="80" t="n">
        <v>36682</v>
      </c>
      <c r="B1503" s="81" t="s">
        <v>55</v>
      </c>
      <c r="C1503" s="81" t="s">
        <v>56</v>
      </c>
      <c r="D1503" s="81" t="s">
        <v>80</v>
      </c>
      <c r="E1503" s="81" t="s">
        <v>24</v>
      </c>
      <c r="F1503" s="81"/>
      <c r="G1503" s="81" t="s">
        <v>67</v>
      </c>
      <c r="H1503" s="80" t="n">
        <v>37316</v>
      </c>
      <c r="I1503" s="81" t="n">
        <v>-427277</v>
      </c>
      <c r="J1503" s="81" t="n">
        <v>0</v>
      </c>
      <c r="K1503" s="82" t="n">
        <f aca="false">IF(J1503=0,0,J1503/I1503)</f>
        <v>0</v>
      </c>
      <c r="L1503" s="82" t="n">
        <f aca="false">I1503/UOM</f>
        <v>-42.7277</v>
      </c>
      <c r="M1503" s="82" t="n">
        <f aca="false">J1503/UOM</f>
        <v>0</v>
      </c>
      <c r="N1503" s="83" t="str">
        <f aca="false">IF(F1503="P","PHY",IF(F1503="G","G",E1503))</f>
        <v>P</v>
      </c>
      <c r="O1503" s="83" t="str">
        <f aca="false">IF(ISNA(VLOOKUP(G1503,BadCanCurves,1,FALSE())),VLOOKUP(D1503,FOLIOS,6,FALSE()),"not used")</f>
        <v>not used</v>
      </c>
      <c r="P1503" s="83" t="n">
        <f aca="false">IF($N1503="P",VLOOKUP(H1503,PrcBuckets,2,FALSE()),0)</f>
        <v>10</v>
      </c>
      <c r="Q1503" s="83" t="n">
        <f aca="false">IF($N1503="D",VLOOKUP(H1503,BasisBuckets,2,FALSE()),0)</f>
        <v>0</v>
      </c>
      <c r="R1503" s="83" t="n">
        <f aca="false">IF($N1503="PHY",VLOOKUP(H1503,PGDBuckets,2,FALSE()),0)</f>
        <v>0</v>
      </c>
      <c r="S1503" s="83" t="n">
        <f aca="false">IF($N1503="G",VLOOKUP(H1503,PGDBuckets,2,FALSE()),0)</f>
        <v>0</v>
      </c>
      <c r="T1503" s="83" t="n">
        <f aca="false">SUM(P1503:S1503)</f>
        <v>10</v>
      </c>
      <c r="U1503" s="83" t="str">
        <f aca="false">IF(O1503="not used","-",O1503&amp;N1503&amp;T1503)</f>
        <v>-</v>
      </c>
      <c r="V1503" s="83" t="str">
        <f aca="false">IF(O1503="Not Used","-",VLOOKUP(D1503,FOLIOS,7,FALSE())&amp;H1503)</f>
        <v>-</v>
      </c>
      <c r="W1503" s="83" t="str">
        <f aca="false">IF(U1503="-","-",O1503&amp;E1503&amp;H1503)</f>
        <v>-</v>
      </c>
      <c r="X1503" s="84" t="str">
        <f aca="false">D1503&amp;G1503</f>
        <v>FT-CAND-EGSC-PRCTOLL:MCNEIL/MON</v>
      </c>
      <c r="AF1503" s="0" t="str">
        <f aca="false">D1503&amp;V1503</f>
        <v>FT-CAND-EGSC-PRC-</v>
      </c>
    </row>
    <row r="1504" customFormat="false" ht="12.75" hidden="false" customHeight="false" outlineLevel="0" collapsed="false">
      <c r="A1504" s="80" t="n">
        <v>36682</v>
      </c>
      <c r="B1504" s="81" t="s">
        <v>55</v>
      </c>
      <c r="C1504" s="81" t="s">
        <v>56</v>
      </c>
      <c r="D1504" s="81" t="s">
        <v>80</v>
      </c>
      <c r="E1504" s="81" t="s">
        <v>24</v>
      </c>
      <c r="F1504" s="81"/>
      <c r="G1504" s="81" t="s">
        <v>67</v>
      </c>
      <c r="H1504" s="80" t="n">
        <v>37347</v>
      </c>
      <c r="I1504" s="81" t="n">
        <v>-410962</v>
      </c>
      <c r="J1504" s="81" t="n">
        <v>0</v>
      </c>
      <c r="K1504" s="82" t="n">
        <f aca="false">IF(J1504=0,0,J1504/I1504)</f>
        <v>0</v>
      </c>
      <c r="L1504" s="82" t="n">
        <f aca="false">I1504/UOM</f>
        <v>-41.0962</v>
      </c>
      <c r="M1504" s="82" t="n">
        <f aca="false">J1504/UOM</f>
        <v>0</v>
      </c>
      <c r="N1504" s="83" t="str">
        <f aca="false">IF(F1504="P","PHY",IF(F1504="G","G",E1504))</f>
        <v>P</v>
      </c>
      <c r="O1504" s="83" t="str">
        <f aca="false">IF(ISNA(VLOOKUP(G1504,BadCanCurves,1,FALSE())),VLOOKUP(D1504,FOLIOS,6,FALSE()),"not used")</f>
        <v>not used</v>
      </c>
      <c r="P1504" s="83" t="n">
        <f aca="false">IF($N1504="P",VLOOKUP(H1504,PrcBuckets,2,FALSE()),0)</f>
        <v>10</v>
      </c>
      <c r="Q1504" s="83" t="n">
        <f aca="false">IF($N1504="D",VLOOKUP(H1504,BasisBuckets,2,FALSE()),0)</f>
        <v>0</v>
      </c>
      <c r="R1504" s="83" t="n">
        <f aca="false">IF($N1504="PHY",VLOOKUP(H1504,PGDBuckets,2,FALSE()),0)</f>
        <v>0</v>
      </c>
      <c r="S1504" s="83" t="n">
        <f aca="false">IF($N1504="G",VLOOKUP(H1504,PGDBuckets,2,FALSE()),0)</f>
        <v>0</v>
      </c>
      <c r="T1504" s="83" t="n">
        <f aca="false">SUM(P1504:S1504)</f>
        <v>10</v>
      </c>
      <c r="U1504" s="83" t="str">
        <f aca="false">IF(O1504="not used","-",O1504&amp;N1504&amp;T1504)</f>
        <v>-</v>
      </c>
      <c r="V1504" s="83" t="str">
        <f aca="false">IF(O1504="Not Used","-",VLOOKUP(D1504,FOLIOS,7,FALSE())&amp;H1504)</f>
        <v>-</v>
      </c>
      <c r="W1504" s="83" t="str">
        <f aca="false">IF(U1504="-","-",O1504&amp;E1504&amp;H1504)</f>
        <v>-</v>
      </c>
      <c r="X1504" s="84" t="str">
        <f aca="false">D1504&amp;G1504</f>
        <v>FT-CAND-EGSC-PRCTOLL:MCNEIL/MON</v>
      </c>
      <c r="AF1504" s="0" t="str">
        <f aca="false">D1504&amp;V1504</f>
        <v>FT-CAND-EGSC-PRC-</v>
      </c>
    </row>
    <row r="1505" customFormat="false" ht="12.75" hidden="false" customHeight="false" outlineLevel="0" collapsed="false">
      <c r="A1505" s="80" t="n">
        <v>36682</v>
      </c>
      <c r="B1505" s="81" t="s">
        <v>55</v>
      </c>
      <c r="C1505" s="81" t="s">
        <v>56</v>
      </c>
      <c r="D1505" s="81" t="s">
        <v>80</v>
      </c>
      <c r="E1505" s="81" t="s">
        <v>24</v>
      </c>
      <c r="F1505" s="81"/>
      <c r="G1505" s="81" t="s">
        <v>67</v>
      </c>
      <c r="H1505" s="80" t="n">
        <v>37377</v>
      </c>
      <c r="I1505" s="81" t="n">
        <v>-422163</v>
      </c>
      <c r="J1505" s="81" t="n">
        <v>0</v>
      </c>
      <c r="K1505" s="82" t="n">
        <f aca="false">IF(J1505=0,0,J1505/I1505)</f>
        <v>0</v>
      </c>
      <c r="L1505" s="82" t="n">
        <f aca="false">I1505/UOM</f>
        <v>-42.2163</v>
      </c>
      <c r="M1505" s="82" t="n">
        <f aca="false">J1505/UOM</f>
        <v>0</v>
      </c>
      <c r="N1505" s="83" t="str">
        <f aca="false">IF(F1505="P","PHY",IF(F1505="G","G",E1505))</f>
        <v>P</v>
      </c>
      <c r="O1505" s="83" t="str">
        <f aca="false">IF(ISNA(VLOOKUP(G1505,BadCanCurves,1,FALSE())),VLOOKUP(D1505,FOLIOS,6,FALSE()),"not used")</f>
        <v>not used</v>
      </c>
      <c r="P1505" s="83" t="n">
        <f aca="false">IF($N1505="P",VLOOKUP(H1505,PrcBuckets,2,FALSE()),0)</f>
        <v>10</v>
      </c>
      <c r="Q1505" s="83" t="n">
        <f aca="false">IF($N1505="D",VLOOKUP(H1505,BasisBuckets,2,FALSE()),0)</f>
        <v>0</v>
      </c>
      <c r="R1505" s="83" t="n">
        <f aca="false">IF($N1505="PHY",VLOOKUP(H1505,PGDBuckets,2,FALSE()),0)</f>
        <v>0</v>
      </c>
      <c r="S1505" s="83" t="n">
        <f aca="false">IF($N1505="G",VLOOKUP(H1505,PGDBuckets,2,FALSE()),0)</f>
        <v>0</v>
      </c>
      <c r="T1505" s="83" t="n">
        <f aca="false">SUM(P1505:S1505)</f>
        <v>10</v>
      </c>
      <c r="U1505" s="83" t="str">
        <f aca="false">IF(O1505="not used","-",O1505&amp;N1505&amp;T1505)</f>
        <v>-</v>
      </c>
      <c r="V1505" s="83" t="str">
        <f aca="false">IF(O1505="Not Used","-",VLOOKUP(D1505,FOLIOS,7,FALSE())&amp;H1505)</f>
        <v>-</v>
      </c>
      <c r="W1505" s="83" t="str">
        <f aca="false">IF(U1505="-","-",O1505&amp;E1505&amp;H1505)</f>
        <v>-</v>
      </c>
      <c r="X1505" s="84" t="str">
        <f aca="false">D1505&amp;G1505</f>
        <v>FT-CAND-EGSC-PRCTOLL:MCNEIL/MON</v>
      </c>
      <c r="AF1505" s="0" t="str">
        <f aca="false">D1505&amp;V1505</f>
        <v>FT-CAND-EGSC-PRC-</v>
      </c>
    </row>
    <row r="1506" customFormat="false" ht="12.75" hidden="false" customHeight="false" outlineLevel="0" collapsed="false">
      <c r="A1506" s="80" t="n">
        <v>36682</v>
      </c>
      <c r="B1506" s="81" t="s">
        <v>55</v>
      </c>
      <c r="C1506" s="81" t="s">
        <v>56</v>
      </c>
      <c r="D1506" s="81" t="s">
        <v>80</v>
      </c>
      <c r="E1506" s="81" t="s">
        <v>24</v>
      </c>
      <c r="F1506" s="81"/>
      <c r="G1506" s="81" t="s">
        <v>67</v>
      </c>
      <c r="H1506" s="80" t="n">
        <v>37408</v>
      </c>
      <c r="I1506" s="81" t="n">
        <v>-406060</v>
      </c>
      <c r="J1506" s="81" t="n">
        <v>0</v>
      </c>
      <c r="K1506" s="82" t="n">
        <f aca="false">IF(J1506=0,0,J1506/I1506)</f>
        <v>0</v>
      </c>
      <c r="L1506" s="82" t="n">
        <f aca="false">I1506/UOM</f>
        <v>-40.606</v>
      </c>
      <c r="M1506" s="82" t="n">
        <f aca="false">J1506/UOM</f>
        <v>0</v>
      </c>
      <c r="N1506" s="83" t="str">
        <f aca="false">IF(F1506="P","PHY",IF(F1506="G","G",E1506))</f>
        <v>P</v>
      </c>
      <c r="O1506" s="83" t="str">
        <f aca="false">IF(ISNA(VLOOKUP(G1506,BadCanCurves,1,FALSE())),VLOOKUP(D1506,FOLIOS,6,FALSE()),"not used")</f>
        <v>not used</v>
      </c>
      <c r="P1506" s="83" t="n">
        <f aca="false">IF($N1506="P",VLOOKUP(H1506,PrcBuckets,2,FALSE()),0)</f>
        <v>10</v>
      </c>
      <c r="Q1506" s="83" t="n">
        <f aca="false">IF($N1506="D",VLOOKUP(H1506,BasisBuckets,2,FALSE()),0)</f>
        <v>0</v>
      </c>
      <c r="R1506" s="83" t="n">
        <f aca="false">IF($N1506="PHY",VLOOKUP(H1506,PGDBuckets,2,FALSE()),0)</f>
        <v>0</v>
      </c>
      <c r="S1506" s="83" t="n">
        <f aca="false">IF($N1506="G",VLOOKUP(H1506,PGDBuckets,2,FALSE()),0)</f>
        <v>0</v>
      </c>
      <c r="T1506" s="83" t="n">
        <f aca="false">SUM(P1506:S1506)</f>
        <v>10</v>
      </c>
      <c r="U1506" s="83" t="str">
        <f aca="false">IF(O1506="not used","-",O1506&amp;N1506&amp;T1506)</f>
        <v>-</v>
      </c>
      <c r="V1506" s="83" t="str">
        <f aca="false">IF(O1506="Not Used","-",VLOOKUP(D1506,FOLIOS,7,FALSE())&amp;H1506)</f>
        <v>-</v>
      </c>
      <c r="W1506" s="83" t="str">
        <f aca="false">IF(U1506="-","-",O1506&amp;E1506&amp;H1506)</f>
        <v>-</v>
      </c>
      <c r="X1506" s="84" t="str">
        <f aca="false">D1506&amp;G1506</f>
        <v>FT-CAND-EGSC-PRCTOLL:MCNEIL/MON</v>
      </c>
      <c r="AF1506" s="0" t="str">
        <f aca="false">D1506&amp;V1506</f>
        <v>FT-CAND-EGSC-PRC-</v>
      </c>
    </row>
    <row r="1507" customFormat="false" ht="12.75" hidden="false" customHeight="false" outlineLevel="0" collapsed="false">
      <c r="A1507" s="80" t="n">
        <v>36682</v>
      </c>
      <c r="B1507" s="81" t="s">
        <v>55</v>
      </c>
      <c r="C1507" s="81" t="s">
        <v>56</v>
      </c>
      <c r="D1507" s="81" t="s">
        <v>80</v>
      </c>
      <c r="E1507" s="81" t="s">
        <v>24</v>
      </c>
      <c r="F1507" s="81"/>
      <c r="G1507" s="81" t="s">
        <v>67</v>
      </c>
      <c r="H1507" s="80" t="n">
        <v>37438</v>
      </c>
      <c r="I1507" s="81" t="n">
        <v>-417128</v>
      </c>
      <c r="J1507" s="81" t="n">
        <v>0</v>
      </c>
      <c r="K1507" s="82" t="n">
        <f aca="false">IF(J1507=0,0,J1507/I1507)</f>
        <v>0</v>
      </c>
      <c r="L1507" s="82" t="n">
        <f aca="false">I1507/UOM</f>
        <v>-41.7128</v>
      </c>
      <c r="M1507" s="82" t="n">
        <f aca="false">J1507/UOM</f>
        <v>0</v>
      </c>
      <c r="N1507" s="83" t="str">
        <f aca="false">IF(F1507="P","PHY",IF(F1507="G","G",E1507))</f>
        <v>P</v>
      </c>
      <c r="O1507" s="83" t="str">
        <f aca="false">IF(ISNA(VLOOKUP(G1507,BadCanCurves,1,FALSE())),VLOOKUP(D1507,FOLIOS,6,FALSE()),"not used")</f>
        <v>not used</v>
      </c>
      <c r="P1507" s="83" t="n">
        <f aca="false">IF($N1507="P",VLOOKUP(H1507,PrcBuckets,2,FALSE()),0)</f>
        <v>10</v>
      </c>
      <c r="Q1507" s="83" t="n">
        <f aca="false">IF($N1507="D",VLOOKUP(H1507,BasisBuckets,2,FALSE()),0)</f>
        <v>0</v>
      </c>
      <c r="R1507" s="83" t="n">
        <f aca="false">IF($N1507="PHY",VLOOKUP(H1507,PGDBuckets,2,FALSE()),0)</f>
        <v>0</v>
      </c>
      <c r="S1507" s="83" t="n">
        <f aca="false">IF($N1507="G",VLOOKUP(H1507,PGDBuckets,2,FALSE()),0)</f>
        <v>0</v>
      </c>
      <c r="T1507" s="83" t="n">
        <f aca="false">SUM(P1507:S1507)</f>
        <v>10</v>
      </c>
      <c r="U1507" s="83" t="str">
        <f aca="false">IF(O1507="not used","-",O1507&amp;N1507&amp;T1507)</f>
        <v>-</v>
      </c>
      <c r="V1507" s="83" t="str">
        <f aca="false">IF(O1507="Not Used","-",VLOOKUP(D1507,FOLIOS,7,FALSE())&amp;H1507)</f>
        <v>-</v>
      </c>
      <c r="W1507" s="83" t="str">
        <f aca="false">IF(U1507="-","-",O1507&amp;E1507&amp;H1507)</f>
        <v>-</v>
      </c>
      <c r="X1507" s="84" t="str">
        <f aca="false">D1507&amp;G1507</f>
        <v>FT-CAND-EGSC-PRCTOLL:MCNEIL/MON</v>
      </c>
      <c r="AF1507" s="0" t="str">
        <f aca="false">D1507&amp;V1507</f>
        <v>FT-CAND-EGSC-PRC-</v>
      </c>
    </row>
    <row r="1508" customFormat="false" ht="12.75" hidden="false" customHeight="false" outlineLevel="0" collapsed="false">
      <c r="A1508" s="80" t="n">
        <v>36682</v>
      </c>
      <c r="B1508" s="81" t="s">
        <v>55</v>
      </c>
      <c r="C1508" s="81" t="s">
        <v>56</v>
      </c>
      <c r="D1508" s="81" t="s">
        <v>80</v>
      </c>
      <c r="E1508" s="81" t="s">
        <v>24</v>
      </c>
      <c r="F1508" s="81"/>
      <c r="G1508" s="81" t="s">
        <v>67</v>
      </c>
      <c r="H1508" s="80" t="n">
        <v>37469</v>
      </c>
      <c r="I1508" s="81" t="n">
        <v>-414597</v>
      </c>
      <c r="J1508" s="81" t="n">
        <v>0</v>
      </c>
      <c r="K1508" s="82" t="n">
        <f aca="false">IF(J1508=0,0,J1508/I1508)</f>
        <v>0</v>
      </c>
      <c r="L1508" s="82" t="n">
        <f aca="false">I1508/UOM</f>
        <v>-41.4597</v>
      </c>
      <c r="M1508" s="82" t="n">
        <f aca="false">J1508/UOM</f>
        <v>0</v>
      </c>
      <c r="N1508" s="83" t="str">
        <f aca="false">IF(F1508="P","PHY",IF(F1508="G","G",E1508))</f>
        <v>P</v>
      </c>
      <c r="O1508" s="83" t="str">
        <f aca="false">IF(ISNA(VLOOKUP(G1508,BadCanCurves,1,FALSE())),VLOOKUP(D1508,FOLIOS,6,FALSE()),"not used")</f>
        <v>not used</v>
      </c>
      <c r="P1508" s="83" t="n">
        <f aca="false">IF($N1508="P",VLOOKUP(H1508,PrcBuckets,2,FALSE()),0)</f>
        <v>10</v>
      </c>
      <c r="Q1508" s="83" t="n">
        <f aca="false">IF($N1508="D",VLOOKUP(H1508,BasisBuckets,2,FALSE()),0)</f>
        <v>0</v>
      </c>
      <c r="R1508" s="83" t="n">
        <f aca="false">IF($N1508="PHY",VLOOKUP(H1508,PGDBuckets,2,FALSE()),0)</f>
        <v>0</v>
      </c>
      <c r="S1508" s="83" t="n">
        <f aca="false">IF($N1508="G",VLOOKUP(H1508,PGDBuckets,2,FALSE()),0)</f>
        <v>0</v>
      </c>
      <c r="T1508" s="83" t="n">
        <f aca="false">SUM(P1508:S1508)</f>
        <v>10</v>
      </c>
      <c r="U1508" s="83" t="str">
        <f aca="false">IF(O1508="not used","-",O1508&amp;N1508&amp;T1508)</f>
        <v>-</v>
      </c>
      <c r="V1508" s="83" t="str">
        <f aca="false">IF(O1508="Not Used","-",VLOOKUP(D1508,FOLIOS,7,FALSE())&amp;H1508)</f>
        <v>-</v>
      </c>
      <c r="W1508" s="83" t="str">
        <f aca="false">IF(U1508="-","-",O1508&amp;E1508&amp;H1508)</f>
        <v>-</v>
      </c>
      <c r="X1508" s="84" t="str">
        <f aca="false">D1508&amp;G1508</f>
        <v>FT-CAND-EGSC-PRCTOLL:MCNEIL/MON</v>
      </c>
      <c r="AF1508" s="0" t="str">
        <f aca="false">D1508&amp;V1508</f>
        <v>FT-CAND-EGSC-PRC-</v>
      </c>
    </row>
    <row r="1509" customFormat="false" ht="12.75" hidden="false" customHeight="false" outlineLevel="0" collapsed="false">
      <c r="A1509" s="80" t="n">
        <v>36682</v>
      </c>
      <c r="B1509" s="81" t="s">
        <v>55</v>
      </c>
      <c r="C1509" s="81" t="s">
        <v>56</v>
      </c>
      <c r="D1509" s="81" t="s">
        <v>80</v>
      </c>
      <c r="E1509" s="81" t="s">
        <v>24</v>
      </c>
      <c r="F1509" s="81"/>
      <c r="G1509" s="81" t="s">
        <v>67</v>
      </c>
      <c r="H1509" s="80" t="n">
        <v>37500</v>
      </c>
      <c r="I1509" s="81" t="n">
        <v>-398788</v>
      </c>
      <c r="J1509" s="81" t="n">
        <v>0</v>
      </c>
      <c r="K1509" s="82" t="n">
        <f aca="false">IF(J1509=0,0,J1509/I1509)</f>
        <v>0</v>
      </c>
      <c r="L1509" s="82" t="n">
        <f aca="false">I1509/UOM</f>
        <v>-39.8788</v>
      </c>
      <c r="M1509" s="82" t="n">
        <f aca="false">J1509/UOM</f>
        <v>0</v>
      </c>
      <c r="N1509" s="83" t="str">
        <f aca="false">IF(F1509="P","PHY",IF(F1509="G","G",E1509))</f>
        <v>P</v>
      </c>
      <c r="O1509" s="83" t="str">
        <f aca="false">IF(ISNA(VLOOKUP(G1509,BadCanCurves,1,FALSE())),VLOOKUP(D1509,FOLIOS,6,FALSE()),"not used")</f>
        <v>not used</v>
      </c>
      <c r="P1509" s="83" t="n">
        <f aca="false">IF($N1509="P",VLOOKUP(H1509,PrcBuckets,2,FALSE()),0)</f>
        <v>10</v>
      </c>
      <c r="Q1509" s="83" t="n">
        <f aca="false">IF($N1509="D",VLOOKUP(H1509,BasisBuckets,2,FALSE()),0)</f>
        <v>0</v>
      </c>
      <c r="R1509" s="83" t="n">
        <f aca="false">IF($N1509="PHY",VLOOKUP(H1509,PGDBuckets,2,FALSE()),0)</f>
        <v>0</v>
      </c>
      <c r="S1509" s="83" t="n">
        <f aca="false">IF($N1509="G",VLOOKUP(H1509,PGDBuckets,2,FALSE()),0)</f>
        <v>0</v>
      </c>
      <c r="T1509" s="83" t="n">
        <f aca="false">SUM(P1509:S1509)</f>
        <v>10</v>
      </c>
      <c r="U1509" s="83" t="str">
        <f aca="false">IF(O1509="not used","-",O1509&amp;N1509&amp;T1509)</f>
        <v>-</v>
      </c>
      <c r="V1509" s="83" t="str">
        <f aca="false">IF(O1509="Not Used","-",VLOOKUP(D1509,FOLIOS,7,FALSE())&amp;H1509)</f>
        <v>-</v>
      </c>
      <c r="W1509" s="83" t="str">
        <f aca="false">IF(U1509="-","-",O1509&amp;E1509&amp;H1509)</f>
        <v>-</v>
      </c>
      <c r="X1509" s="84" t="str">
        <f aca="false">D1509&amp;G1509</f>
        <v>FT-CAND-EGSC-PRCTOLL:MCNEIL/MON</v>
      </c>
      <c r="AF1509" s="0" t="str">
        <f aca="false">D1509&amp;V1509</f>
        <v>FT-CAND-EGSC-PRC-</v>
      </c>
    </row>
    <row r="1510" customFormat="false" ht="12.75" hidden="false" customHeight="false" outlineLevel="0" collapsed="false">
      <c r="A1510" s="80" t="n">
        <v>36682</v>
      </c>
      <c r="B1510" s="81" t="s">
        <v>55</v>
      </c>
      <c r="C1510" s="81" t="s">
        <v>56</v>
      </c>
      <c r="D1510" s="81" t="s">
        <v>80</v>
      </c>
      <c r="E1510" s="81" t="s">
        <v>24</v>
      </c>
      <c r="F1510" s="81"/>
      <c r="G1510" s="81" t="s">
        <v>67</v>
      </c>
      <c r="H1510" s="80" t="n">
        <v>37530</v>
      </c>
      <c r="I1510" s="81" t="n">
        <v>-409663</v>
      </c>
      <c r="J1510" s="81" t="n">
        <v>0</v>
      </c>
      <c r="K1510" s="82" t="n">
        <f aca="false">IF(J1510=0,0,J1510/I1510)</f>
        <v>0</v>
      </c>
      <c r="L1510" s="82" t="n">
        <f aca="false">I1510/UOM</f>
        <v>-40.9663</v>
      </c>
      <c r="M1510" s="82" t="n">
        <f aca="false">J1510/UOM</f>
        <v>0</v>
      </c>
      <c r="N1510" s="83" t="str">
        <f aca="false">IF(F1510="P","PHY",IF(F1510="G","G",E1510))</f>
        <v>P</v>
      </c>
      <c r="O1510" s="83" t="str">
        <f aca="false">IF(ISNA(VLOOKUP(G1510,BadCanCurves,1,FALSE())),VLOOKUP(D1510,FOLIOS,6,FALSE()),"not used")</f>
        <v>not used</v>
      </c>
      <c r="P1510" s="83" t="n">
        <f aca="false">IF($N1510="P",VLOOKUP(H1510,PrcBuckets,2,FALSE()),0)</f>
        <v>10</v>
      </c>
      <c r="Q1510" s="83" t="n">
        <f aca="false">IF($N1510="D",VLOOKUP(H1510,BasisBuckets,2,FALSE()),0)</f>
        <v>0</v>
      </c>
      <c r="R1510" s="83" t="n">
        <f aca="false">IF($N1510="PHY",VLOOKUP(H1510,PGDBuckets,2,FALSE()),0)</f>
        <v>0</v>
      </c>
      <c r="S1510" s="83" t="n">
        <f aca="false">IF($N1510="G",VLOOKUP(H1510,PGDBuckets,2,FALSE()),0)</f>
        <v>0</v>
      </c>
      <c r="T1510" s="83" t="n">
        <f aca="false">SUM(P1510:S1510)</f>
        <v>10</v>
      </c>
      <c r="U1510" s="83" t="str">
        <f aca="false">IF(O1510="not used","-",O1510&amp;N1510&amp;T1510)</f>
        <v>-</v>
      </c>
      <c r="V1510" s="83" t="str">
        <f aca="false">IF(O1510="Not Used","-",VLOOKUP(D1510,FOLIOS,7,FALSE())&amp;H1510)</f>
        <v>-</v>
      </c>
      <c r="W1510" s="83" t="str">
        <f aca="false">IF(U1510="-","-",O1510&amp;E1510&amp;H1510)</f>
        <v>-</v>
      </c>
      <c r="X1510" s="84" t="str">
        <f aca="false">D1510&amp;G1510</f>
        <v>FT-CAND-EGSC-PRCTOLL:MCNEIL/MON</v>
      </c>
      <c r="AF1510" s="0" t="str">
        <f aca="false">D1510&amp;V1510</f>
        <v>FT-CAND-EGSC-PRC-</v>
      </c>
    </row>
    <row r="1511" customFormat="false" ht="12.75" hidden="false" customHeight="false" outlineLevel="0" collapsed="false">
      <c r="A1511" s="80" t="n">
        <v>36682</v>
      </c>
      <c r="B1511" s="81" t="s">
        <v>55</v>
      </c>
      <c r="C1511" s="81" t="s">
        <v>56</v>
      </c>
      <c r="D1511" s="81" t="s">
        <v>80</v>
      </c>
      <c r="E1511" s="81" t="s">
        <v>24</v>
      </c>
      <c r="F1511" s="81"/>
      <c r="G1511" s="81" t="s">
        <v>67</v>
      </c>
      <c r="H1511" s="80" t="n">
        <v>37561</v>
      </c>
      <c r="I1511" s="81" t="n">
        <v>-394048</v>
      </c>
      <c r="J1511" s="81" t="n">
        <v>0</v>
      </c>
      <c r="K1511" s="82" t="n">
        <f aca="false">IF(J1511=0,0,J1511/I1511)</f>
        <v>0</v>
      </c>
      <c r="L1511" s="82" t="n">
        <f aca="false">I1511/UOM</f>
        <v>-39.4048</v>
      </c>
      <c r="M1511" s="82" t="n">
        <f aca="false">J1511/UOM</f>
        <v>0</v>
      </c>
      <c r="N1511" s="83" t="str">
        <f aca="false">IF(F1511="P","PHY",IF(F1511="G","G",E1511))</f>
        <v>P</v>
      </c>
      <c r="O1511" s="83" t="str">
        <f aca="false">IF(ISNA(VLOOKUP(G1511,BadCanCurves,1,FALSE())),VLOOKUP(D1511,FOLIOS,6,FALSE()),"not used")</f>
        <v>not used</v>
      </c>
      <c r="P1511" s="83" t="n">
        <f aca="false">IF($N1511="P",VLOOKUP(H1511,PrcBuckets,2,FALSE()),0)</f>
        <v>10</v>
      </c>
      <c r="Q1511" s="83" t="n">
        <f aca="false">IF($N1511="D",VLOOKUP(H1511,BasisBuckets,2,FALSE()),0)</f>
        <v>0</v>
      </c>
      <c r="R1511" s="83" t="n">
        <f aca="false">IF($N1511="PHY",VLOOKUP(H1511,PGDBuckets,2,FALSE()),0)</f>
        <v>0</v>
      </c>
      <c r="S1511" s="83" t="n">
        <f aca="false">IF($N1511="G",VLOOKUP(H1511,PGDBuckets,2,FALSE()),0)</f>
        <v>0</v>
      </c>
      <c r="T1511" s="83" t="n">
        <f aca="false">SUM(P1511:S1511)</f>
        <v>10</v>
      </c>
      <c r="U1511" s="83" t="str">
        <f aca="false">IF(O1511="not used","-",O1511&amp;N1511&amp;T1511)</f>
        <v>-</v>
      </c>
      <c r="V1511" s="83" t="str">
        <f aca="false">IF(O1511="Not Used","-",VLOOKUP(D1511,FOLIOS,7,FALSE())&amp;H1511)</f>
        <v>-</v>
      </c>
      <c r="W1511" s="83" t="str">
        <f aca="false">IF(U1511="-","-",O1511&amp;E1511&amp;H1511)</f>
        <v>-</v>
      </c>
      <c r="X1511" s="84" t="str">
        <f aca="false">D1511&amp;G1511</f>
        <v>FT-CAND-EGSC-PRCTOLL:MCNEIL/MON</v>
      </c>
      <c r="AF1511" s="0" t="str">
        <f aca="false">D1511&amp;V1511</f>
        <v>FT-CAND-EGSC-PRC-</v>
      </c>
    </row>
    <row r="1512" customFormat="false" ht="12.75" hidden="false" customHeight="false" outlineLevel="0" collapsed="false">
      <c r="A1512" s="80" t="n">
        <v>36682</v>
      </c>
      <c r="B1512" s="81" t="s">
        <v>55</v>
      </c>
      <c r="C1512" s="81" t="s">
        <v>56</v>
      </c>
      <c r="D1512" s="81" t="s">
        <v>80</v>
      </c>
      <c r="E1512" s="81" t="s">
        <v>24</v>
      </c>
      <c r="F1512" s="81"/>
      <c r="G1512" s="81" t="s">
        <v>67</v>
      </c>
      <c r="H1512" s="80" t="n">
        <v>37591</v>
      </c>
      <c r="I1512" s="81" t="n">
        <v>-404796</v>
      </c>
      <c r="J1512" s="81" t="n">
        <v>0</v>
      </c>
      <c r="K1512" s="82" t="n">
        <f aca="false">IF(J1512=0,0,J1512/I1512)</f>
        <v>0</v>
      </c>
      <c r="L1512" s="82" t="n">
        <f aca="false">I1512/UOM</f>
        <v>-40.4796</v>
      </c>
      <c r="M1512" s="82" t="n">
        <f aca="false">J1512/UOM</f>
        <v>0</v>
      </c>
      <c r="N1512" s="83" t="str">
        <f aca="false">IF(F1512="P","PHY",IF(F1512="G","G",E1512))</f>
        <v>P</v>
      </c>
      <c r="O1512" s="83" t="str">
        <f aca="false">IF(ISNA(VLOOKUP(G1512,BadCanCurves,1,FALSE())),VLOOKUP(D1512,FOLIOS,6,FALSE()),"not used")</f>
        <v>not used</v>
      </c>
      <c r="P1512" s="83" t="n">
        <f aca="false">IF($N1512="P",VLOOKUP(H1512,PrcBuckets,2,FALSE()),0)</f>
        <v>10</v>
      </c>
      <c r="Q1512" s="83" t="n">
        <f aca="false">IF($N1512="D",VLOOKUP(H1512,BasisBuckets,2,FALSE()),0)</f>
        <v>0</v>
      </c>
      <c r="R1512" s="83" t="n">
        <f aca="false">IF($N1512="PHY",VLOOKUP(H1512,PGDBuckets,2,FALSE()),0)</f>
        <v>0</v>
      </c>
      <c r="S1512" s="83" t="n">
        <f aca="false">IF($N1512="G",VLOOKUP(H1512,PGDBuckets,2,FALSE()),0)</f>
        <v>0</v>
      </c>
      <c r="T1512" s="83" t="n">
        <f aca="false">SUM(P1512:S1512)</f>
        <v>10</v>
      </c>
      <c r="U1512" s="83" t="str">
        <f aca="false">IF(O1512="not used","-",O1512&amp;N1512&amp;T1512)</f>
        <v>-</v>
      </c>
      <c r="V1512" s="83" t="str">
        <f aca="false">IF(O1512="Not Used","-",VLOOKUP(D1512,FOLIOS,7,FALSE())&amp;H1512)</f>
        <v>-</v>
      </c>
      <c r="W1512" s="83" t="str">
        <f aca="false">IF(U1512="-","-",O1512&amp;E1512&amp;H1512)</f>
        <v>-</v>
      </c>
      <c r="X1512" s="84" t="str">
        <f aca="false">D1512&amp;G1512</f>
        <v>FT-CAND-EGSC-PRCTOLL:MCNEIL/MON</v>
      </c>
      <c r="AF1512" s="0" t="str">
        <f aca="false">D1512&amp;V1512</f>
        <v>FT-CAND-EGSC-PRC-</v>
      </c>
    </row>
    <row r="1513" customFormat="false" ht="12.75" hidden="false" customHeight="false" outlineLevel="0" collapsed="false">
      <c r="A1513" s="80" t="n">
        <v>36682</v>
      </c>
      <c r="B1513" s="81" t="s">
        <v>55</v>
      </c>
      <c r="C1513" s="81" t="s">
        <v>56</v>
      </c>
      <c r="D1513" s="81" t="s">
        <v>80</v>
      </c>
      <c r="E1513" s="81" t="s">
        <v>24</v>
      </c>
      <c r="F1513" s="81"/>
      <c r="G1513" s="81" t="s">
        <v>67</v>
      </c>
      <c r="H1513" s="80" t="n">
        <v>37622</v>
      </c>
      <c r="I1513" s="81" t="n">
        <v>-402342</v>
      </c>
      <c r="J1513" s="81" t="n">
        <v>0</v>
      </c>
      <c r="K1513" s="82" t="n">
        <f aca="false">IF(J1513=0,0,J1513/I1513)</f>
        <v>0</v>
      </c>
      <c r="L1513" s="82" t="n">
        <f aca="false">I1513/UOM</f>
        <v>-40.2342</v>
      </c>
      <c r="M1513" s="82" t="n">
        <f aca="false">J1513/UOM</f>
        <v>0</v>
      </c>
      <c r="N1513" s="83" t="str">
        <f aca="false">IF(F1513="P","PHY",IF(F1513="G","G",E1513))</f>
        <v>P</v>
      </c>
      <c r="O1513" s="83" t="str">
        <f aca="false">IF(ISNA(VLOOKUP(G1513,BadCanCurves,1,FALSE())),VLOOKUP(D1513,FOLIOS,6,FALSE()),"not used")</f>
        <v>not used</v>
      </c>
      <c r="P1513" s="83" t="n">
        <f aca="false">IF($N1513="P",VLOOKUP(H1513,PrcBuckets,2,FALSE()),0)</f>
        <v>11</v>
      </c>
      <c r="Q1513" s="83" t="n">
        <f aca="false">IF($N1513="D",VLOOKUP(H1513,BasisBuckets,2,FALSE()),0)</f>
        <v>0</v>
      </c>
      <c r="R1513" s="83" t="n">
        <f aca="false">IF($N1513="PHY",VLOOKUP(H1513,PGDBuckets,2,FALSE()),0)</f>
        <v>0</v>
      </c>
      <c r="S1513" s="83" t="n">
        <f aca="false">IF($N1513="G",VLOOKUP(H1513,PGDBuckets,2,FALSE()),0)</f>
        <v>0</v>
      </c>
      <c r="T1513" s="83" t="n">
        <f aca="false">SUM(P1513:S1513)</f>
        <v>11</v>
      </c>
      <c r="U1513" s="83" t="str">
        <f aca="false">IF(O1513="not used","-",O1513&amp;N1513&amp;T1513)</f>
        <v>-</v>
      </c>
      <c r="V1513" s="83" t="str">
        <f aca="false">IF(O1513="Not Used","-",VLOOKUP(D1513,FOLIOS,7,FALSE())&amp;H1513)</f>
        <v>-</v>
      </c>
      <c r="W1513" s="83" t="str">
        <f aca="false">IF(U1513="-","-",O1513&amp;E1513&amp;H1513)</f>
        <v>-</v>
      </c>
      <c r="X1513" s="84" t="str">
        <f aca="false">D1513&amp;G1513</f>
        <v>FT-CAND-EGSC-PRCTOLL:MCNEIL/MON</v>
      </c>
      <c r="AF1513" s="0" t="str">
        <f aca="false">D1513&amp;V1513</f>
        <v>FT-CAND-EGSC-PRC-</v>
      </c>
    </row>
    <row r="1514" customFormat="false" ht="12.75" hidden="false" customHeight="false" outlineLevel="0" collapsed="false">
      <c r="A1514" s="80" t="n">
        <v>36682</v>
      </c>
      <c r="B1514" s="81" t="s">
        <v>55</v>
      </c>
      <c r="C1514" s="81" t="s">
        <v>56</v>
      </c>
      <c r="D1514" s="81" t="s">
        <v>80</v>
      </c>
      <c r="E1514" s="81" t="s">
        <v>24</v>
      </c>
      <c r="F1514" s="81"/>
      <c r="G1514" s="81" t="s">
        <v>67</v>
      </c>
      <c r="H1514" s="80" t="n">
        <v>37653</v>
      </c>
      <c r="I1514" s="81" t="n">
        <v>-361199</v>
      </c>
      <c r="J1514" s="81" t="n">
        <v>0</v>
      </c>
      <c r="K1514" s="82" t="n">
        <f aca="false">IF(J1514=0,0,J1514/I1514)</f>
        <v>0</v>
      </c>
      <c r="L1514" s="82" t="n">
        <f aca="false">I1514/UOM</f>
        <v>-36.1199</v>
      </c>
      <c r="M1514" s="82" t="n">
        <f aca="false">J1514/UOM</f>
        <v>0</v>
      </c>
      <c r="N1514" s="83" t="str">
        <f aca="false">IF(F1514="P","PHY",IF(F1514="G","G",E1514))</f>
        <v>P</v>
      </c>
      <c r="O1514" s="83" t="str">
        <f aca="false">IF(ISNA(VLOOKUP(G1514,BadCanCurves,1,FALSE())),VLOOKUP(D1514,FOLIOS,6,FALSE()),"not used")</f>
        <v>not used</v>
      </c>
      <c r="P1514" s="83" t="n">
        <f aca="false">IF($N1514="P",VLOOKUP(H1514,PrcBuckets,2,FALSE()),0)</f>
        <v>11</v>
      </c>
      <c r="Q1514" s="83" t="n">
        <f aca="false">IF($N1514="D",VLOOKUP(H1514,BasisBuckets,2,FALSE()),0)</f>
        <v>0</v>
      </c>
      <c r="R1514" s="83" t="n">
        <f aca="false">IF($N1514="PHY",VLOOKUP(H1514,PGDBuckets,2,FALSE()),0)</f>
        <v>0</v>
      </c>
      <c r="S1514" s="83" t="n">
        <f aca="false">IF($N1514="G",VLOOKUP(H1514,PGDBuckets,2,FALSE()),0)</f>
        <v>0</v>
      </c>
      <c r="T1514" s="83" t="n">
        <f aca="false">SUM(P1514:S1514)</f>
        <v>11</v>
      </c>
      <c r="U1514" s="83" t="str">
        <f aca="false">IF(O1514="not used","-",O1514&amp;N1514&amp;T1514)</f>
        <v>-</v>
      </c>
      <c r="V1514" s="83" t="str">
        <f aca="false">IF(O1514="Not Used","-",VLOOKUP(D1514,FOLIOS,7,FALSE())&amp;H1514)</f>
        <v>-</v>
      </c>
      <c r="W1514" s="83" t="str">
        <f aca="false">IF(U1514="-","-",O1514&amp;E1514&amp;H1514)</f>
        <v>-</v>
      </c>
      <c r="X1514" s="84" t="str">
        <f aca="false">D1514&amp;G1514</f>
        <v>FT-CAND-EGSC-PRCTOLL:MCNEIL/MON</v>
      </c>
      <c r="AF1514" s="0" t="str">
        <f aca="false">D1514&amp;V1514</f>
        <v>FT-CAND-EGSC-PRC-</v>
      </c>
    </row>
    <row r="1515" customFormat="false" ht="12.75" hidden="false" customHeight="false" outlineLevel="0" collapsed="false">
      <c r="A1515" s="80" t="n">
        <v>36682</v>
      </c>
      <c r="B1515" s="81" t="s">
        <v>55</v>
      </c>
      <c r="C1515" s="81" t="s">
        <v>56</v>
      </c>
      <c r="D1515" s="81" t="s">
        <v>80</v>
      </c>
      <c r="E1515" s="81" t="s">
        <v>24</v>
      </c>
      <c r="F1515" s="81"/>
      <c r="G1515" s="81" t="s">
        <v>67</v>
      </c>
      <c r="H1515" s="80" t="n">
        <v>37681</v>
      </c>
      <c r="I1515" s="81" t="n">
        <v>-397705</v>
      </c>
      <c r="J1515" s="81" t="n">
        <v>0</v>
      </c>
      <c r="K1515" s="82" t="n">
        <f aca="false">IF(J1515=0,0,J1515/I1515)</f>
        <v>0</v>
      </c>
      <c r="L1515" s="82" t="n">
        <f aca="false">I1515/UOM</f>
        <v>-39.7705</v>
      </c>
      <c r="M1515" s="82" t="n">
        <f aca="false">J1515/UOM</f>
        <v>0</v>
      </c>
      <c r="N1515" s="83" t="str">
        <f aca="false">IF(F1515="P","PHY",IF(F1515="G","G",E1515))</f>
        <v>P</v>
      </c>
      <c r="O1515" s="83" t="str">
        <f aca="false">IF(ISNA(VLOOKUP(G1515,BadCanCurves,1,FALSE())),VLOOKUP(D1515,FOLIOS,6,FALSE()),"not used")</f>
        <v>not used</v>
      </c>
      <c r="P1515" s="83" t="n">
        <f aca="false">IF($N1515="P",VLOOKUP(H1515,PrcBuckets,2,FALSE()),0)</f>
        <v>11</v>
      </c>
      <c r="Q1515" s="83" t="n">
        <f aca="false">IF($N1515="D",VLOOKUP(H1515,BasisBuckets,2,FALSE()),0)</f>
        <v>0</v>
      </c>
      <c r="R1515" s="83" t="n">
        <f aca="false">IF($N1515="PHY",VLOOKUP(H1515,PGDBuckets,2,FALSE()),0)</f>
        <v>0</v>
      </c>
      <c r="S1515" s="83" t="n">
        <f aca="false">IF($N1515="G",VLOOKUP(H1515,PGDBuckets,2,FALSE()),0)</f>
        <v>0</v>
      </c>
      <c r="T1515" s="83" t="n">
        <f aca="false">SUM(P1515:S1515)</f>
        <v>11</v>
      </c>
      <c r="U1515" s="83" t="str">
        <f aca="false">IF(O1515="not used","-",O1515&amp;N1515&amp;T1515)</f>
        <v>-</v>
      </c>
      <c r="V1515" s="83" t="str">
        <f aca="false">IF(O1515="Not Used","-",VLOOKUP(D1515,FOLIOS,7,FALSE())&amp;H1515)</f>
        <v>-</v>
      </c>
      <c r="W1515" s="83" t="str">
        <f aca="false">IF(U1515="-","-",O1515&amp;E1515&amp;H1515)</f>
        <v>-</v>
      </c>
      <c r="X1515" s="84" t="str">
        <f aca="false">D1515&amp;G1515</f>
        <v>FT-CAND-EGSC-PRCTOLL:MCNEIL/MON</v>
      </c>
      <c r="AF1515" s="0" t="str">
        <f aca="false">D1515&amp;V1515</f>
        <v>FT-CAND-EGSC-PRC-</v>
      </c>
    </row>
    <row r="1516" customFormat="false" ht="12.75" hidden="false" customHeight="false" outlineLevel="0" collapsed="false">
      <c r="A1516" s="80" t="n">
        <v>36682</v>
      </c>
      <c r="B1516" s="81" t="s">
        <v>55</v>
      </c>
      <c r="C1516" s="81" t="s">
        <v>56</v>
      </c>
      <c r="D1516" s="81" t="s">
        <v>80</v>
      </c>
      <c r="E1516" s="81" t="s">
        <v>24</v>
      </c>
      <c r="F1516" s="81"/>
      <c r="G1516" s="81" t="s">
        <v>67</v>
      </c>
      <c r="H1516" s="80" t="n">
        <v>37712</v>
      </c>
      <c r="I1516" s="81" t="n">
        <v>-382547</v>
      </c>
      <c r="J1516" s="81" t="n">
        <v>0</v>
      </c>
      <c r="K1516" s="82" t="n">
        <f aca="false">IF(J1516=0,0,J1516/I1516)</f>
        <v>0</v>
      </c>
      <c r="L1516" s="82" t="n">
        <f aca="false">I1516/UOM</f>
        <v>-38.2547</v>
      </c>
      <c r="M1516" s="82" t="n">
        <f aca="false">J1516/UOM</f>
        <v>0</v>
      </c>
      <c r="N1516" s="83" t="str">
        <f aca="false">IF(F1516="P","PHY",IF(F1516="G","G",E1516))</f>
        <v>P</v>
      </c>
      <c r="O1516" s="83" t="str">
        <f aca="false">IF(ISNA(VLOOKUP(G1516,BadCanCurves,1,FALSE())),VLOOKUP(D1516,FOLIOS,6,FALSE()),"not used")</f>
        <v>not used</v>
      </c>
      <c r="P1516" s="83" t="n">
        <f aca="false">IF($N1516="P",VLOOKUP(H1516,PrcBuckets,2,FALSE()),0)</f>
        <v>11</v>
      </c>
      <c r="Q1516" s="83" t="n">
        <f aca="false">IF($N1516="D",VLOOKUP(H1516,BasisBuckets,2,FALSE()),0)</f>
        <v>0</v>
      </c>
      <c r="R1516" s="83" t="n">
        <f aca="false">IF($N1516="PHY",VLOOKUP(H1516,PGDBuckets,2,FALSE()),0)</f>
        <v>0</v>
      </c>
      <c r="S1516" s="83" t="n">
        <f aca="false">IF($N1516="G",VLOOKUP(H1516,PGDBuckets,2,FALSE()),0)</f>
        <v>0</v>
      </c>
      <c r="T1516" s="83" t="n">
        <f aca="false">SUM(P1516:S1516)</f>
        <v>11</v>
      </c>
      <c r="U1516" s="83" t="str">
        <f aca="false">IF(O1516="not used","-",O1516&amp;N1516&amp;T1516)</f>
        <v>-</v>
      </c>
      <c r="V1516" s="83" t="str">
        <f aca="false">IF(O1516="Not Used","-",VLOOKUP(D1516,FOLIOS,7,FALSE())&amp;H1516)</f>
        <v>-</v>
      </c>
      <c r="W1516" s="83" t="str">
        <f aca="false">IF(U1516="-","-",O1516&amp;E1516&amp;H1516)</f>
        <v>-</v>
      </c>
      <c r="X1516" s="84" t="str">
        <f aca="false">D1516&amp;G1516</f>
        <v>FT-CAND-EGSC-PRCTOLL:MCNEIL/MON</v>
      </c>
      <c r="AF1516" s="0" t="str">
        <f aca="false">D1516&amp;V1516</f>
        <v>FT-CAND-EGSC-PRC-</v>
      </c>
    </row>
    <row r="1517" customFormat="false" ht="12.75" hidden="false" customHeight="false" outlineLevel="0" collapsed="false">
      <c r="A1517" s="80" t="n">
        <v>36682</v>
      </c>
      <c r="B1517" s="81" t="s">
        <v>55</v>
      </c>
      <c r="C1517" s="81" t="s">
        <v>56</v>
      </c>
      <c r="D1517" s="81" t="s">
        <v>80</v>
      </c>
      <c r="E1517" s="81" t="s">
        <v>24</v>
      </c>
      <c r="F1517" s="81"/>
      <c r="G1517" s="81" t="s">
        <v>67</v>
      </c>
      <c r="H1517" s="80" t="n">
        <v>37742</v>
      </c>
      <c r="I1517" s="81" t="n">
        <v>-392996</v>
      </c>
      <c r="J1517" s="81" t="n">
        <v>0</v>
      </c>
      <c r="K1517" s="82" t="n">
        <f aca="false">IF(J1517=0,0,J1517/I1517)</f>
        <v>0</v>
      </c>
      <c r="L1517" s="82" t="n">
        <f aca="false">I1517/UOM</f>
        <v>-39.2996</v>
      </c>
      <c r="M1517" s="82" t="n">
        <f aca="false">J1517/UOM</f>
        <v>0</v>
      </c>
      <c r="N1517" s="83" t="str">
        <f aca="false">IF(F1517="P","PHY",IF(F1517="G","G",E1517))</f>
        <v>P</v>
      </c>
      <c r="O1517" s="83" t="str">
        <f aca="false">IF(ISNA(VLOOKUP(G1517,BadCanCurves,1,FALSE())),VLOOKUP(D1517,FOLIOS,6,FALSE()),"not used")</f>
        <v>not used</v>
      </c>
      <c r="P1517" s="83" t="n">
        <f aca="false">IF($N1517="P",VLOOKUP(H1517,PrcBuckets,2,FALSE()),0)</f>
        <v>11</v>
      </c>
      <c r="Q1517" s="83" t="n">
        <f aca="false">IF($N1517="D",VLOOKUP(H1517,BasisBuckets,2,FALSE()),0)</f>
        <v>0</v>
      </c>
      <c r="R1517" s="83" t="n">
        <f aca="false">IF($N1517="PHY",VLOOKUP(H1517,PGDBuckets,2,FALSE()),0)</f>
        <v>0</v>
      </c>
      <c r="S1517" s="83" t="n">
        <f aca="false">IF($N1517="G",VLOOKUP(H1517,PGDBuckets,2,FALSE()),0)</f>
        <v>0</v>
      </c>
      <c r="T1517" s="83" t="n">
        <f aca="false">SUM(P1517:S1517)</f>
        <v>11</v>
      </c>
      <c r="U1517" s="83" t="str">
        <f aca="false">IF(O1517="not used","-",O1517&amp;N1517&amp;T1517)</f>
        <v>-</v>
      </c>
      <c r="V1517" s="83" t="str">
        <f aca="false">IF(O1517="Not Used","-",VLOOKUP(D1517,FOLIOS,7,FALSE())&amp;H1517)</f>
        <v>-</v>
      </c>
      <c r="W1517" s="83" t="str">
        <f aca="false">IF(U1517="-","-",O1517&amp;E1517&amp;H1517)</f>
        <v>-</v>
      </c>
      <c r="X1517" s="84" t="str">
        <f aca="false">D1517&amp;G1517</f>
        <v>FT-CAND-EGSC-PRCTOLL:MCNEIL/MON</v>
      </c>
      <c r="AF1517" s="0" t="str">
        <f aca="false">D1517&amp;V1517</f>
        <v>FT-CAND-EGSC-PRC-</v>
      </c>
    </row>
    <row r="1518" customFormat="false" ht="12.75" hidden="false" customHeight="false" outlineLevel="0" collapsed="false">
      <c r="A1518" s="80" t="n">
        <v>36682</v>
      </c>
      <c r="B1518" s="81" t="s">
        <v>55</v>
      </c>
      <c r="C1518" s="81" t="s">
        <v>56</v>
      </c>
      <c r="D1518" s="81" t="s">
        <v>80</v>
      </c>
      <c r="E1518" s="81" t="s">
        <v>24</v>
      </c>
      <c r="F1518" s="81"/>
      <c r="G1518" s="81" t="s">
        <v>67</v>
      </c>
      <c r="H1518" s="80" t="n">
        <v>37773</v>
      </c>
      <c r="I1518" s="81" t="n">
        <v>-378031</v>
      </c>
      <c r="J1518" s="81" t="n">
        <v>0</v>
      </c>
      <c r="K1518" s="82" t="n">
        <f aca="false">IF(J1518=0,0,J1518/I1518)</f>
        <v>0</v>
      </c>
      <c r="L1518" s="82" t="n">
        <f aca="false">I1518/UOM</f>
        <v>-37.8031</v>
      </c>
      <c r="M1518" s="82" t="n">
        <f aca="false">J1518/UOM</f>
        <v>0</v>
      </c>
      <c r="N1518" s="83" t="str">
        <f aca="false">IF(F1518="P","PHY",IF(F1518="G","G",E1518))</f>
        <v>P</v>
      </c>
      <c r="O1518" s="83" t="str">
        <f aca="false">IF(ISNA(VLOOKUP(G1518,BadCanCurves,1,FALSE())),VLOOKUP(D1518,FOLIOS,6,FALSE()),"not used")</f>
        <v>not used</v>
      </c>
      <c r="P1518" s="83" t="n">
        <f aca="false">IF($N1518="P",VLOOKUP(H1518,PrcBuckets,2,FALSE()),0)</f>
        <v>11</v>
      </c>
      <c r="Q1518" s="83" t="n">
        <f aca="false">IF($N1518="D",VLOOKUP(H1518,BasisBuckets,2,FALSE()),0)</f>
        <v>0</v>
      </c>
      <c r="R1518" s="83" t="n">
        <f aca="false">IF($N1518="PHY",VLOOKUP(H1518,PGDBuckets,2,FALSE()),0)</f>
        <v>0</v>
      </c>
      <c r="S1518" s="83" t="n">
        <f aca="false">IF($N1518="G",VLOOKUP(H1518,PGDBuckets,2,FALSE()),0)</f>
        <v>0</v>
      </c>
      <c r="T1518" s="83" t="n">
        <f aca="false">SUM(P1518:S1518)</f>
        <v>11</v>
      </c>
      <c r="U1518" s="83" t="str">
        <f aca="false">IF(O1518="not used","-",O1518&amp;N1518&amp;T1518)</f>
        <v>-</v>
      </c>
      <c r="V1518" s="83" t="str">
        <f aca="false">IF(O1518="Not Used","-",VLOOKUP(D1518,FOLIOS,7,FALSE())&amp;H1518)</f>
        <v>-</v>
      </c>
      <c r="W1518" s="83" t="str">
        <f aca="false">IF(U1518="-","-",O1518&amp;E1518&amp;H1518)</f>
        <v>-</v>
      </c>
      <c r="X1518" s="84" t="str">
        <f aca="false">D1518&amp;G1518</f>
        <v>FT-CAND-EGSC-PRCTOLL:MCNEIL/MON</v>
      </c>
      <c r="AF1518" s="0" t="str">
        <f aca="false">D1518&amp;V1518</f>
        <v>FT-CAND-EGSC-PRC-</v>
      </c>
    </row>
    <row r="1519" customFormat="false" ht="12.75" hidden="false" customHeight="false" outlineLevel="0" collapsed="false">
      <c r="A1519" s="80" t="n">
        <v>36682</v>
      </c>
      <c r="B1519" s="81" t="s">
        <v>55</v>
      </c>
      <c r="C1519" s="81" t="s">
        <v>56</v>
      </c>
      <c r="D1519" s="81" t="s">
        <v>80</v>
      </c>
      <c r="E1519" s="81" t="s">
        <v>24</v>
      </c>
      <c r="F1519" s="81"/>
      <c r="G1519" s="81" t="s">
        <v>67</v>
      </c>
      <c r="H1519" s="80" t="n">
        <v>37803</v>
      </c>
      <c r="I1519" s="81" t="n">
        <v>-388357</v>
      </c>
      <c r="J1519" s="81" t="n">
        <v>0</v>
      </c>
      <c r="K1519" s="82" t="n">
        <f aca="false">IF(J1519=0,0,J1519/I1519)</f>
        <v>0</v>
      </c>
      <c r="L1519" s="82" t="n">
        <f aca="false">I1519/UOM</f>
        <v>-38.8357</v>
      </c>
      <c r="M1519" s="82" t="n">
        <f aca="false">J1519/UOM</f>
        <v>0</v>
      </c>
      <c r="N1519" s="83" t="str">
        <f aca="false">IF(F1519="P","PHY",IF(F1519="G","G",E1519))</f>
        <v>P</v>
      </c>
      <c r="O1519" s="83" t="str">
        <f aca="false">IF(ISNA(VLOOKUP(G1519,BadCanCurves,1,FALSE())),VLOOKUP(D1519,FOLIOS,6,FALSE()),"not used")</f>
        <v>not used</v>
      </c>
      <c r="P1519" s="83" t="n">
        <f aca="false">IF($N1519="P",VLOOKUP(H1519,PrcBuckets,2,FALSE()),0)</f>
        <v>11</v>
      </c>
      <c r="Q1519" s="83" t="n">
        <f aca="false">IF($N1519="D",VLOOKUP(H1519,BasisBuckets,2,FALSE()),0)</f>
        <v>0</v>
      </c>
      <c r="R1519" s="83" t="n">
        <f aca="false">IF($N1519="PHY",VLOOKUP(H1519,PGDBuckets,2,FALSE()),0)</f>
        <v>0</v>
      </c>
      <c r="S1519" s="83" t="n">
        <f aca="false">IF($N1519="G",VLOOKUP(H1519,PGDBuckets,2,FALSE()),0)</f>
        <v>0</v>
      </c>
      <c r="T1519" s="83" t="n">
        <f aca="false">SUM(P1519:S1519)</f>
        <v>11</v>
      </c>
      <c r="U1519" s="83" t="str">
        <f aca="false">IF(O1519="not used","-",O1519&amp;N1519&amp;T1519)</f>
        <v>-</v>
      </c>
      <c r="V1519" s="83" t="str">
        <f aca="false">IF(O1519="Not Used","-",VLOOKUP(D1519,FOLIOS,7,FALSE())&amp;H1519)</f>
        <v>-</v>
      </c>
      <c r="W1519" s="83" t="str">
        <f aca="false">IF(U1519="-","-",O1519&amp;E1519&amp;H1519)</f>
        <v>-</v>
      </c>
      <c r="X1519" s="84" t="str">
        <f aca="false">D1519&amp;G1519</f>
        <v>FT-CAND-EGSC-PRCTOLL:MCNEIL/MON</v>
      </c>
      <c r="AF1519" s="0" t="str">
        <f aca="false">D1519&amp;V1519</f>
        <v>FT-CAND-EGSC-PRC-</v>
      </c>
    </row>
    <row r="1520" customFormat="false" ht="12.75" hidden="false" customHeight="false" outlineLevel="0" collapsed="false">
      <c r="A1520" s="80" t="n">
        <v>36682</v>
      </c>
      <c r="B1520" s="81" t="s">
        <v>55</v>
      </c>
      <c r="C1520" s="81" t="s">
        <v>56</v>
      </c>
      <c r="D1520" s="81" t="s">
        <v>80</v>
      </c>
      <c r="E1520" s="81" t="s">
        <v>24</v>
      </c>
      <c r="F1520" s="81"/>
      <c r="G1520" s="81" t="s">
        <v>67</v>
      </c>
      <c r="H1520" s="80" t="n">
        <v>37834</v>
      </c>
      <c r="I1520" s="81" t="n">
        <v>-386018</v>
      </c>
      <c r="J1520" s="81" t="n">
        <v>0</v>
      </c>
      <c r="K1520" s="82" t="n">
        <f aca="false">IF(J1520=0,0,J1520/I1520)</f>
        <v>0</v>
      </c>
      <c r="L1520" s="82" t="n">
        <f aca="false">I1520/UOM</f>
        <v>-38.6018</v>
      </c>
      <c r="M1520" s="82" t="n">
        <f aca="false">J1520/UOM</f>
        <v>0</v>
      </c>
      <c r="N1520" s="83" t="str">
        <f aca="false">IF(F1520="P","PHY",IF(F1520="G","G",E1520))</f>
        <v>P</v>
      </c>
      <c r="O1520" s="83" t="str">
        <f aca="false">IF(ISNA(VLOOKUP(G1520,BadCanCurves,1,FALSE())),VLOOKUP(D1520,FOLIOS,6,FALSE()),"not used")</f>
        <v>not used</v>
      </c>
      <c r="P1520" s="83" t="n">
        <f aca="false">IF($N1520="P",VLOOKUP(H1520,PrcBuckets,2,FALSE()),0)</f>
        <v>11</v>
      </c>
      <c r="Q1520" s="83" t="n">
        <f aca="false">IF($N1520="D",VLOOKUP(H1520,BasisBuckets,2,FALSE()),0)</f>
        <v>0</v>
      </c>
      <c r="R1520" s="83" t="n">
        <f aca="false">IF($N1520="PHY",VLOOKUP(H1520,PGDBuckets,2,FALSE()),0)</f>
        <v>0</v>
      </c>
      <c r="S1520" s="83" t="n">
        <f aca="false">IF($N1520="G",VLOOKUP(H1520,PGDBuckets,2,FALSE()),0)</f>
        <v>0</v>
      </c>
      <c r="T1520" s="83" t="n">
        <f aca="false">SUM(P1520:S1520)</f>
        <v>11</v>
      </c>
      <c r="U1520" s="83" t="str">
        <f aca="false">IF(O1520="not used","-",O1520&amp;N1520&amp;T1520)</f>
        <v>-</v>
      </c>
      <c r="V1520" s="83" t="str">
        <f aca="false">IF(O1520="Not Used","-",VLOOKUP(D1520,FOLIOS,7,FALSE())&amp;H1520)</f>
        <v>-</v>
      </c>
      <c r="W1520" s="83" t="str">
        <f aca="false">IF(U1520="-","-",O1520&amp;E1520&amp;H1520)</f>
        <v>-</v>
      </c>
      <c r="X1520" s="84" t="str">
        <f aca="false">D1520&amp;G1520</f>
        <v>FT-CAND-EGSC-PRCTOLL:MCNEIL/MON</v>
      </c>
      <c r="AF1520" s="0" t="str">
        <f aca="false">D1520&amp;V1520</f>
        <v>FT-CAND-EGSC-PRC-</v>
      </c>
    </row>
    <row r="1521" customFormat="false" ht="12.75" hidden="false" customHeight="false" outlineLevel="0" collapsed="false">
      <c r="A1521" s="80" t="n">
        <v>36682</v>
      </c>
      <c r="B1521" s="81" t="s">
        <v>55</v>
      </c>
      <c r="C1521" s="81" t="s">
        <v>56</v>
      </c>
      <c r="D1521" s="81" t="s">
        <v>80</v>
      </c>
      <c r="E1521" s="81" t="s">
        <v>24</v>
      </c>
      <c r="F1521" s="81"/>
      <c r="G1521" s="81" t="s">
        <v>67</v>
      </c>
      <c r="H1521" s="80" t="n">
        <v>37865</v>
      </c>
      <c r="I1521" s="81" t="n">
        <v>-371316</v>
      </c>
      <c r="J1521" s="81" t="n">
        <v>0</v>
      </c>
      <c r="K1521" s="82" t="n">
        <f aca="false">IF(J1521=0,0,J1521/I1521)</f>
        <v>0</v>
      </c>
      <c r="L1521" s="82" t="n">
        <f aca="false">I1521/UOM</f>
        <v>-37.1316</v>
      </c>
      <c r="M1521" s="82" t="n">
        <f aca="false">J1521/UOM</f>
        <v>0</v>
      </c>
      <c r="N1521" s="83" t="str">
        <f aca="false">IF(F1521="P","PHY",IF(F1521="G","G",E1521))</f>
        <v>P</v>
      </c>
      <c r="O1521" s="83" t="str">
        <f aca="false">IF(ISNA(VLOOKUP(G1521,BadCanCurves,1,FALSE())),VLOOKUP(D1521,FOLIOS,6,FALSE()),"not used")</f>
        <v>not used</v>
      </c>
      <c r="P1521" s="83" t="n">
        <f aca="false">IF($N1521="P",VLOOKUP(H1521,PrcBuckets,2,FALSE()),0)</f>
        <v>11</v>
      </c>
      <c r="Q1521" s="83" t="n">
        <f aca="false">IF($N1521="D",VLOOKUP(H1521,BasisBuckets,2,FALSE()),0)</f>
        <v>0</v>
      </c>
      <c r="R1521" s="83" t="n">
        <f aca="false">IF($N1521="PHY",VLOOKUP(H1521,PGDBuckets,2,FALSE()),0)</f>
        <v>0</v>
      </c>
      <c r="S1521" s="83" t="n">
        <f aca="false">IF($N1521="G",VLOOKUP(H1521,PGDBuckets,2,FALSE()),0)</f>
        <v>0</v>
      </c>
      <c r="T1521" s="83" t="n">
        <f aca="false">SUM(P1521:S1521)</f>
        <v>11</v>
      </c>
      <c r="U1521" s="83" t="str">
        <f aca="false">IF(O1521="not used","-",O1521&amp;N1521&amp;T1521)</f>
        <v>-</v>
      </c>
      <c r="V1521" s="83" t="str">
        <f aca="false">IF(O1521="Not Used","-",VLOOKUP(D1521,FOLIOS,7,FALSE())&amp;H1521)</f>
        <v>-</v>
      </c>
      <c r="W1521" s="83" t="str">
        <f aca="false">IF(U1521="-","-",O1521&amp;E1521&amp;H1521)</f>
        <v>-</v>
      </c>
      <c r="X1521" s="84" t="str">
        <f aca="false">D1521&amp;G1521</f>
        <v>FT-CAND-EGSC-PRCTOLL:MCNEIL/MON</v>
      </c>
      <c r="AF1521" s="0" t="str">
        <f aca="false">D1521&amp;V1521</f>
        <v>FT-CAND-EGSC-PRC-</v>
      </c>
    </row>
    <row r="1522" customFormat="false" ht="12.75" hidden="false" customHeight="false" outlineLevel="0" collapsed="false">
      <c r="A1522" s="80" t="n">
        <v>36682</v>
      </c>
      <c r="B1522" s="81" t="s">
        <v>55</v>
      </c>
      <c r="C1522" s="81" t="s">
        <v>56</v>
      </c>
      <c r="D1522" s="81" t="s">
        <v>80</v>
      </c>
      <c r="E1522" s="81" t="s">
        <v>24</v>
      </c>
      <c r="F1522" s="81"/>
      <c r="G1522" s="81" t="s">
        <v>67</v>
      </c>
      <c r="H1522" s="80" t="n">
        <v>37895</v>
      </c>
      <c r="I1522" s="81" t="n">
        <v>-381457</v>
      </c>
      <c r="J1522" s="81" t="n">
        <v>0</v>
      </c>
      <c r="K1522" s="82" t="n">
        <f aca="false">IF(J1522=0,0,J1522/I1522)</f>
        <v>0</v>
      </c>
      <c r="L1522" s="82" t="n">
        <f aca="false">I1522/UOM</f>
        <v>-38.1457</v>
      </c>
      <c r="M1522" s="82" t="n">
        <f aca="false">J1522/UOM</f>
        <v>0</v>
      </c>
      <c r="N1522" s="83" t="str">
        <f aca="false">IF(F1522="P","PHY",IF(F1522="G","G",E1522))</f>
        <v>P</v>
      </c>
      <c r="O1522" s="83" t="str">
        <f aca="false">IF(ISNA(VLOOKUP(G1522,BadCanCurves,1,FALSE())),VLOOKUP(D1522,FOLIOS,6,FALSE()),"not used")</f>
        <v>not used</v>
      </c>
      <c r="P1522" s="83" t="n">
        <f aca="false">IF($N1522="P",VLOOKUP(H1522,PrcBuckets,2,FALSE()),0)</f>
        <v>11</v>
      </c>
      <c r="Q1522" s="83" t="n">
        <f aca="false">IF($N1522="D",VLOOKUP(H1522,BasisBuckets,2,FALSE()),0)</f>
        <v>0</v>
      </c>
      <c r="R1522" s="83" t="n">
        <f aca="false">IF($N1522="PHY",VLOOKUP(H1522,PGDBuckets,2,FALSE()),0)</f>
        <v>0</v>
      </c>
      <c r="S1522" s="83" t="n">
        <f aca="false">IF($N1522="G",VLOOKUP(H1522,PGDBuckets,2,FALSE()),0)</f>
        <v>0</v>
      </c>
      <c r="T1522" s="83" t="n">
        <f aca="false">SUM(P1522:S1522)</f>
        <v>11</v>
      </c>
      <c r="U1522" s="83" t="str">
        <f aca="false">IF(O1522="not used","-",O1522&amp;N1522&amp;T1522)</f>
        <v>-</v>
      </c>
      <c r="V1522" s="83" t="str">
        <f aca="false">IF(O1522="Not Used","-",VLOOKUP(D1522,FOLIOS,7,FALSE())&amp;H1522)</f>
        <v>-</v>
      </c>
      <c r="W1522" s="83" t="str">
        <f aca="false">IF(U1522="-","-",O1522&amp;E1522&amp;H1522)</f>
        <v>-</v>
      </c>
      <c r="X1522" s="84" t="str">
        <f aca="false">D1522&amp;G1522</f>
        <v>FT-CAND-EGSC-PRCTOLL:MCNEIL/MON</v>
      </c>
      <c r="AF1522" s="0" t="str">
        <f aca="false">D1522&amp;V1522</f>
        <v>FT-CAND-EGSC-PRC-</v>
      </c>
    </row>
    <row r="1523" customFormat="false" ht="12.75" hidden="false" customHeight="false" outlineLevel="0" collapsed="false">
      <c r="A1523" s="80" t="n">
        <v>36682</v>
      </c>
      <c r="B1523" s="81" t="s">
        <v>55</v>
      </c>
      <c r="C1523" s="81" t="s">
        <v>56</v>
      </c>
      <c r="D1523" s="81" t="s">
        <v>80</v>
      </c>
      <c r="E1523" s="81" t="s">
        <v>24</v>
      </c>
      <c r="F1523" s="81"/>
      <c r="G1523" s="81" t="s">
        <v>67</v>
      </c>
      <c r="H1523" s="80" t="n">
        <v>37926</v>
      </c>
      <c r="I1523" s="81" t="n">
        <v>-366927</v>
      </c>
      <c r="J1523" s="81" t="n">
        <v>0</v>
      </c>
      <c r="K1523" s="82" t="n">
        <f aca="false">IF(J1523=0,0,J1523/I1523)</f>
        <v>0</v>
      </c>
      <c r="L1523" s="82" t="n">
        <f aca="false">I1523/UOM</f>
        <v>-36.6927</v>
      </c>
      <c r="M1523" s="82" t="n">
        <f aca="false">J1523/UOM</f>
        <v>0</v>
      </c>
      <c r="N1523" s="83" t="str">
        <f aca="false">IF(F1523="P","PHY",IF(F1523="G","G",E1523))</f>
        <v>P</v>
      </c>
      <c r="O1523" s="83" t="str">
        <f aca="false">IF(ISNA(VLOOKUP(G1523,BadCanCurves,1,FALSE())),VLOOKUP(D1523,FOLIOS,6,FALSE()),"not used")</f>
        <v>not used</v>
      </c>
      <c r="P1523" s="83" t="n">
        <f aca="false">IF($N1523="P",VLOOKUP(H1523,PrcBuckets,2,FALSE()),0)</f>
        <v>11</v>
      </c>
      <c r="Q1523" s="83" t="n">
        <f aca="false">IF($N1523="D",VLOOKUP(H1523,BasisBuckets,2,FALSE()),0)</f>
        <v>0</v>
      </c>
      <c r="R1523" s="83" t="n">
        <f aca="false">IF($N1523="PHY",VLOOKUP(H1523,PGDBuckets,2,FALSE()),0)</f>
        <v>0</v>
      </c>
      <c r="S1523" s="83" t="n">
        <f aca="false">IF($N1523="G",VLOOKUP(H1523,PGDBuckets,2,FALSE()),0)</f>
        <v>0</v>
      </c>
      <c r="T1523" s="83" t="n">
        <f aca="false">SUM(P1523:S1523)</f>
        <v>11</v>
      </c>
      <c r="U1523" s="83" t="str">
        <f aca="false">IF(O1523="not used","-",O1523&amp;N1523&amp;T1523)</f>
        <v>-</v>
      </c>
      <c r="V1523" s="83" t="str">
        <f aca="false">IF(O1523="Not Used","-",VLOOKUP(D1523,FOLIOS,7,FALSE())&amp;H1523)</f>
        <v>-</v>
      </c>
      <c r="W1523" s="83" t="str">
        <f aca="false">IF(U1523="-","-",O1523&amp;E1523&amp;H1523)</f>
        <v>-</v>
      </c>
      <c r="X1523" s="84" t="str">
        <f aca="false">D1523&amp;G1523</f>
        <v>FT-CAND-EGSC-PRCTOLL:MCNEIL/MON</v>
      </c>
      <c r="AF1523" s="0" t="str">
        <f aca="false">D1523&amp;V1523</f>
        <v>FT-CAND-EGSC-PRC-</v>
      </c>
    </row>
    <row r="1524" customFormat="false" ht="12.75" hidden="false" customHeight="false" outlineLevel="0" collapsed="false">
      <c r="A1524" s="80" t="n">
        <v>36682</v>
      </c>
      <c r="B1524" s="81" t="s">
        <v>55</v>
      </c>
      <c r="C1524" s="81" t="s">
        <v>56</v>
      </c>
      <c r="D1524" s="81" t="s">
        <v>80</v>
      </c>
      <c r="E1524" s="81" t="s">
        <v>24</v>
      </c>
      <c r="F1524" s="81"/>
      <c r="G1524" s="81" t="s">
        <v>67</v>
      </c>
      <c r="H1524" s="80" t="n">
        <v>37956</v>
      </c>
      <c r="I1524" s="81" t="n">
        <v>-376947</v>
      </c>
      <c r="J1524" s="81" t="n">
        <v>0</v>
      </c>
      <c r="K1524" s="82" t="n">
        <f aca="false">IF(J1524=0,0,J1524/I1524)</f>
        <v>0</v>
      </c>
      <c r="L1524" s="82" t="n">
        <f aca="false">I1524/UOM</f>
        <v>-37.6947</v>
      </c>
      <c r="M1524" s="82" t="n">
        <f aca="false">J1524/UOM</f>
        <v>0</v>
      </c>
      <c r="N1524" s="83" t="str">
        <f aca="false">IF(F1524="P","PHY",IF(F1524="G","G",E1524))</f>
        <v>P</v>
      </c>
      <c r="O1524" s="83" t="str">
        <f aca="false">IF(ISNA(VLOOKUP(G1524,BadCanCurves,1,FALSE())),VLOOKUP(D1524,FOLIOS,6,FALSE()),"not used")</f>
        <v>not used</v>
      </c>
      <c r="P1524" s="83" t="n">
        <f aca="false">IF($N1524="P",VLOOKUP(H1524,PrcBuckets,2,FALSE()),0)</f>
        <v>11</v>
      </c>
      <c r="Q1524" s="83" t="n">
        <f aca="false">IF($N1524="D",VLOOKUP(H1524,BasisBuckets,2,FALSE()),0)</f>
        <v>0</v>
      </c>
      <c r="R1524" s="83" t="n">
        <f aca="false">IF($N1524="PHY",VLOOKUP(H1524,PGDBuckets,2,FALSE()),0)</f>
        <v>0</v>
      </c>
      <c r="S1524" s="83" t="n">
        <f aca="false">IF($N1524="G",VLOOKUP(H1524,PGDBuckets,2,FALSE()),0)</f>
        <v>0</v>
      </c>
      <c r="T1524" s="83" t="n">
        <f aca="false">SUM(P1524:S1524)</f>
        <v>11</v>
      </c>
      <c r="U1524" s="83" t="str">
        <f aca="false">IF(O1524="not used","-",O1524&amp;N1524&amp;T1524)</f>
        <v>-</v>
      </c>
      <c r="V1524" s="83" t="str">
        <f aca="false">IF(O1524="Not Used","-",VLOOKUP(D1524,FOLIOS,7,FALSE())&amp;H1524)</f>
        <v>-</v>
      </c>
      <c r="W1524" s="83" t="str">
        <f aca="false">IF(U1524="-","-",O1524&amp;E1524&amp;H1524)</f>
        <v>-</v>
      </c>
      <c r="X1524" s="84" t="str">
        <f aca="false">D1524&amp;G1524</f>
        <v>FT-CAND-EGSC-PRCTOLL:MCNEIL/MON</v>
      </c>
      <c r="AF1524" s="0" t="str">
        <f aca="false">D1524&amp;V1524</f>
        <v>FT-CAND-EGSC-PRC-</v>
      </c>
    </row>
    <row r="1525" customFormat="false" ht="12.75" hidden="false" customHeight="false" outlineLevel="0" collapsed="false">
      <c r="A1525" s="80" t="n">
        <v>36682</v>
      </c>
      <c r="B1525" s="81" t="s">
        <v>55</v>
      </c>
      <c r="C1525" s="81" t="s">
        <v>56</v>
      </c>
      <c r="D1525" s="81" t="s">
        <v>80</v>
      </c>
      <c r="E1525" s="81" t="s">
        <v>24</v>
      </c>
      <c r="F1525" s="81"/>
      <c r="G1525" s="81" t="s">
        <v>67</v>
      </c>
      <c r="H1525" s="80" t="n">
        <v>37987</v>
      </c>
      <c r="I1525" s="81" t="n">
        <v>-374663</v>
      </c>
      <c r="J1525" s="81" t="n">
        <v>0</v>
      </c>
      <c r="K1525" s="82" t="n">
        <f aca="false">IF(J1525=0,0,J1525/I1525)</f>
        <v>0</v>
      </c>
      <c r="L1525" s="82" t="n">
        <f aca="false">I1525/UOM</f>
        <v>-37.4663</v>
      </c>
      <c r="M1525" s="82" t="n">
        <f aca="false">J1525/UOM</f>
        <v>0</v>
      </c>
      <c r="N1525" s="83" t="str">
        <f aca="false">IF(F1525="P","PHY",IF(F1525="G","G",E1525))</f>
        <v>P</v>
      </c>
      <c r="O1525" s="83" t="str">
        <f aca="false">IF(ISNA(VLOOKUP(G1525,BadCanCurves,1,FALSE())),VLOOKUP(D1525,FOLIOS,6,FALSE()),"not used")</f>
        <v>not used</v>
      </c>
      <c r="P1525" s="83" t="n">
        <f aca="false">IF($N1525="P",VLOOKUP(H1525,PrcBuckets,2,FALSE()),0)</f>
        <v>12</v>
      </c>
      <c r="Q1525" s="83" t="n">
        <f aca="false">IF($N1525="D",VLOOKUP(H1525,BasisBuckets,2,FALSE()),0)</f>
        <v>0</v>
      </c>
      <c r="R1525" s="83" t="n">
        <f aca="false">IF($N1525="PHY",VLOOKUP(H1525,PGDBuckets,2,FALSE()),0)</f>
        <v>0</v>
      </c>
      <c r="S1525" s="83" t="n">
        <f aca="false">IF($N1525="G",VLOOKUP(H1525,PGDBuckets,2,FALSE()),0)</f>
        <v>0</v>
      </c>
      <c r="T1525" s="83" t="n">
        <f aca="false">SUM(P1525:S1525)</f>
        <v>12</v>
      </c>
      <c r="U1525" s="83" t="str">
        <f aca="false">IF(O1525="not used","-",O1525&amp;N1525&amp;T1525)</f>
        <v>-</v>
      </c>
      <c r="V1525" s="83" t="str">
        <f aca="false">IF(O1525="Not Used","-",VLOOKUP(D1525,FOLIOS,7,FALSE())&amp;H1525)</f>
        <v>-</v>
      </c>
      <c r="W1525" s="83" t="str">
        <f aca="false">IF(U1525="-","-",O1525&amp;E1525&amp;H1525)</f>
        <v>-</v>
      </c>
      <c r="X1525" s="84" t="str">
        <f aca="false">D1525&amp;G1525</f>
        <v>FT-CAND-EGSC-PRCTOLL:MCNEIL/MON</v>
      </c>
      <c r="AF1525" s="0" t="str">
        <f aca="false">D1525&amp;V1525</f>
        <v>FT-CAND-EGSC-PRC-</v>
      </c>
    </row>
    <row r="1526" customFormat="false" ht="12.75" hidden="false" customHeight="false" outlineLevel="0" collapsed="false">
      <c r="A1526" s="80" t="n">
        <v>36682</v>
      </c>
      <c r="B1526" s="81" t="s">
        <v>55</v>
      </c>
      <c r="C1526" s="81" t="s">
        <v>56</v>
      </c>
      <c r="D1526" s="81" t="s">
        <v>80</v>
      </c>
      <c r="E1526" s="81" t="s">
        <v>24</v>
      </c>
      <c r="F1526" s="81"/>
      <c r="G1526" s="81" t="s">
        <v>67</v>
      </c>
      <c r="H1526" s="80" t="n">
        <v>38018</v>
      </c>
      <c r="I1526" s="81" t="n">
        <v>-348354</v>
      </c>
      <c r="J1526" s="81" t="n">
        <v>0</v>
      </c>
      <c r="K1526" s="82" t="n">
        <f aca="false">IF(J1526=0,0,J1526/I1526)</f>
        <v>0</v>
      </c>
      <c r="L1526" s="82" t="n">
        <f aca="false">I1526/UOM</f>
        <v>-34.8354</v>
      </c>
      <c r="M1526" s="82" t="n">
        <f aca="false">J1526/UOM</f>
        <v>0</v>
      </c>
      <c r="N1526" s="83" t="str">
        <f aca="false">IF(F1526="P","PHY",IF(F1526="G","G",E1526))</f>
        <v>P</v>
      </c>
      <c r="O1526" s="83" t="str">
        <f aca="false">IF(ISNA(VLOOKUP(G1526,BadCanCurves,1,FALSE())),VLOOKUP(D1526,FOLIOS,6,FALSE()),"not used")</f>
        <v>not used</v>
      </c>
      <c r="P1526" s="83" t="n">
        <f aca="false">IF($N1526="P",VLOOKUP(H1526,PrcBuckets,2,FALSE()),0)</f>
        <v>12</v>
      </c>
      <c r="Q1526" s="83" t="n">
        <f aca="false">IF($N1526="D",VLOOKUP(H1526,BasisBuckets,2,FALSE()),0)</f>
        <v>0</v>
      </c>
      <c r="R1526" s="83" t="n">
        <f aca="false">IF($N1526="PHY",VLOOKUP(H1526,PGDBuckets,2,FALSE()),0)</f>
        <v>0</v>
      </c>
      <c r="S1526" s="83" t="n">
        <f aca="false">IF($N1526="G",VLOOKUP(H1526,PGDBuckets,2,FALSE()),0)</f>
        <v>0</v>
      </c>
      <c r="T1526" s="83" t="n">
        <f aca="false">SUM(P1526:S1526)</f>
        <v>12</v>
      </c>
      <c r="U1526" s="83" t="str">
        <f aca="false">IF(O1526="not used","-",O1526&amp;N1526&amp;T1526)</f>
        <v>-</v>
      </c>
      <c r="V1526" s="83" t="str">
        <f aca="false">IF(O1526="Not Used","-",VLOOKUP(D1526,FOLIOS,7,FALSE())&amp;H1526)</f>
        <v>-</v>
      </c>
      <c r="W1526" s="83" t="str">
        <f aca="false">IF(U1526="-","-",O1526&amp;E1526&amp;H1526)</f>
        <v>-</v>
      </c>
      <c r="X1526" s="84" t="str">
        <f aca="false">D1526&amp;G1526</f>
        <v>FT-CAND-EGSC-PRCTOLL:MCNEIL/MON</v>
      </c>
      <c r="AF1526" s="0" t="str">
        <f aca="false">D1526&amp;V1526</f>
        <v>FT-CAND-EGSC-PRC-</v>
      </c>
    </row>
    <row r="1527" customFormat="false" ht="12.75" hidden="false" customHeight="false" outlineLevel="0" collapsed="false">
      <c r="A1527" s="80" t="n">
        <v>36682</v>
      </c>
      <c r="B1527" s="81" t="s">
        <v>55</v>
      </c>
      <c r="C1527" s="81" t="s">
        <v>56</v>
      </c>
      <c r="D1527" s="81" t="s">
        <v>80</v>
      </c>
      <c r="E1527" s="81" t="s">
        <v>24</v>
      </c>
      <c r="F1527" s="81"/>
      <c r="G1527" s="81" t="s">
        <v>67</v>
      </c>
      <c r="H1527" s="80" t="n">
        <v>38047</v>
      </c>
      <c r="I1527" s="81" t="n">
        <v>-370254</v>
      </c>
      <c r="J1527" s="81" t="n">
        <v>0</v>
      </c>
      <c r="K1527" s="82" t="n">
        <f aca="false">IF(J1527=0,0,J1527/I1527)</f>
        <v>0</v>
      </c>
      <c r="L1527" s="82" t="n">
        <f aca="false">I1527/UOM</f>
        <v>-37.0254</v>
      </c>
      <c r="M1527" s="82" t="n">
        <f aca="false">J1527/UOM</f>
        <v>0</v>
      </c>
      <c r="N1527" s="83" t="str">
        <f aca="false">IF(F1527="P","PHY",IF(F1527="G","G",E1527))</f>
        <v>P</v>
      </c>
      <c r="O1527" s="83" t="str">
        <f aca="false">IF(ISNA(VLOOKUP(G1527,BadCanCurves,1,FALSE())),VLOOKUP(D1527,FOLIOS,6,FALSE()),"not used")</f>
        <v>not used</v>
      </c>
      <c r="P1527" s="83" t="n">
        <f aca="false">IF($N1527="P",VLOOKUP(H1527,PrcBuckets,2,FALSE()),0)</f>
        <v>12</v>
      </c>
      <c r="Q1527" s="83" t="n">
        <f aca="false">IF($N1527="D",VLOOKUP(H1527,BasisBuckets,2,FALSE()),0)</f>
        <v>0</v>
      </c>
      <c r="R1527" s="83" t="n">
        <f aca="false">IF($N1527="PHY",VLOOKUP(H1527,PGDBuckets,2,FALSE()),0)</f>
        <v>0</v>
      </c>
      <c r="S1527" s="83" t="n">
        <f aca="false">IF($N1527="G",VLOOKUP(H1527,PGDBuckets,2,FALSE()),0)</f>
        <v>0</v>
      </c>
      <c r="T1527" s="83" t="n">
        <f aca="false">SUM(P1527:S1527)</f>
        <v>12</v>
      </c>
      <c r="U1527" s="83" t="str">
        <f aca="false">IF(O1527="not used","-",O1527&amp;N1527&amp;T1527)</f>
        <v>-</v>
      </c>
      <c r="V1527" s="83" t="str">
        <f aca="false">IF(O1527="Not Used","-",VLOOKUP(D1527,FOLIOS,7,FALSE())&amp;H1527)</f>
        <v>-</v>
      </c>
      <c r="W1527" s="83" t="str">
        <f aca="false">IF(U1527="-","-",O1527&amp;E1527&amp;H1527)</f>
        <v>-</v>
      </c>
      <c r="X1527" s="84" t="str">
        <f aca="false">D1527&amp;G1527</f>
        <v>FT-CAND-EGSC-PRCTOLL:MCNEIL/MON</v>
      </c>
      <c r="AF1527" s="0" t="str">
        <f aca="false">D1527&amp;V1527</f>
        <v>FT-CAND-EGSC-PRC-</v>
      </c>
    </row>
    <row r="1528" customFormat="false" ht="12.75" hidden="false" customHeight="false" outlineLevel="0" collapsed="false">
      <c r="A1528" s="80" t="n">
        <v>36682</v>
      </c>
      <c r="B1528" s="81" t="s">
        <v>55</v>
      </c>
      <c r="C1528" s="81" t="s">
        <v>56</v>
      </c>
      <c r="D1528" s="81" t="s">
        <v>80</v>
      </c>
      <c r="E1528" s="81" t="s">
        <v>24</v>
      </c>
      <c r="F1528" s="81"/>
      <c r="G1528" s="81" t="s">
        <v>67</v>
      </c>
      <c r="H1528" s="80" t="n">
        <v>38078</v>
      </c>
      <c r="I1528" s="81" t="n">
        <v>-356130</v>
      </c>
      <c r="J1528" s="81" t="n">
        <v>0</v>
      </c>
      <c r="K1528" s="82" t="n">
        <f aca="false">IF(J1528=0,0,J1528/I1528)</f>
        <v>0</v>
      </c>
      <c r="L1528" s="82" t="n">
        <f aca="false">I1528/UOM</f>
        <v>-35.613</v>
      </c>
      <c r="M1528" s="82" t="n">
        <f aca="false">J1528/UOM</f>
        <v>0</v>
      </c>
      <c r="N1528" s="83" t="str">
        <f aca="false">IF(F1528="P","PHY",IF(F1528="G","G",E1528))</f>
        <v>P</v>
      </c>
      <c r="O1528" s="83" t="str">
        <f aca="false">IF(ISNA(VLOOKUP(G1528,BadCanCurves,1,FALSE())),VLOOKUP(D1528,FOLIOS,6,FALSE()),"not used")</f>
        <v>not used</v>
      </c>
      <c r="P1528" s="83" t="n">
        <f aca="false">IF($N1528="P",VLOOKUP(H1528,PrcBuckets,2,FALSE()),0)</f>
        <v>12</v>
      </c>
      <c r="Q1528" s="83" t="n">
        <f aca="false">IF($N1528="D",VLOOKUP(H1528,BasisBuckets,2,FALSE()),0)</f>
        <v>0</v>
      </c>
      <c r="R1528" s="83" t="n">
        <f aca="false">IF($N1528="PHY",VLOOKUP(H1528,PGDBuckets,2,FALSE()),0)</f>
        <v>0</v>
      </c>
      <c r="S1528" s="83" t="n">
        <f aca="false">IF($N1528="G",VLOOKUP(H1528,PGDBuckets,2,FALSE()),0)</f>
        <v>0</v>
      </c>
      <c r="T1528" s="83" t="n">
        <f aca="false">SUM(P1528:S1528)</f>
        <v>12</v>
      </c>
      <c r="U1528" s="83" t="str">
        <f aca="false">IF(O1528="not used","-",O1528&amp;N1528&amp;T1528)</f>
        <v>-</v>
      </c>
      <c r="V1528" s="83" t="str">
        <f aca="false">IF(O1528="Not Used","-",VLOOKUP(D1528,FOLIOS,7,FALSE())&amp;H1528)</f>
        <v>-</v>
      </c>
      <c r="W1528" s="83" t="str">
        <f aca="false">IF(U1528="-","-",O1528&amp;E1528&amp;H1528)</f>
        <v>-</v>
      </c>
      <c r="X1528" s="84" t="str">
        <f aca="false">D1528&amp;G1528</f>
        <v>FT-CAND-EGSC-PRCTOLL:MCNEIL/MON</v>
      </c>
      <c r="AF1528" s="0" t="str">
        <f aca="false">D1528&amp;V1528</f>
        <v>FT-CAND-EGSC-PRC-</v>
      </c>
    </row>
    <row r="1529" customFormat="false" ht="12.75" hidden="false" customHeight="false" outlineLevel="0" collapsed="false">
      <c r="A1529" s="80" t="n">
        <v>36682</v>
      </c>
      <c r="B1529" s="81" t="s">
        <v>55</v>
      </c>
      <c r="C1529" s="81" t="s">
        <v>56</v>
      </c>
      <c r="D1529" s="81" t="s">
        <v>80</v>
      </c>
      <c r="E1529" s="81" t="s">
        <v>24</v>
      </c>
      <c r="F1529" s="81"/>
      <c r="G1529" s="81" t="s">
        <v>67</v>
      </c>
      <c r="H1529" s="80" t="n">
        <v>38108</v>
      </c>
      <c r="I1529" s="81" t="n">
        <v>-365841</v>
      </c>
      <c r="J1529" s="81" t="n">
        <v>0</v>
      </c>
      <c r="K1529" s="82" t="n">
        <f aca="false">IF(J1529=0,0,J1529/I1529)</f>
        <v>0</v>
      </c>
      <c r="L1529" s="82" t="n">
        <f aca="false">I1529/UOM</f>
        <v>-36.5841</v>
      </c>
      <c r="M1529" s="82" t="n">
        <f aca="false">J1529/UOM</f>
        <v>0</v>
      </c>
      <c r="N1529" s="83" t="str">
        <f aca="false">IF(F1529="P","PHY",IF(F1529="G","G",E1529))</f>
        <v>P</v>
      </c>
      <c r="O1529" s="83" t="str">
        <f aca="false">IF(ISNA(VLOOKUP(G1529,BadCanCurves,1,FALSE())),VLOOKUP(D1529,FOLIOS,6,FALSE()),"not used")</f>
        <v>not used</v>
      </c>
      <c r="P1529" s="83" t="n">
        <f aca="false">IF($N1529="P",VLOOKUP(H1529,PrcBuckets,2,FALSE()),0)</f>
        <v>12</v>
      </c>
      <c r="Q1529" s="83" t="n">
        <f aca="false">IF($N1529="D",VLOOKUP(H1529,BasisBuckets,2,FALSE()),0)</f>
        <v>0</v>
      </c>
      <c r="R1529" s="83" t="n">
        <f aca="false">IF($N1529="PHY",VLOOKUP(H1529,PGDBuckets,2,FALSE()),0)</f>
        <v>0</v>
      </c>
      <c r="S1529" s="83" t="n">
        <f aca="false">IF($N1529="G",VLOOKUP(H1529,PGDBuckets,2,FALSE()),0)</f>
        <v>0</v>
      </c>
      <c r="T1529" s="83" t="n">
        <f aca="false">SUM(P1529:S1529)</f>
        <v>12</v>
      </c>
      <c r="U1529" s="83" t="str">
        <f aca="false">IF(O1529="not used","-",O1529&amp;N1529&amp;T1529)</f>
        <v>-</v>
      </c>
      <c r="V1529" s="83" t="str">
        <f aca="false">IF(O1529="Not Used","-",VLOOKUP(D1529,FOLIOS,7,FALSE())&amp;H1529)</f>
        <v>-</v>
      </c>
      <c r="W1529" s="83" t="str">
        <f aca="false">IF(U1529="-","-",O1529&amp;E1529&amp;H1529)</f>
        <v>-</v>
      </c>
      <c r="X1529" s="84" t="str">
        <f aca="false">D1529&amp;G1529</f>
        <v>FT-CAND-EGSC-PRCTOLL:MCNEIL/MON</v>
      </c>
      <c r="AF1529" s="0" t="str">
        <f aca="false">D1529&amp;V1529</f>
        <v>FT-CAND-EGSC-PRC-</v>
      </c>
    </row>
    <row r="1530" customFormat="false" ht="12.75" hidden="false" customHeight="false" outlineLevel="0" collapsed="false">
      <c r="A1530" s="80" t="n">
        <v>36682</v>
      </c>
      <c r="B1530" s="81" t="s">
        <v>55</v>
      </c>
      <c r="C1530" s="81" t="s">
        <v>56</v>
      </c>
      <c r="D1530" s="81" t="s">
        <v>80</v>
      </c>
      <c r="E1530" s="81" t="s">
        <v>24</v>
      </c>
      <c r="F1530" s="81"/>
      <c r="G1530" s="81" t="s">
        <v>67</v>
      </c>
      <c r="H1530" s="80" t="n">
        <v>38139</v>
      </c>
      <c r="I1530" s="81" t="n">
        <v>-351892</v>
      </c>
      <c r="J1530" s="81" t="n">
        <v>0</v>
      </c>
      <c r="K1530" s="82" t="n">
        <f aca="false">IF(J1530=0,0,J1530/I1530)</f>
        <v>0</v>
      </c>
      <c r="L1530" s="82" t="n">
        <f aca="false">I1530/UOM</f>
        <v>-35.1892</v>
      </c>
      <c r="M1530" s="82" t="n">
        <f aca="false">J1530/UOM</f>
        <v>0</v>
      </c>
      <c r="N1530" s="83" t="str">
        <f aca="false">IF(F1530="P","PHY",IF(F1530="G","G",E1530))</f>
        <v>P</v>
      </c>
      <c r="O1530" s="83" t="str">
        <f aca="false">IF(ISNA(VLOOKUP(G1530,BadCanCurves,1,FALSE())),VLOOKUP(D1530,FOLIOS,6,FALSE()),"not used")</f>
        <v>not used</v>
      </c>
      <c r="P1530" s="83" t="n">
        <f aca="false">IF($N1530="P",VLOOKUP(H1530,PrcBuckets,2,FALSE()),0)</f>
        <v>12</v>
      </c>
      <c r="Q1530" s="83" t="n">
        <f aca="false">IF($N1530="D",VLOOKUP(H1530,BasisBuckets,2,FALSE()),0)</f>
        <v>0</v>
      </c>
      <c r="R1530" s="83" t="n">
        <f aca="false">IF($N1530="PHY",VLOOKUP(H1530,PGDBuckets,2,FALSE()),0)</f>
        <v>0</v>
      </c>
      <c r="S1530" s="83" t="n">
        <f aca="false">IF($N1530="G",VLOOKUP(H1530,PGDBuckets,2,FALSE()),0)</f>
        <v>0</v>
      </c>
      <c r="T1530" s="83" t="n">
        <f aca="false">SUM(P1530:S1530)</f>
        <v>12</v>
      </c>
      <c r="U1530" s="83" t="str">
        <f aca="false">IF(O1530="not used","-",O1530&amp;N1530&amp;T1530)</f>
        <v>-</v>
      </c>
      <c r="V1530" s="83" t="str">
        <f aca="false">IF(O1530="Not Used","-",VLOOKUP(D1530,FOLIOS,7,FALSE())&amp;H1530)</f>
        <v>-</v>
      </c>
      <c r="W1530" s="83" t="str">
        <f aca="false">IF(U1530="-","-",O1530&amp;E1530&amp;H1530)</f>
        <v>-</v>
      </c>
      <c r="X1530" s="84" t="str">
        <f aca="false">D1530&amp;G1530</f>
        <v>FT-CAND-EGSC-PRCTOLL:MCNEIL/MON</v>
      </c>
      <c r="AF1530" s="0" t="str">
        <f aca="false">D1530&amp;V1530</f>
        <v>FT-CAND-EGSC-PRC-</v>
      </c>
    </row>
    <row r="1531" customFormat="false" ht="12.75" hidden="false" customHeight="false" outlineLevel="0" collapsed="false">
      <c r="A1531" s="80" t="n">
        <v>36682</v>
      </c>
      <c r="B1531" s="81" t="s">
        <v>55</v>
      </c>
      <c r="C1531" s="81" t="s">
        <v>56</v>
      </c>
      <c r="D1531" s="81" t="s">
        <v>80</v>
      </c>
      <c r="E1531" s="81" t="s">
        <v>24</v>
      </c>
      <c r="F1531" s="81"/>
      <c r="G1531" s="81" t="s">
        <v>67</v>
      </c>
      <c r="H1531" s="80" t="n">
        <v>38169</v>
      </c>
      <c r="I1531" s="81" t="n">
        <v>-361487</v>
      </c>
      <c r="J1531" s="81" t="n">
        <v>0</v>
      </c>
      <c r="K1531" s="82" t="n">
        <f aca="false">IF(J1531=0,0,J1531/I1531)</f>
        <v>0</v>
      </c>
      <c r="L1531" s="82" t="n">
        <f aca="false">I1531/UOM</f>
        <v>-36.1487</v>
      </c>
      <c r="M1531" s="82" t="n">
        <f aca="false">J1531/UOM</f>
        <v>0</v>
      </c>
      <c r="N1531" s="83" t="str">
        <f aca="false">IF(F1531="P","PHY",IF(F1531="G","G",E1531))</f>
        <v>P</v>
      </c>
      <c r="O1531" s="83" t="str">
        <f aca="false">IF(ISNA(VLOOKUP(G1531,BadCanCurves,1,FALSE())),VLOOKUP(D1531,FOLIOS,6,FALSE()),"not used")</f>
        <v>not used</v>
      </c>
      <c r="P1531" s="83" t="n">
        <f aca="false">IF($N1531="P",VLOOKUP(H1531,PrcBuckets,2,FALSE()),0)</f>
        <v>12</v>
      </c>
      <c r="Q1531" s="83" t="n">
        <f aca="false">IF($N1531="D",VLOOKUP(H1531,BasisBuckets,2,FALSE()),0)</f>
        <v>0</v>
      </c>
      <c r="R1531" s="83" t="n">
        <f aca="false">IF($N1531="PHY",VLOOKUP(H1531,PGDBuckets,2,FALSE()),0)</f>
        <v>0</v>
      </c>
      <c r="S1531" s="83" t="n">
        <f aca="false">IF($N1531="G",VLOOKUP(H1531,PGDBuckets,2,FALSE()),0)</f>
        <v>0</v>
      </c>
      <c r="T1531" s="83" t="n">
        <f aca="false">SUM(P1531:S1531)</f>
        <v>12</v>
      </c>
      <c r="U1531" s="83" t="str">
        <f aca="false">IF(O1531="not used","-",O1531&amp;N1531&amp;T1531)</f>
        <v>-</v>
      </c>
      <c r="V1531" s="83" t="str">
        <f aca="false">IF(O1531="Not Used","-",VLOOKUP(D1531,FOLIOS,7,FALSE())&amp;H1531)</f>
        <v>-</v>
      </c>
      <c r="W1531" s="83" t="str">
        <f aca="false">IF(U1531="-","-",O1531&amp;E1531&amp;H1531)</f>
        <v>-</v>
      </c>
      <c r="X1531" s="84" t="str">
        <f aca="false">D1531&amp;G1531</f>
        <v>FT-CAND-EGSC-PRCTOLL:MCNEIL/MON</v>
      </c>
      <c r="AF1531" s="0" t="str">
        <f aca="false">D1531&amp;V1531</f>
        <v>FT-CAND-EGSC-PRC-</v>
      </c>
    </row>
    <row r="1532" customFormat="false" ht="12.75" hidden="false" customHeight="false" outlineLevel="0" collapsed="false">
      <c r="A1532" s="80" t="n">
        <v>36682</v>
      </c>
      <c r="B1532" s="81" t="s">
        <v>55</v>
      </c>
      <c r="C1532" s="81" t="s">
        <v>56</v>
      </c>
      <c r="D1532" s="81" t="s">
        <v>80</v>
      </c>
      <c r="E1532" s="81" t="s">
        <v>24</v>
      </c>
      <c r="F1532" s="81"/>
      <c r="G1532" s="81" t="s">
        <v>67</v>
      </c>
      <c r="H1532" s="80" t="n">
        <v>38200</v>
      </c>
      <c r="I1532" s="81" t="n">
        <v>-359294</v>
      </c>
      <c r="J1532" s="81" t="n">
        <v>0</v>
      </c>
      <c r="K1532" s="82" t="n">
        <f aca="false">IF(J1532=0,0,J1532/I1532)</f>
        <v>0</v>
      </c>
      <c r="L1532" s="82" t="n">
        <f aca="false">I1532/UOM</f>
        <v>-35.9294</v>
      </c>
      <c r="M1532" s="82" t="n">
        <f aca="false">J1532/UOM</f>
        <v>0</v>
      </c>
      <c r="N1532" s="83" t="str">
        <f aca="false">IF(F1532="P","PHY",IF(F1532="G","G",E1532))</f>
        <v>P</v>
      </c>
      <c r="O1532" s="83" t="str">
        <f aca="false">IF(ISNA(VLOOKUP(G1532,BadCanCurves,1,FALSE())),VLOOKUP(D1532,FOLIOS,6,FALSE()),"not used")</f>
        <v>not used</v>
      </c>
      <c r="P1532" s="83" t="n">
        <f aca="false">IF($N1532="P",VLOOKUP(H1532,PrcBuckets,2,FALSE()),0)</f>
        <v>12</v>
      </c>
      <c r="Q1532" s="83" t="n">
        <f aca="false">IF($N1532="D",VLOOKUP(H1532,BasisBuckets,2,FALSE()),0)</f>
        <v>0</v>
      </c>
      <c r="R1532" s="83" t="n">
        <f aca="false">IF($N1532="PHY",VLOOKUP(H1532,PGDBuckets,2,FALSE()),0)</f>
        <v>0</v>
      </c>
      <c r="S1532" s="83" t="n">
        <f aca="false">IF($N1532="G",VLOOKUP(H1532,PGDBuckets,2,FALSE()),0)</f>
        <v>0</v>
      </c>
      <c r="T1532" s="83" t="n">
        <f aca="false">SUM(P1532:S1532)</f>
        <v>12</v>
      </c>
      <c r="U1532" s="83" t="str">
        <f aca="false">IF(O1532="not used","-",O1532&amp;N1532&amp;T1532)</f>
        <v>-</v>
      </c>
      <c r="V1532" s="83" t="str">
        <f aca="false">IF(O1532="Not Used","-",VLOOKUP(D1532,FOLIOS,7,FALSE())&amp;H1532)</f>
        <v>-</v>
      </c>
      <c r="W1532" s="83" t="str">
        <f aca="false">IF(U1532="-","-",O1532&amp;E1532&amp;H1532)</f>
        <v>-</v>
      </c>
      <c r="X1532" s="84" t="str">
        <f aca="false">D1532&amp;G1532</f>
        <v>FT-CAND-EGSC-PRCTOLL:MCNEIL/MON</v>
      </c>
      <c r="AF1532" s="0" t="str">
        <f aca="false">D1532&amp;V1532</f>
        <v>FT-CAND-EGSC-PRC-</v>
      </c>
    </row>
    <row r="1533" customFormat="false" ht="12.75" hidden="false" customHeight="false" outlineLevel="0" collapsed="false">
      <c r="A1533" s="80" t="n">
        <v>36682</v>
      </c>
      <c r="B1533" s="81" t="s">
        <v>55</v>
      </c>
      <c r="C1533" s="81" t="s">
        <v>56</v>
      </c>
      <c r="D1533" s="81" t="s">
        <v>80</v>
      </c>
      <c r="E1533" s="81" t="s">
        <v>24</v>
      </c>
      <c r="F1533" s="81"/>
      <c r="G1533" s="81" t="s">
        <v>67</v>
      </c>
      <c r="H1533" s="80" t="n">
        <v>38231</v>
      </c>
      <c r="I1533" s="81" t="n">
        <v>-345594</v>
      </c>
      <c r="J1533" s="81" t="n">
        <v>0</v>
      </c>
      <c r="K1533" s="82" t="n">
        <f aca="false">IF(J1533=0,0,J1533/I1533)</f>
        <v>0</v>
      </c>
      <c r="L1533" s="82" t="n">
        <f aca="false">I1533/UOM</f>
        <v>-34.5594</v>
      </c>
      <c r="M1533" s="82" t="n">
        <f aca="false">J1533/UOM</f>
        <v>0</v>
      </c>
      <c r="N1533" s="83" t="str">
        <f aca="false">IF(F1533="P","PHY",IF(F1533="G","G",E1533))</f>
        <v>P</v>
      </c>
      <c r="O1533" s="83" t="str">
        <f aca="false">IF(ISNA(VLOOKUP(G1533,BadCanCurves,1,FALSE())),VLOOKUP(D1533,FOLIOS,6,FALSE()),"not used")</f>
        <v>not used</v>
      </c>
      <c r="P1533" s="83" t="n">
        <f aca="false">IF($N1533="P",VLOOKUP(H1533,PrcBuckets,2,FALSE()),0)</f>
        <v>12</v>
      </c>
      <c r="Q1533" s="83" t="n">
        <f aca="false">IF($N1533="D",VLOOKUP(H1533,BasisBuckets,2,FALSE()),0)</f>
        <v>0</v>
      </c>
      <c r="R1533" s="83" t="n">
        <f aca="false">IF($N1533="PHY",VLOOKUP(H1533,PGDBuckets,2,FALSE()),0)</f>
        <v>0</v>
      </c>
      <c r="S1533" s="83" t="n">
        <f aca="false">IF($N1533="G",VLOOKUP(H1533,PGDBuckets,2,FALSE()),0)</f>
        <v>0</v>
      </c>
      <c r="T1533" s="83" t="n">
        <f aca="false">SUM(P1533:S1533)</f>
        <v>12</v>
      </c>
      <c r="U1533" s="83" t="str">
        <f aca="false">IF(O1533="not used","-",O1533&amp;N1533&amp;T1533)</f>
        <v>-</v>
      </c>
      <c r="V1533" s="83" t="str">
        <f aca="false">IF(O1533="Not Used","-",VLOOKUP(D1533,FOLIOS,7,FALSE())&amp;H1533)</f>
        <v>-</v>
      </c>
      <c r="W1533" s="83" t="str">
        <f aca="false">IF(U1533="-","-",O1533&amp;E1533&amp;H1533)</f>
        <v>-</v>
      </c>
      <c r="X1533" s="84" t="str">
        <f aca="false">D1533&amp;G1533</f>
        <v>FT-CAND-EGSC-PRCTOLL:MCNEIL/MON</v>
      </c>
      <c r="AF1533" s="0" t="str">
        <f aca="false">D1533&amp;V1533</f>
        <v>FT-CAND-EGSC-PRC-</v>
      </c>
    </row>
    <row r="1534" customFormat="false" ht="12.75" hidden="false" customHeight="false" outlineLevel="0" collapsed="false">
      <c r="A1534" s="80" t="n">
        <v>36682</v>
      </c>
      <c r="B1534" s="81" t="s">
        <v>55</v>
      </c>
      <c r="C1534" s="81" t="s">
        <v>56</v>
      </c>
      <c r="D1534" s="81" t="s">
        <v>80</v>
      </c>
      <c r="E1534" s="81" t="s">
        <v>24</v>
      </c>
      <c r="F1534" s="81"/>
      <c r="G1534" s="81" t="s">
        <v>67</v>
      </c>
      <c r="H1534" s="80" t="n">
        <v>38261</v>
      </c>
      <c r="I1534" s="81" t="n">
        <v>-355016</v>
      </c>
      <c r="J1534" s="81" t="n">
        <v>0</v>
      </c>
      <c r="K1534" s="82" t="n">
        <f aca="false">IF(J1534=0,0,J1534/I1534)</f>
        <v>0</v>
      </c>
      <c r="L1534" s="82" t="n">
        <f aca="false">I1534/UOM</f>
        <v>-35.5016</v>
      </c>
      <c r="M1534" s="82" t="n">
        <f aca="false">J1534/UOM</f>
        <v>0</v>
      </c>
      <c r="N1534" s="83" t="str">
        <f aca="false">IF(F1534="P","PHY",IF(F1534="G","G",E1534))</f>
        <v>P</v>
      </c>
      <c r="O1534" s="83" t="str">
        <f aca="false">IF(ISNA(VLOOKUP(G1534,BadCanCurves,1,FALSE())),VLOOKUP(D1534,FOLIOS,6,FALSE()),"not used")</f>
        <v>not used</v>
      </c>
      <c r="P1534" s="83" t="n">
        <f aca="false">IF($N1534="P",VLOOKUP(H1534,PrcBuckets,2,FALSE()),0)</f>
        <v>12</v>
      </c>
      <c r="Q1534" s="83" t="n">
        <f aca="false">IF($N1534="D",VLOOKUP(H1534,BasisBuckets,2,FALSE()),0)</f>
        <v>0</v>
      </c>
      <c r="R1534" s="83" t="n">
        <f aca="false">IF($N1534="PHY",VLOOKUP(H1534,PGDBuckets,2,FALSE()),0)</f>
        <v>0</v>
      </c>
      <c r="S1534" s="83" t="n">
        <f aca="false">IF($N1534="G",VLOOKUP(H1534,PGDBuckets,2,FALSE()),0)</f>
        <v>0</v>
      </c>
      <c r="T1534" s="83" t="n">
        <f aca="false">SUM(P1534:S1534)</f>
        <v>12</v>
      </c>
      <c r="U1534" s="83" t="str">
        <f aca="false">IF(O1534="not used","-",O1534&amp;N1534&amp;T1534)</f>
        <v>-</v>
      </c>
      <c r="V1534" s="83" t="str">
        <f aca="false">IF(O1534="Not Used","-",VLOOKUP(D1534,FOLIOS,7,FALSE())&amp;H1534)</f>
        <v>-</v>
      </c>
      <c r="W1534" s="83" t="str">
        <f aca="false">IF(U1534="-","-",O1534&amp;E1534&amp;H1534)</f>
        <v>-</v>
      </c>
      <c r="X1534" s="84" t="str">
        <f aca="false">D1534&amp;G1534</f>
        <v>FT-CAND-EGSC-PRCTOLL:MCNEIL/MON</v>
      </c>
      <c r="AF1534" s="0" t="str">
        <f aca="false">D1534&amp;V1534</f>
        <v>FT-CAND-EGSC-PRC-</v>
      </c>
    </row>
    <row r="1535" customFormat="false" ht="12.75" hidden="false" customHeight="false" outlineLevel="0" collapsed="false">
      <c r="A1535" s="80" t="n">
        <v>36682</v>
      </c>
      <c r="B1535" s="81" t="s">
        <v>55</v>
      </c>
      <c r="C1535" s="81" t="s">
        <v>56</v>
      </c>
      <c r="D1535" s="81" t="s">
        <v>80</v>
      </c>
      <c r="E1535" s="81" t="s">
        <v>24</v>
      </c>
      <c r="F1535" s="81"/>
      <c r="G1535" s="81" t="s">
        <v>67</v>
      </c>
      <c r="H1535" s="80" t="n">
        <v>38292</v>
      </c>
      <c r="I1535" s="81" t="n">
        <v>-341479</v>
      </c>
      <c r="J1535" s="81" t="n">
        <v>0</v>
      </c>
      <c r="K1535" s="82" t="n">
        <f aca="false">IF(J1535=0,0,J1535/I1535)</f>
        <v>0</v>
      </c>
      <c r="L1535" s="82" t="n">
        <f aca="false">I1535/UOM</f>
        <v>-34.1479</v>
      </c>
      <c r="M1535" s="82" t="n">
        <f aca="false">J1535/UOM</f>
        <v>0</v>
      </c>
      <c r="N1535" s="83" t="str">
        <f aca="false">IF(F1535="P","PHY",IF(F1535="G","G",E1535))</f>
        <v>P</v>
      </c>
      <c r="O1535" s="83" t="str">
        <f aca="false">IF(ISNA(VLOOKUP(G1535,BadCanCurves,1,FALSE())),VLOOKUP(D1535,FOLIOS,6,FALSE()),"not used")</f>
        <v>not used</v>
      </c>
      <c r="P1535" s="83" t="n">
        <f aca="false">IF($N1535="P",VLOOKUP(H1535,PrcBuckets,2,FALSE()),0)</f>
        <v>12</v>
      </c>
      <c r="Q1535" s="83" t="n">
        <f aca="false">IF($N1535="D",VLOOKUP(H1535,BasisBuckets,2,FALSE()),0)</f>
        <v>0</v>
      </c>
      <c r="R1535" s="83" t="n">
        <f aca="false">IF($N1535="PHY",VLOOKUP(H1535,PGDBuckets,2,FALSE()),0)</f>
        <v>0</v>
      </c>
      <c r="S1535" s="83" t="n">
        <f aca="false">IF($N1535="G",VLOOKUP(H1535,PGDBuckets,2,FALSE()),0)</f>
        <v>0</v>
      </c>
      <c r="T1535" s="83" t="n">
        <f aca="false">SUM(P1535:S1535)</f>
        <v>12</v>
      </c>
      <c r="U1535" s="83" t="str">
        <f aca="false">IF(O1535="not used","-",O1535&amp;N1535&amp;T1535)</f>
        <v>-</v>
      </c>
      <c r="V1535" s="83" t="str">
        <f aca="false">IF(O1535="Not Used","-",VLOOKUP(D1535,FOLIOS,7,FALSE())&amp;H1535)</f>
        <v>-</v>
      </c>
      <c r="W1535" s="83" t="str">
        <f aca="false">IF(U1535="-","-",O1535&amp;E1535&amp;H1535)</f>
        <v>-</v>
      </c>
      <c r="X1535" s="84" t="str">
        <f aca="false">D1535&amp;G1535</f>
        <v>FT-CAND-EGSC-PRCTOLL:MCNEIL/MON</v>
      </c>
      <c r="AF1535" s="0" t="str">
        <f aca="false">D1535&amp;V1535</f>
        <v>FT-CAND-EGSC-PRC-</v>
      </c>
    </row>
    <row r="1536" customFormat="false" ht="12.75" hidden="false" customHeight="false" outlineLevel="0" collapsed="false">
      <c r="A1536" s="80" t="n">
        <v>36682</v>
      </c>
      <c r="B1536" s="81" t="s">
        <v>55</v>
      </c>
      <c r="C1536" s="81" t="s">
        <v>56</v>
      </c>
      <c r="D1536" s="81" t="s">
        <v>80</v>
      </c>
      <c r="E1536" s="81" t="s">
        <v>24</v>
      </c>
      <c r="F1536" s="81"/>
      <c r="G1536" s="81" t="s">
        <v>67</v>
      </c>
      <c r="H1536" s="80" t="n">
        <v>38322</v>
      </c>
      <c r="I1536" s="81" t="n">
        <v>-350788</v>
      </c>
      <c r="J1536" s="81" t="n">
        <v>0</v>
      </c>
      <c r="K1536" s="82" t="n">
        <f aca="false">IF(J1536=0,0,J1536/I1536)</f>
        <v>0</v>
      </c>
      <c r="L1536" s="82" t="n">
        <f aca="false">I1536/UOM</f>
        <v>-35.0788</v>
      </c>
      <c r="M1536" s="82" t="n">
        <f aca="false">J1536/UOM</f>
        <v>0</v>
      </c>
      <c r="N1536" s="83" t="str">
        <f aca="false">IF(F1536="P","PHY",IF(F1536="G","G",E1536))</f>
        <v>P</v>
      </c>
      <c r="O1536" s="83" t="str">
        <f aca="false">IF(ISNA(VLOOKUP(G1536,BadCanCurves,1,FALSE())),VLOOKUP(D1536,FOLIOS,6,FALSE()),"not used")</f>
        <v>not used</v>
      </c>
      <c r="P1536" s="83" t="n">
        <f aca="false">IF($N1536="P",VLOOKUP(H1536,PrcBuckets,2,FALSE()),0)</f>
        <v>12</v>
      </c>
      <c r="Q1536" s="83" t="n">
        <f aca="false">IF($N1536="D",VLOOKUP(H1536,BasisBuckets,2,FALSE()),0)</f>
        <v>0</v>
      </c>
      <c r="R1536" s="83" t="n">
        <f aca="false">IF($N1536="PHY",VLOOKUP(H1536,PGDBuckets,2,FALSE()),0)</f>
        <v>0</v>
      </c>
      <c r="S1536" s="83" t="n">
        <f aca="false">IF($N1536="G",VLOOKUP(H1536,PGDBuckets,2,FALSE()),0)</f>
        <v>0</v>
      </c>
      <c r="T1536" s="83" t="n">
        <f aca="false">SUM(P1536:S1536)</f>
        <v>12</v>
      </c>
      <c r="U1536" s="83" t="str">
        <f aca="false">IF(O1536="not used","-",O1536&amp;N1536&amp;T1536)</f>
        <v>-</v>
      </c>
      <c r="V1536" s="83" t="str">
        <f aca="false">IF(O1536="Not Used","-",VLOOKUP(D1536,FOLIOS,7,FALSE())&amp;H1536)</f>
        <v>-</v>
      </c>
      <c r="W1536" s="83" t="str">
        <f aca="false">IF(U1536="-","-",O1536&amp;E1536&amp;H1536)</f>
        <v>-</v>
      </c>
      <c r="X1536" s="84" t="str">
        <f aca="false">D1536&amp;G1536</f>
        <v>FT-CAND-EGSC-PRCTOLL:MCNEIL/MON</v>
      </c>
      <c r="AF1536" s="0" t="str">
        <f aca="false">D1536&amp;V1536</f>
        <v>FT-CAND-EGSC-PRC-</v>
      </c>
    </row>
    <row r="1537" customFormat="false" ht="12.75" hidden="false" customHeight="false" outlineLevel="0" collapsed="false">
      <c r="A1537" s="80" t="n">
        <v>36682</v>
      </c>
      <c r="B1537" s="81" t="s">
        <v>55</v>
      </c>
      <c r="C1537" s="81" t="s">
        <v>56</v>
      </c>
      <c r="D1537" s="81" t="s">
        <v>80</v>
      </c>
      <c r="E1537" s="81" t="s">
        <v>24</v>
      </c>
      <c r="F1537" s="81"/>
      <c r="G1537" s="81" t="s">
        <v>67</v>
      </c>
      <c r="H1537" s="80" t="n">
        <v>38353</v>
      </c>
      <c r="I1537" s="81" t="n">
        <v>-348659</v>
      </c>
      <c r="J1537" s="81" t="n">
        <v>0</v>
      </c>
      <c r="K1537" s="82" t="n">
        <f aca="false">IF(J1537=0,0,J1537/I1537)</f>
        <v>0</v>
      </c>
      <c r="L1537" s="82" t="n">
        <f aca="false">I1537/UOM</f>
        <v>-34.8659</v>
      </c>
      <c r="M1537" s="82" t="n">
        <f aca="false">J1537/UOM</f>
        <v>0</v>
      </c>
      <c r="N1537" s="83" t="str">
        <f aca="false">IF(F1537="P","PHY",IF(F1537="G","G",E1537))</f>
        <v>P</v>
      </c>
      <c r="O1537" s="83" t="str">
        <f aca="false">IF(ISNA(VLOOKUP(G1537,BadCanCurves,1,FALSE())),VLOOKUP(D1537,FOLIOS,6,FALSE()),"not used")</f>
        <v>not used</v>
      </c>
      <c r="P1537" s="83" t="n">
        <f aca="false">IF($N1537="P",VLOOKUP(H1537,PrcBuckets,2,FALSE()),0)</f>
        <v>13</v>
      </c>
      <c r="Q1537" s="83" t="n">
        <f aca="false">IF($N1537="D",VLOOKUP(H1537,BasisBuckets,2,FALSE()),0)</f>
        <v>0</v>
      </c>
      <c r="R1537" s="83" t="n">
        <f aca="false">IF($N1537="PHY",VLOOKUP(H1537,PGDBuckets,2,FALSE()),0)</f>
        <v>0</v>
      </c>
      <c r="S1537" s="83" t="n">
        <f aca="false">IF($N1537="G",VLOOKUP(H1537,PGDBuckets,2,FALSE()),0)</f>
        <v>0</v>
      </c>
      <c r="T1537" s="83" t="n">
        <f aca="false">SUM(P1537:S1537)</f>
        <v>13</v>
      </c>
      <c r="U1537" s="83" t="str">
        <f aca="false">IF(O1537="not used","-",O1537&amp;N1537&amp;T1537)</f>
        <v>-</v>
      </c>
      <c r="V1537" s="83" t="str">
        <f aca="false">IF(O1537="Not Used","-",VLOOKUP(D1537,FOLIOS,7,FALSE())&amp;H1537)</f>
        <v>-</v>
      </c>
      <c r="W1537" s="83" t="str">
        <f aca="false">IF(U1537="-","-",O1537&amp;E1537&amp;H1537)</f>
        <v>-</v>
      </c>
      <c r="X1537" s="84" t="str">
        <f aca="false">D1537&amp;G1537</f>
        <v>FT-CAND-EGSC-PRCTOLL:MCNEIL/MON</v>
      </c>
      <c r="AF1537" s="0" t="str">
        <f aca="false">D1537&amp;V1537</f>
        <v>FT-CAND-EGSC-PRC-</v>
      </c>
    </row>
    <row r="1538" customFormat="false" ht="12.75" hidden="false" customHeight="false" outlineLevel="0" collapsed="false">
      <c r="A1538" s="80" t="n">
        <v>36682</v>
      </c>
      <c r="B1538" s="81" t="s">
        <v>55</v>
      </c>
      <c r="C1538" s="81" t="s">
        <v>56</v>
      </c>
      <c r="D1538" s="81" t="s">
        <v>80</v>
      </c>
      <c r="E1538" s="81" t="s">
        <v>24</v>
      </c>
      <c r="F1538" s="81"/>
      <c r="G1538" s="81" t="s">
        <v>67</v>
      </c>
      <c r="H1538" s="80" t="n">
        <v>38384</v>
      </c>
      <c r="I1538" s="81" t="n">
        <v>-313005</v>
      </c>
      <c r="J1538" s="81" t="n">
        <v>0</v>
      </c>
      <c r="K1538" s="82" t="n">
        <f aca="false">IF(J1538=0,0,J1538/I1538)</f>
        <v>0</v>
      </c>
      <c r="L1538" s="82" t="n">
        <f aca="false">I1538/UOM</f>
        <v>-31.3005</v>
      </c>
      <c r="M1538" s="82" t="n">
        <f aca="false">J1538/UOM</f>
        <v>0</v>
      </c>
      <c r="N1538" s="83" t="str">
        <f aca="false">IF(F1538="P","PHY",IF(F1538="G","G",E1538))</f>
        <v>P</v>
      </c>
      <c r="O1538" s="83" t="str">
        <f aca="false">IF(ISNA(VLOOKUP(G1538,BadCanCurves,1,FALSE())),VLOOKUP(D1538,FOLIOS,6,FALSE()),"not used")</f>
        <v>not used</v>
      </c>
      <c r="P1538" s="83" t="n">
        <f aca="false">IF($N1538="P",VLOOKUP(H1538,PrcBuckets,2,FALSE()),0)</f>
        <v>13</v>
      </c>
      <c r="Q1538" s="83" t="n">
        <f aca="false">IF($N1538="D",VLOOKUP(H1538,BasisBuckets,2,FALSE()),0)</f>
        <v>0</v>
      </c>
      <c r="R1538" s="83" t="n">
        <f aca="false">IF($N1538="PHY",VLOOKUP(H1538,PGDBuckets,2,FALSE()),0)</f>
        <v>0</v>
      </c>
      <c r="S1538" s="83" t="n">
        <f aca="false">IF($N1538="G",VLOOKUP(H1538,PGDBuckets,2,FALSE()),0)</f>
        <v>0</v>
      </c>
      <c r="T1538" s="83" t="n">
        <f aca="false">SUM(P1538:S1538)</f>
        <v>13</v>
      </c>
      <c r="U1538" s="83" t="str">
        <f aca="false">IF(O1538="not used","-",O1538&amp;N1538&amp;T1538)</f>
        <v>-</v>
      </c>
      <c r="V1538" s="83" t="str">
        <f aca="false">IF(O1538="Not Used","-",VLOOKUP(D1538,FOLIOS,7,FALSE())&amp;H1538)</f>
        <v>-</v>
      </c>
      <c r="W1538" s="83" t="str">
        <f aca="false">IF(U1538="-","-",O1538&amp;E1538&amp;H1538)</f>
        <v>-</v>
      </c>
      <c r="X1538" s="84" t="str">
        <f aca="false">D1538&amp;G1538</f>
        <v>FT-CAND-EGSC-PRCTOLL:MCNEIL/MON</v>
      </c>
      <c r="AF1538" s="0" t="str">
        <f aca="false">D1538&amp;V1538</f>
        <v>FT-CAND-EGSC-PRC-</v>
      </c>
    </row>
    <row r="1539" customFormat="false" ht="12.75" hidden="false" customHeight="false" outlineLevel="0" collapsed="false">
      <c r="A1539" s="80" t="n">
        <v>36682</v>
      </c>
      <c r="B1539" s="81" t="s">
        <v>55</v>
      </c>
      <c r="C1539" s="81" t="s">
        <v>56</v>
      </c>
      <c r="D1539" s="81" t="s">
        <v>80</v>
      </c>
      <c r="E1539" s="81" t="s">
        <v>24</v>
      </c>
      <c r="F1539" s="81"/>
      <c r="G1539" s="81" t="s">
        <v>67</v>
      </c>
      <c r="H1539" s="80" t="n">
        <v>38412</v>
      </c>
      <c r="I1539" s="81" t="n">
        <v>-344640</v>
      </c>
      <c r="J1539" s="81" t="n">
        <v>0</v>
      </c>
      <c r="K1539" s="82" t="n">
        <f aca="false">IF(J1539=0,0,J1539/I1539)</f>
        <v>0</v>
      </c>
      <c r="L1539" s="82" t="n">
        <f aca="false">I1539/UOM</f>
        <v>-34.464</v>
      </c>
      <c r="M1539" s="82" t="n">
        <f aca="false">J1539/UOM</f>
        <v>0</v>
      </c>
      <c r="N1539" s="83" t="str">
        <f aca="false">IF(F1539="P","PHY",IF(F1539="G","G",E1539))</f>
        <v>P</v>
      </c>
      <c r="O1539" s="83" t="str">
        <f aca="false">IF(ISNA(VLOOKUP(G1539,BadCanCurves,1,FALSE())),VLOOKUP(D1539,FOLIOS,6,FALSE()),"not used")</f>
        <v>not used</v>
      </c>
      <c r="P1539" s="83" t="n">
        <f aca="false">IF($N1539="P",VLOOKUP(H1539,PrcBuckets,2,FALSE()),0)</f>
        <v>13</v>
      </c>
      <c r="Q1539" s="83" t="n">
        <f aca="false">IF($N1539="D",VLOOKUP(H1539,BasisBuckets,2,FALSE()),0)</f>
        <v>0</v>
      </c>
      <c r="R1539" s="83" t="n">
        <f aca="false">IF($N1539="PHY",VLOOKUP(H1539,PGDBuckets,2,FALSE()),0)</f>
        <v>0</v>
      </c>
      <c r="S1539" s="83" t="n">
        <f aca="false">IF($N1539="G",VLOOKUP(H1539,PGDBuckets,2,FALSE()),0)</f>
        <v>0</v>
      </c>
      <c r="T1539" s="83" t="n">
        <f aca="false">SUM(P1539:S1539)</f>
        <v>13</v>
      </c>
      <c r="U1539" s="83" t="str">
        <f aca="false">IF(O1539="not used","-",O1539&amp;N1539&amp;T1539)</f>
        <v>-</v>
      </c>
      <c r="V1539" s="83" t="str">
        <f aca="false">IF(O1539="Not Used","-",VLOOKUP(D1539,FOLIOS,7,FALSE())&amp;H1539)</f>
        <v>-</v>
      </c>
      <c r="W1539" s="83" t="str">
        <f aca="false">IF(U1539="-","-",O1539&amp;E1539&amp;H1539)</f>
        <v>-</v>
      </c>
      <c r="X1539" s="84" t="str">
        <f aca="false">D1539&amp;G1539</f>
        <v>FT-CAND-EGSC-PRCTOLL:MCNEIL/MON</v>
      </c>
      <c r="AF1539" s="0" t="str">
        <f aca="false">D1539&amp;V1539</f>
        <v>FT-CAND-EGSC-PRC-</v>
      </c>
    </row>
    <row r="1540" customFormat="false" ht="12.75" hidden="false" customHeight="false" outlineLevel="0" collapsed="false">
      <c r="A1540" s="80" t="n">
        <v>36682</v>
      </c>
      <c r="B1540" s="81" t="s">
        <v>55</v>
      </c>
      <c r="C1540" s="81" t="s">
        <v>56</v>
      </c>
      <c r="D1540" s="81" t="s">
        <v>80</v>
      </c>
      <c r="E1540" s="81" t="s">
        <v>24</v>
      </c>
      <c r="F1540" s="81"/>
      <c r="G1540" s="81" t="s">
        <v>67</v>
      </c>
      <c r="H1540" s="80" t="n">
        <v>38443</v>
      </c>
      <c r="I1540" s="81" t="n">
        <v>-331498</v>
      </c>
      <c r="J1540" s="81" t="n">
        <v>0</v>
      </c>
      <c r="K1540" s="82" t="n">
        <f aca="false">IF(J1540=0,0,J1540/I1540)</f>
        <v>0</v>
      </c>
      <c r="L1540" s="82" t="n">
        <f aca="false">I1540/UOM</f>
        <v>-33.1498</v>
      </c>
      <c r="M1540" s="82" t="n">
        <f aca="false">J1540/UOM</f>
        <v>0</v>
      </c>
      <c r="N1540" s="83" t="str">
        <f aca="false">IF(F1540="P","PHY",IF(F1540="G","G",E1540))</f>
        <v>P</v>
      </c>
      <c r="O1540" s="83" t="str">
        <f aca="false">IF(ISNA(VLOOKUP(G1540,BadCanCurves,1,FALSE())),VLOOKUP(D1540,FOLIOS,6,FALSE()),"not used")</f>
        <v>not used</v>
      </c>
      <c r="P1540" s="83" t="n">
        <f aca="false">IF($N1540="P",VLOOKUP(H1540,PrcBuckets,2,FALSE()),0)</f>
        <v>13</v>
      </c>
      <c r="Q1540" s="83" t="n">
        <f aca="false">IF($N1540="D",VLOOKUP(H1540,BasisBuckets,2,FALSE()),0)</f>
        <v>0</v>
      </c>
      <c r="R1540" s="83" t="n">
        <f aca="false">IF($N1540="PHY",VLOOKUP(H1540,PGDBuckets,2,FALSE()),0)</f>
        <v>0</v>
      </c>
      <c r="S1540" s="83" t="n">
        <f aca="false">IF($N1540="G",VLOOKUP(H1540,PGDBuckets,2,FALSE()),0)</f>
        <v>0</v>
      </c>
      <c r="T1540" s="83" t="n">
        <f aca="false">SUM(P1540:S1540)</f>
        <v>13</v>
      </c>
      <c r="U1540" s="83" t="str">
        <f aca="false">IF(O1540="not used","-",O1540&amp;N1540&amp;T1540)</f>
        <v>-</v>
      </c>
      <c r="V1540" s="83" t="str">
        <f aca="false">IF(O1540="Not Used","-",VLOOKUP(D1540,FOLIOS,7,FALSE())&amp;H1540)</f>
        <v>-</v>
      </c>
      <c r="W1540" s="83" t="str">
        <f aca="false">IF(U1540="-","-",O1540&amp;E1540&amp;H1540)</f>
        <v>-</v>
      </c>
      <c r="X1540" s="84" t="str">
        <f aca="false">D1540&amp;G1540</f>
        <v>FT-CAND-EGSC-PRCTOLL:MCNEIL/MON</v>
      </c>
      <c r="AF1540" s="0" t="str">
        <f aca="false">D1540&amp;V1540</f>
        <v>FT-CAND-EGSC-PRC-</v>
      </c>
    </row>
    <row r="1541" customFormat="false" ht="12.75" hidden="false" customHeight="false" outlineLevel="0" collapsed="false">
      <c r="A1541" s="80" t="n">
        <v>36682</v>
      </c>
      <c r="B1541" s="81" t="s">
        <v>55</v>
      </c>
      <c r="C1541" s="81" t="s">
        <v>56</v>
      </c>
      <c r="D1541" s="81" t="s">
        <v>80</v>
      </c>
      <c r="E1541" s="81" t="s">
        <v>24</v>
      </c>
      <c r="F1541" s="81"/>
      <c r="G1541" s="81" t="s">
        <v>67</v>
      </c>
      <c r="H1541" s="80" t="n">
        <v>38473</v>
      </c>
      <c r="I1541" s="81" t="n">
        <v>-340534</v>
      </c>
      <c r="J1541" s="81" t="n">
        <v>0</v>
      </c>
      <c r="K1541" s="82" t="n">
        <f aca="false">IF(J1541=0,0,J1541/I1541)</f>
        <v>0</v>
      </c>
      <c r="L1541" s="82" t="n">
        <f aca="false">I1541/UOM</f>
        <v>-34.0534</v>
      </c>
      <c r="M1541" s="82" t="n">
        <f aca="false">J1541/UOM</f>
        <v>0</v>
      </c>
      <c r="N1541" s="83" t="str">
        <f aca="false">IF(F1541="P","PHY",IF(F1541="G","G",E1541))</f>
        <v>P</v>
      </c>
      <c r="O1541" s="83" t="str">
        <f aca="false">IF(ISNA(VLOOKUP(G1541,BadCanCurves,1,FALSE())),VLOOKUP(D1541,FOLIOS,6,FALSE()),"not used")</f>
        <v>not used</v>
      </c>
      <c r="P1541" s="83" t="n">
        <f aca="false">IF($N1541="P",VLOOKUP(H1541,PrcBuckets,2,FALSE()),0)</f>
        <v>13</v>
      </c>
      <c r="Q1541" s="83" t="n">
        <f aca="false">IF($N1541="D",VLOOKUP(H1541,BasisBuckets,2,FALSE()),0)</f>
        <v>0</v>
      </c>
      <c r="R1541" s="83" t="n">
        <f aca="false">IF($N1541="PHY",VLOOKUP(H1541,PGDBuckets,2,FALSE()),0)</f>
        <v>0</v>
      </c>
      <c r="S1541" s="83" t="n">
        <f aca="false">IF($N1541="G",VLOOKUP(H1541,PGDBuckets,2,FALSE()),0)</f>
        <v>0</v>
      </c>
      <c r="T1541" s="83" t="n">
        <f aca="false">SUM(P1541:S1541)</f>
        <v>13</v>
      </c>
      <c r="U1541" s="83" t="str">
        <f aca="false">IF(O1541="not used","-",O1541&amp;N1541&amp;T1541)</f>
        <v>-</v>
      </c>
      <c r="V1541" s="83" t="str">
        <f aca="false">IF(O1541="Not Used","-",VLOOKUP(D1541,FOLIOS,7,FALSE())&amp;H1541)</f>
        <v>-</v>
      </c>
      <c r="W1541" s="83" t="str">
        <f aca="false">IF(U1541="-","-",O1541&amp;E1541&amp;H1541)</f>
        <v>-</v>
      </c>
      <c r="X1541" s="84" t="str">
        <f aca="false">D1541&amp;G1541</f>
        <v>FT-CAND-EGSC-PRCTOLL:MCNEIL/MON</v>
      </c>
      <c r="AF1541" s="0" t="str">
        <f aca="false">D1541&amp;V1541</f>
        <v>FT-CAND-EGSC-PRC-</v>
      </c>
    </row>
    <row r="1542" customFormat="false" ht="12.75" hidden="false" customHeight="false" outlineLevel="0" collapsed="false">
      <c r="A1542" s="80" t="n">
        <v>36682</v>
      </c>
      <c r="B1542" s="81" t="s">
        <v>55</v>
      </c>
      <c r="C1542" s="81" t="s">
        <v>56</v>
      </c>
      <c r="D1542" s="81" t="s">
        <v>80</v>
      </c>
      <c r="E1542" s="81" t="s">
        <v>24</v>
      </c>
      <c r="F1542" s="81"/>
      <c r="G1542" s="81" t="s">
        <v>67</v>
      </c>
      <c r="H1542" s="80" t="n">
        <v>38504</v>
      </c>
      <c r="I1542" s="81" t="n">
        <v>-327547</v>
      </c>
      <c r="J1542" s="81" t="n">
        <v>0</v>
      </c>
      <c r="K1542" s="82" t="n">
        <f aca="false">IF(J1542=0,0,J1542/I1542)</f>
        <v>0</v>
      </c>
      <c r="L1542" s="82" t="n">
        <f aca="false">I1542/UOM</f>
        <v>-32.7547</v>
      </c>
      <c r="M1542" s="82" t="n">
        <f aca="false">J1542/UOM</f>
        <v>0</v>
      </c>
      <c r="N1542" s="83" t="str">
        <f aca="false">IF(F1542="P","PHY",IF(F1542="G","G",E1542))</f>
        <v>P</v>
      </c>
      <c r="O1542" s="83" t="str">
        <f aca="false">IF(ISNA(VLOOKUP(G1542,BadCanCurves,1,FALSE())),VLOOKUP(D1542,FOLIOS,6,FALSE()),"not used")</f>
        <v>not used</v>
      </c>
      <c r="P1542" s="83" t="n">
        <f aca="false">IF($N1542="P",VLOOKUP(H1542,PrcBuckets,2,FALSE()),0)</f>
        <v>13</v>
      </c>
      <c r="Q1542" s="83" t="n">
        <f aca="false">IF($N1542="D",VLOOKUP(H1542,BasisBuckets,2,FALSE()),0)</f>
        <v>0</v>
      </c>
      <c r="R1542" s="83" t="n">
        <f aca="false">IF($N1542="PHY",VLOOKUP(H1542,PGDBuckets,2,FALSE()),0)</f>
        <v>0</v>
      </c>
      <c r="S1542" s="83" t="n">
        <f aca="false">IF($N1542="G",VLOOKUP(H1542,PGDBuckets,2,FALSE()),0)</f>
        <v>0</v>
      </c>
      <c r="T1542" s="83" t="n">
        <f aca="false">SUM(P1542:S1542)</f>
        <v>13</v>
      </c>
      <c r="U1542" s="83" t="str">
        <f aca="false">IF(O1542="not used","-",O1542&amp;N1542&amp;T1542)</f>
        <v>-</v>
      </c>
      <c r="V1542" s="83" t="str">
        <f aca="false">IF(O1542="Not Used","-",VLOOKUP(D1542,FOLIOS,7,FALSE())&amp;H1542)</f>
        <v>-</v>
      </c>
      <c r="W1542" s="83" t="str">
        <f aca="false">IF(U1542="-","-",O1542&amp;E1542&amp;H1542)</f>
        <v>-</v>
      </c>
      <c r="X1542" s="84" t="str">
        <f aca="false">D1542&amp;G1542</f>
        <v>FT-CAND-EGSC-PRCTOLL:MCNEIL/MON</v>
      </c>
      <c r="AF1542" s="0" t="str">
        <f aca="false">D1542&amp;V1542</f>
        <v>FT-CAND-EGSC-PRC-</v>
      </c>
    </row>
    <row r="1543" customFormat="false" ht="12.75" hidden="false" customHeight="false" outlineLevel="0" collapsed="false">
      <c r="A1543" s="80" t="n">
        <v>36682</v>
      </c>
      <c r="B1543" s="81" t="s">
        <v>55</v>
      </c>
      <c r="C1543" s="81" t="s">
        <v>56</v>
      </c>
      <c r="D1543" s="81" t="s">
        <v>80</v>
      </c>
      <c r="E1543" s="81" t="s">
        <v>24</v>
      </c>
      <c r="F1543" s="81"/>
      <c r="G1543" s="81" t="s">
        <v>67</v>
      </c>
      <c r="H1543" s="80" t="n">
        <v>38534</v>
      </c>
      <c r="I1543" s="81" t="n">
        <v>-336459</v>
      </c>
      <c r="J1543" s="81" t="n">
        <v>0</v>
      </c>
      <c r="K1543" s="82" t="n">
        <f aca="false">IF(J1543=0,0,J1543/I1543)</f>
        <v>0</v>
      </c>
      <c r="L1543" s="82" t="n">
        <f aca="false">I1543/UOM</f>
        <v>-33.6459</v>
      </c>
      <c r="M1543" s="82" t="n">
        <f aca="false">J1543/UOM</f>
        <v>0</v>
      </c>
      <c r="N1543" s="83" t="str">
        <f aca="false">IF(F1543="P","PHY",IF(F1543="G","G",E1543))</f>
        <v>P</v>
      </c>
      <c r="O1543" s="83" t="str">
        <f aca="false">IF(ISNA(VLOOKUP(G1543,BadCanCurves,1,FALSE())),VLOOKUP(D1543,FOLIOS,6,FALSE()),"not used")</f>
        <v>not used</v>
      </c>
      <c r="P1543" s="83" t="n">
        <f aca="false">IF($N1543="P",VLOOKUP(H1543,PrcBuckets,2,FALSE()),0)</f>
        <v>13</v>
      </c>
      <c r="Q1543" s="83" t="n">
        <f aca="false">IF($N1543="D",VLOOKUP(H1543,BasisBuckets,2,FALSE()),0)</f>
        <v>0</v>
      </c>
      <c r="R1543" s="83" t="n">
        <f aca="false">IF($N1543="PHY",VLOOKUP(H1543,PGDBuckets,2,FALSE()),0)</f>
        <v>0</v>
      </c>
      <c r="S1543" s="83" t="n">
        <f aca="false">IF($N1543="G",VLOOKUP(H1543,PGDBuckets,2,FALSE()),0)</f>
        <v>0</v>
      </c>
      <c r="T1543" s="83" t="n">
        <f aca="false">SUM(P1543:S1543)</f>
        <v>13</v>
      </c>
      <c r="U1543" s="83" t="str">
        <f aca="false">IF(O1543="not used","-",O1543&amp;N1543&amp;T1543)</f>
        <v>-</v>
      </c>
      <c r="V1543" s="83" t="str">
        <f aca="false">IF(O1543="Not Used","-",VLOOKUP(D1543,FOLIOS,7,FALSE())&amp;H1543)</f>
        <v>-</v>
      </c>
      <c r="W1543" s="83" t="str">
        <f aca="false">IF(U1543="-","-",O1543&amp;E1543&amp;H1543)</f>
        <v>-</v>
      </c>
      <c r="X1543" s="84" t="str">
        <f aca="false">D1543&amp;G1543</f>
        <v>FT-CAND-EGSC-PRCTOLL:MCNEIL/MON</v>
      </c>
      <c r="AF1543" s="0" t="str">
        <f aca="false">D1543&amp;V1543</f>
        <v>FT-CAND-EGSC-PRC-</v>
      </c>
    </row>
    <row r="1544" customFormat="false" ht="12.75" hidden="false" customHeight="false" outlineLevel="0" collapsed="false">
      <c r="A1544" s="80" t="n">
        <v>36682</v>
      </c>
      <c r="B1544" s="81" t="s">
        <v>55</v>
      </c>
      <c r="C1544" s="81" t="s">
        <v>56</v>
      </c>
      <c r="D1544" s="81" t="s">
        <v>80</v>
      </c>
      <c r="E1544" s="81" t="s">
        <v>24</v>
      </c>
      <c r="F1544" s="81"/>
      <c r="G1544" s="81" t="s">
        <v>67</v>
      </c>
      <c r="H1544" s="80" t="n">
        <v>38565</v>
      </c>
      <c r="I1544" s="81" t="n">
        <v>-334393</v>
      </c>
      <c r="J1544" s="81" t="n">
        <v>0</v>
      </c>
      <c r="K1544" s="82" t="n">
        <f aca="false">IF(J1544=0,0,J1544/I1544)</f>
        <v>0</v>
      </c>
      <c r="L1544" s="82" t="n">
        <f aca="false">I1544/UOM</f>
        <v>-33.4393</v>
      </c>
      <c r="M1544" s="82" t="n">
        <f aca="false">J1544/UOM</f>
        <v>0</v>
      </c>
      <c r="N1544" s="83" t="str">
        <f aca="false">IF(F1544="P","PHY",IF(F1544="G","G",E1544))</f>
        <v>P</v>
      </c>
      <c r="O1544" s="83" t="str">
        <f aca="false">IF(ISNA(VLOOKUP(G1544,BadCanCurves,1,FALSE())),VLOOKUP(D1544,FOLIOS,6,FALSE()),"not used")</f>
        <v>not used</v>
      </c>
      <c r="P1544" s="83" t="n">
        <f aca="false">IF($N1544="P",VLOOKUP(H1544,PrcBuckets,2,FALSE()),0)</f>
        <v>13</v>
      </c>
      <c r="Q1544" s="83" t="n">
        <f aca="false">IF($N1544="D",VLOOKUP(H1544,BasisBuckets,2,FALSE()),0)</f>
        <v>0</v>
      </c>
      <c r="R1544" s="83" t="n">
        <f aca="false">IF($N1544="PHY",VLOOKUP(H1544,PGDBuckets,2,FALSE()),0)</f>
        <v>0</v>
      </c>
      <c r="S1544" s="83" t="n">
        <f aca="false">IF($N1544="G",VLOOKUP(H1544,PGDBuckets,2,FALSE()),0)</f>
        <v>0</v>
      </c>
      <c r="T1544" s="83" t="n">
        <f aca="false">SUM(P1544:S1544)</f>
        <v>13</v>
      </c>
      <c r="U1544" s="83" t="str">
        <f aca="false">IF(O1544="not used","-",O1544&amp;N1544&amp;T1544)</f>
        <v>-</v>
      </c>
      <c r="V1544" s="83" t="str">
        <f aca="false">IF(O1544="Not Used","-",VLOOKUP(D1544,FOLIOS,7,FALSE())&amp;H1544)</f>
        <v>-</v>
      </c>
      <c r="W1544" s="83" t="str">
        <f aca="false">IF(U1544="-","-",O1544&amp;E1544&amp;H1544)</f>
        <v>-</v>
      </c>
      <c r="X1544" s="84" t="str">
        <f aca="false">D1544&amp;G1544</f>
        <v>FT-CAND-EGSC-PRCTOLL:MCNEIL/MON</v>
      </c>
      <c r="AF1544" s="0" t="str">
        <f aca="false">D1544&amp;V1544</f>
        <v>FT-CAND-EGSC-PRC-</v>
      </c>
    </row>
    <row r="1545" customFormat="false" ht="12.75" hidden="false" customHeight="false" outlineLevel="0" collapsed="false">
      <c r="A1545" s="80" t="n">
        <v>36682</v>
      </c>
      <c r="B1545" s="81" t="s">
        <v>55</v>
      </c>
      <c r="C1545" s="81" t="s">
        <v>56</v>
      </c>
      <c r="D1545" s="81" t="s">
        <v>80</v>
      </c>
      <c r="E1545" s="81" t="s">
        <v>24</v>
      </c>
      <c r="F1545" s="81"/>
      <c r="G1545" s="81" t="s">
        <v>67</v>
      </c>
      <c r="H1545" s="80" t="n">
        <v>38596</v>
      </c>
      <c r="I1545" s="81" t="n">
        <v>-321618</v>
      </c>
      <c r="J1545" s="81" t="n">
        <v>0</v>
      </c>
      <c r="K1545" s="82" t="n">
        <f aca="false">IF(J1545=0,0,J1545/I1545)</f>
        <v>0</v>
      </c>
      <c r="L1545" s="82" t="n">
        <f aca="false">I1545/UOM</f>
        <v>-32.1618</v>
      </c>
      <c r="M1545" s="82" t="n">
        <f aca="false">J1545/UOM</f>
        <v>0</v>
      </c>
      <c r="N1545" s="83" t="str">
        <f aca="false">IF(F1545="P","PHY",IF(F1545="G","G",E1545))</f>
        <v>P</v>
      </c>
      <c r="O1545" s="83" t="str">
        <f aca="false">IF(ISNA(VLOOKUP(G1545,BadCanCurves,1,FALSE())),VLOOKUP(D1545,FOLIOS,6,FALSE()),"not used")</f>
        <v>not used</v>
      </c>
      <c r="P1545" s="83" t="n">
        <f aca="false">IF($N1545="P",VLOOKUP(H1545,PrcBuckets,2,FALSE()),0)</f>
        <v>13</v>
      </c>
      <c r="Q1545" s="83" t="n">
        <f aca="false">IF($N1545="D",VLOOKUP(H1545,BasisBuckets,2,FALSE()),0)</f>
        <v>0</v>
      </c>
      <c r="R1545" s="83" t="n">
        <f aca="false">IF($N1545="PHY",VLOOKUP(H1545,PGDBuckets,2,FALSE()),0)</f>
        <v>0</v>
      </c>
      <c r="S1545" s="83" t="n">
        <f aca="false">IF($N1545="G",VLOOKUP(H1545,PGDBuckets,2,FALSE()),0)</f>
        <v>0</v>
      </c>
      <c r="T1545" s="83" t="n">
        <f aca="false">SUM(P1545:S1545)</f>
        <v>13</v>
      </c>
      <c r="U1545" s="83" t="str">
        <f aca="false">IF(O1545="not used","-",O1545&amp;N1545&amp;T1545)</f>
        <v>-</v>
      </c>
      <c r="V1545" s="83" t="str">
        <f aca="false">IF(O1545="Not Used","-",VLOOKUP(D1545,FOLIOS,7,FALSE())&amp;H1545)</f>
        <v>-</v>
      </c>
      <c r="W1545" s="83" t="str">
        <f aca="false">IF(U1545="-","-",O1545&amp;E1545&amp;H1545)</f>
        <v>-</v>
      </c>
      <c r="X1545" s="84" t="str">
        <f aca="false">D1545&amp;G1545</f>
        <v>FT-CAND-EGSC-PRCTOLL:MCNEIL/MON</v>
      </c>
      <c r="AF1545" s="0" t="str">
        <f aca="false">D1545&amp;V1545</f>
        <v>FT-CAND-EGSC-PRC-</v>
      </c>
    </row>
    <row r="1546" customFormat="false" ht="12.75" hidden="false" customHeight="false" outlineLevel="0" collapsed="false">
      <c r="A1546" s="80" t="n">
        <v>36682</v>
      </c>
      <c r="B1546" s="81" t="s">
        <v>55</v>
      </c>
      <c r="C1546" s="81" t="s">
        <v>56</v>
      </c>
      <c r="D1546" s="81" t="s">
        <v>80</v>
      </c>
      <c r="E1546" s="81" t="s">
        <v>24</v>
      </c>
      <c r="F1546" s="81"/>
      <c r="G1546" s="81" t="s">
        <v>67</v>
      </c>
      <c r="H1546" s="80" t="n">
        <v>38626</v>
      </c>
      <c r="I1546" s="81" t="n">
        <v>-330361</v>
      </c>
      <c r="J1546" s="81" t="n">
        <v>0</v>
      </c>
      <c r="K1546" s="82" t="n">
        <f aca="false">IF(J1546=0,0,J1546/I1546)</f>
        <v>0</v>
      </c>
      <c r="L1546" s="82" t="n">
        <f aca="false">I1546/UOM</f>
        <v>-33.0361</v>
      </c>
      <c r="M1546" s="82" t="n">
        <f aca="false">J1546/UOM</f>
        <v>0</v>
      </c>
      <c r="N1546" s="83" t="str">
        <f aca="false">IF(F1546="P","PHY",IF(F1546="G","G",E1546))</f>
        <v>P</v>
      </c>
      <c r="O1546" s="83" t="str">
        <f aca="false">IF(ISNA(VLOOKUP(G1546,BadCanCurves,1,FALSE())),VLOOKUP(D1546,FOLIOS,6,FALSE()),"not used")</f>
        <v>not used</v>
      </c>
      <c r="P1546" s="83" t="n">
        <f aca="false">IF($N1546="P",VLOOKUP(H1546,PrcBuckets,2,FALSE()),0)</f>
        <v>13</v>
      </c>
      <c r="Q1546" s="83" t="n">
        <f aca="false">IF($N1546="D",VLOOKUP(H1546,BasisBuckets,2,FALSE()),0)</f>
        <v>0</v>
      </c>
      <c r="R1546" s="83" t="n">
        <f aca="false">IF($N1546="PHY",VLOOKUP(H1546,PGDBuckets,2,FALSE()),0)</f>
        <v>0</v>
      </c>
      <c r="S1546" s="83" t="n">
        <f aca="false">IF($N1546="G",VLOOKUP(H1546,PGDBuckets,2,FALSE()),0)</f>
        <v>0</v>
      </c>
      <c r="T1546" s="83" t="n">
        <f aca="false">SUM(P1546:S1546)</f>
        <v>13</v>
      </c>
      <c r="U1546" s="83" t="str">
        <f aca="false">IF(O1546="not used","-",O1546&amp;N1546&amp;T1546)</f>
        <v>-</v>
      </c>
      <c r="V1546" s="83" t="str">
        <f aca="false">IF(O1546="Not Used","-",VLOOKUP(D1546,FOLIOS,7,FALSE())&amp;H1546)</f>
        <v>-</v>
      </c>
      <c r="W1546" s="83" t="str">
        <f aca="false">IF(U1546="-","-",O1546&amp;E1546&amp;H1546)</f>
        <v>-</v>
      </c>
      <c r="X1546" s="84" t="str">
        <f aca="false">D1546&amp;G1546</f>
        <v>FT-CAND-EGSC-PRCTOLL:MCNEIL/MON</v>
      </c>
      <c r="AF1546" s="0" t="str">
        <f aca="false">D1546&amp;V1546</f>
        <v>FT-CAND-EGSC-PRC-</v>
      </c>
    </row>
    <row r="1547" customFormat="false" ht="12.75" hidden="false" customHeight="false" outlineLevel="0" collapsed="false">
      <c r="A1547" s="80" t="n">
        <v>36682</v>
      </c>
      <c r="B1547" s="81" t="s">
        <v>55</v>
      </c>
      <c r="C1547" s="81" t="s">
        <v>56</v>
      </c>
      <c r="D1547" s="81" t="s">
        <v>80</v>
      </c>
      <c r="E1547" s="81" t="s">
        <v>24</v>
      </c>
      <c r="F1547" s="81"/>
      <c r="G1547" s="81" t="s">
        <v>67</v>
      </c>
      <c r="H1547" s="80" t="n">
        <v>38657</v>
      </c>
      <c r="I1547" s="81" t="n">
        <v>-317739</v>
      </c>
      <c r="J1547" s="81" t="n">
        <v>0</v>
      </c>
      <c r="K1547" s="82" t="n">
        <f aca="false">IF(J1547=0,0,J1547/I1547)</f>
        <v>0</v>
      </c>
      <c r="L1547" s="82" t="n">
        <f aca="false">I1547/UOM</f>
        <v>-31.7739</v>
      </c>
      <c r="M1547" s="82" t="n">
        <f aca="false">J1547/UOM</f>
        <v>0</v>
      </c>
      <c r="N1547" s="83" t="str">
        <f aca="false">IF(F1547="P","PHY",IF(F1547="G","G",E1547))</f>
        <v>P</v>
      </c>
      <c r="O1547" s="83" t="str">
        <f aca="false">IF(ISNA(VLOOKUP(G1547,BadCanCurves,1,FALSE())),VLOOKUP(D1547,FOLIOS,6,FALSE()),"not used")</f>
        <v>not used</v>
      </c>
      <c r="P1547" s="83" t="n">
        <f aca="false">IF($N1547="P",VLOOKUP(H1547,PrcBuckets,2,FALSE()),0)</f>
        <v>13</v>
      </c>
      <c r="Q1547" s="83" t="n">
        <f aca="false">IF($N1547="D",VLOOKUP(H1547,BasisBuckets,2,FALSE()),0)</f>
        <v>0</v>
      </c>
      <c r="R1547" s="83" t="n">
        <f aca="false">IF($N1547="PHY",VLOOKUP(H1547,PGDBuckets,2,FALSE()),0)</f>
        <v>0</v>
      </c>
      <c r="S1547" s="83" t="n">
        <f aca="false">IF($N1547="G",VLOOKUP(H1547,PGDBuckets,2,FALSE()),0)</f>
        <v>0</v>
      </c>
      <c r="T1547" s="83" t="n">
        <f aca="false">SUM(P1547:S1547)</f>
        <v>13</v>
      </c>
      <c r="U1547" s="83" t="str">
        <f aca="false">IF(O1547="not used","-",O1547&amp;N1547&amp;T1547)</f>
        <v>-</v>
      </c>
      <c r="V1547" s="83" t="str">
        <f aca="false">IF(O1547="Not Used","-",VLOOKUP(D1547,FOLIOS,7,FALSE())&amp;H1547)</f>
        <v>-</v>
      </c>
      <c r="W1547" s="83" t="str">
        <f aca="false">IF(U1547="-","-",O1547&amp;E1547&amp;H1547)</f>
        <v>-</v>
      </c>
      <c r="X1547" s="84" t="str">
        <f aca="false">D1547&amp;G1547</f>
        <v>FT-CAND-EGSC-PRCTOLL:MCNEIL/MON</v>
      </c>
      <c r="AF1547" s="0" t="str">
        <f aca="false">D1547&amp;V1547</f>
        <v>FT-CAND-EGSC-PRC-</v>
      </c>
    </row>
    <row r="1548" customFormat="false" ht="12.75" hidden="false" customHeight="false" outlineLevel="0" collapsed="false">
      <c r="A1548" s="80" t="n">
        <v>36682</v>
      </c>
      <c r="B1548" s="81" t="s">
        <v>55</v>
      </c>
      <c r="C1548" s="81" t="s">
        <v>56</v>
      </c>
      <c r="D1548" s="81" t="s">
        <v>80</v>
      </c>
      <c r="E1548" s="81" t="s">
        <v>24</v>
      </c>
      <c r="F1548" s="81"/>
      <c r="G1548" s="81" t="s">
        <v>67</v>
      </c>
      <c r="H1548" s="80" t="n">
        <v>38687</v>
      </c>
      <c r="I1548" s="81" t="n">
        <v>-326375</v>
      </c>
      <c r="J1548" s="81" t="n">
        <v>0</v>
      </c>
      <c r="K1548" s="82" t="n">
        <f aca="false">IF(J1548=0,0,J1548/I1548)</f>
        <v>0</v>
      </c>
      <c r="L1548" s="82" t="n">
        <f aca="false">I1548/UOM</f>
        <v>-32.6375</v>
      </c>
      <c r="M1548" s="82" t="n">
        <f aca="false">J1548/UOM</f>
        <v>0</v>
      </c>
      <c r="N1548" s="83" t="str">
        <f aca="false">IF(F1548="P","PHY",IF(F1548="G","G",E1548))</f>
        <v>P</v>
      </c>
      <c r="O1548" s="83" t="str">
        <f aca="false">IF(ISNA(VLOOKUP(G1548,BadCanCurves,1,FALSE())),VLOOKUP(D1548,FOLIOS,6,FALSE()),"not used")</f>
        <v>not used</v>
      </c>
      <c r="P1548" s="83" t="n">
        <f aca="false">IF($N1548="P",VLOOKUP(H1548,PrcBuckets,2,FALSE()),0)</f>
        <v>13</v>
      </c>
      <c r="Q1548" s="83" t="n">
        <f aca="false">IF($N1548="D",VLOOKUP(H1548,BasisBuckets,2,FALSE()),0)</f>
        <v>0</v>
      </c>
      <c r="R1548" s="83" t="n">
        <f aca="false">IF($N1548="PHY",VLOOKUP(H1548,PGDBuckets,2,FALSE()),0)</f>
        <v>0</v>
      </c>
      <c r="S1548" s="83" t="n">
        <f aca="false">IF($N1548="G",VLOOKUP(H1548,PGDBuckets,2,FALSE()),0)</f>
        <v>0</v>
      </c>
      <c r="T1548" s="83" t="n">
        <f aca="false">SUM(P1548:S1548)</f>
        <v>13</v>
      </c>
      <c r="U1548" s="83" t="str">
        <f aca="false">IF(O1548="not used","-",O1548&amp;N1548&amp;T1548)</f>
        <v>-</v>
      </c>
      <c r="V1548" s="83" t="str">
        <f aca="false">IF(O1548="Not Used","-",VLOOKUP(D1548,FOLIOS,7,FALSE())&amp;H1548)</f>
        <v>-</v>
      </c>
      <c r="W1548" s="83" t="str">
        <f aca="false">IF(U1548="-","-",O1548&amp;E1548&amp;H1548)</f>
        <v>-</v>
      </c>
      <c r="X1548" s="84" t="str">
        <f aca="false">D1548&amp;G1548</f>
        <v>FT-CAND-EGSC-PRCTOLL:MCNEIL/MON</v>
      </c>
      <c r="AF1548" s="0" t="str">
        <f aca="false">D1548&amp;V1548</f>
        <v>FT-CAND-EGSC-PRC-</v>
      </c>
    </row>
    <row r="1549" customFormat="false" ht="12.75" hidden="false" customHeight="false" outlineLevel="0" collapsed="false">
      <c r="A1549" s="80" t="n">
        <v>36682</v>
      </c>
      <c r="B1549" s="81" t="s">
        <v>55</v>
      </c>
      <c r="C1549" s="81" t="s">
        <v>56</v>
      </c>
      <c r="D1549" s="81" t="s">
        <v>80</v>
      </c>
      <c r="E1549" s="81" t="s">
        <v>24</v>
      </c>
      <c r="F1549" s="81"/>
      <c r="G1549" s="81" t="s">
        <v>67</v>
      </c>
      <c r="H1549" s="80" t="n">
        <v>38718</v>
      </c>
      <c r="I1549" s="81" t="n">
        <v>-324366</v>
      </c>
      <c r="J1549" s="81" t="n">
        <v>0</v>
      </c>
      <c r="K1549" s="82" t="n">
        <f aca="false">IF(J1549=0,0,J1549/I1549)</f>
        <v>0</v>
      </c>
      <c r="L1549" s="82" t="n">
        <f aca="false">I1549/UOM</f>
        <v>-32.4366</v>
      </c>
      <c r="M1549" s="82" t="n">
        <f aca="false">J1549/UOM</f>
        <v>0</v>
      </c>
      <c r="N1549" s="83" t="str">
        <f aca="false">IF(F1549="P","PHY",IF(F1549="G","G",E1549))</f>
        <v>P</v>
      </c>
      <c r="O1549" s="83" t="str">
        <f aca="false">IF(ISNA(VLOOKUP(G1549,BadCanCurves,1,FALSE())),VLOOKUP(D1549,FOLIOS,6,FALSE()),"not used")</f>
        <v>not used</v>
      </c>
      <c r="P1549" s="83" t="n">
        <f aca="false">IF($N1549="P",VLOOKUP(H1549,PrcBuckets,2,FALSE()),0)</f>
        <v>13</v>
      </c>
      <c r="Q1549" s="83" t="n">
        <f aca="false">IF($N1549="D",VLOOKUP(H1549,BasisBuckets,2,FALSE()),0)</f>
        <v>0</v>
      </c>
      <c r="R1549" s="83" t="n">
        <f aca="false">IF($N1549="PHY",VLOOKUP(H1549,PGDBuckets,2,FALSE()),0)</f>
        <v>0</v>
      </c>
      <c r="S1549" s="83" t="n">
        <f aca="false">IF($N1549="G",VLOOKUP(H1549,PGDBuckets,2,FALSE()),0)</f>
        <v>0</v>
      </c>
      <c r="T1549" s="83" t="n">
        <f aca="false">SUM(P1549:S1549)</f>
        <v>13</v>
      </c>
      <c r="U1549" s="83" t="str">
        <f aca="false">IF(O1549="not used","-",O1549&amp;N1549&amp;T1549)</f>
        <v>-</v>
      </c>
      <c r="V1549" s="83" t="str">
        <f aca="false">IF(O1549="Not Used","-",VLOOKUP(D1549,FOLIOS,7,FALSE())&amp;H1549)</f>
        <v>-</v>
      </c>
      <c r="W1549" s="83" t="str">
        <f aca="false">IF(U1549="-","-",O1549&amp;E1549&amp;H1549)</f>
        <v>-</v>
      </c>
      <c r="X1549" s="84" t="str">
        <f aca="false">D1549&amp;G1549</f>
        <v>FT-CAND-EGSC-PRCTOLL:MCNEIL/MON</v>
      </c>
      <c r="AF1549" s="0" t="str">
        <f aca="false">D1549&amp;V1549</f>
        <v>FT-CAND-EGSC-PRC-</v>
      </c>
    </row>
    <row r="1550" customFormat="false" ht="12.75" hidden="false" customHeight="false" outlineLevel="0" collapsed="false">
      <c r="A1550" s="80" t="n">
        <v>36682</v>
      </c>
      <c r="B1550" s="81" t="s">
        <v>55</v>
      </c>
      <c r="C1550" s="81" t="s">
        <v>56</v>
      </c>
      <c r="D1550" s="81" t="s">
        <v>80</v>
      </c>
      <c r="E1550" s="81" t="s">
        <v>24</v>
      </c>
      <c r="F1550" s="81"/>
      <c r="G1550" s="81" t="s">
        <v>67</v>
      </c>
      <c r="H1550" s="80" t="n">
        <v>38749</v>
      </c>
      <c r="I1550" s="81" t="n">
        <v>-291172</v>
      </c>
      <c r="J1550" s="81" t="n">
        <v>0</v>
      </c>
      <c r="K1550" s="82" t="n">
        <f aca="false">IF(J1550=0,0,J1550/I1550)</f>
        <v>0</v>
      </c>
      <c r="L1550" s="82" t="n">
        <f aca="false">I1550/UOM</f>
        <v>-29.1172</v>
      </c>
      <c r="M1550" s="82" t="n">
        <f aca="false">J1550/UOM</f>
        <v>0</v>
      </c>
      <c r="N1550" s="83" t="str">
        <f aca="false">IF(F1550="P","PHY",IF(F1550="G","G",E1550))</f>
        <v>P</v>
      </c>
      <c r="O1550" s="83" t="str">
        <f aca="false">IF(ISNA(VLOOKUP(G1550,BadCanCurves,1,FALSE())),VLOOKUP(D1550,FOLIOS,6,FALSE()),"not used")</f>
        <v>not used</v>
      </c>
      <c r="P1550" s="83" t="n">
        <f aca="false">IF($N1550="P",VLOOKUP(H1550,PrcBuckets,2,FALSE()),0)</f>
        <v>13</v>
      </c>
      <c r="Q1550" s="83" t="n">
        <f aca="false">IF($N1550="D",VLOOKUP(H1550,BasisBuckets,2,FALSE()),0)</f>
        <v>0</v>
      </c>
      <c r="R1550" s="83" t="n">
        <f aca="false">IF($N1550="PHY",VLOOKUP(H1550,PGDBuckets,2,FALSE()),0)</f>
        <v>0</v>
      </c>
      <c r="S1550" s="83" t="n">
        <f aca="false">IF($N1550="G",VLOOKUP(H1550,PGDBuckets,2,FALSE()),0)</f>
        <v>0</v>
      </c>
      <c r="T1550" s="83" t="n">
        <f aca="false">SUM(P1550:S1550)</f>
        <v>13</v>
      </c>
      <c r="U1550" s="83" t="str">
        <f aca="false">IF(O1550="not used","-",O1550&amp;N1550&amp;T1550)</f>
        <v>-</v>
      </c>
      <c r="V1550" s="83" t="str">
        <f aca="false">IF(O1550="Not Used","-",VLOOKUP(D1550,FOLIOS,7,FALSE())&amp;H1550)</f>
        <v>-</v>
      </c>
      <c r="W1550" s="83" t="str">
        <f aca="false">IF(U1550="-","-",O1550&amp;E1550&amp;H1550)</f>
        <v>-</v>
      </c>
      <c r="X1550" s="84" t="str">
        <f aca="false">D1550&amp;G1550</f>
        <v>FT-CAND-EGSC-PRCTOLL:MCNEIL/MON</v>
      </c>
      <c r="AF1550" s="0" t="str">
        <f aca="false">D1550&amp;V1550</f>
        <v>FT-CAND-EGSC-PRC-</v>
      </c>
    </row>
    <row r="1551" customFormat="false" ht="12.75" hidden="false" customHeight="false" outlineLevel="0" collapsed="false">
      <c r="A1551" s="80" t="n">
        <v>36682</v>
      </c>
      <c r="B1551" s="81" t="s">
        <v>55</v>
      </c>
      <c r="C1551" s="81" t="s">
        <v>56</v>
      </c>
      <c r="D1551" s="81" t="s">
        <v>80</v>
      </c>
      <c r="E1551" s="81" t="s">
        <v>24</v>
      </c>
      <c r="F1551" s="81"/>
      <c r="G1551" s="81" t="s">
        <v>67</v>
      </c>
      <c r="H1551" s="80" t="n">
        <v>38777</v>
      </c>
      <c r="I1551" s="81" t="n">
        <v>-320575</v>
      </c>
      <c r="J1551" s="81" t="n">
        <v>0</v>
      </c>
      <c r="K1551" s="82" t="n">
        <f aca="false">IF(J1551=0,0,J1551/I1551)</f>
        <v>0</v>
      </c>
      <c r="L1551" s="82" t="n">
        <f aca="false">I1551/UOM</f>
        <v>-32.0575</v>
      </c>
      <c r="M1551" s="82" t="n">
        <f aca="false">J1551/UOM</f>
        <v>0</v>
      </c>
      <c r="N1551" s="83" t="str">
        <f aca="false">IF(F1551="P","PHY",IF(F1551="G","G",E1551))</f>
        <v>P</v>
      </c>
      <c r="O1551" s="83" t="str">
        <f aca="false">IF(ISNA(VLOOKUP(G1551,BadCanCurves,1,FALSE())),VLOOKUP(D1551,FOLIOS,6,FALSE()),"not used")</f>
        <v>not used</v>
      </c>
      <c r="P1551" s="83" t="n">
        <f aca="false">IF($N1551="P",VLOOKUP(H1551,PrcBuckets,2,FALSE()),0)</f>
        <v>13</v>
      </c>
      <c r="Q1551" s="83" t="n">
        <f aca="false">IF($N1551="D",VLOOKUP(H1551,BasisBuckets,2,FALSE()),0)</f>
        <v>0</v>
      </c>
      <c r="R1551" s="83" t="n">
        <f aca="false">IF($N1551="PHY",VLOOKUP(H1551,PGDBuckets,2,FALSE()),0)</f>
        <v>0</v>
      </c>
      <c r="S1551" s="83" t="n">
        <f aca="false">IF($N1551="G",VLOOKUP(H1551,PGDBuckets,2,FALSE()),0)</f>
        <v>0</v>
      </c>
      <c r="T1551" s="83" t="n">
        <f aca="false">SUM(P1551:S1551)</f>
        <v>13</v>
      </c>
      <c r="U1551" s="83" t="str">
        <f aca="false">IF(O1551="not used","-",O1551&amp;N1551&amp;T1551)</f>
        <v>-</v>
      </c>
      <c r="V1551" s="83" t="str">
        <f aca="false">IF(O1551="Not Used","-",VLOOKUP(D1551,FOLIOS,7,FALSE())&amp;H1551)</f>
        <v>-</v>
      </c>
      <c r="W1551" s="83" t="str">
        <f aca="false">IF(U1551="-","-",O1551&amp;E1551&amp;H1551)</f>
        <v>-</v>
      </c>
      <c r="X1551" s="84" t="str">
        <f aca="false">D1551&amp;G1551</f>
        <v>FT-CAND-EGSC-PRCTOLL:MCNEIL/MON</v>
      </c>
      <c r="AF1551" s="0" t="str">
        <f aca="false">D1551&amp;V1551</f>
        <v>FT-CAND-EGSC-PRC-</v>
      </c>
    </row>
    <row r="1552" customFormat="false" ht="12.75" hidden="false" customHeight="false" outlineLevel="0" collapsed="false">
      <c r="A1552" s="80" t="n">
        <v>36682</v>
      </c>
      <c r="B1552" s="81" t="s">
        <v>55</v>
      </c>
      <c r="C1552" s="81" t="s">
        <v>56</v>
      </c>
      <c r="D1552" s="81" t="s">
        <v>80</v>
      </c>
      <c r="E1552" s="81" t="s">
        <v>24</v>
      </c>
      <c r="F1552" s="81"/>
      <c r="G1552" s="81" t="s">
        <v>67</v>
      </c>
      <c r="H1552" s="80" t="n">
        <v>38808</v>
      </c>
      <c r="I1552" s="81" t="n">
        <v>-308322</v>
      </c>
      <c r="J1552" s="81" t="n">
        <v>0</v>
      </c>
      <c r="K1552" s="82" t="n">
        <f aca="false">IF(J1552=0,0,J1552/I1552)</f>
        <v>0</v>
      </c>
      <c r="L1552" s="82" t="n">
        <f aca="false">I1552/UOM</f>
        <v>-30.8322</v>
      </c>
      <c r="M1552" s="82" t="n">
        <f aca="false">J1552/UOM</f>
        <v>0</v>
      </c>
      <c r="N1552" s="83" t="str">
        <f aca="false">IF(F1552="P","PHY",IF(F1552="G","G",E1552))</f>
        <v>P</v>
      </c>
      <c r="O1552" s="83" t="str">
        <f aca="false">IF(ISNA(VLOOKUP(G1552,BadCanCurves,1,FALSE())),VLOOKUP(D1552,FOLIOS,6,FALSE()),"not used")</f>
        <v>not used</v>
      </c>
      <c r="P1552" s="83" t="n">
        <f aca="false">IF($N1552="P",VLOOKUP(H1552,PrcBuckets,2,FALSE()),0)</f>
        <v>13</v>
      </c>
      <c r="Q1552" s="83" t="n">
        <f aca="false">IF($N1552="D",VLOOKUP(H1552,BasisBuckets,2,FALSE()),0)</f>
        <v>0</v>
      </c>
      <c r="R1552" s="83" t="n">
        <f aca="false">IF($N1552="PHY",VLOOKUP(H1552,PGDBuckets,2,FALSE()),0)</f>
        <v>0</v>
      </c>
      <c r="S1552" s="83" t="n">
        <f aca="false">IF($N1552="G",VLOOKUP(H1552,PGDBuckets,2,FALSE()),0)</f>
        <v>0</v>
      </c>
      <c r="T1552" s="83" t="n">
        <f aca="false">SUM(P1552:S1552)</f>
        <v>13</v>
      </c>
      <c r="U1552" s="83" t="str">
        <f aca="false">IF(O1552="not used","-",O1552&amp;N1552&amp;T1552)</f>
        <v>-</v>
      </c>
      <c r="V1552" s="83" t="str">
        <f aca="false">IF(O1552="Not Used","-",VLOOKUP(D1552,FOLIOS,7,FALSE())&amp;H1552)</f>
        <v>-</v>
      </c>
      <c r="W1552" s="83" t="str">
        <f aca="false">IF(U1552="-","-",O1552&amp;E1552&amp;H1552)</f>
        <v>-</v>
      </c>
      <c r="X1552" s="84" t="str">
        <f aca="false">D1552&amp;G1552</f>
        <v>FT-CAND-EGSC-PRCTOLL:MCNEIL/MON</v>
      </c>
      <c r="AF1552" s="0" t="str">
        <f aca="false">D1552&amp;V1552</f>
        <v>FT-CAND-EGSC-PRC-</v>
      </c>
    </row>
    <row r="1553" customFormat="false" ht="12.75" hidden="false" customHeight="false" outlineLevel="0" collapsed="false">
      <c r="A1553" s="80" t="n">
        <v>36682</v>
      </c>
      <c r="B1553" s="81" t="s">
        <v>55</v>
      </c>
      <c r="C1553" s="81" t="s">
        <v>56</v>
      </c>
      <c r="D1553" s="81" t="s">
        <v>80</v>
      </c>
      <c r="E1553" s="81" t="s">
        <v>24</v>
      </c>
      <c r="F1553" s="81"/>
      <c r="G1553" s="81" t="s">
        <v>67</v>
      </c>
      <c r="H1553" s="80" t="n">
        <v>38838</v>
      </c>
      <c r="I1553" s="81" t="n">
        <v>-316698</v>
      </c>
      <c r="J1553" s="81" t="n">
        <v>0</v>
      </c>
      <c r="K1553" s="82" t="n">
        <f aca="false">IF(J1553=0,0,J1553/I1553)</f>
        <v>0</v>
      </c>
      <c r="L1553" s="82" t="n">
        <f aca="false">I1553/UOM</f>
        <v>-31.6698</v>
      </c>
      <c r="M1553" s="82" t="n">
        <f aca="false">J1553/UOM</f>
        <v>0</v>
      </c>
      <c r="N1553" s="83" t="str">
        <f aca="false">IF(F1553="P","PHY",IF(F1553="G","G",E1553))</f>
        <v>P</v>
      </c>
      <c r="O1553" s="83" t="str">
        <f aca="false">IF(ISNA(VLOOKUP(G1553,BadCanCurves,1,FALSE())),VLOOKUP(D1553,FOLIOS,6,FALSE()),"not used")</f>
        <v>not used</v>
      </c>
      <c r="P1553" s="83" t="n">
        <f aca="false">IF($N1553="P",VLOOKUP(H1553,PrcBuckets,2,FALSE()),0)</f>
        <v>13</v>
      </c>
      <c r="Q1553" s="83" t="n">
        <f aca="false">IF($N1553="D",VLOOKUP(H1553,BasisBuckets,2,FALSE()),0)</f>
        <v>0</v>
      </c>
      <c r="R1553" s="83" t="n">
        <f aca="false">IF($N1553="PHY",VLOOKUP(H1553,PGDBuckets,2,FALSE()),0)</f>
        <v>0</v>
      </c>
      <c r="S1553" s="83" t="n">
        <f aca="false">IF($N1553="G",VLOOKUP(H1553,PGDBuckets,2,FALSE()),0)</f>
        <v>0</v>
      </c>
      <c r="T1553" s="83" t="n">
        <f aca="false">SUM(P1553:S1553)</f>
        <v>13</v>
      </c>
      <c r="U1553" s="83" t="str">
        <f aca="false">IF(O1553="not used","-",O1553&amp;N1553&amp;T1553)</f>
        <v>-</v>
      </c>
      <c r="V1553" s="83" t="str">
        <f aca="false">IF(O1553="Not Used","-",VLOOKUP(D1553,FOLIOS,7,FALSE())&amp;H1553)</f>
        <v>-</v>
      </c>
      <c r="W1553" s="83" t="str">
        <f aca="false">IF(U1553="-","-",O1553&amp;E1553&amp;H1553)</f>
        <v>-</v>
      </c>
      <c r="X1553" s="84" t="str">
        <f aca="false">D1553&amp;G1553</f>
        <v>FT-CAND-EGSC-PRCTOLL:MCNEIL/MON</v>
      </c>
      <c r="AF1553" s="0" t="str">
        <f aca="false">D1553&amp;V1553</f>
        <v>FT-CAND-EGSC-PRC-</v>
      </c>
    </row>
    <row r="1554" customFormat="false" ht="12.75" hidden="false" customHeight="false" outlineLevel="0" collapsed="false">
      <c r="A1554" s="80" t="n">
        <v>36682</v>
      </c>
      <c r="B1554" s="81" t="s">
        <v>55</v>
      </c>
      <c r="C1554" s="81" t="s">
        <v>56</v>
      </c>
      <c r="D1554" s="81" t="s">
        <v>80</v>
      </c>
      <c r="E1554" s="81" t="s">
        <v>24</v>
      </c>
      <c r="F1554" s="81"/>
      <c r="G1554" s="81" t="s">
        <v>67</v>
      </c>
      <c r="H1554" s="80" t="n">
        <v>38869</v>
      </c>
      <c r="I1554" s="81" t="n">
        <v>-304591</v>
      </c>
      <c r="J1554" s="81" t="n">
        <v>0</v>
      </c>
      <c r="K1554" s="82" t="n">
        <f aca="false">IF(J1554=0,0,J1554/I1554)</f>
        <v>0</v>
      </c>
      <c r="L1554" s="82" t="n">
        <f aca="false">I1554/UOM</f>
        <v>-30.4591</v>
      </c>
      <c r="M1554" s="82" t="n">
        <f aca="false">J1554/UOM</f>
        <v>0</v>
      </c>
      <c r="N1554" s="83" t="str">
        <f aca="false">IF(F1554="P","PHY",IF(F1554="G","G",E1554))</f>
        <v>P</v>
      </c>
      <c r="O1554" s="83" t="str">
        <f aca="false">IF(ISNA(VLOOKUP(G1554,BadCanCurves,1,FALSE())),VLOOKUP(D1554,FOLIOS,6,FALSE()),"not used")</f>
        <v>not used</v>
      </c>
      <c r="P1554" s="83" t="n">
        <f aca="false">IF($N1554="P",VLOOKUP(H1554,PrcBuckets,2,FALSE()),0)</f>
        <v>13</v>
      </c>
      <c r="Q1554" s="83" t="n">
        <f aca="false">IF($N1554="D",VLOOKUP(H1554,BasisBuckets,2,FALSE()),0)</f>
        <v>0</v>
      </c>
      <c r="R1554" s="83" t="n">
        <f aca="false">IF($N1554="PHY",VLOOKUP(H1554,PGDBuckets,2,FALSE()),0)</f>
        <v>0</v>
      </c>
      <c r="S1554" s="83" t="n">
        <f aca="false">IF($N1554="G",VLOOKUP(H1554,PGDBuckets,2,FALSE()),0)</f>
        <v>0</v>
      </c>
      <c r="T1554" s="83" t="n">
        <f aca="false">SUM(P1554:S1554)</f>
        <v>13</v>
      </c>
      <c r="U1554" s="83" t="str">
        <f aca="false">IF(O1554="not used","-",O1554&amp;N1554&amp;T1554)</f>
        <v>-</v>
      </c>
      <c r="V1554" s="83" t="str">
        <f aca="false">IF(O1554="Not Used","-",VLOOKUP(D1554,FOLIOS,7,FALSE())&amp;H1554)</f>
        <v>-</v>
      </c>
      <c r="W1554" s="83" t="str">
        <f aca="false">IF(U1554="-","-",O1554&amp;E1554&amp;H1554)</f>
        <v>-</v>
      </c>
      <c r="X1554" s="84" t="str">
        <f aca="false">D1554&amp;G1554</f>
        <v>FT-CAND-EGSC-PRCTOLL:MCNEIL/MON</v>
      </c>
      <c r="AF1554" s="0" t="str">
        <f aca="false">D1554&amp;V1554</f>
        <v>FT-CAND-EGSC-PRC-</v>
      </c>
    </row>
    <row r="1555" customFormat="false" ht="12.75" hidden="false" customHeight="false" outlineLevel="0" collapsed="false">
      <c r="A1555" s="80" t="n">
        <v>36682</v>
      </c>
      <c r="B1555" s="81" t="s">
        <v>55</v>
      </c>
      <c r="C1555" s="81" t="s">
        <v>56</v>
      </c>
      <c r="D1555" s="81" t="s">
        <v>80</v>
      </c>
      <c r="E1555" s="81" t="s">
        <v>24</v>
      </c>
      <c r="F1555" s="81"/>
      <c r="G1555" s="81" t="s">
        <v>67</v>
      </c>
      <c r="H1555" s="80" t="n">
        <v>38899</v>
      </c>
      <c r="I1555" s="81" t="n">
        <v>-312864</v>
      </c>
      <c r="J1555" s="81" t="n">
        <v>0</v>
      </c>
      <c r="K1555" s="82" t="n">
        <f aca="false">IF(J1555=0,0,J1555/I1555)</f>
        <v>0</v>
      </c>
      <c r="L1555" s="82" t="n">
        <f aca="false">I1555/UOM</f>
        <v>-31.2864</v>
      </c>
      <c r="M1555" s="82" t="n">
        <f aca="false">J1555/UOM</f>
        <v>0</v>
      </c>
      <c r="N1555" s="83" t="str">
        <f aca="false">IF(F1555="P","PHY",IF(F1555="G","G",E1555))</f>
        <v>P</v>
      </c>
      <c r="O1555" s="83" t="str">
        <f aca="false">IF(ISNA(VLOOKUP(G1555,BadCanCurves,1,FALSE())),VLOOKUP(D1555,FOLIOS,6,FALSE()),"not used")</f>
        <v>not used</v>
      </c>
      <c r="P1555" s="83" t="n">
        <f aca="false">IF($N1555="P",VLOOKUP(H1555,PrcBuckets,2,FALSE()),0)</f>
        <v>13</v>
      </c>
      <c r="Q1555" s="83" t="n">
        <f aca="false">IF($N1555="D",VLOOKUP(H1555,BasisBuckets,2,FALSE()),0)</f>
        <v>0</v>
      </c>
      <c r="R1555" s="83" t="n">
        <f aca="false">IF($N1555="PHY",VLOOKUP(H1555,PGDBuckets,2,FALSE()),0)</f>
        <v>0</v>
      </c>
      <c r="S1555" s="83" t="n">
        <f aca="false">IF($N1555="G",VLOOKUP(H1555,PGDBuckets,2,FALSE()),0)</f>
        <v>0</v>
      </c>
      <c r="T1555" s="83" t="n">
        <f aca="false">SUM(P1555:S1555)</f>
        <v>13</v>
      </c>
      <c r="U1555" s="83" t="str">
        <f aca="false">IF(O1555="not used","-",O1555&amp;N1555&amp;T1555)</f>
        <v>-</v>
      </c>
      <c r="V1555" s="83" t="str">
        <f aca="false">IF(O1555="Not Used","-",VLOOKUP(D1555,FOLIOS,7,FALSE())&amp;H1555)</f>
        <v>-</v>
      </c>
      <c r="W1555" s="83" t="str">
        <f aca="false">IF(U1555="-","-",O1555&amp;E1555&amp;H1555)</f>
        <v>-</v>
      </c>
      <c r="X1555" s="84" t="str">
        <f aca="false">D1555&amp;G1555</f>
        <v>FT-CAND-EGSC-PRCTOLL:MCNEIL/MON</v>
      </c>
      <c r="AF1555" s="0" t="str">
        <f aca="false">D1555&amp;V1555</f>
        <v>FT-CAND-EGSC-PRC-</v>
      </c>
    </row>
    <row r="1556" customFormat="false" ht="12.75" hidden="false" customHeight="false" outlineLevel="0" collapsed="false">
      <c r="A1556" s="80" t="n">
        <v>36682</v>
      </c>
      <c r="B1556" s="81" t="s">
        <v>55</v>
      </c>
      <c r="C1556" s="81" t="s">
        <v>56</v>
      </c>
      <c r="D1556" s="81" t="s">
        <v>80</v>
      </c>
      <c r="E1556" s="81" t="s">
        <v>24</v>
      </c>
      <c r="F1556" s="81"/>
      <c r="G1556" s="81" t="s">
        <v>67</v>
      </c>
      <c r="H1556" s="80" t="n">
        <v>38930</v>
      </c>
      <c r="I1556" s="81" t="n">
        <v>-310933</v>
      </c>
      <c r="J1556" s="81" t="n">
        <v>0</v>
      </c>
      <c r="K1556" s="82" t="n">
        <f aca="false">IF(J1556=0,0,J1556/I1556)</f>
        <v>0</v>
      </c>
      <c r="L1556" s="82" t="n">
        <f aca="false">I1556/UOM</f>
        <v>-31.0933</v>
      </c>
      <c r="M1556" s="82" t="n">
        <f aca="false">J1556/UOM</f>
        <v>0</v>
      </c>
      <c r="N1556" s="83" t="str">
        <f aca="false">IF(F1556="P","PHY",IF(F1556="G","G",E1556))</f>
        <v>P</v>
      </c>
      <c r="O1556" s="83" t="str">
        <f aca="false">IF(ISNA(VLOOKUP(G1556,BadCanCurves,1,FALSE())),VLOOKUP(D1556,FOLIOS,6,FALSE()),"not used")</f>
        <v>not used</v>
      </c>
      <c r="P1556" s="83" t="n">
        <f aca="false">IF($N1556="P",VLOOKUP(H1556,PrcBuckets,2,FALSE()),0)</f>
        <v>13</v>
      </c>
      <c r="Q1556" s="83" t="n">
        <f aca="false">IF($N1556="D",VLOOKUP(H1556,BasisBuckets,2,FALSE()),0)</f>
        <v>0</v>
      </c>
      <c r="R1556" s="83" t="n">
        <f aca="false">IF($N1556="PHY",VLOOKUP(H1556,PGDBuckets,2,FALSE()),0)</f>
        <v>0</v>
      </c>
      <c r="S1556" s="83" t="n">
        <f aca="false">IF($N1556="G",VLOOKUP(H1556,PGDBuckets,2,FALSE()),0)</f>
        <v>0</v>
      </c>
      <c r="T1556" s="83" t="n">
        <f aca="false">SUM(P1556:S1556)</f>
        <v>13</v>
      </c>
      <c r="U1556" s="83" t="str">
        <f aca="false">IF(O1556="not used","-",O1556&amp;N1556&amp;T1556)</f>
        <v>-</v>
      </c>
      <c r="V1556" s="83" t="str">
        <f aca="false">IF(O1556="Not Used","-",VLOOKUP(D1556,FOLIOS,7,FALSE())&amp;H1556)</f>
        <v>-</v>
      </c>
      <c r="W1556" s="83" t="str">
        <f aca="false">IF(U1556="-","-",O1556&amp;E1556&amp;H1556)</f>
        <v>-</v>
      </c>
      <c r="X1556" s="84" t="str">
        <f aca="false">D1556&amp;G1556</f>
        <v>FT-CAND-EGSC-PRCTOLL:MCNEIL/MON</v>
      </c>
      <c r="AF1556" s="0" t="str">
        <f aca="false">D1556&amp;V1556</f>
        <v>FT-CAND-EGSC-PRC-</v>
      </c>
    </row>
    <row r="1557" customFormat="false" ht="12.75" hidden="false" customHeight="false" outlineLevel="0" collapsed="false">
      <c r="A1557" s="80" t="n">
        <v>36682</v>
      </c>
      <c r="B1557" s="81" t="s">
        <v>55</v>
      </c>
      <c r="C1557" s="81" t="s">
        <v>56</v>
      </c>
      <c r="D1557" s="81" t="s">
        <v>80</v>
      </c>
      <c r="E1557" s="81" t="s">
        <v>24</v>
      </c>
      <c r="F1557" s="81"/>
      <c r="G1557" s="81" t="s">
        <v>67</v>
      </c>
      <c r="H1557" s="80" t="n">
        <v>38961</v>
      </c>
      <c r="I1557" s="81" t="n">
        <v>-299044</v>
      </c>
      <c r="J1557" s="81" t="n">
        <v>0</v>
      </c>
      <c r="K1557" s="82" t="n">
        <f aca="false">IF(J1557=0,0,J1557/I1557)</f>
        <v>0</v>
      </c>
      <c r="L1557" s="82" t="n">
        <f aca="false">I1557/UOM</f>
        <v>-29.9044</v>
      </c>
      <c r="M1557" s="82" t="n">
        <f aca="false">J1557/UOM</f>
        <v>0</v>
      </c>
      <c r="N1557" s="83" t="str">
        <f aca="false">IF(F1557="P","PHY",IF(F1557="G","G",E1557))</f>
        <v>P</v>
      </c>
      <c r="O1557" s="83" t="str">
        <f aca="false">IF(ISNA(VLOOKUP(G1557,BadCanCurves,1,FALSE())),VLOOKUP(D1557,FOLIOS,6,FALSE()),"not used")</f>
        <v>not used</v>
      </c>
      <c r="P1557" s="83" t="n">
        <f aca="false">IF($N1557="P",VLOOKUP(H1557,PrcBuckets,2,FALSE()),0)</f>
        <v>13</v>
      </c>
      <c r="Q1557" s="83" t="n">
        <f aca="false">IF($N1557="D",VLOOKUP(H1557,BasisBuckets,2,FALSE()),0)</f>
        <v>0</v>
      </c>
      <c r="R1557" s="83" t="n">
        <f aca="false">IF($N1557="PHY",VLOOKUP(H1557,PGDBuckets,2,FALSE()),0)</f>
        <v>0</v>
      </c>
      <c r="S1557" s="83" t="n">
        <f aca="false">IF($N1557="G",VLOOKUP(H1557,PGDBuckets,2,FALSE()),0)</f>
        <v>0</v>
      </c>
      <c r="T1557" s="83" t="n">
        <f aca="false">SUM(P1557:S1557)</f>
        <v>13</v>
      </c>
      <c r="U1557" s="83" t="str">
        <f aca="false">IF(O1557="not used","-",O1557&amp;N1557&amp;T1557)</f>
        <v>-</v>
      </c>
      <c r="V1557" s="83" t="str">
        <f aca="false">IF(O1557="Not Used","-",VLOOKUP(D1557,FOLIOS,7,FALSE())&amp;H1557)</f>
        <v>-</v>
      </c>
      <c r="W1557" s="83" t="str">
        <f aca="false">IF(U1557="-","-",O1557&amp;E1557&amp;H1557)</f>
        <v>-</v>
      </c>
      <c r="X1557" s="84" t="str">
        <f aca="false">D1557&amp;G1557</f>
        <v>FT-CAND-EGSC-PRCTOLL:MCNEIL/MON</v>
      </c>
      <c r="AF1557" s="0" t="str">
        <f aca="false">D1557&amp;V1557</f>
        <v>FT-CAND-EGSC-PRC-</v>
      </c>
    </row>
    <row r="1558" customFormat="false" ht="12.75" hidden="false" customHeight="false" outlineLevel="0" collapsed="false">
      <c r="A1558" s="80" t="n">
        <v>36682</v>
      </c>
      <c r="B1558" s="81" t="s">
        <v>55</v>
      </c>
      <c r="C1558" s="81" t="s">
        <v>56</v>
      </c>
      <c r="D1558" s="81" t="s">
        <v>80</v>
      </c>
      <c r="E1558" s="81" t="s">
        <v>24</v>
      </c>
      <c r="F1558" s="81"/>
      <c r="G1558" s="81" t="s">
        <v>67</v>
      </c>
      <c r="H1558" s="80" t="n">
        <v>38991</v>
      </c>
      <c r="I1558" s="81" t="n">
        <v>-307164</v>
      </c>
      <c r="J1558" s="81" t="n">
        <v>0</v>
      </c>
      <c r="K1558" s="82" t="n">
        <f aca="false">IF(J1558=0,0,J1558/I1558)</f>
        <v>0</v>
      </c>
      <c r="L1558" s="82" t="n">
        <f aca="false">I1558/UOM</f>
        <v>-30.7164</v>
      </c>
      <c r="M1558" s="82" t="n">
        <f aca="false">J1558/UOM</f>
        <v>0</v>
      </c>
      <c r="N1558" s="83" t="str">
        <f aca="false">IF(F1558="P","PHY",IF(F1558="G","G",E1558))</f>
        <v>P</v>
      </c>
      <c r="O1558" s="83" t="str">
        <f aca="false">IF(ISNA(VLOOKUP(G1558,BadCanCurves,1,FALSE())),VLOOKUP(D1558,FOLIOS,6,FALSE()),"not used")</f>
        <v>not used</v>
      </c>
      <c r="P1558" s="83" t="n">
        <f aca="false">IF($N1558="P",VLOOKUP(H1558,PrcBuckets,2,FALSE()),0)</f>
        <v>13</v>
      </c>
      <c r="Q1558" s="83" t="n">
        <f aca="false">IF($N1558="D",VLOOKUP(H1558,BasisBuckets,2,FALSE()),0)</f>
        <v>0</v>
      </c>
      <c r="R1558" s="83" t="n">
        <f aca="false">IF($N1558="PHY",VLOOKUP(H1558,PGDBuckets,2,FALSE()),0)</f>
        <v>0</v>
      </c>
      <c r="S1558" s="83" t="n">
        <f aca="false">IF($N1558="G",VLOOKUP(H1558,PGDBuckets,2,FALSE()),0)</f>
        <v>0</v>
      </c>
      <c r="T1558" s="83" t="n">
        <f aca="false">SUM(P1558:S1558)</f>
        <v>13</v>
      </c>
      <c r="U1558" s="83" t="str">
        <f aca="false">IF(O1558="not used","-",O1558&amp;N1558&amp;T1558)</f>
        <v>-</v>
      </c>
      <c r="V1558" s="83" t="str">
        <f aca="false">IF(O1558="Not Used","-",VLOOKUP(D1558,FOLIOS,7,FALSE())&amp;H1558)</f>
        <v>-</v>
      </c>
      <c r="W1558" s="83" t="str">
        <f aca="false">IF(U1558="-","-",O1558&amp;E1558&amp;H1558)</f>
        <v>-</v>
      </c>
      <c r="X1558" s="84" t="str">
        <f aca="false">D1558&amp;G1558</f>
        <v>FT-CAND-EGSC-PRCTOLL:MCNEIL/MON</v>
      </c>
      <c r="AF1558" s="0" t="str">
        <f aca="false">D1558&amp;V1558</f>
        <v>FT-CAND-EGSC-PRC-</v>
      </c>
    </row>
    <row r="1559" customFormat="false" ht="12.75" hidden="false" customHeight="false" outlineLevel="0" collapsed="false">
      <c r="A1559" s="80" t="n">
        <v>36682</v>
      </c>
      <c r="B1559" s="81" t="s">
        <v>55</v>
      </c>
      <c r="C1559" s="81" t="s">
        <v>56</v>
      </c>
      <c r="D1559" s="81" t="s">
        <v>80</v>
      </c>
      <c r="E1559" s="81" t="s">
        <v>24</v>
      </c>
      <c r="F1559" s="81"/>
      <c r="G1559" s="81" t="s">
        <v>67</v>
      </c>
      <c r="H1559" s="80" t="n">
        <v>39022</v>
      </c>
      <c r="I1559" s="81" t="n">
        <v>-295417</v>
      </c>
      <c r="J1559" s="81" t="n">
        <v>0</v>
      </c>
      <c r="K1559" s="82" t="n">
        <f aca="false">IF(J1559=0,0,J1559/I1559)</f>
        <v>0</v>
      </c>
      <c r="L1559" s="82" t="n">
        <f aca="false">I1559/UOM</f>
        <v>-29.5417</v>
      </c>
      <c r="M1559" s="82" t="n">
        <f aca="false">J1559/UOM</f>
        <v>0</v>
      </c>
      <c r="N1559" s="83" t="str">
        <f aca="false">IF(F1559="P","PHY",IF(F1559="G","G",E1559))</f>
        <v>P</v>
      </c>
      <c r="O1559" s="83" t="str">
        <f aca="false">IF(ISNA(VLOOKUP(G1559,BadCanCurves,1,FALSE())),VLOOKUP(D1559,FOLIOS,6,FALSE()),"not used")</f>
        <v>not used</v>
      </c>
      <c r="P1559" s="83" t="n">
        <f aca="false">IF($N1559="P",VLOOKUP(H1559,PrcBuckets,2,FALSE()),0)</f>
        <v>13</v>
      </c>
      <c r="Q1559" s="83" t="n">
        <f aca="false">IF($N1559="D",VLOOKUP(H1559,BasisBuckets,2,FALSE()),0)</f>
        <v>0</v>
      </c>
      <c r="R1559" s="83" t="n">
        <f aca="false">IF($N1559="PHY",VLOOKUP(H1559,PGDBuckets,2,FALSE()),0)</f>
        <v>0</v>
      </c>
      <c r="S1559" s="83" t="n">
        <f aca="false">IF($N1559="G",VLOOKUP(H1559,PGDBuckets,2,FALSE()),0)</f>
        <v>0</v>
      </c>
      <c r="T1559" s="83" t="n">
        <f aca="false">SUM(P1559:S1559)</f>
        <v>13</v>
      </c>
      <c r="U1559" s="83" t="str">
        <f aca="false">IF(O1559="not used","-",O1559&amp;N1559&amp;T1559)</f>
        <v>-</v>
      </c>
      <c r="V1559" s="83" t="str">
        <f aca="false">IF(O1559="Not Used","-",VLOOKUP(D1559,FOLIOS,7,FALSE())&amp;H1559)</f>
        <v>-</v>
      </c>
      <c r="W1559" s="83" t="str">
        <f aca="false">IF(U1559="-","-",O1559&amp;E1559&amp;H1559)</f>
        <v>-</v>
      </c>
      <c r="X1559" s="84" t="str">
        <f aca="false">D1559&amp;G1559</f>
        <v>FT-CAND-EGSC-PRCTOLL:MCNEIL/MON</v>
      </c>
      <c r="AF1559" s="0" t="str">
        <f aca="false">D1559&amp;V1559</f>
        <v>FT-CAND-EGSC-PRC-</v>
      </c>
    </row>
    <row r="1560" customFormat="false" ht="12.75" hidden="false" customHeight="false" outlineLevel="0" collapsed="false">
      <c r="A1560" s="80" t="n">
        <v>36682</v>
      </c>
      <c r="B1560" s="81" t="s">
        <v>55</v>
      </c>
      <c r="C1560" s="81" t="s">
        <v>56</v>
      </c>
      <c r="D1560" s="81" t="s">
        <v>80</v>
      </c>
      <c r="E1560" s="81" t="s">
        <v>24</v>
      </c>
      <c r="F1560" s="81"/>
      <c r="G1560" s="81" t="s">
        <v>67</v>
      </c>
      <c r="H1560" s="80" t="n">
        <v>39052</v>
      </c>
      <c r="I1560" s="81" t="n">
        <v>-303437</v>
      </c>
      <c r="J1560" s="81" t="n">
        <v>0</v>
      </c>
      <c r="K1560" s="82" t="n">
        <f aca="false">IF(J1560=0,0,J1560/I1560)</f>
        <v>0</v>
      </c>
      <c r="L1560" s="82" t="n">
        <f aca="false">I1560/UOM</f>
        <v>-30.3437</v>
      </c>
      <c r="M1560" s="82" t="n">
        <f aca="false">J1560/UOM</f>
        <v>0</v>
      </c>
      <c r="N1560" s="83" t="str">
        <f aca="false">IF(F1560="P","PHY",IF(F1560="G","G",E1560))</f>
        <v>P</v>
      </c>
      <c r="O1560" s="83" t="str">
        <f aca="false">IF(ISNA(VLOOKUP(G1560,BadCanCurves,1,FALSE())),VLOOKUP(D1560,FOLIOS,6,FALSE()),"not used")</f>
        <v>not used</v>
      </c>
      <c r="P1560" s="83" t="n">
        <f aca="false">IF($N1560="P",VLOOKUP(H1560,PrcBuckets,2,FALSE()),0)</f>
        <v>13</v>
      </c>
      <c r="Q1560" s="83" t="n">
        <f aca="false">IF($N1560="D",VLOOKUP(H1560,BasisBuckets,2,FALSE()),0)</f>
        <v>0</v>
      </c>
      <c r="R1560" s="83" t="n">
        <f aca="false">IF($N1560="PHY",VLOOKUP(H1560,PGDBuckets,2,FALSE()),0)</f>
        <v>0</v>
      </c>
      <c r="S1560" s="83" t="n">
        <f aca="false">IF($N1560="G",VLOOKUP(H1560,PGDBuckets,2,FALSE()),0)</f>
        <v>0</v>
      </c>
      <c r="T1560" s="83" t="n">
        <f aca="false">SUM(P1560:S1560)</f>
        <v>13</v>
      </c>
      <c r="U1560" s="83" t="str">
        <f aca="false">IF(O1560="not used","-",O1560&amp;N1560&amp;T1560)</f>
        <v>-</v>
      </c>
      <c r="V1560" s="83" t="str">
        <f aca="false">IF(O1560="Not Used","-",VLOOKUP(D1560,FOLIOS,7,FALSE())&amp;H1560)</f>
        <v>-</v>
      </c>
      <c r="W1560" s="83" t="str">
        <f aca="false">IF(U1560="-","-",O1560&amp;E1560&amp;H1560)</f>
        <v>-</v>
      </c>
      <c r="X1560" s="84" t="str">
        <f aca="false">D1560&amp;G1560</f>
        <v>FT-CAND-EGSC-PRCTOLL:MCNEIL/MON</v>
      </c>
      <c r="AF1560" s="0" t="str">
        <f aca="false">D1560&amp;V1560</f>
        <v>FT-CAND-EGSC-PRC-</v>
      </c>
    </row>
    <row r="1561" customFormat="false" ht="12.75" hidden="false" customHeight="false" outlineLevel="0" collapsed="false">
      <c r="A1561" s="80" t="n">
        <v>36682</v>
      </c>
      <c r="B1561" s="81" t="s">
        <v>55</v>
      </c>
      <c r="C1561" s="81" t="s">
        <v>56</v>
      </c>
      <c r="D1561" s="81" t="s">
        <v>80</v>
      </c>
      <c r="E1561" s="81" t="s">
        <v>24</v>
      </c>
      <c r="F1561" s="81"/>
      <c r="G1561" s="81" t="s">
        <v>67</v>
      </c>
      <c r="H1561" s="80" t="n">
        <v>39083</v>
      </c>
      <c r="I1561" s="81" t="n">
        <v>-301559</v>
      </c>
      <c r="J1561" s="81" t="n">
        <v>0</v>
      </c>
      <c r="K1561" s="82" t="n">
        <f aca="false">IF(J1561=0,0,J1561/I1561)</f>
        <v>0</v>
      </c>
      <c r="L1561" s="82" t="n">
        <f aca="false">I1561/UOM</f>
        <v>-30.1559</v>
      </c>
      <c r="M1561" s="82" t="n">
        <f aca="false">J1561/UOM</f>
        <v>0</v>
      </c>
      <c r="N1561" s="83" t="str">
        <f aca="false">IF(F1561="P","PHY",IF(F1561="G","G",E1561))</f>
        <v>P</v>
      </c>
      <c r="O1561" s="83" t="str">
        <f aca="false">IF(ISNA(VLOOKUP(G1561,BadCanCurves,1,FALSE())),VLOOKUP(D1561,FOLIOS,6,FALSE()),"not used")</f>
        <v>not used</v>
      </c>
      <c r="P1561" s="83" t="n">
        <f aca="false">IF($N1561="P",VLOOKUP(H1561,PrcBuckets,2,FALSE()),0)</f>
        <v>13</v>
      </c>
      <c r="Q1561" s="83" t="n">
        <f aca="false">IF($N1561="D",VLOOKUP(H1561,BasisBuckets,2,FALSE()),0)</f>
        <v>0</v>
      </c>
      <c r="R1561" s="83" t="n">
        <f aca="false">IF($N1561="PHY",VLOOKUP(H1561,PGDBuckets,2,FALSE()),0)</f>
        <v>0</v>
      </c>
      <c r="S1561" s="83" t="n">
        <f aca="false">IF($N1561="G",VLOOKUP(H1561,PGDBuckets,2,FALSE()),0)</f>
        <v>0</v>
      </c>
      <c r="T1561" s="83" t="n">
        <f aca="false">SUM(P1561:S1561)</f>
        <v>13</v>
      </c>
      <c r="U1561" s="83" t="str">
        <f aca="false">IF(O1561="not used","-",O1561&amp;N1561&amp;T1561)</f>
        <v>-</v>
      </c>
      <c r="V1561" s="83" t="str">
        <f aca="false">IF(O1561="Not Used","-",VLOOKUP(D1561,FOLIOS,7,FALSE())&amp;H1561)</f>
        <v>-</v>
      </c>
      <c r="W1561" s="83" t="str">
        <f aca="false">IF(U1561="-","-",O1561&amp;E1561&amp;H1561)</f>
        <v>-</v>
      </c>
      <c r="X1561" s="84" t="str">
        <f aca="false">D1561&amp;G1561</f>
        <v>FT-CAND-EGSC-PRCTOLL:MCNEIL/MON</v>
      </c>
      <c r="AF1561" s="0" t="str">
        <f aca="false">D1561&amp;V1561</f>
        <v>FT-CAND-EGSC-PRC-</v>
      </c>
    </row>
    <row r="1562" customFormat="false" ht="12.75" hidden="false" customHeight="false" outlineLevel="0" collapsed="false">
      <c r="A1562" s="80" t="n">
        <v>36682</v>
      </c>
      <c r="B1562" s="81" t="s">
        <v>55</v>
      </c>
      <c r="C1562" s="81" t="s">
        <v>56</v>
      </c>
      <c r="D1562" s="81" t="s">
        <v>80</v>
      </c>
      <c r="E1562" s="81" t="s">
        <v>24</v>
      </c>
      <c r="F1562" s="81"/>
      <c r="G1562" s="81" t="s">
        <v>67</v>
      </c>
      <c r="H1562" s="80" t="n">
        <v>39114</v>
      </c>
      <c r="I1562" s="81" t="n">
        <v>-270690</v>
      </c>
      <c r="J1562" s="81" t="n">
        <v>0</v>
      </c>
      <c r="K1562" s="82" t="n">
        <f aca="false">IF(J1562=0,0,J1562/I1562)</f>
        <v>0</v>
      </c>
      <c r="L1562" s="82" t="n">
        <f aca="false">I1562/UOM</f>
        <v>-27.069</v>
      </c>
      <c r="M1562" s="82" t="n">
        <f aca="false">J1562/UOM</f>
        <v>0</v>
      </c>
      <c r="N1562" s="83" t="str">
        <f aca="false">IF(F1562="P","PHY",IF(F1562="G","G",E1562))</f>
        <v>P</v>
      </c>
      <c r="O1562" s="83" t="str">
        <f aca="false">IF(ISNA(VLOOKUP(G1562,BadCanCurves,1,FALSE())),VLOOKUP(D1562,FOLIOS,6,FALSE()),"not used")</f>
        <v>not used</v>
      </c>
      <c r="P1562" s="83" t="n">
        <f aca="false">IF($N1562="P",VLOOKUP(H1562,PrcBuckets,2,FALSE()),0)</f>
        <v>13</v>
      </c>
      <c r="Q1562" s="83" t="n">
        <f aca="false">IF($N1562="D",VLOOKUP(H1562,BasisBuckets,2,FALSE()),0)</f>
        <v>0</v>
      </c>
      <c r="R1562" s="83" t="n">
        <f aca="false">IF($N1562="PHY",VLOOKUP(H1562,PGDBuckets,2,FALSE()),0)</f>
        <v>0</v>
      </c>
      <c r="S1562" s="83" t="n">
        <f aca="false">IF($N1562="G",VLOOKUP(H1562,PGDBuckets,2,FALSE()),0)</f>
        <v>0</v>
      </c>
      <c r="T1562" s="83" t="n">
        <f aca="false">SUM(P1562:S1562)</f>
        <v>13</v>
      </c>
      <c r="U1562" s="83" t="str">
        <f aca="false">IF(O1562="not used","-",O1562&amp;N1562&amp;T1562)</f>
        <v>-</v>
      </c>
      <c r="V1562" s="83" t="str">
        <f aca="false">IF(O1562="Not Used","-",VLOOKUP(D1562,FOLIOS,7,FALSE())&amp;H1562)</f>
        <v>-</v>
      </c>
      <c r="W1562" s="83" t="str">
        <f aca="false">IF(U1562="-","-",O1562&amp;E1562&amp;H1562)</f>
        <v>-</v>
      </c>
      <c r="X1562" s="84" t="str">
        <f aca="false">D1562&amp;G1562</f>
        <v>FT-CAND-EGSC-PRCTOLL:MCNEIL/MON</v>
      </c>
      <c r="AF1562" s="0" t="str">
        <f aca="false">D1562&amp;V1562</f>
        <v>FT-CAND-EGSC-PRC-</v>
      </c>
    </row>
    <row r="1563" customFormat="false" ht="12.75" hidden="false" customHeight="false" outlineLevel="0" collapsed="false">
      <c r="A1563" s="80" t="n">
        <v>36682</v>
      </c>
      <c r="B1563" s="81" t="s">
        <v>55</v>
      </c>
      <c r="C1563" s="81" t="s">
        <v>56</v>
      </c>
      <c r="D1563" s="81" t="s">
        <v>80</v>
      </c>
      <c r="E1563" s="81" t="s">
        <v>24</v>
      </c>
      <c r="F1563" s="81"/>
      <c r="G1563" s="81" t="s">
        <v>67</v>
      </c>
      <c r="H1563" s="80" t="n">
        <v>39142</v>
      </c>
      <c r="I1563" s="81" t="n">
        <v>-298015</v>
      </c>
      <c r="J1563" s="81" t="n">
        <v>0</v>
      </c>
      <c r="K1563" s="82" t="n">
        <f aca="false">IF(J1563=0,0,J1563/I1563)</f>
        <v>0</v>
      </c>
      <c r="L1563" s="82" t="n">
        <f aca="false">I1563/UOM</f>
        <v>-29.8015</v>
      </c>
      <c r="M1563" s="82" t="n">
        <f aca="false">J1563/UOM</f>
        <v>0</v>
      </c>
      <c r="N1563" s="83" t="str">
        <f aca="false">IF(F1563="P","PHY",IF(F1563="G","G",E1563))</f>
        <v>P</v>
      </c>
      <c r="O1563" s="83" t="str">
        <f aca="false">IF(ISNA(VLOOKUP(G1563,BadCanCurves,1,FALSE())),VLOOKUP(D1563,FOLIOS,6,FALSE()),"not used")</f>
        <v>not used</v>
      </c>
      <c r="P1563" s="83" t="n">
        <f aca="false">IF($N1563="P",VLOOKUP(H1563,PrcBuckets,2,FALSE()),0)</f>
        <v>13</v>
      </c>
      <c r="Q1563" s="83" t="n">
        <f aca="false">IF($N1563="D",VLOOKUP(H1563,BasisBuckets,2,FALSE()),0)</f>
        <v>0</v>
      </c>
      <c r="R1563" s="83" t="n">
        <f aca="false">IF($N1563="PHY",VLOOKUP(H1563,PGDBuckets,2,FALSE()),0)</f>
        <v>0</v>
      </c>
      <c r="S1563" s="83" t="n">
        <f aca="false">IF($N1563="G",VLOOKUP(H1563,PGDBuckets,2,FALSE()),0)</f>
        <v>0</v>
      </c>
      <c r="T1563" s="83" t="n">
        <f aca="false">SUM(P1563:S1563)</f>
        <v>13</v>
      </c>
      <c r="U1563" s="83" t="str">
        <f aca="false">IF(O1563="not used","-",O1563&amp;N1563&amp;T1563)</f>
        <v>-</v>
      </c>
      <c r="V1563" s="83" t="str">
        <f aca="false">IF(O1563="Not Used","-",VLOOKUP(D1563,FOLIOS,7,FALSE())&amp;H1563)</f>
        <v>-</v>
      </c>
      <c r="W1563" s="83" t="str">
        <f aca="false">IF(U1563="-","-",O1563&amp;E1563&amp;H1563)</f>
        <v>-</v>
      </c>
      <c r="X1563" s="84" t="str">
        <f aca="false">D1563&amp;G1563</f>
        <v>FT-CAND-EGSC-PRCTOLL:MCNEIL/MON</v>
      </c>
      <c r="AF1563" s="0" t="str">
        <f aca="false">D1563&amp;V1563</f>
        <v>FT-CAND-EGSC-PRC-</v>
      </c>
    </row>
    <row r="1564" customFormat="false" ht="12.75" hidden="false" customHeight="false" outlineLevel="0" collapsed="false">
      <c r="A1564" s="80" t="n">
        <v>36682</v>
      </c>
      <c r="B1564" s="81" t="s">
        <v>55</v>
      </c>
      <c r="C1564" s="81" t="s">
        <v>56</v>
      </c>
      <c r="D1564" s="81" t="s">
        <v>80</v>
      </c>
      <c r="E1564" s="81" t="s">
        <v>24</v>
      </c>
      <c r="F1564" s="81"/>
      <c r="G1564" s="81" t="s">
        <v>67</v>
      </c>
      <c r="H1564" s="80" t="n">
        <v>39173</v>
      </c>
      <c r="I1564" s="81" t="n">
        <v>-286615</v>
      </c>
      <c r="J1564" s="81" t="n">
        <v>0</v>
      </c>
      <c r="K1564" s="82" t="n">
        <f aca="false">IF(J1564=0,0,J1564/I1564)</f>
        <v>0</v>
      </c>
      <c r="L1564" s="82" t="n">
        <f aca="false">I1564/UOM</f>
        <v>-28.6615</v>
      </c>
      <c r="M1564" s="82" t="n">
        <f aca="false">J1564/UOM</f>
        <v>0</v>
      </c>
      <c r="N1564" s="83" t="str">
        <f aca="false">IF(F1564="P","PHY",IF(F1564="G","G",E1564))</f>
        <v>P</v>
      </c>
      <c r="O1564" s="83" t="str">
        <f aca="false">IF(ISNA(VLOOKUP(G1564,BadCanCurves,1,FALSE())),VLOOKUP(D1564,FOLIOS,6,FALSE()),"not used")</f>
        <v>not used</v>
      </c>
      <c r="P1564" s="83" t="n">
        <f aca="false">IF($N1564="P",VLOOKUP(H1564,PrcBuckets,2,FALSE()),0)</f>
        <v>13</v>
      </c>
      <c r="Q1564" s="83" t="n">
        <f aca="false">IF($N1564="D",VLOOKUP(H1564,BasisBuckets,2,FALSE()),0)</f>
        <v>0</v>
      </c>
      <c r="R1564" s="83" t="n">
        <f aca="false">IF($N1564="PHY",VLOOKUP(H1564,PGDBuckets,2,FALSE()),0)</f>
        <v>0</v>
      </c>
      <c r="S1564" s="83" t="n">
        <f aca="false">IF($N1564="G",VLOOKUP(H1564,PGDBuckets,2,FALSE()),0)</f>
        <v>0</v>
      </c>
      <c r="T1564" s="83" t="n">
        <f aca="false">SUM(P1564:S1564)</f>
        <v>13</v>
      </c>
      <c r="U1564" s="83" t="str">
        <f aca="false">IF(O1564="not used","-",O1564&amp;N1564&amp;T1564)</f>
        <v>-</v>
      </c>
      <c r="V1564" s="83" t="str">
        <f aca="false">IF(O1564="Not Used","-",VLOOKUP(D1564,FOLIOS,7,FALSE())&amp;H1564)</f>
        <v>-</v>
      </c>
      <c r="W1564" s="83" t="str">
        <f aca="false">IF(U1564="-","-",O1564&amp;E1564&amp;H1564)</f>
        <v>-</v>
      </c>
      <c r="X1564" s="84" t="str">
        <f aca="false">D1564&amp;G1564</f>
        <v>FT-CAND-EGSC-PRCTOLL:MCNEIL/MON</v>
      </c>
      <c r="AF1564" s="0" t="str">
        <f aca="false">D1564&amp;V1564</f>
        <v>FT-CAND-EGSC-PRC-</v>
      </c>
    </row>
    <row r="1565" customFormat="false" ht="12.75" hidden="false" customHeight="false" outlineLevel="0" collapsed="false">
      <c r="A1565" s="80" t="n">
        <v>36682</v>
      </c>
      <c r="B1565" s="81" t="s">
        <v>55</v>
      </c>
      <c r="C1565" s="81" t="s">
        <v>56</v>
      </c>
      <c r="D1565" s="81" t="s">
        <v>80</v>
      </c>
      <c r="E1565" s="81" t="s">
        <v>24</v>
      </c>
      <c r="F1565" s="81"/>
      <c r="G1565" s="81" t="s">
        <v>67</v>
      </c>
      <c r="H1565" s="80" t="n">
        <v>39203</v>
      </c>
      <c r="I1565" s="81" t="n">
        <v>-294392</v>
      </c>
      <c r="J1565" s="81" t="n">
        <v>0</v>
      </c>
      <c r="K1565" s="82" t="n">
        <f aca="false">IF(J1565=0,0,J1565/I1565)</f>
        <v>0</v>
      </c>
      <c r="L1565" s="82" t="n">
        <f aca="false">I1565/UOM</f>
        <v>-29.4392</v>
      </c>
      <c r="M1565" s="82" t="n">
        <f aca="false">J1565/UOM</f>
        <v>0</v>
      </c>
      <c r="N1565" s="83" t="str">
        <f aca="false">IF(F1565="P","PHY",IF(F1565="G","G",E1565))</f>
        <v>P</v>
      </c>
      <c r="O1565" s="83" t="str">
        <f aca="false">IF(ISNA(VLOOKUP(G1565,BadCanCurves,1,FALSE())),VLOOKUP(D1565,FOLIOS,6,FALSE()),"not used")</f>
        <v>not used</v>
      </c>
      <c r="P1565" s="83" t="n">
        <f aca="false">IF($N1565="P",VLOOKUP(H1565,PrcBuckets,2,FALSE()),0)</f>
        <v>13</v>
      </c>
      <c r="Q1565" s="83" t="n">
        <f aca="false">IF($N1565="D",VLOOKUP(H1565,BasisBuckets,2,FALSE()),0)</f>
        <v>0</v>
      </c>
      <c r="R1565" s="83" t="n">
        <f aca="false">IF($N1565="PHY",VLOOKUP(H1565,PGDBuckets,2,FALSE()),0)</f>
        <v>0</v>
      </c>
      <c r="S1565" s="83" t="n">
        <f aca="false">IF($N1565="G",VLOOKUP(H1565,PGDBuckets,2,FALSE()),0)</f>
        <v>0</v>
      </c>
      <c r="T1565" s="83" t="n">
        <f aca="false">SUM(P1565:S1565)</f>
        <v>13</v>
      </c>
      <c r="U1565" s="83" t="str">
        <f aca="false">IF(O1565="not used","-",O1565&amp;N1565&amp;T1565)</f>
        <v>-</v>
      </c>
      <c r="V1565" s="83" t="str">
        <f aca="false">IF(O1565="Not Used","-",VLOOKUP(D1565,FOLIOS,7,FALSE())&amp;H1565)</f>
        <v>-</v>
      </c>
      <c r="W1565" s="83" t="str">
        <f aca="false">IF(U1565="-","-",O1565&amp;E1565&amp;H1565)</f>
        <v>-</v>
      </c>
      <c r="X1565" s="84" t="str">
        <f aca="false">D1565&amp;G1565</f>
        <v>FT-CAND-EGSC-PRCTOLL:MCNEIL/MON</v>
      </c>
      <c r="AF1565" s="0" t="str">
        <f aca="false">D1565&amp;V1565</f>
        <v>FT-CAND-EGSC-PRC-</v>
      </c>
    </row>
    <row r="1566" customFormat="false" ht="12.75" hidden="false" customHeight="false" outlineLevel="0" collapsed="false">
      <c r="A1566" s="80" t="n">
        <v>36682</v>
      </c>
      <c r="B1566" s="81" t="s">
        <v>55</v>
      </c>
      <c r="C1566" s="81" t="s">
        <v>56</v>
      </c>
      <c r="D1566" s="81" t="s">
        <v>80</v>
      </c>
      <c r="E1566" s="81" t="s">
        <v>24</v>
      </c>
      <c r="F1566" s="81"/>
      <c r="G1566" s="81" t="s">
        <v>67</v>
      </c>
      <c r="H1566" s="80" t="n">
        <v>39234</v>
      </c>
      <c r="I1566" s="81" t="n">
        <v>-283128</v>
      </c>
      <c r="J1566" s="81" t="n">
        <v>0</v>
      </c>
      <c r="K1566" s="82" t="n">
        <f aca="false">IF(J1566=0,0,J1566/I1566)</f>
        <v>0</v>
      </c>
      <c r="L1566" s="82" t="n">
        <f aca="false">I1566/UOM</f>
        <v>-28.3128</v>
      </c>
      <c r="M1566" s="82" t="n">
        <f aca="false">J1566/UOM</f>
        <v>0</v>
      </c>
      <c r="N1566" s="83" t="str">
        <f aca="false">IF(F1566="P","PHY",IF(F1566="G","G",E1566))</f>
        <v>P</v>
      </c>
      <c r="O1566" s="83" t="str">
        <f aca="false">IF(ISNA(VLOOKUP(G1566,BadCanCurves,1,FALSE())),VLOOKUP(D1566,FOLIOS,6,FALSE()),"not used")</f>
        <v>not used</v>
      </c>
      <c r="P1566" s="83" t="n">
        <f aca="false">IF($N1566="P",VLOOKUP(H1566,PrcBuckets,2,FALSE()),0)</f>
        <v>13</v>
      </c>
      <c r="Q1566" s="83" t="n">
        <f aca="false">IF($N1566="D",VLOOKUP(H1566,BasisBuckets,2,FALSE()),0)</f>
        <v>0</v>
      </c>
      <c r="R1566" s="83" t="n">
        <f aca="false">IF($N1566="PHY",VLOOKUP(H1566,PGDBuckets,2,FALSE()),0)</f>
        <v>0</v>
      </c>
      <c r="S1566" s="83" t="n">
        <f aca="false">IF($N1566="G",VLOOKUP(H1566,PGDBuckets,2,FALSE()),0)</f>
        <v>0</v>
      </c>
      <c r="T1566" s="83" t="n">
        <f aca="false">SUM(P1566:S1566)</f>
        <v>13</v>
      </c>
      <c r="U1566" s="83" t="str">
        <f aca="false">IF(O1566="not used","-",O1566&amp;N1566&amp;T1566)</f>
        <v>-</v>
      </c>
      <c r="V1566" s="83" t="str">
        <f aca="false">IF(O1566="Not Used","-",VLOOKUP(D1566,FOLIOS,7,FALSE())&amp;H1566)</f>
        <v>-</v>
      </c>
      <c r="W1566" s="83" t="str">
        <f aca="false">IF(U1566="-","-",O1566&amp;E1566&amp;H1566)</f>
        <v>-</v>
      </c>
      <c r="X1566" s="84" t="str">
        <f aca="false">D1566&amp;G1566</f>
        <v>FT-CAND-EGSC-PRCTOLL:MCNEIL/MON</v>
      </c>
      <c r="AF1566" s="0" t="str">
        <f aca="false">D1566&amp;V1566</f>
        <v>FT-CAND-EGSC-PRC-</v>
      </c>
    </row>
    <row r="1567" customFormat="false" ht="12.75" hidden="false" customHeight="false" outlineLevel="0" collapsed="false">
      <c r="A1567" s="80" t="n">
        <v>36682</v>
      </c>
      <c r="B1567" s="81" t="s">
        <v>55</v>
      </c>
      <c r="C1567" s="81" t="s">
        <v>56</v>
      </c>
      <c r="D1567" s="81" t="s">
        <v>80</v>
      </c>
      <c r="E1567" s="81" t="s">
        <v>24</v>
      </c>
      <c r="F1567" s="81"/>
      <c r="G1567" s="81" t="s">
        <v>67</v>
      </c>
      <c r="H1567" s="80" t="n">
        <v>39264</v>
      </c>
      <c r="I1567" s="81" t="n">
        <v>-290839</v>
      </c>
      <c r="J1567" s="81" t="n">
        <v>0</v>
      </c>
      <c r="K1567" s="82" t="n">
        <f aca="false">IF(J1567=0,0,J1567/I1567)</f>
        <v>0</v>
      </c>
      <c r="L1567" s="82" t="n">
        <f aca="false">I1567/UOM</f>
        <v>-29.0839</v>
      </c>
      <c r="M1567" s="82" t="n">
        <f aca="false">J1567/UOM</f>
        <v>0</v>
      </c>
      <c r="N1567" s="83" t="str">
        <f aca="false">IF(F1567="P","PHY",IF(F1567="G","G",E1567))</f>
        <v>P</v>
      </c>
      <c r="O1567" s="83" t="str">
        <f aca="false">IF(ISNA(VLOOKUP(G1567,BadCanCurves,1,FALSE())),VLOOKUP(D1567,FOLIOS,6,FALSE()),"not used")</f>
        <v>not used</v>
      </c>
      <c r="P1567" s="83" t="n">
        <f aca="false">IF($N1567="P",VLOOKUP(H1567,PrcBuckets,2,FALSE()),0)</f>
        <v>13</v>
      </c>
      <c r="Q1567" s="83" t="n">
        <f aca="false">IF($N1567="D",VLOOKUP(H1567,BasisBuckets,2,FALSE()),0)</f>
        <v>0</v>
      </c>
      <c r="R1567" s="83" t="n">
        <f aca="false">IF($N1567="PHY",VLOOKUP(H1567,PGDBuckets,2,FALSE()),0)</f>
        <v>0</v>
      </c>
      <c r="S1567" s="83" t="n">
        <f aca="false">IF($N1567="G",VLOOKUP(H1567,PGDBuckets,2,FALSE()),0)</f>
        <v>0</v>
      </c>
      <c r="T1567" s="83" t="n">
        <f aca="false">SUM(P1567:S1567)</f>
        <v>13</v>
      </c>
      <c r="U1567" s="83" t="str">
        <f aca="false">IF(O1567="not used","-",O1567&amp;N1567&amp;T1567)</f>
        <v>-</v>
      </c>
      <c r="V1567" s="83" t="str">
        <f aca="false">IF(O1567="Not Used","-",VLOOKUP(D1567,FOLIOS,7,FALSE())&amp;H1567)</f>
        <v>-</v>
      </c>
      <c r="W1567" s="83" t="str">
        <f aca="false">IF(U1567="-","-",O1567&amp;E1567&amp;H1567)</f>
        <v>-</v>
      </c>
      <c r="X1567" s="84" t="str">
        <f aca="false">D1567&amp;G1567</f>
        <v>FT-CAND-EGSC-PRCTOLL:MCNEIL/MON</v>
      </c>
      <c r="AF1567" s="0" t="str">
        <f aca="false">D1567&amp;V1567</f>
        <v>FT-CAND-EGSC-PRC-</v>
      </c>
    </row>
    <row r="1568" customFormat="false" ht="12.75" hidden="false" customHeight="false" outlineLevel="0" collapsed="false">
      <c r="A1568" s="80" t="n">
        <v>36682</v>
      </c>
      <c r="B1568" s="81" t="s">
        <v>55</v>
      </c>
      <c r="C1568" s="81" t="s">
        <v>56</v>
      </c>
      <c r="D1568" s="81" t="s">
        <v>80</v>
      </c>
      <c r="E1568" s="81" t="s">
        <v>24</v>
      </c>
      <c r="F1568" s="81"/>
      <c r="G1568" s="81" t="s">
        <v>67</v>
      </c>
      <c r="H1568" s="80" t="n">
        <v>39295</v>
      </c>
      <c r="I1568" s="81" t="n">
        <v>-289072</v>
      </c>
      <c r="J1568" s="81" t="n">
        <v>0</v>
      </c>
      <c r="K1568" s="82" t="n">
        <f aca="false">IF(J1568=0,0,J1568/I1568)</f>
        <v>0</v>
      </c>
      <c r="L1568" s="82" t="n">
        <f aca="false">I1568/UOM</f>
        <v>-28.9072</v>
      </c>
      <c r="M1568" s="82" t="n">
        <f aca="false">J1568/UOM</f>
        <v>0</v>
      </c>
      <c r="N1568" s="83" t="str">
        <f aca="false">IF(F1568="P","PHY",IF(F1568="G","G",E1568))</f>
        <v>P</v>
      </c>
      <c r="O1568" s="83" t="str">
        <f aca="false">IF(ISNA(VLOOKUP(G1568,BadCanCurves,1,FALSE())),VLOOKUP(D1568,FOLIOS,6,FALSE()),"not used")</f>
        <v>not used</v>
      </c>
      <c r="P1568" s="83" t="n">
        <f aca="false">IF($N1568="P",VLOOKUP(H1568,PrcBuckets,2,FALSE()),0)</f>
        <v>13</v>
      </c>
      <c r="Q1568" s="83" t="n">
        <f aca="false">IF($N1568="D",VLOOKUP(H1568,BasisBuckets,2,FALSE()),0)</f>
        <v>0</v>
      </c>
      <c r="R1568" s="83" t="n">
        <f aca="false">IF($N1568="PHY",VLOOKUP(H1568,PGDBuckets,2,FALSE()),0)</f>
        <v>0</v>
      </c>
      <c r="S1568" s="83" t="n">
        <f aca="false">IF($N1568="G",VLOOKUP(H1568,PGDBuckets,2,FALSE()),0)</f>
        <v>0</v>
      </c>
      <c r="T1568" s="83" t="n">
        <f aca="false">SUM(P1568:S1568)</f>
        <v>13</v>
      </c>
      <c r="U1568" s="83" t="str">
        <f aca="false">IF(O1568="not used","-",O1568&amp;N1568&amp;T1568)</f>
        <v>-</v>
      </c>
      <c r="V1568" s="83" t="str">
        <f aca="false">IF(O1568="Not Used","-",VLOOKUP(D1568,FOLIOS,7,FALSE())&amp;H1568)</f>
        <v>-</v>
      </c>
      <c r="W1568" s="83" t="str">
        <f aca="false">IF(U1568="-","-",O1568&amp;E1568&amp;H1568)</f>
        <v>-</v>
      </c>
      <c r="X1568" s="84" t="str">
        <f aca="false">D1568&amp;G1568</f>
        <v>FT-CAND-EGSC-PRCTOLL:MCNEIL/MON</v>
      </c>
      <c r="AF1568" s="0" t="str">
        <f aca="false">D1568&amp;V1568</f>
        <v>FT-CAND-EGSC-PRC-</v>
      </c>
    </row>
    <row r="1569" customFormat="false" ht="12.75" hidden="false" customHeight="false" outlineLevel="0" collapsed="false">
      <c r="A1569" s="80" t="n">
        <v>36682</v>
      </c>
      <c r="B1569" s="81" t="s">
        <v>55</v>
      </c>
      <c r="C1569" s="81" t="s">
        <v>56</v>
      </c>
      <c r="D1569" s="81" t="s">
        <v>80</v>
      </c>
      <c r="E1569" s="81" t="s">
        <v>24</v>
      </c>
      <c r="F1569" s="81"/>
      <c r="G1569" s="81" t="s">
        <v>67</v>
      </c>
      <c r="H1569" s="80" t="n">
        <v>39326</v>
      </c>
      <c r="I1569" s="81" t="n">
        <v>-278049</v>
      </c>
      <c r="J1569" s="81" t="n">
        <v>0</v>
      </c>
      <c r="K1569" s="82" t="n">
        <f aca="false">IF(J1569=0,0,J1569/I1569)</f>
        <v>0</v>
      </c>
      <c r="L1569" s="82" t="n">
        <f aca="false">I1569/UOM</f>
        <v>-27.8049</v>
      </c>
      <c r="M1569" s="82" t="n">
        <f aca="false">J1569/UOM</f>
        <v>0</v>
      </c>
      <c r="N1569" s="83" t="str">
        <f aca="false">IF(F1569="P","PHY",IF(F1569="G","G",E1569))</f>
        <v>P</v>
      </c>
      <c r="O1569" s="83" t="str">
        <f aca="false">IF(ISNA(VLOOKUP(G1569,BadCanCurves,1,FALSE())),VLOOKUP(D1569,FOLIOS,6,FALSE()),"not used")</f>
        <v>not used</v>
      </c>
      <c r="P1569" s="83" t="n">
        <f aca="false">IF($N1569="P",VLOOKUP(H1569,PrcBuckets,2,FALSE()),0)</f>
        <v>13</v>
      </c>
      <c r="Q1569" s="83" t="n">
        <f aca="false">IF($N1569="D",VLOOKUP(H1569,BasisBuckets,2,FALSE()),0)</f>
        <v>0</v>
      </c>
      <c r="R1569" s="83" t="n">
        <f aca="false">IF($N1569="PHY",VLOOKUP(H1569,PGDBuckets,2,FALSE()),0)</f>
        <v>0</v>
      </c>
      <c r="S1569" s="83" t="n">
        <f aca="false">IF($N1569="G",VLOOKUP(H1569,PGDBuckets,2,FALSE()),0)</f>
        <v>0</v>
      </c>
      <c r="T1569" s="83" t="n">
        <f aca="false">SUM(P1569:S1569)</f>
        <v>13</v>
      </c>
      <c r="U1569" s="83" t="str">
        <f aca="false">IF(O1569="not used","-",O1569&amp;N1569&amp;T1569)</f>
        <v>-</v>
      </c>
      <c r="V1569" s="83" t="str">
        <f aca="false">IF(O1569="Not Used","-",VLOOKUP(D1569,FOLIOS,7,FALSE())&amp;H1569)</f>
        <v>-</v>
      </c>
      <c r="W1569" s="83" t="str">
        <f aca="false">IF(U1569="-","-",O1569&amp;E1569&amp;H1569)</f>
        <v>-</v>
      </c>
      <c r="X1569" s="84" t="str">
        <f aca="false">D1569&amp;G1569</f>
        <v>FT-CAND-EGSC-PRCTOLL:MCNEIL/MON</v>
      </c>
      <c r="AF1569" s="0" t="str">
        <f aca="false">D1569&amp;V1569</f>
        <v>FT-CAND-EGSC-PRC-</v>
      </c>
    </row>
    <row r="1570" customFormat="false" ht="12.75" hidden="false" customHeight="false" outlineLevel="0" collapsed="false">
      <c r="A1570" s="80" t="n">
        <v>36682</v>
      </c>
      <c r="B1570" s="81" t="s">
        <v>55</v>
      </c>
      <c r="C1570" s="81" t="s">
        <v>56</v>
      </c>
      <c r="D1570" s="81" t="s">
        <v>80</v>
      </c>
      <c r="E1570" s="81" t="s">
        <v>24</v>
      </c>
      <c r="F1570" s="81"/>
      <c r="G1570" s="81" t="s">
        <v>67</v>
      </c>
      <c r="H1570" s="80" t="n">
        <v>39356</v>
      </c>
      <c r="I1570" s="81" t="n">
        <v>-285628</v>
      </c>
      <c r="J1570" s="81" t="n">
        <v>0</v>
      </c>
      <c r="K1570" s="82" t="n">
        <f aca="false">IF(J1570=0,0,J1570/I1570)</f>
        <v>0</v>
      </c>
      <c r="L1570" s="82" t="n">
        <f aca="false">I1570/UOM</f>
        <v>-28.5628</v>
      </c>
      <c r="M1570" s="82" t="n">
        <f aca="false">J1570/UOM</f>
        <v>0</v>
      </c>
      <c r="N1570" s="83" t="str">
        <f aca="false">IF(F1570="P","PHY",IF(F1570="G","G",E1570))</f>
        <v>P</v>
      </c>
      <c r="O1570" s="83" t="str">
        <f aca="false">IF(ISNA(VLOOKUP(G1570,BadCanCurves,1,FALSE())),VLOOKUP(D1570,FOLIOS,6,FALSE()),"not used")</f>
        <v>not used</v>
      </c>
      <c r="P1570" s="83" t="n">
        <f aca="false">IF($N1570="P",VLOOKUP(H1570,PrcBuckets,2,FALSE()),0)</f>
        <v>13</v>
      </c>
      <c r="Q1570" s="83" t="n">
        <f aca="false">IF($N1570="D",VLOOKUP(H1570,BasisBuckets,2,FALSE()),0)</f>
        <v>0</v>
      </c>
      <c r="R1570" s="83" t="n">
        <f aca="false">IF($N1570="PHY",VLOOKUP(H1570,PGDBuckets,2,FALSE()),0)</f>
        <v>0</v>
      </c>
      <c r="S1570" s="83" t="n">
        <f aca="false">IF($N1570="G",VLOOKUP(H1570,PGDBuckets,2,FALSE()),0)</f>
        <v>0</v>
      </c>
      <c r="T1570" s="83" t="n">
        <f aca="false">SUM(P1570:S1570)</f>
        <v>13</v>
      </c>
      <c r="U1570" s="83" t="str">
        <f aca="false">IF(O1570="not used","-",O1570&amp;N1570&amp;T1570)</f>
        <v>-</v>
      </c>
      <c r="V1570" s="83" t="str">
        <f aca="false">IF(O1570="Not Used","-",VLOOKUP(D1570,FOLIOS,7,FALSE())&amp;H1570)</f>
        <v>-</v>
      </c>
      <c r="W1570" s="83" t="str">
        <f aca="false">IF(U1570="-","-",O1570&amp;E1570&amp;H1570)</f>
        <v>-</v>
      </c>
      <c r="X1570" s="84" t="str">
        <f aca="false">D1570&amp;G1570</f>
        <v>FT-CAND-EGSC-PRCTOLL:MCNEIL/MON</v>
      </c>
      <c r="AF1570" s="0" t="str">
        <f aca="false">D1570&amp;V1570</f>
        <v>FT-CAND-EGSC-PRC-</v>
      </c>
    </row>
    <row r="1571" customFormat="false" ht="12.75" hidden="false" customHeight="false" outlineLevel="0" collapsed="false">
      <c r="A1571" s="80" t="n">
        <v>36682</v>
      </c>
      <c r="B1571" s="81" t="s">
        <v>55</v>
      </c>
      <c r="C1571" s="81" t="s">
        <v>56</v>
      </c>
      <c r="D1571" s="81" t="s">
        <v>80</v>
      </c>
      <c r="E1571" s="81" t="s">
        <v>24</v>
      </c>
      <c r="F1571" s="81"/>
      <c r="G1571" s="81" t="s">
        <v>67</v>
      </c>
      <c r="H1571" s="80" t="n">
        <v>39387</v>
      </c>
      <c r="I1571" s="81" t="n">
        <v>-274736</v>
      </c>
      <c r="J1571" s="81" t="n">
        <v>0</v>
      </c>
      <c r="K1571" s="82" t="n">
        <f aca="false">IF(J1571=0,0,J1571/I1571)</f>
        <v>0</v>
      </c>
      <c r="L1571" s="82" t="n">
        <f aca="false">I1571/UOM</f>
        <v>-27.4736</v>
      </c>
      <c r="M1571" s="82" t="n">
        <f aca="false">J1571/UOM</f>
        <v>0</v>
      </c>
      <c r="N1571" s="83" t="str">
        <f aca="false">IF(F1571="P","PHY",IF(F1571="G","G",E1571))</f>
        <v>P</v>
      </c>
      <c r="O1571" s="83" t="str">
        <f aca="false">IF(ISNA(VLOOKUP(G1571,BadCanCurves,1,FALSE())),VLOOKUP(D1571,FOLIOS,6,FALSE()),"not used")</f>
        <v>not used</v>
      </c>
      <c r="P1571" s="83" t="n">
        <f aca="false">IF($N1571="P",VLOOKUP(H1571,PrcBuckets,2,FALSE()),0)</f>
        <v>13</v>
      </c>
      <c r="Q1571" s="83" t="n">
        <f aca="false">IF($N1571="D",VLOOKUP(H1571,BasisBuckets,2,FALSE()),0)</f>
        <v>0</v>
      </c>
      <c r="R1571" s="83" t="n">
        <f aca="false">IF($N1571="PHY",VLOOKUP(H1571,PGDBuckets,2,FALSE()),0)</f>
        <v>0</v>
      </c>
      <c r="S1571" s="83" t="n">
        <f aca="false">IF($N1571="G",VLOOKUP(H1571,PGDBuckets,2,FALSE()),0)</f>
        <v>0</v>
      </c>
      <c r="T1571" s="83" t="n">
        <f aca="false">SUM(P1571:S1571)</f>
        <v>13</v>
      </c>
      <c r="U1571" s="83" t="str">
        <f aca="false">IF(O1571="not used","-",O1571&amp;N1571&amp;T1571)</f>
        <v>-</v>
      </c>
      <c r="V1571" s="83" t="str">
        <f aca="false">IF(O1571="Not Used","-",VLOOKUP(D1571,FOLIOS,7,FALSE())&amp;H1571)</f>
        <v>-</v>
      </c>
      <c r="W1571" s="83" t="str">
        <f aca="false">IF(U1571="-","-",O1571&amp;E1571&amp;H1571)</f>
        <v>-</v>
      </c>
      <c r="X1571" s="84" t="str">
        <f aca="false">D1571&amp;G1571</f>
        <v>FT-CAND-EGSC-PRCTOLL:MCNEIL/MON</v>
      </c>
      <c r="AF1571" s="0" t="str">
        <f aca="false">D1571&amp;V1571</f>
        <v>FT-CAND-EGSC-PRC-</v>
      </c>
    </row>
    <row r="1572" customFormat="false" ht="12.75" hidden="false" customHeight="false" outlineLevel="0" collapsed="false">
      <c r="A1572" s="80" t="n">
        <v>36682</v>
      </c>
      <c r="B1572" s="81" t="s">
        <v>55</v>
      </c>
      <c r="C1572" s="81" t="s">
        <v>56</v>
      </c>
      <c r="D1572" s="81" t="s">
        <v>80</v>
      </c>
      <c r="E1572" s="81" t="s">
        <v>24</v>
      </c>
      <c r="F1572" s="81"/>
      <c r="G1572" s="81" t="s">
        <v>67</v>
      </c>
      <c r="H1572" s="80" t="n">
        <v>39417</v>
      </c>
      <c r="I1572" s="81" t="n">
        <v>-282226</v>
      </c>
      <c r="J1572" s="81" t="n">
        <v>0</v>
      </c>
      <c r="K1572" s="82" t="n">
        <f aca="false">IF(J1572=0,0,J1572/I1572)</f>
        <v>0</v>
      </c>
      <c r="L1572" s="82" t="n">
        <f aca="false">I1572/UOM</f>
        <v>-28.2226</v>
      </c>
      <c r="M1572" s="82" t="n">
        <f aca="false">J1572/UOM</f>
        <v>0</v>
      </c>
      <c r="N1572" s="83" t="str">
        <f aca="false">IF(F1572="P","PHY",IF(F1572="G","G",E1572))</f>
        <v>P</v>
      </c>
      <c r="O1572" s="83" t="str">
        <f aca="false">IF(ISNA(VLOOKUP(G1572,BadCanCurves,1,FALSE())),VLOOKUP(D1572,FOLIOS,6,FALSE()),"not used")</f>
        <v>not used</v>
      </c>
      <c r="P1572" s="83" t="n">
        <f aca="false">IF($N1572="P",VLOOKUP(H1572,PrcBuckets,2,FALSE()),0)</f>
        <v>13</v>
      </c>
      <c r="Q1572" s="83" t="n">
        <f aca="false">IF($N1572="D",VLOOKUP(H1572,BasisBuckets,2,FALSE()),0)</f>
        <v>0</v>
      </c>
      <c r="R1572" s="83" t="n">
        <f aca="false">IF($N1572="PHY",VLOOKUP(H1572,PGDBuckets,2,FALSE()),0)</f>
        <v>0</v>
      </c>
      <c r="S1572" s="83" t="n">
        <f aca="false">IF($N1572="G",VLOOKUP(H1572,PGDBuckets,2,FALSE()),0)</f>
        <v>0</v>
      </c>
      <c r="T1572" s="83" t="n">
        <f aca="false">SUM(P1572:S1572)</f>
        <v>13</v>
      </c>
      <c r="U1572" s="83" t="str">
        <f aca="false">IF(O1572="not used","-",O1572&amp;N1572&amp;T1572)</f>
        <v>-</v>
      </c>
      <c r="V1572" s="83" t="str">
        <f aca="false">IF(O1572="Not Used","-",VLOOKUP(D1572,FOLIOS,7,FALSE())&amp;H1572)</f>
        <v>-</v>
      </c>
      <c r="W1572" s="83" t="str">
        <f aca="false">IF(U1572="-","-",O1572&amp;E1572&amp;H1572)</f>
        <v>-</v>
      </c>
      <c r="X1572" s="84" t="str">
        <f aca="false">D1572&amp;G1572</f>
        <v>FT-CAND-EGSC-PRCTOLL:MCNEIL/MON</v>
      </c>
      <c r="AF1572" s="0" t="str">
        <f aca="false">D1572&amp;V1572</f>
        <v>FT-CAND-EGSC-PRC-</v>
      </c>
    </row>
    <row r="1573" customFormat="false" ht="12.75" hidden="false" customHeight="false" outlineLevel="0" collapsed="false">
      <c r="A1573" s="80" t="n">
        <v>36682</v>
      </c>
      <c r="B1573" s="81" t="s">
        <v>55</v>
      </c>
      <c r="C1573" s="81" t="s">
        <v>56</v>
      </c>
      <c r="D1573" s="81" t="s">
        <v>80</v>
      </c>
      <c r="E1573" s="81" t="s">
        <v>24</v>
      </c>
      <c r="F1573" s="81"/>
      <c r="G1573" s="81" t="s">
        <v>67</v>
      </c>
      <c r="H1573" s="80" t="n">
        <v>39448</v>
      </c>
      <c r="I1573" s="81" t="n">
        <v>-280512</v>
      </c>
      <c r="J1573" s="81" t="n">
        <v>0</v>
      </c>
      <c r="K1573" s="82" t="n">
        <f aca="false">IF(J1573=0,0,J1573/I1573)</f>
        <v>0</v>
      </c>
      <c r="L1573" s="82" t="n">
        <f aca="false">I1573/UOM</f>
        <v>-28.0512</v>
      </c>
      <c r="M1573" s="82" t="n">
        <f aca="false">J1573/UOM</f>
        <v>0</v>
      </c>
      <c r="N1573" s="83" t="str">
        <f aca="false">IF(F1573="P","PHY",IF(F1573="G","G",E1573))</f>
        <v>P</v>
      </c>
      <c r="O1573" s="83" t="str">
        <f aca="false">IF(ISNA(VLOOKUP(G1573,BadCanCurves,1,FALSE())),VLOOKUP(D1573,FOLIOS,6,FALSE()),"not used")</f>
        <v>not used</v>
      </c>
      <c r="P1573" s="83" t="n">
        <f aca="false">IF($N1573="P",VLOOKUP(H1573,PrcBuckets,2,FALSE()),0)</f>
        <v>13</v>
      </c>
      <c r="Q1573" s="83" t="n">
        <f aca="false">IF($N1573="D",VLOOKUP(H1573,BasisBuckets,2,FALSE()),0)</f>
        <v>0</v>
      </c>
      <c r="R1573" s="83" t="n">
        <f aca="false">IF($N1573="PHY",VLOOKUP(H1573,PGDBuckets,2,FALSE()),0)</f>
        <v>0</v>
      </c>
      <c r="S1573" s="83" t="n">
        <f aca="false">IF($N1573="G",VLOOKUP(H1573,PGDBuckets,2,FALSE()),0)</f>
        <v>0</v>
      </c>
      <c r="T1573" s="83" t="n">
        <f aca="false">SUM(P1573:S1573)</f>
        <v>13</v>
      </c>
      <c r="U1573" s="83" t="str">
        <f aca="false">IF(O1573="not used","-",O1573&amp;N1573&amp;T1573)</f>
        <v>-</v>
      </c>
      <c r="V1573" s="83" t="str">
        <f aca="false">IF(O1573="Not Used","-",VLOOKUP(D1573,FOLIOS,7,FALSE())&amp;H1573)</f>
        <v>-</v>
      </c>
      <c r="W1573" s="83" t="str">
        <f aca="false">IF(U1573="-","-",O1573&amp;E1573&amp;H1573)</f>
        <v>-</v>
      </c>
      <c r="X1573" s="84" t="str">
        <f aca="false">D1573&amp;G1573</f>
        <v>FT-CAND-EGSC-PRCTOLL:MCNEIL/MON</v>
      </c>
      <c r="AF1573" s="0" t="str">
        <f aca="false">D1573&amp;V1573</f>
        <v>FT-CAND-EGSC-PRC-</v>
      </c>
    </row>
    <row r="1574" customFormat="false" ht="12.75" hidden="false" customHeight="false" outlineLevel="0" collapsed="false">
      <c r="A1574" s="80" t="n">
        <v>36682</v>
      </c>
      <c r="B1574" s="81" t="s">
        <v>55</v>
      </c>
      <c r="C1574" s="81" t="s">
        <v>56</v>
      </c>
      <c r="D1574" s="81" t="s">
        <v>80</v>
      </c>
      <c r="E1574" s="81" t="s">
        <v>24</v>
      </c>
      <c r="F1574" s="81"/>
      <c r="G1574" s="81" t="s">
        <v>67</v>
      </c>
      <c r="H1574" s="80" t="n">
        <v>39479</v>
      </c>
      <c r="I1574" s="81" t="n">
        <v>-260821</v>
      </c>
      <c r="J1574" s="81" t="n">
        <v>0</v>
      </c>
      <c r="K1574" s="82" t="n">
        <f aca="false">IF(J1574=0,0,J1574/I1574)</f>
        <v>0</v>
      </c>
      <c r="L1574" s="82" t="n">
        <f aca="false">I1574/UOM</f>
        <v>-26.0821</v>
      </c>
      <c r="M1574" s="82" t="n">
        <f aca="false">J1574/UOM</f>
        <v>0</v>
      </c>
      <c r="N1574" s="83" t="str">
        <f aca="false">IF(F1574="P","PHY",IF(F1574="G","G",E1574))</f>
        <v>P</v>
      </c>
      <c r="O1574" s="83" t="str">
        <f aca="false">IF(ISNA(VLOOKUP(G1574,BadCanCurves,1,FALSE())),VLOOKUP(D1574,FOLIOS,6,FALSE()),"not used")</f>
        <v>not used</v>
      </c>
      <c r="P1574" s="83" t="n">
        <f aca="false">IF($N1574="P",VLOOKUP(H1574,PrcBuckets,2,FALSE()),0)</f>
        <v>13</v>
      </c>
      <c r="Q1574" s="83" t="n">
        <f aca="false">IF($N1574="D",VLOOKUP(H1574,BasisBuckets,2,FALSE()),0)</f>
        <v>0</v>
      </c>
      <c r="R1574" s="83" t="n">
        <f aca="false">IF($N1574="PHY",VLOOKUP(H1574,PGDBuckets,2,FALSE()),0)</f>
        <v>0</v>
      </c>
      <c r="S1574" s="83" t="n">
        <f aca="false">IF($N1574="G",VLOOKUP(H1574,PGDBuckets,2,FALSE()),0)</f>
        <v>0</v>
      </c>
      <c r="T1574" s="83" t="n">
        <f aca="false">SUM(P1574:S1574)</f>
        <v>13</v>
      </c>
      <c r="U1574" s="83" t="str">
        <f aca="false">IF(O1574="not used","-",O1574&amp;N1574&amp;T1574)</f>
        <v>-</v>
      </c>
      <c r="V1574" s="83" t="str">
        <f aca="false">IF(O1574="Not Used","-",VLOOKUP(D1574,FOLIOS,7,FALSE())&amp;H1574)</f>
        <v>-</v>
      </c>
      <c r="W1574" s="83" t="str">
        <f aca="false">IF(U1574="-","-",O1574&amp;E1574&amp;H1574)</f>
        <v>-</v>
      </c>
      <c r="X1574" s="84" t="str">
        <f aca="false">D1574&amp;G1574</f>
        <v>FT-CAND-EGSC-PRCTOLL:MCNEIL/MON</v>
      </c>
      <c r="AF1574" s="0" t="str">
        <f aca="false">D1574&amp;V1574</f>
        <v>FT-CAND-EGSC-PRC-</v>
      </c>
    </row>
    <row r="1575" customFormat="false" ht="12.75" hidden="false" customHeight="false" outlineLevel="0" collapsed="false">
      <c r="A1575" s="80" t="n">
        <v>36682</v>
      </c>
      <c r="B1575" s="81" t="s">
        <v>55</v>
      </c>
      <c r="C1575" s="81" t="s">
        <v>56</v>
      </c>
      <c r="D1575" s="81" t="s">
        <v>80</v>
      </c>
      <c r="E1575" s="81" t="s">
        <v>24</v>
      </c>
      <c r="F1575" s="81"/>
      <c r="G1575" s="81" t="s">
        <v>67</v>
      </c>
      <c r="H1575" s="80" t="n">
        <v>39508</v>
      </c>
      <c r="I1575" s="81" t="n">
        <v>-277225</v>
      </c>
      <c r="J1575" s="81" t="n">
        <v>0</v>
      </c>
      <c r="K1575" s="82" t="n">
        <f aca="false">IF(J1575=0,0,J1575/I1575)</f>
        <v>0</v>
      </c>
      <c r="L1575" s="82" t="n">
        <f aca="false">I1575/UOM</f>
        <v>-27.7225</v>
      </c>
      <c r="M1575" s="82" t="n">
        <f aca="false">J1575/UOM</f>
        <v>0</v>
      </c>
      <c r="N1575" s="83" t="str">
        <f aca="false">IF(F1575="P","PHY",IF(F1575="G","G",E1575))</f>
        <v>P</v>
      </c>
      <c r="O1575" s="83" t="str">
        <f aca="false">IF(ISNA(VLOOKUP(G1575,BadCanCurves,1,FALSE())),VLOOKUP(D1575,FOLIOS,6,FALSE()),"not used")</f>
        <v>not used</v>
      </c>
      <c r="P1575" s="83" t="n">
        <f aca="false">IF($N1575="P",VLOOKUP(H1575,PrcBuckets,2,FALSE()),0)</f>
        <v>13</v>
      </c>
      <c r="Q1575" s="83" t="n">
        <f aca="false">IF($N1575="D",VLOOKUP(H1575,BasisBuckets,2,FALSE()),0)</f>
        <v>0</v>
      </c>
      <c r="R1575" s="83" t="n">
        <f aca="false">IF($N1575="PHY",VLOOKUP(H1575,PGDBuckets,2,FALSE()),0)</f>
        <v>0</v>
      </c>
      <c r="S1575" s="83" t="n">
        <f aca="false">IF($N1575="G",VLOOKUP(H1575,PGDBuckets,2,FALSE()),0)</f>
        <v>0</v>
      </c>
      <c r="T1575" s="83" t="n">
        <f aca="false">SUM(P1575:S1575)</f>
        <v>13</v>
      </c>
      <c r="U1575" s="83" t="str">
        <f aca="false">IF(O1575="not used","-",O1575&amp;N1575&amp;T1575)</f>
        <v>-</v>
      </c>
      <c r="V1575" s="83" t="str">
        <f aca="false">IF(O1575="Not Used","-",VLOOKUP(D1575,FOLIOS,7,FALSE())&amp;H1575)</f>
        <v>-</v>
      </c>
      <c r="W1575" s="83" t="str">
        <f aca="false">IF(U1575="-","-",O1575&amp;E1575&amp;H1575)</f>
        <v>-</v>
      </c>
      <c r="X1575" s="84" t="str">
        <f aca="false">D1575&amp;G1575</f>
        <v>FT-CAND-EGSC-PRCTOLL:MCNEIL/MON</v>
      </c>
      <c r="AF1575" s="0" t="str">
        <f aca="false">D1575&amp;V1575</f>
        <v>FT-CAND-EGSC-PRC-</v>
      </c>
    </row>
    <row r="1576" customFormat="false" ht="12.75" hidden="false" customHeight="false" outlineLevel="0" collapsed="false">
      <c r="A1576" s="80" t="n">
        <v>36682</v>
      </c>
      <c r="B1576" s="81" t="s">
        <v>55</v>
      </c>
      <c r="C1576" s="81" t="s">
        <v>56</v>
      </c>
      <c r="D1576" s="81" t="s">
        <v>80</v>
      </c>
      <c r="E1576" s="81" t="s">
        <v>24</v>
      </c>
      <c r="F1576" s="81"/>
      <c r="G1576" s="81" t="s">
        <v>67</v>
      </c>
      <c r="H1576" s="80" t="n">
        <v>39539</v>
      </c>
      <c r="I1576" s="81" t="n">
        <v>-266654</v>
      </c>
      <c r="J1576" s="81" t="n">
        <v>0</v>
      </c>
      <c r="K1576" s="82" t="n">
        <f aca="false">IF(J1576=0,0,J1576/I1576)</f>
        <v>0</v>
      </c>
      <c r="L1576" s="82" t="n">
        <f aca="false">I1576/UOM</f>
        <v>-26.6654</v>
      </c>
      <c r="M1576" s="82" t="n">
        <f aca="false">J1576/UOM</f>
        <v>0</v>
      </c>
      <c r="N1576" s="83" t="str">
        <f aca="false">IF(F1576="P","PHY",IF(F1576="G","G",E1576))</f>
        <v>P</v>
      </c>
      <c r="O1576" s="83" t="str">
        <f aca="false">IF(ISNA(VLOOKUP(G1576,BadCanCurves,1,FALSE())),VLOOKUP(D1576,FOLIOS,6,FALSE()),"not used")</f>
        <v>not used</v>
      </c>
      <c r="P1576" s="83" t="n">
        <f aca="false">IF($N1576="P",VLOOKUP(H1576,PrcBuckets,2,FALSE()),0)</f>
        <v>13</v>
      </c>
      <c r="Q1576" s="83" t="n">
        <f aca="false">IF($N1576="D",VLOOKUP(H1576,BasisBuckets,2,FALSE()),0)</f>
        <v>0</v>
      </c>
      <c r="R1576" s="83" t="n">
        <f aca="false">IF($N1576="PHY",VLOOKUP(H1576,PGDBuckets,2,FALSE()),0)</f>
        <v>0</v>
      </c>
      <c r="S1576" s="83" t="n">
        <f aca="false">IF($N1576="G",VLOOKUP(H1576,PGDBuckets,2,FALSE()),0)</f>
        <v>0</v>
      </c>
      <c r="T1576" s="83" t="n">
        <f aca="false">SUM(P1576:S1576)</f>
        <v>13</v>
      </c>
      <c r="U1576" s="83" t="str">
        <f aca="false">IF(O1576="not used","-",O1576&amp;N1576&amp;T1576)</f>
        <v>-</v>
      </c>
      <c r="V1576" s="83" t="str">
        <f aca="false">IF(O1576="Not Used","-",VLOOKUP(D1576,FOLIOS,7,FALSE())&amp;H1576)</f>
        <v>-</v>
      </c>
      <c r="W1576" s="83" t="str">
        <f aca="false">IF(U1576="-","-",O1576&amp;E1576&amp;H1576)</f>
        <v>-</v>
      </c>
      <c r="X1576" s="84" t="str">
        <f aca="false">D1576&amp;G1576</f>
        <v>FT-CAND-EGSC-PRCTOLL:MCNEIL/MON</v>
      </c>
      <c r="AF1576" s="0" t="str">
        <f aca="false">D1576&amp;V1576</f>
        <v>FT-CAND-EGSC-PRC-</v>
      </c>
    </row>
    <row r="1577" customFormat="false" ht="12.75" hidden="false" customHeight="false" outlineLevel="0" collapsed="false">
      <c r="A1577" s="80" t="n">
        <v>36682</v>
      </c>
      <c r="B1577" s="81" t="s">
        <v>55</v>
      </c>
      <c r="C1577" s="81" t="s">
        <v>56</v>
      </c>
      <c r="D1577" s="81" t="s">
        <v>80</v>
      </c>
      <c r="E1577" s="81" t="s">
        <v>24</v>
      </c>
      <c r="F1577" s="81"/>
      <c r="G1577" s="81" t="s">
        <v>67</v>
      </c>
      <c r="H1577" s="80" t="n">
        <v>39569</v>
      </c>
      <c r="I1577" s="81" t="n">
        <v>-273924</v>
      </c>
      <c r="J1577" s="81" t="n">
        <v>0</v>
      </c>
      <c r="K1577" s="82" t="n">
        <f aca="false">IF(J1577=0,0,J1577/I1577)</f>
        <v>0</v>
      </c>
      <c r="L1577" s="82" t="n">
        <f aca="false">I1577/UOM</f>
        <v>-27.3924</v>
      </c>
      <c r="M1577" s="82" t="n">
        <f aca="false">J1577/UOM</f>
        <v>0</v>
      </c>
      <c r="N1577" s="83" t="str">
        <f aca="false">IF(F1577="P","PHY",IF(F1577="G","G",E1577))</f>
        <v>P</v>
      </c>
      <c r="O1577" s="83" t="str">
        <f aca="false">IF(ISNA(VLOOKUP(G1577,BadCanCurves,1,FALSE())),VLOOKUP(D1577,FOLIOS,6,FALSE()),"not used")</f>
        <v>not used</v>
      </c>
      <c r="P1577" s="83" t="n">
        <f aca="false">IF($N1577="P",VLOOKUP(H1577,PrcBuckets,2,FALSE()),0)</f>
        <v>13</v>
      </c>
      <c r="Q1577" s="83" t="n">
        <f aca="false">IF($N1577="D",VLOOKUP(H1577,BasisBuckets,2,FALSE()),0)</f>
        <v>0</v>
      </c>
      <c r="R1577" s="83" t="n">
        <f aca="false">IF($N1577="PHY",VLOOKUP(H1577,PGDBuckets,2,FALSE()),0)</f>
        <v>0</v>
      </c>
      <c r="S1577" s="83" t="n">
        <f aca="false">IF($N1577="G",VLOOKUP(H1577,PGDBuckets,2,FALSE()),0)</f>
        <v>0</v>
      </c>
      <c r="T1577" s="83" t="n">
        <f aca="false">SUM(P1577:S1577)</f>
        <v>13</v>
      </c>
      <c r="U1577" s="83" t="str">
        <f aca="false">IF(O1577="not used","-",O1577&amp;N1577&amp;T1577)</f>
        <v>-</v>
      </c>
      <c r="V1577" s="83" t="str">
        <f aca="false">IF(O1577="Not Used","-",VLOOKUP(D1577,FOLIOS,7,FALSE())&amp;H1577)</f>
        <v>-</v>
      </c>
      <c r="W1577" s="83" t="str">
        <f aca="false">IF(U1577="-","-",O1577&amp;E1577&amp;H1577)</f>
        <v>-</v>
      </c>
      <c r="X1577" s="84" t="str">
        <f aca="false">D1577&amp;G1577</f>
        <v>FT-CAND-EGSC-PRCTOLL:MCNEIL/MON</v>
      </c>
      <c r="AF1577" s="0" t="str">
        <f aca="false">D1577&amp;V1577</f>
        <v>FT-CAND-EGSC-PRC-</v>
      </c>
    </row>
    <row r="1578" customFormat="false" ht="12.75" hidden="false" customHeight="false" outlineLevel="0" collapsed="false">
      <c r="A1578" s="80" t="n">
        <v>36682</v>
      </c>
      <c r="B1578" s="81" t="s">
        <v>55</v>
      </c>
      <c r="C1578" s="81" t="s">
        <v>56</v>
      </c>
      <c r="D1578" s="81" t="s">
        <v>80</v>
      </c>
      <c r="E1578" s="81" t="s">
        <v>24</v>
      </c>
      <c r="F1578" s="81"/>
      <c r="G1578" s="81" t="s">
        <v>67</v>
      </c>
      <c r="H1578" s="80" t="n">
        <v>39600</v>
      </c>
      <c r="I1578" s="81" t="n">
        <v>-263478</v>
      </c>
      <c r="J1578" s="81" t="n">
        <v>0</v>
      </c>
      <c r="K1578" s="82" t="n">
        <f aca="false">IF(J1578=0,0,J1578/I1578)</f>
        <v>0</v>
      </c>
      <c r="L1578" s="82" t="n">
        <f aca="false">I1578/UOM</f>
        <v>-26.3478</v>
      </c>
      <c r="M1578" s="82" t="n">
        <f aca="false">J1578/UOM</f>
        <v>0</v>
      </c>
      <c r="N1578" s="83" t="str">
        <f aca="false">IF(F1578="P","PHY",IF(F1578="G","G",E1578))</f>
        <v>P</v>
      </c>
      <c r="O1578" s="83" t="str">
        <f aca="false">IF(ISNA(VLOOKUP(G1578,BadCanCurves,1,FALSE())),VLOOKUP(D1578,FOLIOS,6,FALSE()),"not used")</f>
        <v>not used</v>
      </c>
      <c r="P1578" s="83" t="n">
        <f aca="false">IF($N1578="P",VLOOKUP(H1578,PrcBuckets,2,FALSE()),0)</f>
        <v>13</v>
      </c>
      <c r="Q1578" s="83" t="n">
        <f aca="false">IF($N1578="D",VLOOKUP(H1578,BasisBuckets,2,FALSE()),0)</f>
        <v>0</v>
      </c>
      <c r="R1578" s="83" t="n">
        <f aca="false">IF($N1578="PHY",VLOOKUP(H1578,PGDBuckets,2,FALSE()),0)</f>
        <v>0</v>
      </c>
      <c r="S1578" s="83" t="n">
        <f aca="false">IF($N1578="G",VLOOKUP(H1578,PGDBuckets,2,FALSE()),0)</f>
        <v>0</v>
      </c>
      <c r="T1578" s="83" t="n">
        <f aca="false">SUM(P1578:S1578)</f>
        <v>13</v>
      </c>
      <c r="U1578" s="83" t="str">
        <f aca="false">IF(O1578="not used","-",O1578&amp;N1578&amp;T1578)</f>
        <v>-</v>
      </c>
      <c r="V1578" s="83" t="str">
        <f aca="false">IF(O1578="Not Used","-",VLOOKUP(D1578,FOLIOS,7,FALSE())&amp;H1578)</f>
        <v>-</v>
      </c>
      <c r="W1578" s="83" t="str">
        <f aca="false">IF(U1578="-","-",O1578&amp;E1578&amp;H1578)</f>
        <v>-</v>
      </c>
      <c r="X1578" s="84" t="str">
        <f aca="false">D1578&amp;G1578</f>
        <v>FT-CAND-EGSC-PRCTOLL:MCNEIL/MON</v>
      </c>
      <c r="AF1578" s="0" t="str">
        <f aca="false">D1578&amp;V1578</f>
        <v>FT-CAND-EGSC-PRC-</v>
      </c>
    </row>
    <row r="1579" customFormat="false" ht="12.75" hidden="false" customHeight="false" outlineLevel="0" collapsed="false">
      <c r="A1579" s="80" t="n">
        <v>36682</v>
      </c>
      <c r="B1579" s="81" t="s">
        <v>55</v>
      </c>
      <c r="C1579" s="81" t="s">
        <v>56</v>
      </c>
      <c r="D1579" s="81" t="s">
        <v>80</v>
      </c>
      <c r="E1579" s="81" t="s">
        <v>24</v>
      </c>
      <c r="F1579" s="81"/>
      <c r="G1579" s="81" t="s">
        <v>67</v>
      </c>
      <c r="H1579" s="80" t="n">
        <v>39630</v>
      </c>
      <c r="I1579" s="81" t="n">
        <v>-270661</v>
      </c>
      <c r="J1579" s="81" t="n">
        <v>0</v>
      </c>
      <c r="K1579" s="82" t="n">
        <f aca="false">IF(J1579=0,0,J1579/I1579)</f>
        <v>0</v>
      </c>
      <c r="L1579" s="82" t="n">
        <f aca="false">I1579/UOM</f>
        <v>-27.0661</v>
      </c>
      <c r="M1579" s="82" t="n">
        <f aca="false">J1579/UOM</f>
        <v>0</v>
      </c>
      <c r="N1579" s="83" t="str">
        <f aca="false">IF(F1579="P","PHY",IF(F1579="G","G",E1579))</f>
        <v>P</v>
      </c>
      <c r="O1579" s="83" t="str">
        <f aca="false">IF(ISNA(VLOOKUP(G1579,BadCanCurves,1,FALSE())),VLOOKUP(D1579,FOLIOS,6,FALSE()),"not used")</f>
        <v>not used</v>
      </c>
      <c r="P1579" s="83" t="n">
        <f aca="false">IF($N1579="P",VLOOKUP(H1579,PrcBuckets,2,FALSE()),0)</f>
        <v>13</v>
      </c>
      <c r="Q1579" s="83" t="n">
        <f aca="false">IF($N1579="D",VLOOKUP(H1579,BasisBuckets,2,FALSE()),0)</f>
        <v>0</v>
      </c>
      <c r="R1579" s="83" t="n">
        <f aca="false">IF($N1579="PHY",VLOOKUP(H1579,PGDBuckets,2,FALSE()),0)</f>
        <v>0</v>
      </c>
      <c r="S1579" s="83" t="n">
        <f aca="false">IF($N1579="G",VLOOKUP(H1579,PGDBuckets,2,FALSE()),0)</f>
        <v>0</v>
      </c>
      <c r="T1579" s="83" t="n">
        <f aca="false">SUM(P1579:S1579)</f>
        <v>13</v>
      </c>
      <c r="U1579" s="83" t="str">
        <f aca="false">IF(O1579="not used","-",O1579&amp;N1579&amp;T1579)</f>
        <v>-</v>
      </c>
      <c r="V1579" s="83" t="str">
        <f aca="false">IF(O1579="Not Used","-",VLOOKUP(D1579,FOLIOS,7,FALSE())&amp;H1579)</f>
        <v>-</v>
      </c>
      <c r="W1579" s="83" t="str">
        <f aca="false">IF(U1579="-","-",O1579&amp;E1579&amp;H1579)</f>
        <v>-</v>
      </c>
      <c r="X1579" s="84" t="str">
        <f aca="false">D1579&amp;G1579</f>
        <v>FT-CAND-EGSC-PRCTOLL:MCNEIL/MON</v>
      </c>
      <c r="AF1579" s="0" t="str">
        <f aca="false">D1579&amp;V1579</f>
        <v>FT-CAND-EGSC-PRC-</v>
      </c>
    </row>
    <row r="1580" customFormat="false" ht="12.75" hidden="false" customHeight="false" outlineLevel="0" collapsed="false">
      <c r="A1580" s="80" t="n">
        <v>36682</v>
      </c>
      <c r="B1580" s="81" t="s">
        <v>55</v>
      </c>
      <c r="C1580" s="81" t="s">
        <v>56</v>
      </c>
      <c r="D1580" s="81" t="s">
        <v>80</v>
      </c>
      <c r="E1580" s="81" t="s">
        <v>24</v>
      </c>
      <c r="F1580" s="81"/>
      <c r="G1580" s="81" t="s">
        <v>67</v>
      </c>
      <c r="H1580" s="80" t="n">
        <v>39661</v>
      </c>
      <c r="I1580" s="81" t="n">
        <v>-269019</v>
      </c>
      <c r="J1580" s="81" t="n">
        <v>0</v>
      </c>
      <c r="K1580" s="82" t="n">
        <f aca="false">IF(J1580=0,0,J1580/I1580)</f>
        <v>0</v>
      </c>
      <c r="L1580" s="82" t="n">
        <f aca="false">I1580/UOM</f>
        <v>-26.9019</v>
      </c>
      <c r="M1580" s="82" t="n">
        <f aca="false">J1580/UOM</f>
        <v>0</v>
      </c>
      <c r="N1580" s="83" t="str">
        <f aca="false">IF(F1580="P","PHY",IF(F1580="G","G",E1580))</f>
        <v>P</v>
      </c>
      <c r="O1580" s="83" t="str">
        <f aca="false">IF(ISNA(VLOOKUP(G1580,BadCanCurves,1,FALSE())),VLOOKUP(D1580,FOLIOS,6,FALSE()),"not used")</f>
        <v>not used</v>
      </c>
      <c r="P1580" s="83" t="n">
        <f aca="false">IF($N1580="P",VLOOKUP(H1580,PrcBuckets,2,FALSE()),0)</f>
        <v>13</v>
      </c>
      <c r="Q1580" s="83" t="n">
        <f aca="false">IF($N1580="D",VLOOKUP(H1580,BasisBuckets,2,FALSE()),0)</f>
        <v>0</v>
      </c>
      <c r="R1580" s="83" t="n">
        <f aca="false">IF($N1580="PHY",VLOOKUP(H1580,PGDBuckets,2,FALSE()),0)</f>
        <v>0</v>
      </c>
      <c r="S1580" s="83" t="n">
        <f aca="false">IF($N1580="G",VLOOKUP(H1580,PGDBuckets,2,FALSE()),0)</f>
        <v>0</v>
      </c>
      <c r="T1580" s="83" t="n">
        <f aca="false">SUM(P1580:S1580)</f>
        <v>13</v>
      </c>
      <c r="U1580" s="83" t="str">
        <f aca="false">IF(O1580="not used","-",O1580&amp;N1580&amp;T1580)</f>
        <v>-</v>
      </c>
      <c r="V1580" s="83" t="str">
        <f aca="false">IF(O1580="Not Used","-",VLOOKUP(D1580,FOLIOS,7,FALSE())&amp;H1580)</f>
        <v>-</v>
      </c>
      <c r="W1580" s="83" t="str">
        <f aca="false">IF(U1580="-","-",O1580&amp;E1580&amp;H1580)</f>
        <v>-</v>
      </c>
      <c r="X1580" s="84" t="str">
        <f aca="false">D1580&amp;G1580</f>
        <v>FT-CAND-EGSC-PRCTOLL:MCNEIL/MON</v>
      </c>
      <c r="AF1580" s="0" t="str">
        <f aca="false">D1580&amp;V1580</f>
        <v>FT-CAND-EGSC-PRC-</v>
      </c>
    </row>
    <row r="1581" customFormat="false" ht="12.75" hidden="false" customHeight="false" outlineLevel="0" collapsed="false">
      <c r="A1581" s="80" t="n">
        <v>36682</v>
      </c>
      <c r="B1581" s="81" t="s">
        <v>55</v>
      </c>
      <c r="C1581" s="81" t="s">
        <v>56</v>
      </c>
      <c r="D1581" s="81" t="s">
        <v>80</v>
      </c>
      <c r="E1581" s="81" t="s">
        <v>24</v>
      </c>
      <c r="F1581" s="81"/>
      <c r="G1581" s="81" t="s">
        <v>67</v>
      </c>
      <c r="H1581" s="80" t="n">
        <v>39692</v>
      </c>
      <c r="I1581" s="81" t="n">
        <v>-258761</v>
      </c>
      <c r="J1581" s="81" t="n">
        <v>0</v>
      </c>
      <c r="K1581" s="82" t="n">
        <f aca="false">IF(J1581=0,0,J1581/I1581)</f>
        <v>0</v>
      </c>
      <c r="L1581" s="82" t="n">
        <f aca="false">I1581/UOM</f>
        <v>-25.8761</v>
      </c>
      <c r="M1581" s="82" t="n">
        <f aca="false">J1581/UOM</f>
        <v>0</v>
      </c>
      <c r="N1581" s="83" t="str">
        <f aca="false">IF(F1581="P","PHY",IF(F1581="G","G",E1581))</f>
        <v>P</v>
      </c>
      <c r="O1581" s="83" t="str">
        <f aca="false">IF(ISNA(VLOOKUP(G1581,BadCanCurves,1,FALSE())),VLOOKUP(D1581,FOLIOS,6,FALSE()),"not used")</f>
        <v>not used</v>
      </c>
      <c r="P1581" s="83" t="n">
        <f aca="false">IF($N1581="P",VLOOKUP(H1581,PrcBuckets,2,FALSE()),0)</f>
        <v>13</v>
      </c>
      <c r="Q1581" s="83" t="n">
        <f aca="false">IF($N1581="D",VLOOKUP(H1581,BasisBuckets,2,FALSE()),0)</f>
        <v>0</v>
      </c>
      <c r="R1581" s="83" t="n">
        <f aca="false">IF($N1581="PHY",VLOOKUP(H1581,PGDBuckets,2,FALSE()),0)</f>
        <v>0</v>
      </c>
      <c r="S1581" s="83" t="n">
        <f aca="false">IF($N1581="G",VLOOKUP(H1581,PGDBuckets,2,FALSE()),0)</f>
        <v>0</v>
      </c>
      <c r="T1581" s="83" t="n">
        <f aca="false">SUM(P1581:S1581)</f>
        <v>13</v>
      </c>
      <c r="U1581" s="83" t="str">
        <f aca="false">IF(O1581="not used","-",O1581&amp;N1581&amp;T1581)</f>
        <v>-</v>
      </c>
      <c r="V1581" s="83" t="str">
        <f aca="false">IF(O1581="Not Used","-",VLOOKUP(D1581,FOLIOS,7,FALSE())&amp;H1581)</f>
        <v>-</v>
      </c>
      <c r="W1581" s="83" t="str">
        <f aca="false">IF(U1581="-","-",O1581&amp;E1581&amp;H1581)</f>
        <v>-</v>
      </c>
      <c r="X1581" s="84" t="str">
        <f aca="false">D1581&amp;G1581</f>
        <v>FT-CAND-EGSC-PRCTOLL:MCNEIL/MON</v>
      </c>
      <c r="AF1581" s="0" t="str">
        <f aca="false">D1581&amp;V1581</f>
        <v>FT-CAND-EGSC-PRC-</v>
      </c>
    </row>
    <row r="1582" customFormat="false" ht="12.75" hidden="false" customHeight="false" outlineLevel="0" collapsed="false">
      <c r="A1582" s="80" t="n">
        <v>36682</v>
      </c>
      <c r="B1582" s="81" t="s">
        <v>55</v>
      </c>
      <c r="C1582" s="81" t="s">
        <v>56</v>
      </c>
      <c r="D1582" s="81" t="s">
        <v>80</v>
      </c>
      <c r="E1582" s="81" t="s">
        <v>24</v>
      </c>
      <c r="F1582" s="81"/>
      <c r="G1582" s="81" t="s">
        <v>67</v>
      </c>
      <c r="H1582" s="80" t="n">
        <v>39722</v>
      </c>
      <c r="I1582" s="81" t="n">
        <v>-265816</v>
      </c>
      <c r="J1582" s="81" t="n">
        <v>0</v>
      </c>
      <c r="K1582" s="82" t="n">
        <f aca="false">IF(J1582=0,0,J1582/I1582)</f>
        <v>0</v>
      </c>
      <c r="L1582" s="82" t="n">
        <f aca="false">I1582/UOM</f>
        <v>-26.5816</v>
      </c>
      <c r="M1582" s="82" t="n">
        <f aca="false">J1582/UOM</f>
        <v>0</v>
      </c>
      <c r="N1582" s="83" t="str">
        <f aca="false">IF(F1582="P","PHY",IF(F1582="G","G",E1582))</f>
        <v>P</v>
      </c>
      <c r="O1582" s="83" t="str">
        <f aca="false">IF(ISNA(VLOOKUP(G1582,BadCanCurves,1,FALSE())),VLOOKUP(D1582,FOLIOS,6,FALSE()),"not used")</f>
        <v>not used</v>
      </c>
      <c r="P1582" s="83" t="n">
        <f aca="false">IF($N1582="P",VLOOKUP(H1582,PrcBuckets,2,FALSE()),0)</f>
        <v>13</v>
      </c>
      <c r="Q1582" s="83" t="n">
        <f aca="false">IF($N1582="D",VLOOKUP(H1582,BasisBuckets,2,FALSE()),0)</f>
        <v>0</v>
      </c>
      <c r="R1582" s="83" t="n">
        <f aca="false">IF($N1582="PHY",VLOOKUP(H1582,PGDBuckets,2,FALSE()),0)</f>
        <v>0</v>
      </c>
      <c r="S1582" s="83" t="n">
        <f aca="false">IF($N1582="G",VLOOKUP(H1582,PGDBuckets,2,FALSE()),0)</f>
        <v>0</v>
      </c>
      <c r="T1582" s="83" t="n">
        <f aca="false">SUM(P1582:S1582)</f>
        <v>13</v>
      </c>
      <c r="U1582" s="83" t="str">
        <f aca="false">IF(O1582="not used","-",O1582&amp;N1582&amp;T1582)</f>
        <v>-</v>
      </c>
      <c r="V1582" s="83" t="str">
        <f aca="false">IF(O1582="Not Used","-",VLOOKUP(D1582,FOLIOS,7,FALSE())&amp;H1582)</f>
        <v>-</v>
      </c>
      <c r="W1582" s="83" t="str">
        <f aca="false">IF(U1582="-","-",O1582&amp;E1582&amp;H1582)</f>
        <v>-</v>
      </c>
      <c r="X1582" s="84" t="str">
        <f aca="false">D1582&amp;G1582</f>
        <v>FT-CAND-EGSC-PRCTOLL:MCNEIL/MON</v>
      </c>
      <c r="AF1582" s="0" t="str">
        <f aca="false">D1582&amp;V1582</f>
        <v>FT-CAND-EGSC-PRC-</v>
      </c>
    </row>
    <row r="1583" customFormat="false" ht="12.75" hidden="false" customHeight="false" outlineLevel="0" collapsed="false">
      <c r="A1583" s="80" t="n">
        <v>36682</v>
      </c>
      <c r="B1583" s="81" t="s">
        <v>55</v>
      </c>
      <c r="C1583" s="81" t="s">
        <v>56</v>
      </c>
      <c r="D1583" s="81" t="s">
        <v>80</v>
      </c>
      <c r="E1583" s="81" t="s">
        <v>24</v>
      </c>
      <c r="F1583" s="81"/>
      <c r="G1583" s="81" t="s">
        <v>67</v>
      </c>
      <c r="H1583" s="80" t="n">
        <v>39753</v>
      </c>
      <c r="I1583" s="81" t="n">
        <v>-255680</v>
      </c>
      <c r="J1583" s="81" t="n">
        <v>0</v>
      </c>
      <c r="K1583" s="82" t="n">
        <f aca="false">IF(J1583=0,0,J1583/I1583)</f>
        <v>0</v>
      </c>
      <c r="L1583" s="82" t="n">
        <f aca="false">I1583/UOM</f>
        <v>-25.568</v>
      </c>
      <c r="M1583" s="82" t="n">
        <f aca="false">J1583/UOM</f>
        <v>0</v>
      </c>
      <c r="N1583" s="83" t="str">
        <f aca="false">IF(F1583="P","PHY",IF(F1583="G","G",E1583))</f>
        <v>P</v>
      </c>
      <c r="O1583" s="83" t="str">
        <f aca="false">IF(ISNA(VLOOKUP(G1583,BadCanCurves,1,FALSE())),VLOOKUP(D1583,FOLIOS,6,FALSE()),"not used")</f>
        <v>not used</v>
      </c>
      <c r="P1583" s="83" t="n">
        <f aca="false">IF($N1583="P",VLOOKUP(H1583,PrcBuckets,2,FALSE()),0)</f>
        <v>13</v>
      </c>
      <c r="Q1583" s="83" t="n">
        <f aca="false">IF($N1583="D",VLOOKUP(H1583,BasisBuckets,2,FALSE()),0)</f>
        <v>0</v>
      </c>
      <c r="R1583" s="83" t="n">
        <f aca="false">IF($N1583="PHY",VLOOKUP(H1583,PGDBuckets,2,FALSE()),0)</f>
        <v>0</v>
      </c>
      <c r="S1583" s="83" t="n">
        <f aca="false">IF($N1583="G",VLOOKUP(H1583,PGDBuckets,2,FALSE()),0)</f>
        <v>0</v>
      </c>
      <c r="T1583" s="83" t="n">
        <f aca="false">SUM(P1583:S1583)</f>
        <v>13</v>
      </c>
      <c r="U1583" s="83" t="str">
        <f aca="false">IF(O1583="not used","-",O1583&amp;N1583&amp;T1583)</f>
        <v>-</v>
      </c>
      <c r="V1583" s="83" t="str">
        <f aca="false">IF(O1583="Not Used","-",VLOOKUP(D1583,FOLIOS,7,FALSE())&amp;H1583)</f>
        <v>-</v>
      </c>
      <c r="W1583" s="83" t="str">
        <f aca="false">IF(U1583="-","-",O1583&amp;E1583&amp;H1583)</f>
        <v>-</v>
      </c>
      <c r="X1583" s="84" t="str">
        <f aca="false">D1583&amp;G1583</f>
        <v>FT-CAND-EGSC-PRCTOLL:MCNEIL/MON</v>
      </c>
      <c r="AF1583" s="0" t="str">
        <f aca="false">D1583&amp;V1583</f>
        <v>FT-CAND-EGSC-PRC-</v>
      </c>
    </row>
    <row r="1584" customFormat="false" ht="12.75" hidden="false" customHeight="false" outlineLevel="0" collapsed="false">
      <c r="A1584" s="80" t="n">
        <v>36682</v>
      </c>
      <c r="B1584" s="81" t="s">
        <v>55</v>
      </c>
      <c r="C1584" s="81" t="s">
        <v>56</v>
      </c>
      <c r="D1584" s="81" t="s">
        <v>80</v>
      </c>
      <c r="E1584" s="81" t="s">
        <v>24</v>
      </c>
      <c r="F1584" s="81"/>
      <c r="G1584" s="81" t="s">
        <v>67</v>
      </c>
      <c r="H1584" s="80" t="n">
        <v>39783</v>
      </c>
      <c r="I1584" s="81" t="n">
        <v>-453847</v>
      </c>
      <c r="J1584" s="81" t="n">
        <v>0</v>
      </c>
      <c r="K1584" s="82" t="n">
        <f aca="false">IF(J1584=0,0,J1584/I1584)</f>
        <v>0</v>
      </c>
      <c r="L1584" s="82" t="n">
        <f aca="false">I1584/UOM</f>
        <v>-45.3847</v>
      </c>
      <c r="M1584" s="82" t="n">
        <f aca="false">J1584/UOM</f>
        <v>0</v>
      </c>
      <c r="N1584" s="83" t="str">
        <f aca="false">IF(F1584="P","PHY",IF(F1584="G","G",E1584))</f>
        <v>P</v>
      </c>
      <c r="O1584" s="83" t="str">
        <f aca="false">IF(ISNA(VLOOKUP(G1584,BadCanCurves,1,FALSE())),VLOOKUP(D1584,FOLIOS,6,FALSE()),"not used")</f>
        <v>not used</v>
      </c>
      <c r="P1584" s="83" t="n">
        <f aca="false">IF($N1584="P",VLOOKUP(H1584,PrcBuckets,2,FALSE()),0)</f>
        <v>13</v>
      </c>
      <c r="Q1584" s="83" t="n">
        <f aca="false">IF($N1584="D",VLOOKUP(H1584,BasisBuckets,2,FALSE()),0)</f>
        <v>0</v>
      </c>
      <c r="R1584" s="83" t="n">
        <f aca="false">IF($N1584="PHY",VLOOKUP(H1584,PGDBuckets,2,FALSE()),0)</f>
        <v>0</v>
      </c>
      <c r="S1584" s="83" t="n">
        <f aca="false">IF($N1584="G",VLOOKUP(H1584,PGDBuckets,2,FALSE()),0)</f>
        <v>0</v>
      </c>
      <c r="T1584" s="83" t="n">
        <f aca="false">SUM(P1584:S1584)</f>
        <v>13</v>
      </c>
      <c r="U1584" s="83" t="str">
        <f aca="false">IF(O1584="not used","-",O1584&amp;N1584&amp;T1584)</f>
        <v>-</v>
      </c>
      <c r="V1584" s="83" t="str">
        <f aca="false">IF(O1584="Not Used","-",VLOOKUP(D1584,FOLIOS,7,FALSE())&amp;H1584)</f>
        <v>-</v>
      </c>
      <c r="W1584" s="83" t="str">
        <f aca="false">IF(U1584="-","-",O1584&amp;E1584&amp;H1584)</f>
        <v>-</v>
      </c>
      <c r="X1584" s="84" t="str">
        <f aca="false">D1584&amp;G1584</f>
        <v>FT-CAND-EGSC-PRCTOLL:MCNEIL/MON</v>
      </c>
      <c r="AF1584" s="0" t="str">
        <f aca="false">D1584&amp;V1584</f>
        <v>FT-CAND-EGSC-PRC-</v>
      </c>
    </row>
    <row r="1585" customFormat="false" ht="12.75" hidden="false" customHeight="false" outlineLevel="0" collapsed="false">
      <c r="A1585" s="80" t="n">
        <v>36682</v>
      </c>
      <c r="B1585" s="81" t="s">
        <v>55</v>
      </c>
      <c r="C1585" s="81" t="s">
        <v>56</v>
      </c>
      <c r="D1585" s="81" t="s">
        <v>80</v>
      </c>
      <c r="E1585" s="81" t="s">
        <v>24</v>
      </c>
      <c r="F1585" s="81"/>
      <c r="G1585" s="81" t="s">
        <v>68</v>
      </c>
      <c r="H1585" s="80" t="n">
        <v>36708</v>
      </c>
      <c r="I1585" s="81" t="n">
        <v>0</v>
      </c>
      <c r="J1585" s="81" t="n">
        <v>0</v>
      </c>
      <c r="K1585" s="82" t="n">
        <f aca="false">IF(J1585=0,0,J1585/I1585)</f>
        <v>0</v>
      </c>
      <c r="L1585" s="82" t="n">
        <f aca="false">I1585/UOM</f>
        <v>0</v>
      </c>
      <c r="M1585" s="82" t="n">
        <f aca="false">J1585/UOM</f>
        <v>0</v>
      </c>
      <c r="N1585" s="83" t="str">
        <f aca="false">IF(F1585="P","PHY",IF(F1585="G","G",E1585))</f>
        <v>P</v>
      </c>
      <c r="O1585" s="83" t="str">
        <f aca="false">IF(ISNA(VLOOKUP(G1585,BadCanCurves,1,FALSE())),VLOOKUP(D1585,FOLIOS,6,FALSE()),"not used")</f>
        <v>not used</v>
      </c>
      <c r="P1585" s="83" t="n">
        <f aca="false">IF($N1585="P",VLOOKUP(H1585,PrcBuckets,2,FALSE()),0)</f>
        <v>4</v>
      </c>
      <c r="Q1585" s="83" t="n">
        <f aca="false">IF($N1585="D",VLOOKUP(H1585,BasisBuckets,2,FALSE()),0)</f>
        <v>0</v>
      </c>
      <c r="R1585" s="83" t="n">
        <f aca="false">IF($N1585="PHY",VLOOKUP(H1585,PGDBuckets,2,FALSE()),0)</f>
        <v>0</v>
      </c>
      <c r="S1585" s="83" t="n">
        <f aca="false">IF($N1585="G",VLOOKUP(H1585,PGDBuckets,2,FALSE()),0)</f>
        <v>0</v>
      </c>
      <c r="T1585" s="83" t="n">
        <f aca="false">SUM(P1585:S1585)</f>
        <v>4</v>
      </c>
      <c r="U1585" s="83" t="str">
        <f aca="false">IF(O1585="not used","-",O1585&amp;N1585&amp;T1585)</f>
        <v>-</v>
      </c>
      <c r="V1585" s="83" t="str">
        <f aca="false">IF(O1585="Not Used","-",VLOOKUP(D1585,FOLIOS,7,FALSE())&amp;H1585)</f>
        <v>-</v>
      </c>
      <c r="W1585" s="83" t="str">
        <f aca="false">IF(U1585="-","-",O1585&amp;E1585&amp;H1585)</f>
        <v>-</v>
      </c>
      <c r="X1585" s="84" t="str">
        <f aca="false">D1585&amp;G1585</f>
        <v>FT-CAND-EGSC-PRCTOLL:MONCH/CHI</v>
      </c>
      <c r="AF1585" s="0" t="str">
        <f aca="false">D1585&amp;V1585</f>
        <v>FT-CAND-EGSC-PRC-</v>
      </c>
    </row>
    <row r="1586" customFormat="false" ht="12.75" hidden="false" customHeight="false" outlineLevel="0" collapsed="false">
      <c r="A1586" s="80" t="n">
        <v>36682</v>
      </c>
      <c r="B1586" s="81" t="s">
        <v>55</v>
      </c>
      <c r="C1586" s="81" t="s">
        <v>56</v>
      </c>
      <c r="D1586" s="81" t="s">
        <v>80</v>
      </c>
      <c r="E1586" s="81" t="s">
        <v>24</v>
      </c>
      <c r="F1586" s="81"/>
      <c r="G1586" s="81" t="s">
        <v>68</v>
      </c>
      <c r="H1586" s="80" t="n">
        <v>36739</v>
      </c>
      <c r="I1586" s="81" t="n">
        <v>0</v>
      </c>
      <c r="J1586" s="81" t="n">
        <v>0</v>
      </c>
      <c r="K1586" s="82" t="n">
        <f aca="false">IF(J1586=0,0,J1586/I1586)</f>
        <v>0</v>
      </c>
      <c r="L1586" s="82" t="n">
        <f aca="false">I1586/UOM</f>
        <v>0</v>
      </c>
      <c r="M1586" s="82" t="n">
        <f aca="false">J1586/UOM</f>
        <v>0</v>
      </c>
      <c r="N1586" s="83" t="str">
        <f aca="false">IF(F1586="P","PHY",IF(F1586="G","G",E1586))</f>
        <v>P</v>
      </c>
      <c r="O1586" s="83" t="str">
        <f aca="false">IF(ISNA(VLOOKUP(G1586,BadCanCurves,1,FALSE())),VLOOKUP(D1586,FOLIOS,6,FALSE()),"not used")</f>
        <v>not used</v>
      </c>
      <c r="P1586" s="83" t="n">
        <f aca="false">IF($N1586="P",VLOOKUP(H1586,PrcBuckets,2,FALSE()),0)</f>
        <v>5</v>
      </c>
      <c r="Q1586" s="83" t="n">
        <f aca="false">IF($N1586="D",VLOOKUP(H1586,BasisBuckets,2,FALSE()),0)</f>
        <v>0</v>
      </c>
      <c r="R1586" s="83" t="n">
        <f aca="false">IF($N1586="PHY",VLOOKUP(H1586,PGDBuckets,2,FALSE()),0)</f>
        <v>0</v>
      </c>
      <c r="S1586" s="83" t="n">
        <f aca="false">IF($N1586="G",VLOOKUP(H1586,PGDBuckets,2,FALSE()),0)</f>
        <v>0</v>
      </c>
      <c r="T1586" s="83" t="n">
        <f aca="false">SUM(P1586:S1586)</f>
        <v>5</v>
      </c>
      <c r="U1586" s="83" t="str">
        <f aca="false">IF(O1586="not used","-",O1586&amp;N1586&amp;T1586)</f>
        <v>-</v>
      </c>
      <c r="V1586" s="83" t="str">
        <f aca="false">IF(O1586="Not Used","-",VLOOKUP(D1586,FOLIOS,7,FALSE())&amp;H1586)</f>
        <v>-</v>
      </c>
      <c r="W1586" s="83" t="str">
        <f aca="false">IF(U1586="-","-",O1586&amp;E1586&amp;H1586)</f>
        <v>-</v>
      </c>
      <c r="X1586" s="84" t="str">
        <f aca="false">D1586&amp;G1586</f>
        <v>FT-CAND-EGSC-PRCTOLL:MONCH/CHI</v>
      </c>
      <c r="AF1586" s="0" t="str">
        <f aca="false">D1586&amp;V1586</f>
        <v>FT-CAND-EGSC-PRC-</v>
      </c>
    </row>
    <row r="1587" customFormat="false" ht="12.75" hidden="false" customHeight="false" outlineLevel="0" collapsed="false">
      <c r="A1587" s="80" t="n">
        <v>36682</v>
      </c>
      <c r="B1587" s="81" t="s">
        <v>55</v>
      </c>
      <c r="C1587" s="81" t="s">
        <v>56</v>
      </c>
      <c r="D1587" s="81" t="s">
        <v>80</v>
      </c>
      <c r="E1587" s="81" t="s">
        <v>24</v>
      </c>
      <c r="F1587" s="81"/>
      <c r="G1587" s="81" t="s">
        <v>68</v>
      </c>
      <c r="H1587" s="80" t="n">
        <v>36770</v>
      </c>
      <c r="I1587" s="81" t="n">
        <v>0</v>
      </c>
      <c r="J1587" s="81" t="n">
        <v>0</v>
      </c>
      <c r="K1587" s="82" t="n">
        <f aca="false">IF(J1587=0,0,J1587/I1587)</f>
        <v>0</v>
      </c>
      <c r="L1587" s="82" t="n">
        <f aca="false">I1587/UOM</f>
        <v>0</v>
      </c>
      <c r="M1587" s="82" t="n">
        <f aca="false">J1587/UOM</f>
        <v>0</v>
      </c>
      <c r="N1587" s="83" t="str">
        <f aca="false">IF(F1587="P","PHY",IF(F1587="G","G",E1587))</f>
        <v>P</v>
      </c>
      <c r="O1587" s="83" t="str">
        <f aca="false">IF(ISNA(VLOOKUP(G1587,BadCanCurves,1,FALSE())),VLOOKUP(D1587,FOLIOS,6,FALSE()),"not used")</f>
        <v>not used</v>
      </c>
      <c r="P1587" s="83" t="n">
        <f aca="false">IF($N1587="P",VLOOKUP(H1587,PrcBuckets,2,FALSE()),0)</f>
        <v>6</v>
      </c>
      <c r="Q1587" s="83" t="n">
        <f aca="false">IF($N1587="D",VLOOKUP(H1587,BasisBuckets,2,FALSE()),0)</f>
        <v>0</v>
      </c>
      <c r="R1587" s="83" t="n">
        <f aca="false">IF($N1587="PHY",VLOOKUP(H1587,PGDBuckets,2,FALSE()),0)</f>
        <v>0</v>
      </c>
      <c r="S1587" s="83" t="n">
        <f aca="false">IF($N1587="G",VLOOKUP(H1587,PGDBuckets,2,FALSE()),0)</f>
        <v>0</v>
      </c>
      <c r="T1587" s="83" t="n">
        <f aca="false">SUM(P1587:S1587)</f>
        <v>6</v>
      </c>
      <c r="U1587" s="83" t="str">
        <f aca="false">IF(O1587="not used","-",O1587&amp;N1587&amp;T1587)</f>
        <v>-</v>
      </c>
      <c r="V1587" s="83" t="str">
        <f aca="false">IF(O1587="Not Used","-",VLOOKUP(D1587,FOLIOS,7,FALSE())&amp;H1587)</f>
        <v>-</v>
      </c>
      <c r="W1587" s="83" t="str">
        <f aca="false">IF(U1587="-","-",O1587&amp;E1587&amp;H1587)</f>
        <v>-</v>
      </c>
      <c r="X1587" s="84" t="str">
        <f aca="false">D1587&amp;G1587</f>
        <v>FT-CAND-EGSC-PRCTOLL:MONCH/CHI</v>
      </c>
      <c r="AF1587" s="0" t="str">
        <f aca="false">D1587&amp;V1587</f>
        <v>FT-CAND-EGSC-PRC-</v>
      </c>
    </row>
    <row r="1588" customFormat="false" ht="12.75" hidden="false" customHeight="false" outlineLevel="0" collapsed="false">
      <c r="A1588" s="80" t="n">
        <v>36682</v>
      </c>
      <c r="B1588" s="81" t="s">
        <v>55</v>
      </c>
      <c r="C1588" s="81" t="s">
        <v>56</v>
      </c>
      <c r="D1588" s="81" t="s">
        <v>80</v>
      </c>
      <c r="E1588" s="81" t="s">
        <v>24</v>
      </c>
      <c r="F1588" s="81"/>
      <c r="G1588" s="81" t="s">
        <v>68</v>
      </c>
      <c r="H1588" s="80" t="n">
        <v>36800</v>
      </c>
      <c r="I1588" s="81" t="n">
        <v>0</v>
      </c>
      <c r="J1588" s="81" t="n">
        <v>0</v>
      </c>
      <c r="K1588" s="82" t="n">
        <f aca="false">IF(J1588=0,0,J1588/I1588)</f>
        <v>0</v>
      </c>
      <c r="L1588" s="82" t="n">
        <f aca="false">I1588/UOM</f>
        <v>0</v>
      </c>
      <c r="M1588" s="82" t="n">
        <f aca="false">J1588/UOM</f>
        <v>0</v>
      </c>
      <c r="N1588" s="83" t="str">
        <f aca="false">IF(F1588="P","PHY",IF(F1588="G","G",E1588))</f>
        <v>P</v>
      </c>
      <c r="O1588" s="83" t="str">
        <f aca="false">IF(ISNA(VLOOKUP(G1588,BadCanCurves,1,FALSE())),VLOOKUP(D1588,FOLIOS,6,FALSE()),"not used")</f>
        <v>not used</v>
      </c>
      <c r="P1588" s="83" t="n">
        <f aca="false">IF($N1588="P",VLOOKUP(H1588,PrcBuckets,2,FALSE()),0)</f>
        <v>7</v>
      </c>
      <c r="Q1588" s="83" t="n">
        <f aca="false">IF($N1588="D",VLOOKUP(H1588,BasisBuckets,2,FALSE()),0)</f>
        <v>0</v>
      </c>
      <c r="R1588" s="83" t="n">
        <f aca="false">IF($N1588="PHY",VLOOKUP(H1588,PGDBuckets,2,FALSE()),0)</f>
        <v>0</v>
      </c>
      <c r="S1588" s="83" t="n">
        <f aca="false">IF($N1588="G",VLOOKUP(H1588,PGDBuckets,2,FALSE()),0)</f>
        <v>0</v>
      </c>
      <c r="T1588" s="83" t="n">
        <f aca="false">SUM(P1588:S1588)</f>
        <v>7</v>
      </c>
      <c r="U1588" s="83" t="str">
        <f aca="false">IF(O1588="not used","-",O1588&amp;N1588&amp;T1588)</f>
        <v>-</v>
      </c>
      <c r="V1588" s="83" t="str">
        <f aca="false">IF(O1588="Not Used","-",VLOOKUP(D1588,FOLIOS,7,FALSE())&amp;H1588)</f>
        <v>-</v>
      </c>
      <c r="W1588" s="83" t="str">
        <f aca="false">IF(U1588="-","-",O1588&amp;E1588&amp;H1588)</f>
        <v>-</v>
      </c>
      <c r="X1588" s="84" t="str">
        <f aca="false">D1588&amp;G1588</f>
        <v>FT-CAND-EGSC-PRCTOLL:MONCH/CHI</v>
      </c>
      <c r="AF1588" s="0" t="str">
        <f aca="false">D1588&amp;V1588</f>
        <v>FT-CAND-EGSC-PRC-</v>
      </c>
    </row>
    <row r="1589" customFormat="false" ht="12.75" hidden="false" customHeight="false" outlineLevel="0" collapsed="false">
      <c r="A1589" s="80" t="n">
        <v>36682</v>
      </c>
      <c r="B1589" s="81" t="s">
        <v>55</v>
      </c>
      <c r="C1589" s="81" t="s">
        <v>56</v>
      </c>
      <c r="D1589" s="81" t="s">
        <v>80</v>
      </c>
      <c r="E1589" s="81" t="s">
        <v>24</v>
      </c>
      <c r="F1589" s="81"/>
      <c r="G1589" s="81" t="s">
        <v>68</v>
      </c>
      <c r="H1589" s="80" t="n">
        <v>36831</v>
      </c>
      <c r="I1589" s="81" t="n">
        <v>0</v>
      </c>
      <c r="J1589" s="81" t="n">
        <v>0</v>
      </c>
      <c r="K1589" s="82" t="n">
        <f aca="false">IF(J1589=0,0,J1589/I1589)</f>
        <v>0</v>
      </c>
      <c r="L1589" s="82" t="n">
        <f aca="false">I1589/UOM</f>
        <v>0</v>
      </c>
      <c r="M1589" s="82" t="n">
        <f aca="false">J1589/UOM</f>
        <v>0</v>
      </c>
      <c r="N1589" s="83" t="str">
        <f aca="false">IF(F1589="P","PHY",IF(F1589="G","G",E1589))</f>
        <v>P</v>
      </c>
      <c r="O1589" s="83" t="str">
        <f aca="false">IF(ISNA(VLOOKUP(G1589,BadCanCurves,1,FALSE())),VLOOKUP(D1589,FOLIOS,6,FALSE()),"not used")</f>
        <v>not used</v>
      </c>
      <c r="P1589" s="83" t="n">
        <f aca="false">IF($N1589="P",VLOOKUP(H1589,PrcBuckets,2,FALSE()),0)</f>
        <v>8</v>
      </c>
      <c r="Q1589" s="83" t="n">
        <f aca="false">IF($N1589="D",VLOOKUP(H1589,BasisBuckets,2,FALSE()),0)</f>
        <v>0</v>
      </c>
      <c r="R1589" s="83" t="n">
        <f aca="false">IF($N1589="PHY",VLOOKUP(H1589,PGDBuckets,2,FALSE()),0)</f>
        <v>0</v>
      </c>
      <c r="S1589" s="83" t="n">
        <f aca="false">IF($N1589="G",VLOOKUP(H1589,PGDBuckets,2,FALSE()),0)</f>
        <v>0</v>
      </c>
      <c r="T1589" s="83" t="n">
        <f aca="false">SUM(P1589:S1589)</f>
        <v>8</v>
      </c>
      <c r="U1589" s="83" t="str">
        <f aca="false">IF(O1589="not used","-",O1589&amp;N1589&amp;T1589)</f>
        <v>-</v>
      </c>
      <c r="V1589" s="83" t="str">
        <f aca="false">IF(O1589="Not Used","-",VLOOKUP(D1589,FOLIOS,7,FALSE())&amp;H1589)</f>
        <v>-</v>
      </c>
      <c r="W1589" s="83" t="str">
        <f aca="false">IF(U1589="-","-",O1589&amp;E1589&amp;H1589)</f>
        <v>-</v>
      </c>
      <c r="X1589" s="84" t="str">
        <f aca="false">D1589&amp;G1589</f>
        <v>FT-CAND-EGSC-PRCTOLL:MONCH/CHI</v>
      </c>
      <c r="AF1589" s="0" t="str">
        <f aca="false">D1589&amp;V1589</f>
        <v>FT-CAND-EGSC-PRC-</v>
      </c>
    </row>
    <row r="1590" customFormat="false" ht="12.75" hidden="false" customHeight="false" outlineLevel="0" collapsed="false">
      <c r="A1590" s="80" t="n">
        <v>36682</v>
      </c>
      <c r="B1590" s="81" t="s">
        <v>55</v>
      </c>
      <c r="C1590" s="81" t="s">
        <v>56</v>
      </c>
      <c r="D1590" s="81" t="s">
        <v>80</v>
      </c>
      <c r="E1590" s="81" t="s">
        <v>24</v>
      </c>
      <c r="F1590" s="81"/>
      <c r="G1590" s="81" t="s">
        <v>68</v>
      </c>
      <c r="H1590" s="80" t="n">
        <v>36861</v>
      </c>
      <c r="I1590" s="81" t="n">
        <v>0</v>
      </c>
      <c r="J1590" s="81" t="n">
        <v>0</v>
      </c>
      <c r="K1590" s="82" t="n">
        <f aca="false">IF(J1590=0,0,J1590/I1590)</f>
        <v>0</v>
      </c>
      <c r="L1590" s="82" t="n">
        <f aca="false">I1590/UOM</f>
        <v>0</v>
      </c>
      <c r="M1590" s="82" t="n">
        <f aca="false">J1590/UOM</f>
        <v>0</v>
      </c>
      <c r="N1590" s="83" t="str">
        <f aca="false">IF(F1590="P","PHY",IF(F1590="G","G",E1590))</f>
        <v>P</v>
      </c>
      <c r="O1590" s="83" t="str">
        <f aca="false">IF(ISNA(VLOOKUP(G1590,BadCanCurves,1,FALSE())),VLOOKUP(D1590,FOLIOS,6,FALSE()),"not used")</f>
        <v>not used</v>
      </c>
      <c r="P1590" s="83" t="n">
        <f aca="false">IF($N1590="P",VLOOKUP(H1590,PrcBuckets,2,FALSE()),0)</f>
        <v>8</v>
      </c>
      <c r="Q1590" s="83" t="n">
        <f aca="false">IF($N1590="D",VLOOKUP(H1590,BasisBuckets,2,FALSE()),0)</f>
        <v>0</v>
      </c>
      <c r="R1590" s="83" t="n">
        <f aca="false">IF($N1590="PHY",VLOOKUP(H1590,PGDBuckets,2,FALSE()),0)</f>
        <v>0</v>
      </c>
      <c r="S1590" s="83" t="n">
        <f aca="false">IF($N1590="G",VLOOKUP(H1590,PGDBuckets,2,FALSE()),0)</f>
        <v>0</v>
      </c>
      <c r="T1590" s="83" t="n">
        <f aca="false">SUM(P1590:S1590)</f>
        <v>8</v>
      </c>
      <c r="U1590" s="83" t="str">
        <f aca="false">IF(O1590="not used","-",O1590&amp;N1590&amp;T1590)</f>
        <v>-</v>
      </c>
      <c r="V1590" s="83" t="str">
        <f aca="false">IF(O1590="Not Used","-",VLOOKUP(D1590,FOLIOS,7,FALSE())&amp;H1590)</f>
        <v>-</v>
      </c>
      <c r="W1590" s="83" t="str">
        <f aca="false">IF(U1590="-","-",O1590&amp;E1590&amp;H1590)</f>
        <v>-</v>
      </c>
      <c r="X1590" s="84" t="str">
        <f aca="false">D1590&amp;G1590</f>
        <v>FT-CAND-EGSC-PRCTOLL:MONCH/CHI</v>
      </c>
      <c r="AF1590" s="0" t="str">
        <f aca="false">D1590&amp;V1590</f>
        <v>FT-CAND-EGSC-PRC-</v>
      </c>
    </row>
    <row r="1591" customFormat="false" ht="12.75" hidden="false" customHeight="false" outlineLevel="0" collapsed="false">
      <c r="A1591" s="80" t="n">
        <v>36682</v>
      </c>
      <c r="B1591" s="81" t="s">
        <v>55</v>
      </c>
      <c r="C1591" s="81" t="s">
        <v>56</v>
      </c>
      <c r="D1591" s="81" t="s">
        <v>80</v>
      </c>
      <c r="E1591" s="81" t="s">
        <v>24</v>
      </c>
      <c r="F1591" s="81"/>
      <c r="G1591" s="81" t="s">
        <v>68</v>
      </c>
      <c r="H1591" s="80" t="n">
        <v>36892</v>
      </c>
      <c r="I1591" s="81" t="n">
        <v>0</v>
      </c>
      <c r="J1591" s="81" t="n">
        <v>0</v>
      </c>
      <c r="K1591" s="82" t="n">
        <f aca="false">IF(J1591=0,0,J1591/I1591)</f>
        <v>0</v>
      </c>
      <c r="L1591" s="82" t="n">
        <f aca="false">I1591/UOM</f>
        <v>0</v>
      </c>
      <c r="M1591" s="82" t="n">
        <f aca="false">J1591/UOM</f>
        <v>0</v>
      </c>
      <c r="N1591" s="83" t="str">
        <f aca="false">IF(F1591="P","PHY",IF(F1591="G","G",E1591))</f>
        <v>P</v>
      </c>
      <c r="O1591" s="83" t="str">
        <f aca="false">IF(ISNA(VLOOKUP(G1591,BadCanCurves,1,FALSE())),VLOOKUP(D1591,FOLIOS,6,FALSE()),"not used")</f>
        <v>not used</v>
      </c>
      <c r="P1591" s="83" t="n">
        <f aca="false">IF($N1591="P",VLOOKUP(H1591,PrcBuckets,2,FALSE()),0)</f>
        <v>9</v>
      </c>
      <c r="Q1591" s="83" t="n">
        <f aca="false">IF($N1591="D",VLOOKUP(H1591,BasisBuckets,2,FALSE()),0)</f>
        <v>0</v>
      </c>
      <c r="R1591" s="83" t="n">
        <f aca="false">IF($N1591="PHY",VLOOKUP(H1591,PGDBuckets,2,FALSE()),0)</f>
        <v>0</v>
      </c>
      <c r="S1591" s="83" t="n">
        <f aca="false">IF($N1591="G",VLOOKUP(H1591,PGDBuckets,2,FALSE()),0)</f>
        <v>0</v>
      </c>
      <c r="T1591" s="83" t="n">
        <f aca="false">SUM(P1591:S1591)</f>
        <v>9</v>
      </c>
      <c r="U1591" s="83" t="str">
        <f aca="false">IF(O1591="not used","-",O1591&amp;N1591&amp;T1591)</f>
        <v>-</v>
      </c>
      <c r="V1591" s="83" t="str">
        <f aca="false">IF(O1591="Not Used","-",VLOOKUP(D1591,FOLIOS,7,FALSE())&amp;H1591)</f>
        <v>-</v>
      </c>
      <c r="W1591" s="83" t="str">
        <f aca="false">IF(U1591="-","-",O1591&amp;E1591&amp;H1591)</f>
        <v>-</v>
      </c>
      <c r="X1591" s="84" t="str">
        <f aca="false">D1591&amp;G1591</f>
        <v>FT-CAND-EGSC-PRCTOLL:MONCH/CHI</v>
      </c>
      <c r="AF1591" s="0" t="str">
        <f aca="false">D1591&amp;V1591</f>
        <v>FT-CAND-EGSC-PRC-</v>
      </c>
    </row>
    <row r="1592" customFormat="false" ht="12.75" hidden="false" customHeight="false" outlineLevel="0" collapsed="false">
      <c r="A1592" s="80" t="n">
        <v>36682</v>
      </c>
      <c r="B1592" s="81" t="s">
        <v>55</v>
      </c>
      <c r="C1592" s="81" t="s">
        <v>56</v>
      </c>
      <c r="D1592" s="81" t="s">
        <v>80</v>
      </c>
      <c r="E1592" s="81" t="s">
        <v>24</v>
      </c>
      <c r="F1592" s="81"/>
      <c r="G1592" s="81" t="s">
        <v>68</v>
      </c>
      <c r="H1592" s="80" t="n">
        <v>36923</v>
      </c>
      <c r="I1592" s="81" t="n">
        <v>0</v>
      </c>
      <c r="J1592" s="81" t="n">
        <v>0</v>
      </c>
      <c r="K1592" s="82" t="n">
        <f aca="false">IF(J1592=0,0,J1592/I1592)</f>
        <v>0</v>
      </c>
      <c r="L1592" s="82" t="n">
        <f aca="false">I1592/UOM</f>
        <v>0</v>
      </c>
      <c r="M1592" s="82" t="n">
        <f aca="false">J1592/UOM</f>
        <v>0</v>
      </c>
      <c r="N1592" s="83" t="str">
        <f aca="false">IF(F1592="P","PHY",IF(F1592="G","G",E1592))</f>
        <v>P</v>
      </c>
      <c r="O1592" s="83" t="str">
        <f aca="false">IF(ISNA(VLOOKUP(G1592,BadCanCurves,1,FALSE())),VLOOKUP(D1592,FOLIOS,6,FALSE()),"not used")</f>
        <v>not used</v>
      </c>
      <c r="P1592" s="83" t="n">
        <f aca="false">IF($N1592="P",VLOOKUP(H1592,PrcBuckets,2,FALSE()),0)</f>
        <v>9</v>
      </c>
      <c r="Q1592" s="83" t="n">
        <f aca="false">IF($N1592="D",VLOOKUP(H1592,BasisBuckets,2,FALSE()),0)</f>
        <v>0</v>
      </c>
      <c r="R1592" s="83" t="n">
        <f aca="false">IF($N1592="PHY",VLOOKUP(H1592,PGDBuckets,2,FALSE()),0)</f>
        <v>0</v>
      </c>
      <c r="S1592" s="83" t="n">
        <f aca="false">IF($N1592="G",VLOOKUP(H1592,PGDBuckets,2,FALSE()),0)</f>
        <v>0</v>
      </c>
      <c r="T1592" s="83" t="n">
        <f aca="false">SUM(P1592:S1592)</f>
        <v>9</v>
      </c>
      <c r="U1592" s="83" t="str">
        <f aca="false">IF(O1592="not used","-",O1592&amp;N1592&amp;T1592)</f>
        <v>-</v>
      </c>
      <c r="V1592" s="83" t="str">
        <f aca="false">IF(O1592="Not Used","-",VLOOKUP(D1592,FOLIOS,7,FALSE())&amp;H1592)</f>
        <v>-</v>
      </c>
      <c r="W1592" s="83" t="str">
        <f aca="false">IF(U1592="-","-",O1592&amp;E1592&amp;H1592)</f>
        <v>-</v>
      </c>
      <c r="X1592" s="84" t="str">
        <f aca="false">D1592&amp;G1592</f>
        <v>FT-CAND-EGSC-PRCTOLL:MONCH/CHI</v>
      </c>
      <c r="AF1592" s="0" t="str">
        <f aca="false">D1592&amp;V1592</f>
        <v>FT-CAND-EGSC-PRC-</v>
      </c>
    </row>
    <row r="1593" customFormat="false" ht="12.75" hidden="false" customHeight="false" outlineLevel="0" collapsed="false">
      <c r="A1593" s="80" t="n">
        <v>36682</v>
      </c>
      <c r="B1593" s="81" t="s">
        <v>55</v>
      </c>
      <c r="C1593" s="81" t="s">
        <v>56</v>
      </c>
      <c r="D1593" s="81" t="s">
        <v>80</v>
      </c>
      <c r="E1593" s="81" t="s">
        <v>24</v>
      </c>
      <c r="F1593" s="81"/>
      <c r="G1593" s="81" t="s">
        <v>68</v>
      </c>
      <c r="H1593" s="80" t="n">
        <v>36951</v>
      </c>
      <c r="I1593" s="81" t="n">
        <v>0</v>
      </c>
      <c r="J1593" s="81" t="n">
        <v>0</v>
      </c>
      <c r="K1593" s="82" t="n">
        <f aca="false">IF(J1593=0,0,J1593/I1593)</f>
        <v>0</v>
      </c>
      <c r="L1593" s="82" t="n">
        <f aca="false">I1593/UOM</f>
        <v>0</v>
      </c>
      <c r="M1593" s="82" t="n">
        <f aca="false">J1593/UOM</f>
        <v>0</v>
      </c>
      <c r="N1593" s="83" t="str">
        <f aca="false">IF(F1593="P","PHY",IF(F1593="G","G",E1593))</f>
        <v>P</v>
      </c>
      <c r="O1593" s="83" t="str">
        <f aca="false">IF(ISNA(VLOOKUP(G1593,BadCanCurves,1,FALSE())),VLOOKUP(D1593,FOLIOS,6,FALSE()),"not used")</f>
        <v>not used</v>
      </c>
      <c r="P1593" s="83" t="n">
        <f aca="false">IF($N1593="P",VLOOKUP(H1593,PrcBuckets,2,FALSE()),0)</f>
        <v>9</v>
      </c>
      <c r="Q1593" s="83" t="n">
        <f aca="false">IF($N1593="D",VLOOKUP(H1593,BasisBuckets,2,FALSE()),0)</f>
        <v>0</v>
      </c>
      <c r="R1593" s="83" t="n">
        <f aca="false">IF($N1593="PHY",VLOOKUP(H1593,PGDBuckets,2,FALSE()),0)</f>
        <v>0</v>
      </c>
      <c r="S1593" s="83" t="n">
        <f aca="false">IF($N1593="G",VLOOKUP(H1593,PGDBuckets,2,FALSE()),0)</f>
        <v>0</v>
      </c>
      <c r="T1593" s="83" t="n">
        <f aca="false">SUM(P1593:S1593)</f>
        <v>9</v>
      </c>
      <c r="U1593" s="83" t="str">
        <f aca="false">IF(O1593="not used","-",O1593&amp;N1593&amp;T1593)</f>
        <v>-</v>
      </c>
      <c r="V1593" s="83" t="str">
        <f aca="false">IF(O1593="Not Used","-",VLOOKUP(D1593,FOLIOS,7,FALSE())&amp;H1593)</f>
        <v>-</v>
      </c>
      <c r="W1593" s="83" t="str">
        <f aca="false">IF(U1593="-","-",O1593&amp;E1593&amp;H1593)</f>
        <v>-</v>
      </c>
      <c r="X1593" s="84" t="str">
        <f aca="false">D1593&amp;G1593</f>
        <v>FT-CAND-EGSC-PRCTOLL:MONCH/CHI</v>
      </c>
      <c r="AF1593" s="0" t="str">
        <f aca="false">D1593&amp;V1593</f>
        <v>FT-CAND-EGSC-PRC-</v>
      </c>
    </row>
    <row r="1594" customFormat="false" ht="12.75" hidden="false" customHeight="false" outlineLevel="0" collapsed="false">
      <c r="A1594" s="80" t="n">
        <v>36682</v>
      </c>
      <c r="B1594" s="81" t="s">
        <v>55</v>
      </c>
      <c r="C1594" s="81" t="s">
        <v>56</v>
      </c>
      <c r="D1594" s="81" t="s">
        <v>80</v>
      </c>
      <c r="E1594" s="81" t="s">
        <v>24</v>
      </c>
      <c r="F1594" s="81"/>
      <c r="G1594" s="81" t="s">
        <v>68</v>
      </c>
      <c r="H1594" s="80" t="n">
        <v>36982</v>
      </c>
      <c r="I1594" s="81" t="n">
        <v>0</v>
      </c>
      <c r="J1594" s="81" t="n">
        <v>0</v>
      </c>
      <c r="K1594" s="82" t="n">
        <f aca="false">IF(J1594=0,0,J1594/I1594)</f>
        <v>0</v>
      </c>
      <c r="L1594" s="82" t="n">
        <f aca="false">I1594/UOM</f>
        <v>0</v>
      </c>
      <c r="M1594" s="82" t="n">
        <f aca="false">J1594/UOM</f>
        <v>0</v>
      </c>
      <c r="N1594" s="83" t="str">
        <f aca="false">IF(F1594="P","PHY",IF(F1594="G","G",E1594))</f>
        <v>P</v>
      </c>
      <c r="O1594" s="83" t="str">
        <f aca="false">IF(ISNA(VLOOKUP(G1594,BadCanCurves,1,FALSE())),VLOOKUP(D1594,FOLIOS,6,FALSE()),"not used")</f>
        <v>not used</v>
      </c>
      <c r="P1594" s="83" t="n">
        <f aca="false">IF($N1594="P",VLOOKUP(H1594,PrcBuckets,2,FALSE()),0)</f>
        <v>9</v>
      </c>
      <c r="Q1594" s="83" t="n">
        <f aca="false">IF($N1594="D",VLOOKUP(H1594,BasisBuckets,2,FALSE()),0)</f>
        <v>0</v>
      </c>
      <c r="R1594" s="83" t="n">
        <f aca="false">IF($N1594="PHY",VLOOKUP(H1594,PGDBuckets,2,FALSE()),0)</f>
        <v>0</v>
      </c>
      <c r="S1594" s="83" t="n">
        <f aca="false">IF($N1594="G",VLOOKUP(H1594,PGDBuckets,2,FALSE()),0)</f>
        <v>0</v>
      </c>
      <c r="T1594" s="83" t="n">
        <f aca="false">SUM(P1594:S1594)</f>
        <v>9</v>
      </c>
      <c r="U1594" s="83" t="str">
        <f aca="false">IF(O1594="not used","-",O1594&amp;N1594&amp;T1594)</f>
        <v>-</v>
      </c>
      <c r="V1594" s="83" t="str">
        <f aca="false">IF(O1594="Not Used","-",VLOOKUP(D1594,FOLIOS,7,FALSE())&amp;H1594)</f>
        <v>-</v>
      </c>
      <c r="W1594" s="83" t="str">
        <f aca="false">IF(U1594="-","-",O1594&amp;E1594&amp;H1594)</f>
        <v>-</v>
      </c>
      <c r="X1594" s="84" t="str">
        <f aca="false">D1594&amp;G1594</f>
        <v>FT-CAND-EGSC-PRCTOLL:MONCH/CHI</v>
      </c>
      <c r="AF1594" s="0" t="str">
        <f aca="false">D1594&amp;V1594</f>
        <v>FT-CAND-EGSC-PRC-</v>
      </c>
    </row>
    <row r="1595" customFormat="false" ht="12.75" hidden="false" customHeight="false" outlineLevel="0" collapsed="false">
      <c r="A1595" s="80" t="n">
        <v>36682</v>
      </c>
      <c r="B1595" s="81" t="s">
        <v>55</v>
      </c>
      <c r="C1595" s="81" t="s">
        <v>56</v>
      </c>
      <c r="D1595" s="81" t="s">
        <v>80</v>
      </c>
      <c r="E1595" s="81" t="s">
        <v>24</v>
      </c>
      <c r="F1595" s="81"/>
      <c r="G1595" s="81" t="s">
        <v>68</v>
      </c>
      <c r="H1595" s="80" t="n">
        <v>37012</v>
      </c>
      <c r="I1595" s="81" t="n">
        <v>0</v>
      </c>
      <c r="J1595" s="81" t="n">
        <v>0</v>
      </c>
      <c r="K1595" s="82" t="n">
        <f aca="false">IF(J1595=0,0,J1595/I1595)</f>
        <v>0</v>
      </c>
      <c r="L1595" s="82" t="n">
        <f aca="false">I1595/UOM</f>
        <v>0</v>
      </c>
      <c r="M1595" s="82" t="n">
        <f aca="false">J1595/UOM</f>
        <v>0</v>
      </c>
      <c r="N1595" s="83" t="str">
        <f aca="false">IF(F1595="P","PHY",IF(F1595="G","G",E1595))</f>
        <v>P</v>
      </c>
      <c r="O1595" s="83" t="str">
        <f aca="false">IF(ISNA(VLOOKUP(G1595,BadCanCurves,1,FALSE())),VLOOKUP(D1595,FOLIOS,6,FALSE()),"not used")</f>
        <v>not used</v>
      </c>
      <c r="P1595" s="83" t="n">
        <f aca="false">IF($N1595="P",VLOOKUP(H1595,PrcBuckets,2,FALSE()),0)</f>
        <v>9</v>
      </c>
      <c r="Q1595" s="83" t="n">
        <f aca="false">IF($N1595="D",VLOOKUP(H1595,BasisBuckets,2,FALSE()),0)</f>
        <v>0</v>
      </c>
      <c r="R1595" s="83" t="n">
        <f aca="false">IF($N1595="PHY",VLOOKUP(H1595,PGDBuckets,2,FALSE()),0)</f>
        <v>0</v>
      </c>
      <c r="S1595" s="83" t="n">
        <f aca="false">IF($N1595="G",VLOOKUP(H1595,PGDBuckets,2,FALSE()),0)</f>
        <v>0</v>
      </c>
      <c r="T1595" s="83" t="n">
        <f aca="false">SUM(P1595:S1595)</f>
        <v>9</v>
      </c>
      <c r="U1595" s="83" t="str">
        <f aca="false">IF(O1595="not used","-",O1595&amp;N1595&amp;T1595)</f>
        <v>-</v>
      </c>
      <c r="V1595" s="83" t="str">
        <f aca="false">IF(O1595="Not Used","-",VLOOKUP(D1595,FOLIOS,7,FALSE())&amp;H1595)</f>
        <v>-</v>
      </c>
      <c r="W1595" s="83" t="str">
        <f aca="false">IF(U1595="-","-",O1595&amp;E1595&amp;H1595)</f>
        <v>-</v>
      </c>
      <c r="X1595" s="84" t="str">
        <f aca="false">D1595&amp;G1595</f>
        <v>FT-CAND-EGSC-PRCTOLL:MONCH/CHI</v>
      </c>
      <c r="AF1595" s="0" t="str">
        <f aca="false">D1595&amp;V1595</f>
        <v>FT-CAND-EGSC-PRC-</v>
      </c>
    </row>
    <row r="1596" customFormat="false" ht="12.75" hidden="false" customHeight="false" outlineLevel="0" collapsed="false">
      <c r="A1596" s="80" t="n">
        <v>36682</v>
      </c>
      <c r="B1596" s="81" t="s">
        <v>55</v>
      </c>
      <c r="C1596" s="81" t="s">
        <v>56</v>
      </c>
      <c r="D1596" s="81" t="s">
        <v>80</v>
      </c>
      <c r="E1596" s="81" t="s">
        <v>24</v>
      </c>
      <c r="F1596" s="81"/>
      <c r="G1596" s="81" t="s">
        <v>68</v>
      </c>
      <c r="H1596" s="80" t="n">
        <v>37043</v>
      </c>
      <c r="I1596" s="81" t="n">
        <v>0</v>
      </c>
      <c r="J1596" s="81" t="n">
        <v>0</v>
      </c>
      <c r="K1596" s="82" t="n">
        <f aca="false">IF(J1596=0,0,J1596/I1596)</f>
        <v>0</v>
      </c>
      <c r="L1596" s="82" t="n">
        <f aca="false">I1596/UOM</f>
        <v>0</v>
      </c>
      <c r="M1596" s="82" t="n">
        <f aca="false">J1596/UOM</f>
        <v>0</v>
      </c>
      <c r="N1596" s="83" t="str">
        <f aca="false">IF(F1596="P","PHY",IF(F1596="G","G",E1596))</f>
        <v>P</v>
      </c>
      <c r="O1596" s="83" t="str">
        <f aca="false">IF(ISNA(VLOOKUP(G1596,BadCanCurves,1,FALSE())),VLOOKUP(D1596,FOLIOS,6,FALSE()),"not used")</f>
        <v>not used</v>
      </c>
      <c r="P1596" s="83" t="n">
        <f aca="false">IF($N1596="P",VLOOKUP(H1596,PrcBuckets,2,FALSE()),0)</f>
        <v>9</v>
      </c>
      <c r="Q1596" s="83" t="n">
        <f aca="false">IF($N1596="D",VLOOKUP(H1596,BasisBuckets,2,FALSE()),0)</f>
        <v>0</v>
      </c>
      <c r="R1596" s="83" t="n">
        <f aca="false">IF($N1596="PHY",VLOOKUP(H1596,PGDBuckets,2,FALSE()),0)</f>
        <v>0</v>
      </c>
      <c r="S1596" s="83" t="n">
        <f aca="false">IF($N1596="G",VLOOKUP(H1596,PGDBuckets,2,FALSE()),0)</f>
        <v>0</v>
      </c>
      <c r="T1596" s="83" t="n">
        <f aca="false">SUM(P1596:S1596)</f>
        <v>9</v>
      </c>
      <c r="U1596" s="83" t="str">
        <f aca="false">IF(O1596="not used","-",O1596&amp;N1596&amp;T1596)</f>
        <v>-</v>
      </c>
      <c r="V1596" s="83" t="str">
        <f aca="false">IF(O1596="Not Used","-",VLOOKUP(D1596,FOLIOS,7,FALSE())&amp;H1596)</f>
        <v>-</v>
      </c>
      <c r="W1596" s="83" t="str">
        <f aca="false">IF(U1596="-","-",O1596&amp;E1596&amp;H1596)</f>
        <v>-</v>
      </c>
      <c r="X1596" s="84" t="str">
        <f aca="false">D1596&amp;G1596</f>
        <v>FT-CAND-EGSC-PRCTOLL:MONCH/CHI</v>
      </c>
      <c r="AF1596" s="0" t="str">
        <f aca="false">D1596&amp;V1596</f>
        <v>FT-CAND-EGSC-PRC-</v>
      </c>
    </row>
    <row r="1597" customFormat="false" ht="12.75" hidden="false" customHeight="false" outlineLevel="0" collapsed="false">
      <c r="A1597" s="80" t="n">
        <v>36682</v>
      </c>
      <c r="B1597" s="81" t="s">
        <v>55</v>
      </c>
      <c r="C1597" s="81" t="s">
        <v>56</v>
      </c>
      <c r="D1597" s="81" t="s">
        <v>80</v>
      </c>
      <c r="E1597" s="81" t="s">
        <v>24</v>
      </c>
      <c r="F1597" s="81"/>
      <c r="G1597" s="81" t="s">
        <v>68</v>
      </c>
      <c r="H1597" s="80" t="n">
        <v>37073</v>
      </c>
      <c r="I1597" s="81" t="n">
        <v>0</v>
      </c>
      <c r="J1597" s="81" t="n">
        <v>0</v>
      </c>
      <c r="K1597" s="82" t="n">
        <f aca="false">IF(J1597=0,0,J1597/I1597)</f>
        <v>0</v>
      </c>
      <c r="L1597" s="82" t="n">
        <f aca="false">I1597/UOM</f>
        <v>0</v>
      </c>
      <c r="M1597" s="82" t="n">
        <f aca="false">J1597/UOM</f>
        <v>0</v>
      </c>
      <c r="N1597" s="83" t="str">
        <f aca="false">IF(F1597="P","PHY",IF(F1597="G","G",E1597))</f>
        <v>P</v>
      </c>
      <c r="O1597" s="83" t="str">
        <f aca="false">IF(ISNA(VLOOKUP(G1597,BadCanCurves,1,FALSE())),VLOOKUP(D1597,FOLIOS,6,FALSE()),"not used")</f>
        <v>not used</v>
      </c>
      <c r="P1597" s="83" t="n">
        <f aca="false">IF($N1597="P",VLOOKUP(H1597,PrcBuckets,2,FALSE()),0)</f>
        <v>9</v>
      </c>
      <c r="Q1597" s="83" t="n">
        <f aca="false">IF($N1597="D",VLOOKUP(H1597,BasisBuckets,2,FALSE()),0)</f>
        <v>0</v>
      </c>
      <c r="R1597" s="83" t="n">
        <f aca="false">IF($N1597="PHY",VLOOKUP(H1597,PGDBuckets,2,FALSE()),0)</f>
        <v>0</v>
      </c>
      <c r="S1597" s="83" t="n">
        <f aca="false">IF($N1597="G",VLOOKUP(H1597,PGDBuckets,2,FALSE()),0)</f>
        <v>0</v>
      </c>
      <c r="T1597" s="83" t="n">
        <f aca="false">SUM(P1597:S1597)</f>
        <v>9</v>
      </c>
      <c r="U1597" s="83" t="str">
        <f aca="false">IF(O1597="not used","-",O1597&amp;N1597&amp;T1597)</f>
        <v>-</v>
      </c>
      <c r="V1597" s="83" t="str">
        <f aca="false">IF(O1597="Not Used","-",VLOOKUP(D1597,FOLIOS,7,FALSE())&amp;H1597)</f>
        <v>-</v>
      </c>
      <c r="W1597" s="83" t="str">
        <f aca="false">IF(U1597="-","-",O1597&amp;E1597&amp;H1597)</f>
        <v>-</v>
      </c>
      <c r="X1597" s="84" t="str">
        <f aca="false">D1597&amp;G1597</f>
        <v>FT-CAND-EGSC-PRCTOLL:MONCH/CHI</v>
      </c>
      <c r="AF1597" s="0" t="str">
        <f aca="false">D1597&amp;V1597</f>
        <v>FT-CAND-EGSC-PRC-</v>
      </c>
    </row>
    <row r="1598" customFormat="false" ht="12.75" hidden="false" customHeight="false" outlineLevel="0" collapsed="false">
      <c r="A1598" s="80" t="n">
        <v>36682</v>
      </c>
      <c r="B1598" s="81" t="s">
        <v>55</v>
      </c>
      <c r="C1598" s="81" t="s">
        <v>56</v>
      </c>
      <c r="D1598" s="81" t="s">
        <v>80</v>
      </c>
      <c r="E1598" s="81" t="s">
        <v>24</v>
      </c>
      <c r="F1598" s="81"/>
      <c r="G1598" s="81" t="s">
        <v>68</v>
      </c>
      <c r="H1598" s="80" t="n">
        <v>37104</v>
      </c>
      <c r="I1598" s="81" t="n">
        <v>0</v>
      </c>
      <c r="J1598" s="81" t="n">
        <v>0</v>
      </c>
      <c r="K1598" s="82" t="n">
        <f aca="false">IF(J1598=0,0,J1598/I1598)</f>
        <v>0</v>
      </c>
      <c r="L1598" s="82" t="n">
        <f aca="false">I1598/UOM</f>
        <v>0</v>
      </c>
      <c r="M1598" s="82" t="n">
        <f aca="false">J1598/UOM</f>
        <v>0</v>
      </c>
      <c r="N1598" s="83" t="str">
        <f aca="false">IF(F1598="P","PHY",IF(F1598="G","G",E1598))</f>
        <v>P</v>
      </c>
      <c r="O1598" s="83" t="str">
        <f aca="false">IF(ISNA(VLOOKUP(G1598,BadCanCurves,1,FALSE())),VLOOKUP(D1598,FOLIOS,6,FALSE()),"not used")</f>
        <v>not used</v>
      </c>
      <c r="P1598" s="83" t="n">
        <f aca="false">IF($N1598="P",VLOOKUP(H1598,PrcBuckets,2,FALSE()),0)</f>
        <v>9</v>
      </c>
      <c r="Q1598" s="83" t="n">
        <f aca="false">IF($N1598="D",VLOOKUP(H1598,BasisBuckets,2,FALSE()),0)</f>
        <v>0</v>
      </c>
      <c r="R1598" s="83" t="n">
        <f aca="false">IF($N1598="PHY",VLOOKUP(H1598,PGDBuckets,2,FALSE()),0)</f>
        <v>0</v>
      </c>
      <c r="S1598" s="83" t="n">
        <f aca="false">IF($N1598="G",VLOOKUP(H1598,PGDBuckets,2,FALSE()),0)</f>
        <v>0</v>
      </c>
      <c r="T1598" s="83" t="n">
        <f aca="false">SUM(P1598:S1598)</f>
        <v>9</v>
      </c>
      <c r="U1598" s="83" t="str">
        <f aca="false">IF(O1598="not used","-",O1598&amp;N1598&amp;T1598)</f>
        <v>-</v>
      </c>
      <c r="V1598" s="83" t="str">
        <f aca="false">IF(O1598="Not Used","-",VLOOKUP(D1598,FOLIOS,7,FALSE())&amp;H1598)</f>
        <v>-</v>
      </c>
      <c r="W1598" s="83" t="str">
        <f aca="false">IF(U1598="-","-",O1598&amp;E1598&amp;H1598)</f>
        <v>-</v>
      </c>
      <c r="X1598" s="84" t="str">
        <f aca="false">D1598&amp;G1598</f>
        <v>FT-CAND-EGSC-PRCTOLL:MONCH/CHI</v>
      </c>
      <c r="AF1598" s="0" t="str">
        <f aca="false">D1598&amp;V1598</f>
        <v>FT-CAND-EGSC-PRC-</v>
      </c>
    </row>
    <row r="1599" customFormat="false" ht="12.75" hidden="false" customHeight="false" outlineLevel="0" collapsed="false">
      <c r="A1599" s="80" t="n">
        <v>36682</v>
      </c>
      <c r="B1599" s="81" t="s">
        <v>55</v>
      </c>
      <c r="C1599" s="81" t="s">
        <v>56</v>
      </c>
      <c r="D1599" s="81" t="s">
        <v>80</v>
      </c>
      <c r="E1599" s="81" t="s">
        <v>24</v>
      </c>
      <c r="F1599" s="81"/>
      <c r="G1599" s="81" t="s">
        <v>68</v>
      </c>
      <c r="H1599" s="80" t="n">
        <v>37135</v>
      </c>
      <c r="I1599" s="81" t="n">
        <v>0</v>
      </c>
      <c r="J1599" s="81" t="n">
        <v>0</v>
      </c>
      <c r="K1599" s="82" t="n">
        <f aca="false">IF(J1599=0,0,J1599/I1599)</f>
        <v>0</v>
      </c>
      <c r="L1599" s="82" t="n">
        <f aca="false">I1599/UOM</f>
        <v>0</v>
      </c>
      <c r="M1599" s="82" t="n">
        <f aca="false">J1599/UOM</f>
        <v>0</v>
      </c>
      <c r="N1599" s="83" t="str">
        <f aca="false">IF(F1599="P","PHY",IF(F1599="G","G",E1599))</f>
        <v>P</v>
      </c>
      <c r="O1599" s="83" t="str">
        <f aca="false">IF(ISNA(VLOOKUP(G1599,BadCanCurves,1,FALSE())),VLOOKUP(D1599,FOLIOS,6,FALSE()),"not used")</f>
        <v>not used</v>
      </c>
      <c r="P1599" s="83" t="n">
        <f aca="false">IF($N1599="P",VLOOKUP(H1599,PrcBuckets,2,FALSE()),0)</f>
        <v>9</v>
      </c>
      <c r="Q1599" s="83" t="n">
        <f aca="false">IF($N1599="D",VLOOKUP(H1599,BasisBuckets,2,FALSE()),0)</f>
        <v>0</v>
      </c>
      <c r="R1599" s="83" t="n">
        <f aca="false">IF($N1599="PHY",VLOOKUP(H1599,PGDBuckets,2,FALSE()),0)</f>
        <v>0</v>
      </c>
      <c r="S1599" s="83" t="n">
        <f aca="false">IF($N1599="G",VLOOKUP(H1599,PGDBuckets,2,FALSE()),0)</f>
        <v>0</v>
      </c>
      <c r="T1599" s="83" t="n">
        <f aca="false">SUM(P1599:S1599)</f>
        <v>9</v>
      </c>
      <c r="U1599" s="83" t="str">
        <f aca="false">IF(O1599="not used","-",O1599&amp;N1599&amp;T1599)</f>
        <v>-</v>
      </c>
      <c r="V1599" s="83" t="str">
        <f aca="false">IF(O1599="Not Used","-",VLOOKUP(D1599,FOLIOS,7,FALSE())&amp;H1599)</f>
        <v>-</v>
      </c>
      <c r="W1599" s="83" t="str">
        <f aca="false">IF(U1599="-","-",O1599&amp;E1599&amp;H1599)</f>
        <v>-</v>
      </c>
      <c r="X1599" s="84" t="str">
        <f aca="false">D1599&amp;G1599</f>
        <v>FT-CAND-EGSC-PRCTOLL:MONCH/CHI</v>
      </c>
      <c r="AF1599" s="0" t="str">
        <f aca="false">D1599&amp;V1599</f>
        <v>FT-CAND-EGSC-PRC-</v>
      </c>
    </row>
    <row r="1600" customFormat="false" ht="12.75" hidden="false" customHeight="false" outlineLevel="0" collapsed="false">
      <c r="A1600" s="80" t="n">
        <v>36682</v>
      </c>
      <c r="B1600" s="81" t="s">
        <v>55</v>
      </c>
      <c r="C1600" s="81" t="s">
        <v>56</v>
      </c>
      <c r="D1600" s="81" t="s">
        <v>80</v>
      </c>
      <c r="E1600" s="81" t="s">
        <v>24</v>
      </c>
      <c r="F1600" s="81"/>
      <c r="G1600" s="81" t="s">
        <v>68</v>
      </c>
      <c r="H1600" s="80" t="n">
        <v>37165</v>
      </c>
      <c r="I1600" s="81" t="n">
        <v>0</v>
      </c>
      <c r="J1600" s="81" t="n">
        <v>0</v>
      </c>
      <c r="K1600" s="82" t="n">
        <f aca="false">IF(J1600=0,0,J1600/I1600)</f>
        <v>0</v>
      </c>
      <c r="L1600" s="82" t="n">
        <f aca="false">I1600/UOM</f>
        <v>0</v>
      </c>
      <c r="M1600" s="82" t="n">
        <f aca="false">J1600/UOM</f>
        <v>0</v>
      </c>
      <c r="N1600" s="83" t="str">
        <f aca="false">IF(F1600="P","PHY",IF(F1600="G","G",E1600))</f>
        <v>P</v>
      </c>
      <c r="O1600" s="83" t="str">
        <f aca="false">IF(ISNA(VLOOKUP(G1600,BadCanCurves,1,FALSE())),VLOOKUP(D1600,FOLIOS,6,FALSE()),"not used")</f>
        <v>not used</v>
      </c>
      <c r="P1600" s="83" t="n">
        <f aca="false">IF($N1600="P",VLOOKUP(H1600,PrcBuckets,2,FALSE()),0)</f>
        <v>9</v>
      </c>
      <c r="Q1600" s="83" t="n">
        <f aca="false">IF($N1600="D",VLOOKUP(H1600,BasisBuckets,2,FALSE()),0)</f>
        <v>0</v>
      </c>
      <c r="R1600" s="83" t="n">
        <f aca="false">IF($N1600="PHY",VLOOKUP(H1600,PGDBuckets,2,FALSE()),0)</f>
        <v>0</v>
      </c>
      <c r="S1600" s="83" t="n">
        <f aca="false">IF($N1600="G",VLOOKUP(H1600,PGDBuckets,2,FALSE()),0)</f>
        <v>0</v>
      </c>
      <c r="T1600" s="83" t="n">
        <f aca="false">SUM(P1600:S1600)</f>
        <v>9</v>
      </c>
      <c r="U1600" s="83" t="str">
        <f aca="false">IF(O1600="not used","-",O1600&amp;N1600&amp;T1600)</f>
        <v>-</v>
      </c>
      <c r="V1600" s="83" t="str">
        <f aca="false">IF(O1600="Not Used","-",VLOOKUP(D1600,FOLIOS,7,FALSE())&amp;H1600)</f>
        <v>-</v>
      </c>
      <c r="W1600" s="83" t="str">
        <f aca="false">IF(U1600="-","-",O1600&amp;E1600&amp;H1600)</f>
        <v>-</v>
      </c>
      <c r="X1600" s="84" t="str">
        <f aca="false">D1600&amp;G1600</f>
        <v>FT-CAND-EGSC-PRCTOLL:MONCH/CHI</v>
      </c>
      <c r="AF1600" s="0" t="str">
        <f aca="false">D1600&amp;V1600</f>
        <v>FT-CAND-EGSC-PRC-</v>
      </c>
    </row>
    <row r="1601" customFormat="false" ht="12.75" hidden="false" customHeight="false" outlineLevel="0" collapsed="false">
      <c r="A1601" s="80" t="n">
        <v>36682</v>
      </c>
      <c r="B1601" s="81" t="s">
        <v>55</v>
      </c>
      <c r="C1601" s="81" t="s">
        <v>56</v>
      </c>
      <c r="D1601" s="81" t="s">
        <v>80</v>
      </c>
      <c r="E1601" s="81" t="s">
        <v>24</v>
      </c>
      <c r="F1601" s="81"/>
      <c r="G1601" s="81" t="s">
        <v>68</v>
      </c>
      <c r="H1601" s="80" t="n">
        <v>37196</v>
      </c>
      <c r="I1601" s="81" t="n">
        <v>0</v>
      </c>
      <c r="J1601" s="81" t="n">
        <v>0</v>
      </c>
      <c r="K1601" s="82" t="n">
        <f aca="false">IF(J1601=0,0,J1601/I1601)</f>
        <v>0</v>
      </c>
      <c r="L1601" s="82" t="n">
        <f aca="false">I1601/UOM</f>
        <v>0</v>
      </c>
      <c r="M1601" s="82" t="n">
        <f aca="false">J1601/UOM</f>
        <v>0</v>
      </c>
      <c r="N1601" s="83" t="str">
        <f aca="false">IF(F1601="P","PHY",IF(F1601="G","G",E1601))</f>
        <v>P</v>
      </c>
      <c r="O1601" s="83" t="str">
        <f aca="false">IF(ISNA(VLOOKUP(G1601,BadCanCurves,1,FALSE())),VLOOKUP(D1601,FOLIOS,6,FALSE()),"not used")</f>
        <v>not used</v>
      </c>
      <c r="P1601" s="83" t="n">
        <f aca="false">IF($N1601="P",VLOOKUP(H1601,PrcBuckets,2,FALSE()),0)</f>
        <v>9</v>
      </c>
      <c r="Q1601" s="83" t="n">
        <f aca="false">IF($N1601="D",VLOOKUP(H1601,BasisBuckets,2,FALSE()),0)</f>
        <v>0</v>
      </c>
      <c r="R1601" s="83" t="n">
        <f aca="false">IF($N1601="PHY",VLOOKUP(H1601,PGDBuckets,2,FALSE()),0)</f>
        <v>0</v>
      </c>
      <c r="S1601" s="83" t="n">
        <f aca="false">IF($N1601="G",VLOOKUP(H1601,PGDBuckets,2,FALSE()),0)</f>
        <v>0</v>
      </c>
      <c r="T1601" s="83" t="n">
        <f aca="false">SUM(P1601:S1601)</f>
        <v>9</v>
      </c>
      <c r="U1601" s="83" t="str">
        <f aca="false">IF(O1601="not used","-",O1601&amp;N1601&amp;T1601)</f>
        <v>-</v>
      </c>
      <c r="V1601" s="83" t="str">
        <f aca="false">IF(O1601="Not Used","-",VLOOKUP(D1601,FOLIOS,7,FALSE())&amp;H1601)</f>
        <v>-</v>
      </c>
      <c r="W1601" s="83" t="str">
        <f aca="false">IF(U1601="-","-",O1601&amp;E1601&amp;H1601)</f>
        <v>-</v>
      </c>
      <c r="X1601" s="84" t="str">
        <f aca="false">D1601&amp;G1601</f>
        <v>FT-CAND-EGSC-PRCTOLL:MONCH/CHI</v>
      </c>
      <c r="AF1601" s="0" t="str">
        <f aca="false">D1601&amp;V1601</f>
        <v>FT-CAND-EGSC-PRC-</v>
      </c>
    </row>
    <row r="1602" customFormat="false" ht="12.75" hidden="false" customHeight="false" outlineLevel="0" collapsed="false">
      <c r="A1602" s="80" t="n">
        <v>36682</v>
      </c>
      <c r="B1602" s="81" t="s">
        <v>55</v>
      </c>
      <c r="C1602" s="81" t="s">
        <v>56</v>
      </c>
      <c r="D1602" s="81" t="s">
        <v>80</v>
      </c>
      <c r="E1602" s="81" t="s">
        <v>24</v>
      </c>
      <c r="F1602" s="81"/>
      <c r="G1602" s="81" t="s">
        <v>68</v>
      </c>
      <c r="H1602" s="80" t="n">
        <v>37226</v>
      </c>
      <c r="I1602" s="81" t="n">
        <v>-13496</v>
      </c>
      <c r="J1602" s="81" t="n">
        <v>0</v>
      </c>
      <c r="K1602" s="82" t="n">
        <f aca="false">IF(J1602=0,0,J1602/I1602)</f>
        <v>0</v>
      </c>
      <c r="L1602" s="82" t="n">
        <f aca="false">I1602/UOM</f>
        <v>-1.3496</v>
      </c>
      <c r="M1602" s="82" t="n">
        <f aca="false">J1602/UOM</f>
        <v>0</v>
      </c>
      <c r="N1602" s="83" t="str">
        <f aca="false">IF(F1602="P","PHY",IF(F1602="G","G",E1602))</f>
        <v>P</v>
      </c>
      <c r="O1602" s="83" t="str">
        <f aca="false">IF(ISNA(VLOOKUP(G1602,BadCanCurves,1,FALSE())),VLOOKUP(D1602,FOLIOS,6,FALSE()),"not used")</f>
        <v>not used</v>
      </c>
      <c r="P1602" s="83" t="n">
        <f aca="false">IF($N1602="P",VLOOKUP(H1602,PrcBuckets,2,FALSE()),0)</f>
        <v>9</v>
      </c>
      <c r="Q1602" s="83" t="n">
        <f aca="false">IF($N1602="D",VLOOKUP(H1602,BasisBuckets,2,FALSE()),0)</f>
        <v>0</v>
      </c>
      <c r="R1602" s="83" t="n">
        <f aca="false">IF($N1602="PHY",VLOOKUP(H1602,PGDBuckets,2,FALSE()),0)</f>
        <v>0</v>
      </c>
      <c r="S1602" s="83" t="n">
        <f aca="false">IF($N1602="G",VLOOKUP(H1602,PGDBuckets,2,FALSE()),0)</f>
        <v>0</v>
      </c>
      <c r="T1602" s="83" t="n">
        <f aca="false">SUM(P1602:S1602)</f>
        <v>9</v>
      </c>
      <c r="U1602" s="83" t="str">
        <f aca="false">IF(O1602="not used","-",O1602&amp;N1602&amp;T1602)</f>
        <v>-</v>
      </c>
      <c r="V1602" s="83" t="str">
        <f aca="false">IF(O1602="Not Used","-",VLOOKUP(D1602,FOLIOS,7,FALSE())&amp;H1602)</f>
        <v>-</v>
      </c>
      <c r="W1602" s="83" t="str">
        <f aca="false">IF(U1602="-","-",O1602&amp;E1602&amp;H1602)</f>
        <v>-</v>
      </c>
      <c r="X1602" s="84" t="str">
        <f aca="false">D1602&amp;G1602</f>
        <v>FT-CAND-EGSC-PRCTOLL:MONCH/CHI</v>
      </c>
      <c r="AF1602" s="0" t="str">
        <f aca="false">D1602&amp;V1602</f>
        <v>FT-CAND-EGSC-PRC-</v>
      </c>
    </row>
    <row r="1603" customFormat="false" ht="12.75" hidden="false" customHeight="false" outlineLevel="0" collapsed="false">
      <c r="A1603" s="80" t="n">
        <v>36682</v>
      </c>
      <c r="B1603" s="81" t="s">
        <v>55</v>
      </c>
      <c r="C1603" s="81" t="s">
        <v>56</v>
      </c>
      <c r="D1603" s="81" t="s">
        <v>80</v>
      </c>
      <c r="E1603" s="81" t="s">
        <v>24</v>
      </c>
      <c r="F1603" s="81"/>
      <c r="G1603" s="81" t="s">
        <v>68</v>
      </c>
      <c r="H1603" s="80" t="n">
        <v>37257</v>
      </c>
      <c r="I1603" s="81" t="n">
        <v>0</v>
      </c>
      <c r="J1603" s="81" t="n">
        <v>0</v>
      </c>
      <c r="K1603" s="82" t="n">
        <f aca="false">IF(J1603=0,0,J1603/I1603)</f>
        <v>0</v>
      </c>
      <c r="L1603" s="82" t="n">
        <f aca="false">I1603/UOM</f>
        <v>0</v>
      </c>
      <c r="M1603" s="82" t="n">
        <f aca="false">J1603/UOM</f>
        <v>0</v>
      </c>
      <c r="N1603" s="83" t="str">
        <f aca="false">IF(F1603="P","PHY",IF(F1603="G","G",E1603))</f>
        <v>P</v>
      </c>
      <c r="O1603" s="83" t="str">
        <f aca="false">IF(ISNA(VLOOKUP(G1603,BadCanCurves,1,FALSE())),VLOOKUP(D1603,FOLIOS,6,FALSE()),"not used")</f>
        <v>not used</v>
      </c>
      <c r="P1603" s="83" t="n">
        <f aca="false">IF($N1603="P",VLOOKUP(H1603,PrcBuckets,2,FALSE()),0)</f>
        <v>10</v>
      </c>
      <c r="Q1603" s="83" t="n">
        <f aca="false">IF($N1603="D",VLOOKUP(H1603,BasisBuckets,2,FALSE()),0)</f>
        <v>0</v>
      </c>
      <c r="R1603" s="83" t="n">
        <f aca="false">IF($N1603="PHY",VLOOKUP(H1603,PGDBuckets,2,FALSE()),0)</f>
        <v>0</v>
      </c>
      <c r="S1603" s="83" t="n">
        <f aca="false">IF($N1603="G",VLOOKUP(H1603,PGDBuckets,2,FALSE()),0)</f>
        <v>0</v>
      </c>
      <c r="T1603" s="83" t="n">
        <f aca="false">SUM(P1603:S1603)</f>
        <v>10</v>
      </c>
      <c r="U1603" s="83" t="str">
        <f aca="false">IF(O1603="not used","-",O1603&amp;N1603&amp;T1603)</f>
        <v>-</v>
      </c>
      <c r="V1603" s="83" t="str">
        <f aca="false">IF(O1603="Not Used","-",VLOOKUP(D1603,FOLIOS,7,FALSE())&amp;H1603)</f>
        <v>-</v>
      </c>
      <c r="W1603" s="83" t="str">
        <f aca="false">IF(U1603="-","-",O1603&amp;E1603&amp;H1603)</f>
        <v>-</v>
      </c>
      <c r="X1603" s="84" t="str">
        <f aca="false">D1603&amp;G1603</f>
        <v>FT-CAND-EGSC-PRCTOLL:MONCH/CHI</v>
      </c>
      <c r="AF1603" s="0" t="str">
        <f aca="false">D1603&amp;V1603</f>
        <v>FT-CAND-EGSC-PRC-</v>
      </c>
    </row>
    <row r="1604" customFormat="false" ht="12.75" hidden="false" customHeight="false" outlineLevel="0" collapsed="false">
      <c r="A1604" s="80" t="n">
        <v>36682</v>
      </c>
      <c r="B1604" s="81" t="s">
        <v>55</v>
      </c>
      <c r="C1604" s="81" t="s">
        <v>56</v>
      </c>
      <c r="D1604" s="81" t="s">
        <v>80</v>
      </c>
      <c r="E1604" s="81" t="s">
        <v>24</v>
      </c>
      <c r="F1604" s="81"/>
      <c r="G1604" s="81" t="s">
        <v>68</v>
      </c>
      <c r="H1604" s="80" t="n">
        <v>37288</v>
      </c>
      <c r="I1604" s="81" t="n">
        <v>0</v>
      </c>
      <c r="J1604" s="81" t="n">
        <v>0</v>
      </c>
      <c r="K1604" s="82" t="n">
        <f aca="false">IF(J1604=0,0,J1604/I1604)</f>
        <v>0</v>
      </c>
      <c r="L1604" s="82" t="n">
        <f aca="false">I1604/UOM</f>
        <v>0</v>
      </c>
      <c r="M1604" s="82" t="n">
        <f aca="false">J1604/UOM</f>
        <v>0</v>
      </c>
      <c r="N1604" s="83" t="str">
        <f aca="false">IF(F1604="P","PHY",IF(F1604="G","G",E1604))</f>
        <v>P</v>
      </c>
      <c r="O1604" s="83" t="str">
        <f aca="false">IF(ISNA(VLOOKUP(G1604,BadCanCurves,1,FALSE())),VLOOKUP(D1604,FOLIOS,6,FALSE()),"not used")</f>
        <v>not used</v>
      </c>
      <c r="P1604" s="83" t="n">
        <f aca="false">IF($N1604="P",VLOOKUP(H1604,PrcBuckets,2,FALSE()),0)</f>
        <v>10</v>
      </c>
      <c r="Q1604" s="83" t="n">
        <f aca="false">IF($N1604="D",VLOOKUP(H1604,BasisBuckets,2,FALSE()),0)</f>
        <v>0</v>
      </c>
      <c r="R1604" s="83" t="n">
        <f aca="false">IF($N1604="PHY",VLOOKUP(H1604,PGDBuckets,2,FALSE()),0)</f>
        <v>0</v>
      </c>
      <c r="S1604" s="83" t="n">
        <f aca="false">IF($N1604="G",VLOOKUP(H1604,PGDBuckets,2,FALSE()),0)</f>
        <v>0</v>
      </c>
      <c r="T1604" s="83" t="n">
        <f aca="false">SUM(P1604:S1604)</f>
        <v>10</v>
      </c>
      <c r="U1604" s="83" t="str">
        <f aca="false">IF(O1604="not used","-",O1604&amp;N1604&amp;T1604)</f>
        <v>-</v>
      </c>
      <c r="V1604" s="83" t="str">
        <f aca="false">IF(O1604="Not Used","-",VLOOKUP(D1604,FOLIOS,7,FALSE())&amp;H1604)</f>
        <v>-</v>
      </c>
      <c r="W1604" s="83" t="str">
        <f aca="false">IF(U1604="-","-",O1604&amp;E1604&amp;H1604)</f>
        <v>-</v>
      </c>
      <c r="X1604" s="84" t="str">
        <f aca="false">D1604&amp;G1604</f>
        <v>FT-CAND-EGSC-PRCTOLL:MONCH/CHI</v>
      </c>
      <c r="AF1604" s="0" t="str">
        <f aca="false">D1604&amp;V1604</f>
        <v>FT-CAND-EGSC-PRC-</v>
      </c>
    </row>
    <row r="1605" customFormat="false" ht="12.75" hidden="false" customHeight="false" outlineLevel="0" collapsed="false">
      <c r="A1605" s="80" t="n">
        <v>36682</v>
      </c>
      <c r="B1605" s="81" t="s">
        <v>55</v>
      </c>
      <c r="C1605" s="81" t="s">
        <v>56</v>
      </c>
      <c r="D1605" s="81" t="s">
        <v>80</v>
      </c>
      <c r="E1605" s="81" t="s">
        <v>24</v>
      </c>
      <c r="F1605" s="81"/>
      <c r="G1605" s="81" t="s">
        <v>68</v>
      </c>
      <c r="H1605" s="80" t="n">
        <v>37316</v>
      </c>
      <c r="I1605" s="81" t="n">
        <v>0</v>
      </c>
      <c r="J1605" s="81" t="n">
        <v>0</v>
      </c>
      <c r="K1605" s="82" t="n">
        <f aca="false">IF(J1605=0,0,J1605/I1605)</f>
        <v>0</v>
      </c>
      <c r="L1605" s="82" t="n">
        <f aca="false">I1605/UOM</f>
        <v>0</v>
      </c>
      <c r="M1605" s="82" t="n">
        <f aca="false">J1605/UOM</f>
        <v>0</v>
      </c>
      <c r="N1605" s="83" t="str">
        <f aca="false">IF(F1605="P","PHY",IF(F1605="G","G",E1605))</f>
        <v>P</v>
      </c>
      <c r="O1605" s="83" t="str">
        <f aca="false">IF(ISNA(VLOOKUP(G1605,BadCanCurves,1,FALSE())),VLOOKUP(D1605,FOLIOS,6,FALSE()),"not used")</f>
        <v>not used</v>
      </c>
      <c r="P1605" s="83" t="n">
        <f aca="false">IF($N1605="P",VLOOKUP(H1605,PrcBuckets,2,FALSE()),0)</f>
        <v>10</v>
      </c>
      <c r="Q1605" s="83" t="n">
        <f aca="false">IF($N1605="D",VLOOKUP(H1605,BasisBuckets,2,FALSE()),0)</f>
        <v>0</v>
      </c>
      <c r="R1605" s="83" t="n">
        <f aca="false">IF($N1605="PHY",VLOOKUP(H1605,PGDBuckets,2,FALSE()),0)</f>
        <v>0</v>
      </c>
      <c r="S1605" s="83" t="n">
        <f aca="false">IF($N1605="G",VLOOKUP(H1605,PGDBuckets,2,FALSE()),0)</f>
        <v>0</v>
      </c>
      <c r="T1605" s="83" t="n">
        <f aca="false">SUM(P1605:S1605)</f>
        <v>10</v>
      </c>
      <c r="U1605" s="83" t="str">
        <f aca="false">IF(O1605="not used","-",O1605&amp;N1605&amp;T1605)</f>
        <v>-</v>
      </c>
      <c r="V1605" s="83" t="str">
        <f aca="false">IF(O1605="Not Used","-",VLOOKUP(D1605,FOLIOS,7,FALSE())&amp;H1605)</f>
        <v>-</v>
      </c>
      <c r="W1605" s="83" t="str">
        <f aca="false">IF(U1605="-","-",O1605&amp;E1605&amp;H1605)</f>
        <v>-</v>
      </c>
      <c r="X1605" s="84" t="str">
        <f aca="false">D1605&amp;G1605</f>
        <v>FT-CAND-EGSC-PRCTOLL:MONCH/CHI</v>
      </c>
      <c r="AF1605" s="0" t="str">
        <f aca="false">D1605&amp;V1605</f>
        <v>FT-CAND-EGSC-PRC-</v>
      </c>
    </row>
    <row r="1606" customFormat="false" ht="12.75" hidden="false" customHeight="false" outlineLevel="0" collapsed="false">
      <c r="A1606" s="80" t="n">
        <v>36682</v>
      </c>
      <c r="B1606" s="81" t="s">
        <v>55</v>
      </c>
      <c r="C1606" s="81" t="s">
        <v>56</v>
      </c>
      <c r="D1606" s="81" t="s">
        <v>80</v>
      </c>
      <c r="E1606" s="81" t="s">
        <v>24</v>
      </c>
      <c r="F1606" s="81"/>
      <c r="G1606" s="81" t="s">
        <v>68</v>
      </c>
      <c r="H1606" s="80" t="n">
        <v>37347</v>
      </c>
      <c r="I1606" s="81" t="n">
        <v>0</v>
      </c>
      <c r="J1606" s="81" t="n">
        <v>0</v>
      </c>
      <c r="K1606" s="82" t="n">
        <f aca="false">IF(J1606=0,0,J1606/I1606)</f>
        <v>0</v>
      </c>
      <c r="L1606" s="82" t="n">
        <f aca="false">I1606/UOM</f>
        <v>0</v>
      </c>
      <c r="M1606" s="82" t="n">
        <f aca="false">J1606/UOM</f>
        <v>0</v>
      </c>
      <c r="N1606" s="83" t="str">
        <f aca="false">IF(F1606="P","PHY",IF(F1606="G","G",E1606))</f>
        <v>P</v>
      </c>
      <c r="O1606" s="83" t="str">
        <f aca="false">IF(ISNA(VLOOKUP(G1606,BadCanCurves,1,FALSE())),VLOOKUP(D1606,FOLIOS,6,FALSE()),"not used")</f>
        <v>not used</v>
      </c>
      <c r="P1606" s="83" t="n">
        <f aca="false">IF($N1606="P",VLOOKUP(H1606,PrcBuckets,2,FALSE()),0)</f>
        <v>10</v>
      </c>
      <c r="Q1606" s="83" t="n">
        <f aca="false">IF($N1606="D",VLOOKUP(H1606,BasisBuckets,2,FALSE()),0)</f>
        <v>0</v>
      </c>
      <c r="R1606" s="83" t="n">
        <f aca="false">IF($N1606="PHY",VLOOKUP(H1606,PGDBuckets,2,FALSE()),0)</f>
        <v>0</v>
      </c>
      <c r="S1606" s="83" t="n">
        <f aca="false">IF($N1606="G",VLOOKUP(H1606,PGDBuckets,2,FALSE()),0)</f>
        <v>0</v>
      </c>
      <c r="T1606" s="83" t="n">
        <f aca="false">SUM(P1606:S1606)</f>
        <v>10</v>
      </c>
      <c r="U1606" s="83" t="str">
        <f aca="false">IF(O1606="not used","-",O1606&amp;N1606&amp;T1606)</f>
        <v>-</v>
      </c>
      <c r="V1606" s="83" t="str">
        <f aca="false">IF(O1606="Not Used","-",VLOOKUP(D1606,FOLIOS,7,FALSE())&amp;H1606)</f>
        <v>-</v>
      </c>
      <c r="W1606" s="83" t="str">
        <f aca="false">IF(U1606="-","-",O1606&amp;E1606&amp;H1606)</f>
        <v>-</v>
      </c>
      <c r="X1606" s="84" t="str">
        <f aca="false">D1606&amp;G1606</f>
        <v>FT-CAND-EGSC-PRCTOLL:MONCH/CHI</v>
      </c>
      <c r="AF1606" s="0" t="str">
        <f aca="false">D1606&amp;V1606</f>
        <v>FT-CAND-EGSC-PRC-</v>
      </c>
    </row>
    <row r="1607" customFormat="false" ht="12.75" hidden="false" customHeight="false" outlineLevel="0" collapsed="false">
      <c r="A1607" s="80" t="n">
        <v>36682</v>
      </c>
      <c r="B1607" s="81" t="s">
        <v>55</v>
      </c>
      <c r="C1607" s="81" t="s">
        <v>56</v>
      </c>
      <c r="D1607" s="81" t="s">
        <v>80</v>
      </c>
      <c r="E1607" s="81" t="s">
        <v>24</v>
      </c>
      <c r="F1607" s="81"/>
      <c r="G1607" s="81" t="s">
        <v>68</v>
      </c>
      <c r="H1607" s="80" t="n">
        <v>37377</v>
      </c>
      <c r="I1607" s="81" t="n">
        <v>0</v>
      </c>
      <c r="J1607" s="81" t="n">
        <v>0</v>
      </c>
      <c r="K1607" s="82" t="n">
        <f aca="false">IF(J1607=0,0,J1607/I1607)</f>
        <v>0</v>
      </c>
      <c r="L1607" s="82" t="n">
        <f aca="false">I1607/UOM</f>
        <v>0</v>
      </c>
      <c r="M1607" s="82" t="n">
        <f aca="false">J1607/UOM</f>
        <v>0</v>
      </c>
      <c r="N1607" s="83" t="str">
        <f aca="false">IF(F1607="P","PHY",IF(F1607="G","G",E1607))</f>
        <v>P</v>
      </c>
      <c r="O1607" s="83" t="str">
        <f aca="false">IF(ISNA(VLOOKUP(G1607,BadCanCurves,1,FALSE())),VLOOKUP(D1607,FOLIOS,6,FALSE()),"not used")</f>
        <v>not used</v>
      </c>
      <c r="P1607" s="83" t="n">
        <f aca="false">IF($N1607="P",VLOOKUP(H1607,PrcBuckets,2,FALSE()),0)</f>
        <v>10</v>
      </c>
      <c r="Q1607" s="83" t="n">
        <f aca="false">IF($N1607="D",VLOOKUP(H1607,BasisBuckets,2,FALSE()),0)</f>
        <v>0</v>
      </c>
      <c r="R1607" s="83" t="n">
        <f aca="false">IF($N1607="PHY",VLOOKUP(H1607,PGDBuckets,2,FALSE()),0)</f>
        <v>0</v>
      </c>
      <c r="S1607" s="83" t="n">
        <f aca="false">IF($N1607="G",VLOOKUP(H1607,PGDBuckets,2,FALSE()),0)</f>
        <v>0</v>
      </c>
      <c r="T1607" s="83" t="n">
        <f aca="false">SUM(P1607:S1607)</f>
        <v>10</v>
      </c>
      <c r="U1607" s="83" t="str">
        <f aca="false">IF(O1607="not used","-",O1607&amp;N1607&amp;T1607)</f>
        <v>-</v>
      </c>
      <c r="V1607" s="83" t="str">
        <f aca="false">IF(O1607="Not Used","-",VLOOKUP(D1607,FOLIOS,7,FALSE())&amp;H1607)</f>
        <v>-</v>
      </c>
      <c r="W1607" s="83" t="str">
        <f aca="false">IF(U1607="-","-",O1607&amp;E1607&amp;H1607)</f>
        <v>-</v>
      </c>
      <c r="X1607" s="84" t="str">
        <f aca="false">D1607&amp;G1607</f>
        <v>FT-CAND-EGSC-PRCTOLL:MONCH/CHI</v>
      </c>
      <c r="AF1607" s="0" t="str">
        <f aca="false">D1607&amp;V1607</f>
        <v>FT-CAND-EGSC-PRC-</v>
      </c>
    </row>
    <row r="1608" customFormat="false" ht="12.75" hidden="false" customHeight="false" outlineLevel="0" collapsed="false">
      <c r="A1608" s="80" t="n">
        <v>36682</v>
      </c>
      <c r="B1608" s="81" t="s">
        <v>55</v>
      </c>
      <c r="C1608" s="81" t="s">
        <v>56</v>
      </c>
      <c r="D1608" s="81" t="s">
        <v>80</v>
      </c>
      <c r="E1608" s="81" t="s">
        <v>24</v>
      </c>
      <c r="F1608" s="81"/>
      <c r="G1608" s="81" t="s">
        <v>68</v>
      </c>
      <c r="H1608" s="80" t="n">
        <v>37408</v>
      </c>
      <c r="I1608" s="81" t="n">
        <v>0</v>
      </c>
      <c r="J1608" s="81" t="n">
        <v>0</v>
      </c>
      <c r="K1608" s="82" t="n">
        <f aca="false">IF(J1608=0,0,J1608/I1608)</f>
        <v>0</v>
      </c>
      <c r="L1608" s="82" t="n">
        <f aca="false">I1608/UOM</f>
        <v>0</v>
      </c>
      <c r="M1608" s="82" t="n">
        <f aca="false">J1608/UOM</f>
        <v>0</v>
      </c>
      <c r="N1608" s="83" t="str">
        <f aca="false">IF(F1608="P","PHY",IF(F1608="G","G",E1608))</f>
        <v>P</v>
      </c>
      <c r="O1608" s="83" t="str">
        <f aca="false">IF(ISNA(VLOOKUP(G1608,BadCanCurves,1,FALSE())),VLOOKUP(D1608,FOLIOS,6,FALSE()),"not used")</f>
        <v>not used</v>
      </c>
      <c r="P1608" s="83" t="n">
        <f aca="false">IF($N1608="P",VLOOKUP(H1608,PrcBuckets,2,FALSE()),0)</f>
        <v>10</v>
      </c>
      <c r="Q1608" s="83" t="n">
        <f aca="false">IF($N1608="D",VLOOKUP(H1608,BasisBuckets,2,FALSE()),0)</f>
        <v>0</v>
      </c>
      <c r="R1608" s="83" t="n">
        <f aca="false">IF($N1608="PHY",VLOOKUP(H1608,PGDBuckets,2,FALSE()),0)</f>
        <v>0</v>
      </c>
      <c r="S1608" s="83" t="n">
        <f aca="false">IF($N1608="G",VLOOKUP(H1608,PGDBuckets,2,FALSE()),0)</f>
        <v>0</v>
      </c>
      <c r="T1608" s="83" t="n">
        <f aca="false">SUM(P1608:S1608)</f>
        <v>10</v>
      </c>
      <c r="U1608" s="83" t="str">
        <f aca="false">IF(O1608="not used","-",O1608&amp;N1608&amp;T1608)</f>
        <v>-</v>
      </c>
      <c r="V1608" s="83" t="str">
        <f aca="false">IF(O1608="Not Used","-",VLOOKUP(D1608,FOLIOS,7,FALSE())&amp;H1608)</f>
        <v>-</v>
      </c>
      <c r="W1608" s="83" t="str">
        <f aca="false">IF(U1608="-","-",O1608&amp;E1608&amp;H1608)</f>
        <v>-</v>
      </c>
      <c r="X1608" s="84" t="str">
        <f aca="false">D1608&amp;G1608</f>
        <v>FT-CAND-EGSC-PRCTOLL:MONCH/CHI</v>
      </c>
      <c r="AF1608" s="0" t="str">
        <f aca="false">D1608&amp;V1608</f>
        <v>FT-CAND-EGSC-PRC-</v>
      </c>
    </row>
    <row r="1609" customFormat="false" ht="12.75" hidden="false" customHeight="false" outlineLevel="0" collapsed="false">
      <c r="A1609" s="80" t="n">
        <v>36682</v>
      </c>
      <c r="B1609" s="81" t="s">
        <v>55</v>
      </c>
      <c r="C1609" s="81" t="s">
        <v>56</v>
      </c>
      <c r="D1609" s="81" t="s">
        <v>80</v>
      </c>
      <c r="E1609" s="81" t="s">
        <v>24</v>
      </c>
      <c r="F1609" s="81"/>
      <c r="G1609" s="81" t="s">
        <v>68</v>
      </c>
      <c r="H1609" s="80" t="n">
        <v>37438</v>
      </c>
      <c r="I1609" s="81" t="n">
        <v>0</v>
      </c>
      <c r="J1609" s="81" t="n">
        <v>0</v>
      </c>
      <c r="K1609" s="82" t="n">
        <f aca="false">IF(J1609=0,0,J1609/I1609)</f>
        <v>0</v>
      </c>
      <c r="L1609" s="82" t="n">
        <f aca="false">I1609/UOM</f>
        <v>0</v>
      </c>
      <c r="M1609" s="82" t="n">
        <f aca="false">J1609/UOM</f>
        <v>0</v>
      </c>
      <c r="N1609" s="83" t="str">
        <f aca="false">IF(F1609="P","PHY",IF(F1609="G","G",E1609))</f>
        <v>P</v>
      </c>
      <c r="O1609" s="83" t="str">
        <f aca="false">IF(ISNA(VLOOKUP(G1609,BadCanCurves,1,FALSE())),VLOOKUP(D1609,FOLIOS,6,FALSE()),"not used")</f>
        <v>not used</v>
      </c>
      <c r="P1609" s="83" t="n">
        <f aca="false">IF($N1609="P",VLOOKUP(H1609,PrcBuckets,2,FALSE()),0)</f>
        <v>10</v>
      </c>
      <c r="Q1609" s="83" t="n">
        <f aca="false">IF($N1609="D",VLOOKUP(H1609,BasisBuckets,2,FALSE()),0)</f>
        <v>0</v>
      </c>
      <c r="R1609" s="83" t="n">
        <f aca="false">IF($N1609="PHY",VLOOKUP(H1609,PGDBuckets,2,FALSE()),0)</f>
        <v>0</v>
      </c>
      <c r="S1609" s="83" t="n">
        <f aca="false">IF($N1609="G",VLOOKUP(H1609,PGDBuckets,2,FALSE()),0)</f>
        <v>0</v>
      </c>
      <c r="T1609" s="83" t="n">
        <f aca="false">SUM(P1609:S1609)</f>
        <v>10</v>
      </c>
      <c r="U1609" s="83" t="str">
        <f aca="false">IF(O1609="not used","-",O1609&amp;N1609&amp;T1609)</f>
        <v>-</v>
      </c>
      <c r="V1609" s="83" t="str">
        <f aca="false">IF(O1609="Not Used","-",VLOOKUP(D1609,FOLIOS,7,FALSE())&amp;H1609)</f>
        <v>-</v>
      </c>
      <c r="W1609" s="83" t="str">
        <f aca="false">IF(U1609="-","-",O1609&amp;E1609&amp;H1609)</f>
        <v>-</v>
      </c>
      <c r="X1609" s="84" t="str">
        <f aca="false">D1609&amp;G1609</f>
        <v>FT-CAND-EGSC-PRCTOLL:MONCH/CHI</v>
      </c>
      <c r="AF1609" s="0" t="str">
        <f aca="false">D1609&amp;V1609</f>
        <v>FT-CAND-EGSC-PRC-</v>
      </c>
    </row>
    <row r="1610" customFormat="false" ht="12.75" hidden="false" customHeight="false" outlineLevel="0" collapsed="false">
      <c r="A1610" s="80" t="n">
        <v>36682</v>
      </c>
      <c r="B1610" s="81" t="s">
        <v>55</v>
      </c>
      <c r="C1610" s="81" t="s">
        <v>56</v>
      </c>
      <c r="D1610" s="81" t="s">
        <v>80</v>
      </c>
      <c r="E1610" s="81" t="s">
        <v>24</v>
      </c>
      <c r="F1610" s="81"/>
      <c r="G1610" s="81" t="s">
        <v>68</v>
      </c>
      <c r="H1610" s="80" t="n">
        <v>37469</v>
      </c>
      <c r="I1610" s="81" t="n">
        <v>0</v>
      </c>
      <c r="J1610" s="81" t="n">
        <v>0</v>
      </c>
      <c r="K1610" s="82" t="n">
        <f aca="false">IF(J1610=0,0,J1610/I1610)</f>
        <v>0</v>
      </c>
      <c r="L1610" s="82" t="n">
        <f aca="false">I1610/UOM</f>
        <v>0</v>
      </c>
      <c r="M1610" s="82" t="n">
        <f aca="false">J1610/UOM</f>
        <v>0</v>
      </c>
      <c r="N1610" s="83" t="str">
        <f aca="false">IF(F1610="P","PHY",IF(F1610="G","G",E1610))</f>
        <v>P</v>
      </c>
      <c r="O1610" s="83" t="str">
        <f aca="false">IF(ISNA(VLOOKUP(G1610,BadCanCurves,1,FALSE())),VLOOKUP(D1610,FOLIOS,6,FALSE()),"not used")</f>
        <v>not used</v>
      </c>
      <c r="P1610" s="83" t="n">
        <f aca="false">IF($N1610="P",VLOOKUP(H1610,PrcBuckets,2,FALSE()),0)</f>
        <v>10</v>
      </c>
      <c r="Q1610" s="83" t="n">
        <f aca="false">IF($N1610="D",VLOOKUP(H1610,BasisBuckets,2,FALSE()),0)</f>
        <v>0</v>
      </c>
      <c r="R1610" s="83" t="n">
        <f aca="false">IF($N1610="PHY",VLOOKUP(H1610,PGDBuckets,2,FALSE()),0)</f>
        <v>0</v>
      </c>
      <c r="S1610" s="83" t="n">
        <f aca="false">IF($N1610="G",VLOOKUP(H1610,PGDBuckets,2,FALSE()),0)</f>
        <v>0</v>
      </c>
      <c r="T1610" s="83" t="n">
        <f aca="false">SUM(P1610:S1610)</f>
        <v>10</v>
      </c>
      <c r="U1610" s="83" t="str">
        <f aca="false">IF(O1610="not used","-",O1610&amp;N1610&amp;T1610)</f>
        <v>-</v>
      </c>
      <c r="V1610" s="83" t="str">
        <f aca="false">IF(O1610="Not Used","-",VLOOKUP(D1610,FOLIOS,7,FALSE())&amp;H1610)</f>
        <v>-</v>
      </c>
      <c r="W1610" s="83" t="str">
        <f aca="false">IF(U1610="-","-",O1610&amp;E1610&amp;H1610)</f>
        <v>-</v>
      </c>
      <c r="X1610" s="84" t="str">
        <f aca="false">D1610&amp;G1610</f>
        <v>FT-CAND-EGSC-PRCTOLL:MONCH/CHI</v>
      </c>
      <c r="AF1610" s="0" t="str">
        <f aca="false">D1610&amp;V1610</f>
        <v>FT-CAND-EGSC-PRC-</v>
      </c>
    </row>
    <row r="1611" customFormat="false" ht="12.75" hidden="false" customHeight="false" outlineLevel="0" collapsed="false">
      <c r="A1611" s="80" t="n">
        <v>36682</v>
      </c>
      <c r="B1611" s="81" t="s">
        <v>55</v>
      </c>
      <c r="C1611" s="81" t="s">
        <v>56</v>
      </c>
      <c r="D1611" s="81" t="s">
        <v>80</v>
      </c>
      <c r="E1611" s="81" t="s">
        <v>24</v>
      </c>
      <c r="F1611" s="81"/>
      <c r="G1611" s="81" t="s">
        <v>68</v>
      </c>
      <c r="H1611" s="80" t="n">
        <v>37500</v>
      </c>
      <c r="I1611" s="81" t="n">
        <v>0</v>
      </c>
      <c r="J1611" s="81" t="n">
        <v>0</v>
      </c>
      <c r="K1611" s="82" t="n">
        <f aca="false">IF(J1611=0,0,J1611/I1611)</f>
        <v>0</v>
      </c>
      <c r="L1611" s="82" t="n">
        <f aca="false">I1611/UOM</f>
        <v>0</v>
      </c>
      <c r="M1611" s="82" t="n">
        <f aca="false">J1611/UOM</f>
        <v>0</v>
      </c>
      <c r="N1611" s="83" t="str">
        <f aca="false">IF(F1611="P","PHY",IF(F1611="G","G",E1611))</f>
        <v>P</v>
      </c>
      <c r="O1611" s="83" t="str">
        <f aca="false">IF(ISNA(VLOOKUP(G1611,BadCanCurves,1,FALSE())),VLOOKUP(D1611,FOLIOS,6,FALSE()),"not used")</f>
        <v>not used</v>
      </c>
      <c r="P1611" s="83" t="n">
        <f aca="false">IF($N1611="P",VLOOKUP(H1611,PrcBuckets,2,FALSE()),0)</f>
        <v>10</v>
      </c>
      <c r="Q1611" s="83" t="n">
        <f aca="false">IF($N1611="D",VLOOKUP(H1611,BasisBuckets,2,FALSE()),0)</f>
        <v>0</v>
      </c>
      <c r="R1611" s="83" t="n">
        <f aca="false">IF($N1611="PHY",VLOOKUP(H1611,PGDBuckets,2,FALSE()),0)</f>
        <v>0</v>
      </c>
      <c r="S1611" s="83" t="n">
        <f aca="false">IF($N1611="G",VLOOKUP(H1611,PGDBuckets,2,FALSE()),0)</f>
        <v>0</v>
      </c>
      <c r="T1611" s="83" t="n">
        <f aca="false">SUM(P1611:S1611)</f>
        <v>10</v>
      </c>
      <c r="U1611" s="83" t="str">
        <f aca="false">IF(O1611="not used","-",O1611&amp;N1611&amp;T1611)</f>
        <v>-</v>
      </c>
      <c r="V1611" s="83" t="str">
        <f aca="false">IF(O1611="Not Used","-",VLOOKUP(D1611,FOLIOS,7,FALSE())&amp;H1611)</f>
        <v>-</v>
      </c>
      <c r="W1611" s="83" t="str">
        <f aca="false">IF(U1611="-","-",O1611&amp;E1611&amp;H1611)</f>
        <v>-</v>
      </c>
      <c r="X1611" s="84" t="str">
        <f aca="false">D1611&amp;G1611</f>
        <v>FT-CAND-EGSC-PRCTOLL:MONCH/CHI</v>
      </c>
      <c r="AF1611" s="0" t="str">
        <f aca="false">D1611&amp;V1611</f>
        <v>FT-CAND-EGSC-PRC-</v>
      </c>
    </row>
    <row r="1612" customFormat="false" ht="12.75" hidden="false" customHeight="false" outlineLevel="0" collapsed="false">
      <c r="A1612" s="80" t="n">
        <v>36682</v>
      </c>
      <c r="B1612" s="81" t="s">
        <v>55</v>
      </c>
      <c r="C1612" s="81" t="s">
        <v>56</v>
      </c>
      <c r="D1612" s="81" t="s">
        <v>80</v>
      </c>
      <c r="E1612" s="81" t="s">
        <v>24</v>
      </c>
      <c r="F1612" s="81"/>
      <c r="G1612" s="81" t="s">
        <v>68</v>
      </c>
      <c r="H1612" s="80" t="n">
        <v>37530</v>
      </c>
      <c r="I1612" s="81" t="n">
        <v>0</v>
      </c>
      <c r="J1612" s="81" t="n">
        <v>0</v>
      </c>
      <c r="K1612" s="82" t="n">
        <f aca="false">IF(J1612=0,0,J1612/I1612)</f>
        <v>0</v>
      </c>
      <c r="L1612" s="82" t="n">
        <f aca="false">I1612/UOM</f>
        <v>0</v>
      </c>
      <c r="M1612" s="82" t="n">
        <f aca="false">J1612/UOM</f>
        <v>0</v>
      </c>
      <c r="N1612" s="83" t="str">
        <f aca="false">IF(F1612="P","PHY",IF(F1612="G","G",E1612))</f>
        <v>P</v>
      </c>
      <c r="O1612" s="83" t="str">
        <f aca="false">IF(ISNA(VLOOKUP(G1612,BadCanCurves,1,FALSE())),VLOOKUP(D1612,FOLIOS,6,FALSE()),"not used")</f>
        <v>not used</v>
      </c>
      <c r="P1612" s="83" t="n">
        <f aca="false">IF($N1612="P",VLOOKUP(H1612,PrcBuckets,2,FALSE()),0)</f>
        <v>10</v>
      </c>
      <c r="Q1612" s="83" t="n">
        <f aca="false">IF($N1612="D",VLOOKUP(H1612,BasisBuckets,2,FALSE()),0)</f>
        <v>0</v>
      </c>
      <c r="R1612" s="83" t="n">
        <f aca="false">IF($N1612="PHY",VLOOKUP(H1612,PGDBuckets,2,FALSE()),0)</f>
        <v>0</v>
      </c>
      <c r="S1612" s="83" t="n">
        <f aca="false">IF($N1612="G",VLOOKUP(H1612,PGDBuckets,2,FALSE()),0)</f>
        <v>0</v>
      </c>
      <c r="T1612" s="83" t="n">
        <f aca="false">SUM(P1612:S1612)</f>
        <v>10</v>
      </c>
      <c r="U1612" s="83" t="str">
        <f aca="false">IF(O1612="not used","-",O1612&amp;N1612&amp;T1612)</f>
        <v>-</v>
      </c>
      <c r="V1612" s="83" t="str">
        <f aca="false">IF(O1612="Not Used","-",VLOOKUP(D1612,FOLIOS,7,FALSE())&amp;H1612)</f>
        <v>-</v>
      </c>
      <c r="W1612" s="83" t="str">
        <f aca="false">IF(U1612="-","-",O1612&amp;E1612&amp;H1612)</f>
        <v>-</v>
      </c>
      <c r="X1612" s="84" t="str">
        <f aca="false">D1612&amp;G1612</f>
        <v>FT-CAND-EGSC-PRCTOLL:MONCH/CHI</v>
      </c>
      <c r="AF1612" s="0" t="str">
        <f aca="false">D1612&amp;V1612</f>
        <v>FT-CAND-EGSC-PRC-</v>
      </c>
    </row>
    <row r="1613" customFormat="false" ht="12.75" hidden="false" customHeight="false" outlineLevel="0" collapsed="false">
      <c r="A1613" s="80" t="n">
        <v>36682</v>
      </c>
      <c r="B1613" s="81" t="s">
        <v>55</v>
      </c>
      <c r="C1613" s="81" t="s">
        <v>56</v>
      </c>
      <c r="D1613" s="81" t="s">
        <v>80</v>
      </c>
      <c r="E1613" s="81" t="s">
        <v>24</v>
      </c>
      <c r="F1613" s="81"/>
      <c r="G1613" s="81" t="s">
        <v>68</v>
      </c>
      <c r="H1613" s="80" t="n">
        <v>37561</v>
      </c>
      <c r="I1613" s="81" t="n">
        <v>0</v>
      </c>
      <c r="J1613" s="81" t="n">
        <v>0</v>
      </c>
      <c r="K1613" s="82" t="n">
        <f aca="false">IF(J1613=0,0,J1613/I1613)</f>
        <v>0</v>
      </c>
      <c r="L1613" s="82" t="n">
        <f aca="false">I1613/UOM</f>
        <v>0</v>
      </c>
      <c r="M1613" s="82" t="n">
        <f aca="false">J1613/UOM</f>
        <v>0</v>
      </c>
      <c r="N1613" s="83" t="str">
        <f aca="false">IF(F1613="P","PHY",IF(F1613="G","G",E1613))</f>
        <v>P</v>
      </c>
      <c r="O1613" s="83" t="str">
        <f aca="false">IF(ISNA(VLOOKUP(G1613,BadCanCurves,1,FALSE())),VLOOKUP(D1613,FOLIOS,6,FALSE()),"not used")</f>
        <v>not used</v>
      </c>
      <c r="P1613" s="83" t="n">
        <f aca="false">IF($N1613="P",VLOOKUP(H1613,PrcBuckets,2,FALSE()),0)</f>
        <v>10</v>
      </c>
      <c r="Q1613" s="83" t="n">
        <f aca="false">IF($N1613="D",VLOOKUP(H1613,BasisBuckets,2,FALSE()),0)</f>
        <v>0</v>
      </c>
      <c r="R1613" s="83" t="n">
        <f aca="false">IF($N1613="PHY",VLOOKUP(H1613,PGDBuckets,2,FALSE()),0)</f>
        <v>0</v>
      </c>
      <c r="S1613" s="83" t="n">
        <f aca="false">IF($N1613="G",VLOOKUP(H1613,PGDBuckets,2,FALSE()),0)</f>
        <v>0</v>
      </c>
      <c r="T1613" s="83" t="n">
        <f aca="false">SUM(P1613:S1613)</f>
        <v>10</v>
      </c>
      <c r="U1613" s="83" t="str">
        <f aca="false">IF(O1613="not used","-",O1613&amp;N1613&amp;T1613)</f>
        <v>-</v>
      </c>
      <c r="V1613" s="83" t="str">
        <f aca="false">IF(O1613="Not Used","-",VLOOKUP(D1613,FOLIOS,7,FALSE())&amp;H1613)</f>
        <v>-</v>
      </c>
      <c r="W1613" s="83" t="str">
        <f aca="false">IF(U1613="-","-",O1613&amp;E1613&amp;H1613)</f>
        <v>-</v>
      </c>
      <c r="X1613" s="84" t="str">
        <f aca="false">D1613&amp;G1613</f>
        <v>FT-CAND-EGSC-PRCTOLL:MONCH/CHI</v>
      </c>
      <c r="AF1613" s="0" t="str">
        <f aca="false">D1613&amp;V1613</f>
        <v>FT-CAND-EGSC-PRC-</v>
      </c>
    </row>
    <row r="1614" customFormat="false" ht="12.75" hidden="false" customHeight="false" outlineLevel="0" collapsed="false">
      <c r="A1614" s="80" t="n">
        <v>36682</v>
      </c>
      <c r="B1614" s="81" t="s">
        <v>55</v>
      </c>
      <c r="C1614" s="81" t="s">
        <v>56</v>
      </c>
      <c r="D1614" s="81" t="s">
        <v>80</v>
      </c>
      <c r="E1614" s="81" t="s">
        <v>24</v>
      </c>
      <c r="F1614" s="81"/>
      <c r="G1614" s="81" t="s">
        <v>68</v>
      </c>
      <c r="H1614" s="80" t="n">
        <v>37591</v>
      </c>
      <c r="I1614" s="81" t="n">
        <v>0</v>
      </c>
      <c r="J1614" s="81" t="n">
        <v>0</v>
      </c>
      <c r="K1614" s="82" t="n">
        <f aca="false">IF(J1614=0,0,J1614/I1614)</f>
        <v>0</v>
      </c>
      <c r="L1614" s="82" t="n">
        <f aca="false">I1614/UOM</f>
        <v>0</v>
      </c>
      <c r="M1614" s="82" t="n">
        <f aca="false">J1614/UOM</f>
        <v>0</v>
      </c>
      <c r="N1614" s="83" t="str">
        <f aca="false">IF(F1614="P","PHY",IF(F1614="G","G",E1614))</f>
        <v>P</v>
      </c>
      <c r="O1614" s="83" t="str">
        <f aca="false">IF(ISNA(VLOOKUP(G1614,BadCanCurves,1,FALSE())),VLOOKUP(D1614,FOLIOS,6,FALSE()),"not used")</f>
        <v>not used</v>
      </c>
      <c r="P1614" s="83" t="n">
        <f aca="false">IF($N1614="P",VLOOKUP(H1614,PrcBuckets,2,FALSE()),0)</f>
        <v>10</v>
      </c>
      <c r="Q1614" s="83" t="n">
        <f aca="false">IF($N1614="D",VLOOKUP(H1614,BasisBuckets,2,FALSE()),0)</f>
        <v>0</v>
      </c>
      <c r="R1614" s="83" t="n">
        <f aca="false">IF($N1614="PHY",VLOOKUP(H1614,PGDBuckets,2,FALSE()),0)</f>
        <v>0</v>
      </c>
      <c r="S1614" s="83" t="n">
        <f aca="false">IF($N1614="G",VLOOKUP(H1614,PGDBuckets,2,FALSE()),0)</f>
        <v>0</v>
      </c>
      <c r="T1614" s="83" t="n">
        <f aca="false">SUM(P1614:S1614)</f>
        <v>10</v>
      </c>
      <c r="U1614" s="83" t="str">
        <f aca="false">IF(O1614="not used","-",O1614&amp;N1614&amp;T1614)</f>
        <v>-</v>
      </c>
      <c r="V1614" s="83" t="str">
        <f aca="false">IF(O1614="Not Used","-",VLOOKUP(D1614,FOLIOS,7,FALSE())&amp;H1614)</f>
        <v>-</v>
      </c>
      <c r="W1614" s="83" t="str">
        <f aca="false">IF(U1614="-","-",O1614&amp;E1614&amp;H1614)</f>
        <v>-</v>
      </c>
      <c r="X1614" s="84" t="str">
        <f aca="false">D1614&amp;G1614</f>
        <v>FT-CAND-EGSC-PRCTOLL:MONCH/CHI</v>
      </c>
      <c r="AF1614" s="0" t="str">
        <f aca="false">D1614&amp;V1614</f>
        <v>FT-CAND-EGSC-PRC-</v>
      </c>
    </row>
    <row r="1615" customFormat="false" ht="12.75" hidden="false" customHeight="false" outlineLevel="0" collapsed="false">
      <c r="A1615" s="80" t="n">
        <v>36682</v>
      </c>
      <c r="B1615" s="81" t="s">
        <v>55</v>
      </c>
      <c r="C1615" s="81" t="s">
        <v>56</v>
      </c>
      <c r="D1615" s="81" t="s">
        <v>80</v>
      </c>
      <c r="E1615" s="81" t="s">
        <v>24</v>
      </c>
      <c r="F1615" s="81"/>
      <c r="G1615" s="81" t="s">
        <v>68</v>
      </c>
      <c r="H1615" s="80" t="n">
        <v>37622</v>
      </c>
      <c r="I1615" s="81" t="n">
        <v>0</v>
      </c>
      <c r="J1615" s="81" t="n">
        <v>0</v>
      </c>
      <c r="K1615" s="82" t="n">
        <f aca="false">IF(J1615=0,0,J1615/I1615)</f>
        <v>0</v>
      </c>
      <c r="L1615" s="82" t="n">
        <f aca="false">I1615/UOM</f>
        <v>0</v>
      </c>
      <c r="M1615" s="82" t="n">
        <f aca="false">J1615/UOM</f>
        <v>0</v>
      </c>
      <c r="N1615" s="83" t="str">
        <f aca="false">IF(F1615="P","PHY",IF(F1615="G","G",E1615))</f>
        <v>P</v>
      </c>
      <c r="O1615" s="83" t="str">
        <f aca="false">IF(ISNA(VLOOKUP(G1615,BadCanCurves,1,FALSE())),VLOOKUP(D1615,FOLIOS,6,FALSE()),"not used")</f>
        <v>not used</v>
      </c>
      <c r="P1615" s="83" t="n">
        <f aca="false">IF($N1615="P",VLOOKUP(H1615,PrcBuckets,2,FALSE()),0)</f>
        <v>11</v>
      </c>
      <c r="Q1615" s="83" t="n">
        <f aca="false">IF($N1615="D",VLOOKUP(H1615,BasisBuckets,2,FALSE()),0)</f>
        <v>0</v>
      </c>
      <c r="R1615" s="83" t="n">
        <f aca="false">IF($N1615="PHY",VLOOKUP(H1615,PGDBuckets,2,FALSE()),0)</f>
        <v>0</v>
      </c>
      <c r="S1615" s="83" t="n">
        <f aca="false">IF($N1615="G",VLOOKUP(H1615,PGDBuckets,2,FALSE()),0)</f>
        <v>0</v>
      </c>
      <c r="T1615" s="83" t="n">
        <f aca="false">SUM(P1615:S1615)</f>
        <v>11</v>
      </c>
      <c r="U1615" s="83" t="str">
        <f aca="false">IF(O1615="not used","-",O1615&amp;N1615&amp;T1615)</f>
        <v>-</v>
      </c>
      <c r="V1615" s="83" t="str">
        <f aca="false">IF(O1615="Not Used","-",VLOOKUP(D1615,FOLIOS,7,FALSE())&amp;H1615)</f>
        <v>-</v>
      </c>
      <c r="W1615" s="83" t="str">
        <f aca="false">IF(U1615="-","-",O1615&amp;E1615&amp;H1615)</f>
        <v>-</v>
      </c>
      <c r="X1615" s="84" t="str">
        <f aca="false">D1615&amp;G1615</f>
        <v>FT-CAND-EGSC-PRCTOLL:MONCH/CHI</v>
      </c>
      <c r="AF1615" s="0" t="str">
        <f aca="false">D1615&amp;V1615</f>
        <v>FT-CAND-EGSC-PRC-</v>
      </c>
    </row>
    <row r="1616" customFormat="false" ht="12.75" hidden="false" customHeight="false" outlineLevel="0" collapsed="false">
      <c r="A1616" s="80" t="n">
        <v>36682</v>
      </c>
      <c r="B1616" s="81" t="s">
        <v>55</v>
      </c>
      <c r="C1616" s="81" t="s">
        <v>56</v>
      </c>
      <c r="D1616" s="81" t="s">
        <v>80</v>
      </c>
      <c r="E1616" s="81" t="s">
        <v>24</v>
      </c>
      <c r="F1616" s="81"/>
      <c r="G1616" s="81" t="s">
        <v>68</v>
      </c>
      <c r="H1616" s="80" t="n">
        <v>37653</v>
      </c>
      <c r="I1616" s="81" t="n">
        <v>0</v>
      </c>
      <c r="J1616" s="81" t="n">
        <v>0</v>
      </c>
      <c r="K1616" s="82" t="n">
        <f aca="false">IF(J1616=0,0,J1616/I1616)</f>
        <v>0</v>
      </c>
      <c r="L1616" s="82" t="n">
        <f aca="false">I1616/UOM</f>
        <v>0</v>
      </c>
      <c r="M1616" s="82" t="n">
        <f aca="false">J1616/UOM</f>
        <v>0</v>
      </c>
      <c r="N1616" s="83" t="str">
        <f aca="false">IF(F1616="P","PHY",IF(F1616="G","G",E1616))</f>
        <v>P</v>
      </c>
      <c r="O1616" s="83" t="str">
        <f aca="false">IF(ISNA(VLOOKUP(G1616,BadCanCurves,1,FALSE())),VLOOKUP(D1616,FOLIOS,6,FALSE()),"not used")</f>
        <v>not used</v>
      </c>
      <c r="P1616" s="83" t="n">
        <f aca="false">IF($N1616="P",VLOOKUP(H1616,PrcBuckets,2,FALSE()),0)</f>
        <v>11</v>
      </c>
      <c r="Q1616" s="83" t="n">
        <f aca="false">IF($N1616="D",VLOOKUP(H1616,BasisBuckets,2,FALSE()),0)</f>
        <v>0</v>
      </c>
      <c r="R1616" s="83" t="n">
        <f aca="false">IF($N1616="PHY",VLOOKUP(H1616,PGDBuckets,2,FALSE()),0)</f>
        <v>0</v>
      </c>
      <c r="S1616" s="83" t="n">
        <f aca="false">IF($N1616="G",VLOOKUP(H1616,PGDBuckets,2,FALSE()),0)</f>
        <v>0</v>
      </c>
      <c r="T1616" s="83" t="n">
        <f aca="false">SUM(P1616:S1616)</f>
        <v>11</v>
      </c>
      <c r="U1616" s="83" t="str">
        <f aca="false">IF(O1616="not used","-",O1616&amp;N1616&amp;T1616)</f>
        <v>-</v>
      </c>
      <c r="V1616" s="83" t="str">
        <f aca="false">IF(O1616="Not Used","-",VLOOKUP(D1616,FOLIOS,7,FALSE())&amp;H1616)</f>
        <v>-</v>
      </c>
      <c r="W1616" s="83" t="str">
        <f aca="false">IF(U1616="-","-",O1616&amp;E1616&amp;H1616)</f>
        <v>-</v>
      </c>
      <c r="X1616" s="84" t="str">
        <f aca="false">D1616&amp;G1616</f>
        <v>FT-CAND-EGSC-PRCTOLL:MONCH/CHI</v>
      </c>
      <c r="AF1616" s="0" t="str">
        <f aca="false">D1616&amp;V1616</f>
        <v>FT-CAND-EGSC-PRC-</v>
      </c>
    </row>
    <row r="1617" customFormat="false" ht="12.75" hidden="false" customHeight="false" outlineLevel="0" collapsed="false">
      <c r="A1617" s="80" t="n">
        <v>36682</v>
      </c>
      <c r="B1617" s="81" t="s">
        <v>55</v>
      </c>
      <c r="C1617" s="81" t="s">
        <v>56</v>
      </c>
      <c r="D1617" s="81" t="s">
        <v>80</v>
      </c>
      <c r="E1617" s="81" t="s">
        <v>24</v>
      </c>
      <c r="F1617" s="81"/>
      <c r="G1617" s="81" t="s">
        <v>68</v>
      </c>
      <c r="H1617" s="80" t="n">
        <v>37681</v>
      </c>
      <c r="I1617" s="81" t="n">
        <v>0</v>
      </c>
      <c r="J1617" s="81" t="n">
        <v>0</v>
      </c>
      <c r="K1617" s="82" t="n">
        <f aca="false">IF(J1617=0,0,J1617/I1617)</f>
        <v>0</v>
      </c>
      <c r="L1617" s="82" t="n">
        <f aca="false">I1617/UOM</f>
        <v>0</v>
      </c>
      <c r="M1617" s="82" t="n">
        <f aca="false">J1617/UOM</f>
        <v>0</v>
      </c>
      <c r="N1617" s="83" t="str">
        <f aca="false">IF(F1617="P","PHY",IF(F1617="G","G",E1617))</f>
        <v>P</v>
      </c>
      <c r="O1617" s="83" t="str">
        <f aca="false">IF(ISNA(VLOOKUP(G1617,BadCanCurves,1,FALSE())),VLOOKUP(D1617,FOLIOS,6,FALSE()),"not used")</f>
        <v>not used</v>
      </c>
      <c r="P1617" s="83" t="n">
        <f aca="false">IF($N1617="P",VLOOKUP(H1617,PrcBuckets,2,FALSE()),0)</f>
        <v>11</v>
      </c>
      <c r="Q1617" s="83" t="n">
        <f aca="false">IF($N1617="D",VLOOKUP(H1617,BasisBuckets,2,FALSE()),0)</f>
        <v>0</v>
      </c>
      <c r="R1617" s="83" t="n">
        <f aca="false">IF($N1617="PHY",VLOOKUP(H1617,PGDBuckets,2,FALSE()),0)</f>
        <v>0</v>
      </c>
      <c r="S1617" s="83" t="n">
        <f aca="false">IF($N1617="G",VLOOKUP(H1617,PGDBuckets,2,FALSE()),0)</f>
        <v>0</v>
      </c>
      <c r="T1617" s="83" t="n">
        <f aca="false">SUM(P1617:S1617)</f>
        <v>11</v>
      </c>
      <c r="U1617" s="83" t="str">
        <f aca="false">IF(O1617="not used","-",O1617&amp;N1617&amp;T1617)</f>
        <v>-</v>
      </c>
      <c r="V1617" s="83" t="str">
        <f aca="false">IF(O1617="Not Used","-",VLOOKUP(D1617,FOLIOS,7,FALSE())&amp;H1617)</f>
        <v>-</v>
      </c>
      <c r="W1617" s="83" t="str">
        <f aca="false">IF(U1617="-","-",O1617&amp;E1617&amp;H1617)</f>
        <v>-</v>
      </c>
      <c r="X1617" s="84" t="str">
        <f aca="false">D1617&amp;G1617</f>
        <v>FT-CAND-EGSC-PRCTOLL:MONCH/CHI</v>
      </c>
      <c r="AF1617" s="0" t="str">
        <f aca="false">D1617&amp;V1617</f>
        <v>FT-CAND-EGSC-PRC-</v>
      </c>
    </row>
    <row r="1618" customFormat="false" ht="12.75" hidden="false" customHeight="false" outlineLevel="0" collapsed="false">
      <c r="A1618" s="80" t="n">
        <v>36682</v>
      </c>
      <c r="B1618" s="81" t="s">
        <v>55</v>
      </c>
      <c r="C1618" s="81" t="s">
        <v>56</v>
      </c>
      <c r="D1618" s="81" t="s">
        <v>80</v>
      </c>
      <c r="E1618" s="81" t="s">
        <v>24</v>
      </c>
      <c r="F1618" s="81"/>
      <c r="G1618" s="81" t="s">
        <v>68</v>
      </c>
      <c r="H1618" s="80" t="n">
        <v>37712</v>
      </c>
      <c r="I1618" s="81" t="n">
        <v>0</v>
      </c>
      <c r="J1618" s="81" t="n">
        <v>0</v>
      </c>
      <c r="K1618" s="82" t="n">
        <f aca="false">IF(J1618=0,0,J1618/I1618)</f>
        <v>0</v>
      </c>
      <c r="L1618" s="82" t="n">
        <f aca="false">I1618/UOM</f>
        <v>0</v>
      </c>
      <c r="M1618" s="82" t="n">
        <f aca="false">J1618/UOM</f>
        <v>0</v>
      </c>
      <c r="N1618" s="83" t="str">
        <f aca="false">IF(F1618="P","PHY",IF(F1618="G","G",E1618))</f>
        <v>P</v>
      </c>
      <c r="O1618" s="83" t="str">
        <f aca="false">IF(ISNA(VLOOKUP(G1618,BadCanCurves,1,FALSE())),VLOOKUP(D1618,FOLIOS,6,FALSE()),"not used")</f>
        <v>not used</v>
      </c>
      <c r="P1618" s="83" t="n">
        <f aca="false">IF($N1618="P",VLOOKUP(H1618,PrcBuckets,2,FALSE()),0)</f>
        <v>11</v>
      </c>
      <c r="Q1618" s="83" t="n">
        <f aca="false">IF($N1618="D",VLOOKUP(H1618,BasisBuckets,2,FALSE()),0)</f>
        <v>0</v>
      </c>
      <c r="R1618" s="83" t="n">
        <f aca="false">IF($N1618="PHY",VLOOKUP(H1618,PGDBuckets,2,FALSE()),0)</f>
        <v>0</v>
      </c>
      <c r="S1618" s="83" t="n">
        <f aca="false">IF($N1618="G",VLOOKUP(H1618,PGDBuckets,2,FALSE()),0)</f>
        <v>0</v>
      </c>
      <c r="T1618" s="83" t="n">
        <f aca="false">SUM(P1618:S1618)</f>
        <v>11</v>
      </c>
      <c r="U1618" s="83" t="str">
        <f aca="false">IF(O1618="not used","-",O1618&amp;N1618&amp;T1618)</f>
        <v>-</v>
      </c>
      <c r="V1618" s="83" t="str">
        <f aca="false">IF(O1618="Not Used","-",VLOOKUP(D1618,FOLIOS,7,FALSE())&amp;H1618)</f>
        <v>-</v>
      </c>
      <c r="W1618" s="83" t="str">
        <f aca="false">IF(U1618="-","-",O1618&amp;E1618&amp;H1618)</f>
        <v>-</v>
      </c>
      <c r="X1618" s="84" t="str">
        <f aca="false">D1618&amp;G1618</f>
        <v>FT-CAND-EGSC-PRCTOLL:MONCH/CHI</v>
      </c>
      <c r="AF1618" s="0" t="str">
        <f aca="false">D1618&amp;V1618</f>
        <v>FT-CAND-EGSC-PRC-</v>
      </c>
    </row>
    <row r="1619" customFormat="false" ht="12.75" hidden="false" customHeight="false" outlineLevel="0" collapsed="false">
      <c r="A1619" s="80" t="n">
        <v>36682</v>
      </c>
      <c r="B1619" s="81" t="s">
        <v>55</v>
      </c>
      <c r="C1619" s="81" t="s">
        <v>56</v>
      </c>
      <c r="D1619" s="81" t="s">
        <v>80</v>
      </c>
      <c r="E1619" s="81" t="s">
        <v>24</v>
      </c>
      <c r="F1619" s="81"/>
      <c r="G1619" s="81" t="s">
        <v>68</v>
      </c>
      <c r="H1619" s="80" t="n">
        <v>37742</v>
      </c>
      <c r="I1619" s="81" t="n">
        <v>0</v>
      </c>
      <c r="J1619" s="81" t="n">
        <v>0</v>
      </c>
      <c r="K1619" s="82" t="n">
        <f aca="false">IF(J1619=0,0,J1619/I1619)</f>
        <v>0</v>
      </c>
      <c r="L1619" s="82" t="n">
        <f aca="false">I1619/UOM</f>
        <v>0</v>
      </c>
      <c r="M1619" s="82" t="n">
        <f aca="false">J1619/UOM</f>
        <v>0</v>
      </c>
      <c r="N1619" s="83" t="str">
        <f aca="false">IF(F1619="P","PHY",IF(F1619="G","G",E1619))</f>
        <v>P</v>
      </c>
      <c r="O1619" s="83" t="str">
        <f aca="false">IF(ISNA(VLOOKUP(G1619,BadCanCurves,1,FALSE())),VLOOKUP(D1619,FOLIOS,6,FALSE()),"not used")</f>
        <v>not used</v>
      </c>
      <c r="P1619" s="83" t="n">
        <f aca="false">IF($N1619="P",VLOOKUP(H1619,PrcBuckets,2,FALSE()),0)</f>
        <v>11</v>
      </c>
      <c r="Q1619" s="83" t="n">
        <f aca="false">IF($N1619="D",VLOOKUP(H1619,BasisBuckets,2,FALSE()),0)</f>
        <v>0</v>
      </c>
      <c r="R1619" s="83" t="n">
        <f aca="false">IF($N1619="PHY",VLOOKUP(H1619,PGDBuckets,2,FALSE()),0)</f>
        <v>0</v>
      </c>
      <c r="S1619" s="83" t="n">
        <f aca="false">IF($N1619="G",VLOOKUP(H1619,PGDBuckets,2,FALSE()),0)</f>
        <v>0</v>
      </c>
      <c r="T1619" s="83" t="n">
        <f aca="false">SUM(P1619:S1619)</f>
        <v>11</v>
      </c>
      <c r="U1619" s="83" t="str">
        <f aca="false">IF(O1619="not used","-",O1619&amp;N1619&amp;T1619)</f>
        <v>-</v>
      </c>
      <c r="V1619" s="83" t="str">
        <f aca="false">IF(O1619="Not Used","-",VLOOKUP(D1619,FOLIOS,7,FALSE())&amp;H1619)</f>
        <v>-</v>
      </c>
      <c r="W1619" s="83" t="str">
        <f aca="false">IF(U1619="-","-",O1619&amp;E1619&amp;H1619)</f>
        <v>-</v>
      </c>
      <c r="X1619" s="84" t="str">
        <f aca="false">D1619&amp;G1619</f>
        <v>FT-CAND-EGSC-PRCTOLL:MONCH/CHI</v>
      </c>
      <c r="AF1619" s="0" t="str">
        <f aca="false">D1619&amp;V1619</f>
        <v>FT-CAND-EGSC-PRC-</v>
      </c>
    </row>
    <row r="1620" customFormat="false" ht="12.75" hidden="false" customHeight="false" outlineLevel="0" collapsed="false">
      <c r="A1620" s="80" t="n">
        <v>36682</v>
      </c>
      <c r="B1620" s="81" t="s">
        <v>55</v>
      </c>
      <c r="C1620" s="81" t="s">
        <v>56</v>
      </c>
      <c r="D1620" s="81" t="s">
        <v>80</v>
      </c>
      <c r="E1620" s="81" t="s">
        <v>24</v>
      </c>
      <c r="F1620" s="81"/>
      <c r="G1620" s="81" t="s">
        <v>68</v>
      </c>
      <c r="H1620" s="80" t="n">
        <v>37773</v>
      </c>
      <c r="I1620" s="81" t="n">
        <v>0</v>
      </c>
      <c r="J1620" s="81" t="n">
        <v>0</v>
      </c>
      <c r="K1620" s="82" t="n">
        <f aca="false">IF(J1620=0,0,J1620/I1620)</f>
        <v>0</v>
      </c>
      <c r="L1620" s="82" t="n">
        <f aca="false">I1620/UOM</f>
        <v>0</v>
      </c>
      <c r="M1620" s="82" t="n">
        <f aca="false">J1620/UOM</f>
        <v>0</v>
      </c>
      <c r="N1620" s="83" t="str">
        <f aca="false">IF(F1620="P","PHY",IF(F1620="G","G",E1620))</f>
        <v>P</v>
      </c>
      <c r="O1620" s="83" t="str">
        <f aca="false">IF(ISNA(VLOOKUP(G1620,BadCanCurves,1,FALSE())),VLOOKUP(D1620,FOLIOS,6,FALSE()),"not used")</f>
        <v>not used</v>
      </c>
      <c r="P1620" s="83" t="n">
        <f aca="false">IF($N1620="P",VLOOKUP(H1620,PrcBuckets,2,FALSE()),0)</f>
        <v>11</v>
      </c>
      <c r="Q1620" s="83" t="n">
        <f aca="false">IF($N1620="D",VLOOKUP(H1620,BasisBuckets,2,FALSE()),0)</f>
        <v>0</v>
      </c>
      <c r="R1620" s="83" t="n">
        <f aca="false">IF($N1620="PHY",VLOOKUP(H1620,PGDBuckets,2,FALSE()),0)</f>
        <v>0</v>
      </c>
      <c r="S1620" s="83" t="n">
        <f aca="false">IF($N1620="G",VLOOKUP(H1620,PGDBuckets,2,FALSE()),0)</f>
        <v>0</v>
      </c>
      <c r="T1620" s="83" t="n">
        <f aca="false">SUM(P1620:S1620)</f>
        <v>11</v>
      </c>
      <c r="U1620" s="83" t="str">
        <f aca="false">IF(O1620="not used","-",O1620&amp;N1620&amp;T1620)</f>
        <v>-</v>
      </c>
      <c r="V1620" s="83" t="str">
        <f aca="false">IF(O1620="Not Used","-",VLOOKUP(D1620,FOLIOS,7,FALSE())&amp;H1620)</f>
        <v>-</v>
      </c>
      <c r="W1620" s="83" t="str">
        <f aca="false">IF(U1620="-","-",O1620&amp;E1620&amp;H1620)</f>
        <v>-</v>
      </c>
      <c r="X1620" s="84" t="str">
        <f aca="false">D1620&amp;G1620</f>
        <v>FT-CAND-EGSC-PRCTOLL:MONCH/CHI</v>
      </c>
      <c r="AF1620" s="0" t="str">
        <f aca="false">D1620&amp;V1620</f>
        <v>FT-CAND-EGSC-PRC-</v>
      </c>
    </row>
    <row r="1621" customFormat="false" ht="12.75" hidden="false" customHeight="false" outlineLevel="0" collapsed="false">
      <c r="A1621" s="80" t="n">
        <v>36682</v>
      </c>
      <c r="B1621" s="81" t="s">
        <v>55</v>
      </c>
      <c r="C1621" s="81" t="s">
        <v>56</v>
      </c>
      <c r="D1621" s="81" t="s">
        <v>80</v>
      </c>
      <c r="E1621" s="81" t="s">
        <v>24</v>
      </c>
      <c r="F1621" s="81"/>
      <c r="G1621" s="81" t="s">
        <v>68</v>
      </c>
      <c r="H1621" s="80" t="n">
        <v>37803</v>
      </c>
      <c r="I1621" s="81" t="n">
        <v>0</v>
      </c>
      <c r="J1621" s="81" t="n">
        <v>0</v>
      </c>
      <c r="K1621" s="82" t="n">
        <f aca="false">IF(J1621=0,0,J1621/I1621)</f>
        <v>0</v>
      </c>
      <c r="L1621" s="82" t="n">
        <f aca="false">I1621/UOM</f>
        <v>0</v>
      </c>
      <c r="M1621" s="82" t="n">
        <f aca="false">J1621/UOM</f>
        <v>0</v>
      </c>
      <c r="N1621" s="83" t="str">
        <f aca="false">IF(F1621="P","PHY",IF(F1621="G","G",E1621))</f>
        <v>P</v>
      </c>
      <c r="O1621" s="83" t="str">
        <f aca="false">IF(ISNA(VLOOKUP(G1621,BadCanCurves,1,FALSE())),VLOOKUP(D1621,FOLIOS,6,FALSE()),"not used")</f>
        <v>not used</v>
      </c>
      <c r="P1621" s="83" t="n">
        <f aca="false">IF($N1621="P",VLOOKUP(H1621,PrcBuckets,2,FALSE()),0)</f>
        <v>11</v>
      </c>
      <c r="Q1621" s="83" t="n">
        <f aca="false">IF($N1621="D",VLOOKUP(H1621,BasisBuckets,2,FALSE()),0)</f>
        <v>0</v>
      </c>
      <c r="R1621" s="83" t="n">
        <f aca="false">IF($N1621="PHY",VLOOKUP(H1621,PGDBuckets,2,FALSE()),0)</f>
        <v>0</v>
      </c>
      <c r="S1621" s="83" t="n">
        <f aca="false">IF($N1621="G",VLOOKUP(H1621,PGDBuckets,2,FALSE()),0)</f>
        <v>0</v>
      </c>
      <c r="T1621" s="83" t="n">
        <f aca="false">SUM(P1621:S1621)</f>
        <v>11</v>
      </c>
      <c r="U1621" s="83" t="str">
        <f aca="false">IF(O1621="not used","-",O1621&amp;N1621&amp;T1621)</f>
        <v>-</v>
      </c>
      <c r="V1621" s="83" t="str">
        <f aca="false">IF(O1621="Not Used","-",VLOOKUP(D1621,FOLIOS,7,FALSE())&amp;H1621)</f>
        <v>-</v>
      </c>
      <c r="W1621" s="83" t="str">
        <f aca="false">IF(U1621="-","-",O1621&amp;E1621&amp;H1621)</f>
        <v>-</v>
      </c>
      <c r="X1621" s="84" t="str">
        <f aca="false">D1621&amp;G1621</f>
        <v>FT-CAND-EGSC-PRCTOLL:MONCH/CHI</v>
      </c>
      <c r="AF1621" s="0" t="str">
        <f aca="false">D1621&amp;V1621</f>
        <v>FT-CAND-EGSC-PRC-</v>
      </c>
    </row>
    <row r="1622" customFormat="false" ht="12.75" hidden="false" customHeight="false" outlineLevel="0" collapsed="false">
      <c r="A1622" s="80" t="n">
        <v>36682</v>
      </c>
      <c r="B1622" s="81" t="s">
        <v>55</v>
      </c>
      <c r="C1622" s="81" t="s">
        <v>56</v>
      </c>
      <c r="D1622" s="81" t="s">
        <v>80</v>
      </c>
      <c r="E1622" s="81" t="s">
        <v>24</v>
      </c>
      <c r="F1622" s="81"/>
      <c r="G1622" s="81" t="s">
        <v>68</v>
      </c>
      <c r="H1622" s="80" t="n">
        <v>37834</v>
      </c>
      <c r="I1622" s="81" t="n">
        <v>0</v>
      </c>
      <c r="J1622" s="81" t="n">
        <v>0</v>
      </c>
      <c r="K1622" s="82" t="n">
        <f aca="false">IF(J1622=0,0,J1622/I1622)</f>
        <v>0</v>
      </c>
      <c r="L1622" s="82" t="n">
        <f aca="false">I1622/UOM</f>
        <v>0</v>
      </c>
      <c r="M1622" s="82" t="n">
        <f aca="false">J1622/UOM</f>
        <v>0</v>
      </c>
      <c r="N1622" s="83" t="str">
        <f aca="false">IF(F1622="P","PHY",IF(F1622="G","G",E1622))</f>
        <v>P</v>
      </c>
      <c r="O1622" s="83" t="str">
        <f aca="false">IF(ISNA(VLOOKUP(G1622,BadCanCurves,1,FALSE())),VLOOKUP(D1622,FOLIOS,6,FALSE()),"not used")</f>
        <v>not used</v>
      </c>
      <c r="P1622" s="83" t="n">
        <f aca="false">IF($N1622="P",VLOOKUP(H1622,PrcBuckets,2,FALSE()),0)</f>
        <v>11</v>
      </c>
      <c r="Q1622" s="83" t="n">
        <f aca="false">IF($N1622="D",VLOOKUP(H1622,BasisBuckets,2,FALSE()),0)</f>
        <v>0</v>
      </c>
      <c r="R1622" s="83" t="n">
        <f aca="false">IF($N1622="PHY",VLOOKUP(H1622,PGDBuckets,2,FALSE()),0)</f>
        <v>0</v>
      </c>
      <c r="S1622" s="83" t="n">
        <f aca="false">IF($N1622="G",VLOOKUP(H1622,PGDBuckets,2,FALSE()),0)</f>
        <v>0</v>
      </c>
      <c r="T1622" s="83" t="n">
        <f aca="false">SUM(P1622:S1622)</f>
        <v>11</v>
      </c>
      <c r="U1622" s="83" t="str">
        <f aca="false">IF(O1622="not used","-",O1622&amp;N1622&amp;T1622)</f>
        <v>-</v>
      </c>
      <c r="V1622" s="83" t="str">
        <f aca="false">IF(O1622="Not Used","-",VLOOKUP(D1622,FOLIOS,7,FALSE())&amp;H1622)</f>
        <v>-</v>
      </c>
      <c r="W1622" s="83" t="str">
        <f aca="false">IF(U1622="-","-",O1622&amp;E1622&amp;H1622)</f>
        <v>-</v>
      </c>
      <c r="X1622" s="84" t="str">
        <f aca="false">D1622&amp;G1622</f>
        <v>FT-CAND-EGSC-PRCTOLL:MONCH/CHI</v>
      </c>
      <c r="AF1622" s="0" t="str">
        <f aca="false">D1622&amp;V1622</f>
        <v>FT-CAND-EGSC-PRC-</v>
      </c>
    </row>
    <row r="1623" customFormat="false" ht="12.75" hidden="false" customHeight="false" outlineLevel="0" collapsed="false">
      <c r="A1623" s="80" t="n">
        <v>36682</v>
      </c>
      <c r="B1623" s="81" t="s">
        <v>55</v>
      </c>
      <c r="C1623" s="81" t="s">
        <v>56</v>
      </c>
      <c r="D1623" s="81" t="s">
        <v>80</v>
      </c>
      <c r="E1623" s="81" t="s">
        <v>24</v>
      </c>
      <c r="F1623" s="81"/>
      <c r="G1623" s="81" t="s">
        <v>68</v>
      </c>
      <c r="H1623" s="80" t="n">
        <v>37865</v>
      </c>
      <c r="I1623" s="81" t="n">
        <v>0</v>
      </c>
      <c r="J1623" s="81" t="n">
        <v>0</v>
      </c>
      <c r="K1623" s="82" t="n">
        <f aca="false">IF(J1623=0,0,J1623/I1623)</f>
        <v>0</v>
      </c>
      <c r="L1623" s="82" t="n">
        <f aca="false">I1623/UOM</f>
        <v>0</v>
      </c>
      <c r="M1623" s="82" t="n">
        <f aca="false">J1623/UOM</f>
        <v>0</v>
      </c>
      <c r="N1623" s="83" t="str">
        <f aca="false">IF(F1623="P","PHY",IF(F1623="G","G",E1623))</f>
        <v>P</v>
      </c>
      <c r="O1623" s="83" t="str">
        <f aca="false">IF(ISNA(VLOOKUP(G1623,BadCanCurves,1,FALSE())),VLOOKUP(D1623,FOLIOS,6,FALSE()),"not used")</f>
        <v>not used</v>
      </c>
      <c r="P1623" s="83" t="n">
        <f aca="false">IF($N1623="P",VLOOKUP(H1623,PrcBuckets,2,FALSE()),0)</f>
        <v>11</v>
      </c>
      <c r="Q1623" s="83" t="n">
        <f aca="false">IF($N1623="D",VLOOKUP(H1623,BasisBuckets,2,FALSE()),0)</f>
        <v>0</v>
      </c>
      <c r="R1623" s="83" t="n">
        <f aca="false">IF($N1623="PHY",VLOOKUP(H1623,PGDBuckets,2,FALSE()),0)</f>
        <v>0</v>
      </c>
      <c r="S1623" s="83" t="n">
        <f aca="false">IF($N1623="G",VLOOKUP(H1623,PGDBuckets,2,FALSE()),0)</f>
        <v>0</v>
      </c>
      <c r="T1623" s="83" t="n">
        <f aca="false">SUM(P1623:S1623)</f>
        <v>11</v>
      </c>
      <c r="U1623" s="83" t="str">
        <f aca="false">IF(O1623="not used","-",O1623&amp;N1623&amp;T1623)</f>
        <v>-</v>
      </c>
      <c r="V1623" s="83" t="str">
        <f aca="false">IF(O1623="Not Used","-",VLOOKUP(D1623,FOLIOS,7,FALSE())&amp;H1623)</f>
        <v>-</v>
      </c>
      <c r="W1623" s="83" t="str">
        <f aca="false">IF(U1623="-","-",O1623&amp;E1623&amp;H1623)</f>
        <v>-</v>
      </c>
      <c r="X1623" s="84" t="str">
        <f aca="false">D1623&amp;G1623</f>
        <v>FT-CAND-EGSC-PRCTOLL:MONCH/CHI</v>
      </c>
      <c r="AF1623" s="0" t="str">
        <f aca="false">D1623&amp;V1623</f>
        <v>FT-CAND-EGSC-PRC-</v>
      </c>
    </row>
    <row r="1624" customFormat="false" ht="12.75" hidden="false" customHeight="false" outlineLevel="0" collapsed="false">
      <c r="A1624" s="80" t="n">
        <v>36682</v>
      </c>
      <c r="B1624" s="81" t="s">
        <v>55</v>
      </c>
      <c r="C1624" s="81" t="s">
        <v>56</v>
      </c>
      <c r="D1624" s="81" t="s">
        <v>80</v>
      </c>
      <c r="E1624" s="81" t="s">
        <v>24</v>
      </c>
      <c r="F1624" s="81"/>
      <c r="G1624" s="81" t="s">
        <v>68</v>
      </c>
      <c r="H1624" s="80" t="n">
        <v>37895</v>
      </c>
      <c r="I1624" s="81" t="n">
        <v>0</v>
      </c>
      <c r="J1624" s="81" t="n">
        <v>0</v>
      </c>
      <c r="K1624" s="82" t="n">
        <f aca="false">IF(J1624=0,0,J1624/I1624)</f>
        <v>0</v>
      </c>
      <c r="L1624" s="82" t="n">
        <f aca="false">I1624/UOM</f>
        <v>0</v>
      </c>
      <c r="M1624" s="82" t="n">
        <f aca="false">J1624/UOM</f>
        <v>0</v>
      </c>
      <c r="N1624" s="83" t="str">
        <f aca="false">IF(F1624="P","PHY",IF(F1624="G","G",E1624))</f>
        <v>P</v>
      </c>
      <c r="O1624" s="83" t="str">
        <f aca="false">IF(ISNA(VLOOKUP(G1624,BadCanCurves,1,FALSE())),VLOOKUP(D1624,FOLIOS,6,FALSE()),"not used")</f>
        <v>not used</v>
      </c>
      <c r="P1624" s="83" t="n">
        <f aca="false">IF($N1624="P",VLOOKUP(H1624,PrcBuckets,2,FALSE()),0)</f>
        <v>11</v>
      </c>
      <c r="Q1624" s="83" t="n">
        <f aca="false">IF($N1624="D",VLOOKUP(H1624,BasisBuckets,2,FALSE()),0)</f>
        <v>0</v>
      </c>
      <c r="R1624" s="83" t="n">
        <f aca="false">IF($N1624="PHY",VLOOKUP(H1624,PGDBuckets,2,FALSE()),0)</f>
        <v>0</v>
      </c>
      <c r="S1624" s="83" t="n">
        <f aca="false">IF($N1624="G",VLOOKUP(H1624,PGDBuckets,2,FALSE()),0)</f>
        <v>0</v>
      </c>
      <c r="T1624" s="83" t="n">
        <f aca="false">SUM(P1624:S1624)</f>
        <v>11</v>
      </c>
      <c r="U1624" s="83" t="str">
        <f aca="false">IF(O1624="not used","-",O1624&amp;N1624&amp;T1624)</f>
        <v>-</v>
      </c>
      <c r="V1624" s="83" t="str">
        <f aca="false">IF(O1624="Not Used","-",VLOOKUP(D1624,FOLIOS,7,FALSE())&amp;H1624)</f>
        <v>-</v>
      </c>
      <c r="W1624" s="83" t="str">
        <f aca="false">IF(U1624="-","-",O1624&amp;E1624&amp;H1624)</f>
        <v>-</v>
      </c>
      <c r="X1624" s="84" t="str">
        <f aca="false">D1624&amp;G1624</f>
        <v>FT-CAND-EGSC-PRCTOLL:MONCH/CHI</v>
      </c>
      <c r="AF1624" s="0" t="str">
        <f aca="false">D1624&amp;V1624</f>
        <v>FT-CAND-EGSC-PRC-</v>
      </c>
    </row>
    <row r="1625" customFormat="false" ht="12.75" hidden="false" customHeight="false" outlineLevel="0" collapsed="false">
      <c r="A1625" s="80" t="n">
        <v>36682</v>
      </c>
      <c r="B1625" s="81" t="s">
        <v>55</v>
      </c>
      <c r="C1625" s="81" t="s">
        <v>56</v>
      </c>
      <c r="D1625" s="81" t="s">
        <v>80</v>
      </c>
      <c r="E1625" s="81" t="s">
        <v>24</v>
      </c>
      <c r="F1625" s="81"/>
      <c r="G1625" s="81" t="s">
        <v>68</v>
      </c>
      <c r="H1625" s="80" t="n">
        <v>37926</v>
      </c>
      <c r="I1625" s="81" t="n">
        <v>0</v>
      </c>
      <c r="J1625" s="81" t="n">
        <v>0</v>
      </c>
      <c r="K1625" s="82" t="n">
        <f aca="false">IF(J1625=0,0,J1625/I1625)</f>
        <v>0</v>
      </c>
      <c r="L1625" s="82" t="n">
        <f aca="false">I1625/UOM</f>
        <v>0</v>
      </c>
      <c r="M1625" s="82" t="n">
        <f aca="false">J1625/UOM</f>
        <v>0</v>
      </c>
      <c r="N1625" s="83" t="str">
        <f aca="false">IF(F1625="P","PHY",IF(F1625="G","G",E1625))</f>
        <v>P</v>
      </c>
      <c r="O1625" s="83" t="str">
        <f aca="false">IF(ISNA(VLOOKUP(G1625,BadCanCurves,1,FALSE())),VLOOKUP(D1625,FOLIOS,6,FALSE()),"not used")</f>
        <v>not used</v>
      </c>
      <c r="P1625" s="83" t="n">
        <f aca="false">IF($N1625="P",VLOOKUP(H1625,PrcBuckets,2,FALSE()),0)</f>
        <v>11</v>
      </c>
      <c r="Q1625" s="83" t="n">
        <f aca="false">IF($N1625="D",VLOOKUP(H1625,BasisBuckets,2,FALSE()),0)</f>
        <v>0</v>
      </c>
      <c r="R1625" s="83" t="n">
        <f aca="false">IF($N1625="PHY",VLOOKUP(H1625,PGDBuckets,2,FALSE()),0)</f>
        <v>0</v>
      </c>
      <c r="S1625" s="83" t="n">
        <f aca="false">IF($N1625="G",VLOOKUP(H1625,PGDBuckets,2,FALSE()),0)</f>
        <v>0</v>
      </c>
      <c r="T1625" s="83" t="n">
        <f aca="false">SUM(P1625:S1625)</f>
        <v>11</v>
      </c>
      <c r="U1625" s="83" t="str">
        <f aca="false">IF(O1625="not used","-",O1625&amp;N1625&amp;T1625)</f>
        <v>-</v>
      </c>
      <c r="V1625" s="83" t="str">
        <f aca="false">IF(O1625="Not Used","-",VLOOKUP(D1625,FOLIOS,7,FALSE())&amp;H1625)</f>
        <v>-</v>
      </c>
      <c r="W1625" s="83" t="str">
        <f aca="false">IF(U1625="-","-",O1625&amp;E1625&amp;H1625)</f>
        <v>-</v>
      </c>
      <c r="X1625" s="84" t="str">
        <f aca="false">D1625&amp;G1625</f>
        <v>FT-CAND-EGSC-PRCTOLL:MONCH/CHI</v>
      </c>
      <c r="AF1625" s="0" t="str">
        <f aca="false">D1625&amp;V1625</f>
        <v>FT-CAND-EGSC-PRC-</v>
      </c>
    </row>
    <row r="1626" customFormat="false" ht="12.75" hidden="false" customHeight="false" outlineLevel="0" collapsed="false">
      <c r="A1626" s="80" t="n">
        <v>36682</v>
      </c>
      <c r="B1626" s="81" t="s">
        <v>55</v>
      </c>
      <c r="C1626" s="81" t="s">
        <v>56</v>
      </c>
      <c r="D1626" s="81" t="s">
        <v>80</v>
      </c>
      <c r="E1626" s="81" t="s">
        <v>24</v>
      </c>
      <c r="F1626" s="81"/>
      <c r="G1626" s="81" t="s">
        <v>68</v>
      </c>
      <c r="H1626" s="80" t="n">
        <v>37956</v>
      </c>
      <c r="I1626" s="81" t="n">
        <v>0</v>
      </c>
      <c r="J1626" s="81" t="n">
        <v>0</v>
      </c>
      <c r="K1626" s="82" t="n">
        <f aca="false">IF(J1626=0,0,J1626/I1626)</f>
        <v>0</v>
      </c>
      <c r="L1626" s="82" t="n">
        <f aca="false">I1626/UOM</f>
        <v>0</v>
      </c>
      <c r="M1626" s="82" t="n">
        <f aca="false">J1626/UOM</f>
        <v>0</v>
      </c>
      <c r="N1626" s="83" t="str">
        <f aca="false">IF(F1626="P","PHY",IF(F1626="G","G",E1626))</f>
        <v>P</v>
      </c>
      <c r="O1626" s="83" t="str">
        <f aca="false">IF(ISNA(VLOOKUP(G1626,BadCanCurves,1,FALSE())),VLOOKUP(D1626,FOLIOS,6,FALSE()),"not used")</f>
        <v>not used</v>
      </c>
      <c r="P1626" s="83" t="n">
        <f aca="false">IF($N1626="P",VLOOKUP(H1626,PrcBuckets,2,FALSE()),0)</f>
        <v>11</v>
      </c>
      <c r="Q1626" s="83" t="n">
        <f aca="false">IF($N1626="D",VLOOKUP(H1626,BasisBuckets,2,FALSE()),0)</f>
        <v>0</v>
      </c>
      <c r="R1626" s="83" t="n">
        <f aca="false">IF($N1626="PHY",VLOOKUP(H1626,PGDBuckets,2,FALSE()),0)</f>
        <v>0</v>
      </c>
      <c r="S1626" s="83" t="n">
        <f aca="false">IF($N1626="G",VLOOKUP(H1626,PGDBuckets,2,FALSE()),0)</f>
        <v>0</v>
      </c>
      <c r="T1626" s="83" t="n">
        <f aca="false">SUM(P1626:S1626)</f>
        <v>11</v>
      </c>
      <c r="U1626" s="83" t="str">
        <f aca="false">IF(O1626="not used","-",O1626&amp;N1626&amp;T1626)</f>
        <v>-</v>
      </c>
      <c r="V1626" s="83" t="str">
        <f aca="false">IF(O1626="Not Used","-",VLOOKUP(D1626,FOLIOS,7,FALSE())&amp;H1626)</f>
        <v>-</v>
      </c>
      <c r="W1626" s="83" t="str">
        <f aca="false">IF(U1626="-","-",O1626&amp;E1626&amp;H1626)</f>
        <v>-</v>
      </c>
      <c r="X1626" s="84" t="str">
        <f aca="false">D1626&amp;G1626</f>
        <v>FT-CAND-EGSC-PRCTOLL:MONCH/CHI</v>
      </c>
      <c r="AF1626" s="0" t="str">
        <f aca="false">D1626&amp;V1626</f>
        <v>FT-CAND-EGSC-PRC-</v>
      </c>
    </row>
    <row r="1627" customFormat="false" ht="12.75" hidden="false" customHeight="false" outlineLevel="0" collapsed="false">
      <c r="A1627" s="80" t="n">
        <v>36682</v>
      </c>
      <c r="B1627" s="81" t="s">
        <v>55</v>
      </c>
      <c r="C1627" s="81" t="s">
        <v>56</v>
      </c>
      <c r="D1627" s="81" t="s">
        <v>80</v>
      </c>
      <c r="E1627" s="81" t="s">
        <v>24</v>
      </c>
      <c r="F1627" s="81"/>
      <c r="G1627" s="81" t="s">
        <v>68</v>
      </c>
      <c r="H1627" s="80" t="n">
        <v>37987</v>
      </c>
      <c r="I1627" s="81" t="n">
        <v>0</v>
      </c>
      <c r="J1627" s="81" t="n">
        <v>0</v>
      </c>
      <c r="K1627" s="82" t="n">
        <f aca="false">IF(J1627=0,0,J1627/I1627)</f>
        <v>0</v>
      </c>
      <c r="L1627" s="82" t="n">
        <f aca="false">I1627/UOM</f>
        <v>0</v>
      </c>
      <c r="M1627" s="82" t="n">
        <f aca="false">J1627/UOM</f>
        <v>0</v>
      </c>
      <c r="N1627" s="83" t="str">
        <f aca="false">IF(F1627="P","PHY",IF(F1627="G","G",E1627))</f>
        <v>P</v>
      </c>
      <c r="O1627" s="83" t="str">
        <f aca="false">IF(ISNA(VLOOKUP(G1627,BadCanCurves,1,FALSE())),VLOOKUP(D1627,FOLIOS,6,FALSE()),"not used")</f>
        <v>not used</v>
      </c>
      <c r="P1627" s="83" t="n">
        <f aca="false">IF($N1627="P",VLOOKUP(H1627,PrcBuckets,2,FALSE()),0)</f>
        <v>12</v>
      </c>
      <c r="Q1627" s="83" t="n">
        <f aca="false">IF($N1627="D",VLOOKUP(H1627,BasisBuckets,2,FALSE()),0)</f>
        <v>0</v>
      </c>
      <c r="R1627" s="83" t="n">
        <f aca="false">IF($N1627="PHY",VLOOKUP(H1627,PGDBuckets,2,FALSE()),0)</f>
        <v>0</v>
      </c>
      <c r="S1627" s="83" t="n">
        <f aca="false">IF($N1627="G",VLOOKUP(H1627,PGDBuckets,2,FALSE()),0)</f>
        <v>0</v>
      </c>
      <c r="T1627" s="83" t="n">
        <f aca="false">SUM(P1627:S1627)</f>
        <v>12</v>
      </c>
      <c r="U1627" s="83" t="str">
        <f aca="false">IF(O1627="not used","-",O1627&amp;N1627&amp;T1627)</f>
        <v>-</v>
      </c>
      <c r="V1627" s="83" t="str">
        <f aca="false">IF(O1627="Not Used","-",VLOOKUP(D1627,FOLIOS,7,FALSE())&amp;H1627)</f>
        <v>-</v>
      </c>
      <c r="W1627" s="83" t="str">
        <f aca="false">IF(U1627="-","-",O1627&amp;E1627&amp;H1627)</f>
        <v>-</v>
      </c>
      <c r="X1627" s="84" t="str">
        <f aca="false">D1627&amp;G1627</f>
        <v>FT-CAND-EGSC-PRCTOLL:MONCH/CHI</v>
      </c>
      <c r="AF1627" s="0" t="str">
        <f aca="false">D1627&amp;V1627</f>
        <v>FT-CAND-EGSC-PRC-</v>
      </c>
    </row>
    <row r="1628" customFormat="false" ht="12.75" hidden="false" customHeight="false" outlineLevel="0" collapsed="false">
      <c r="A1628" s="80" t="n">
        <v>36682</v>
      </c>
      <c r="B1628" s="81" t="s">
        <v>55</v>
      </c>
      <c r="C1628" s="81" t="s">
        <v>56</v>
      </c>
      <c r="D1628" s="81" t="s">
        <v>80</v>
      </c>
      <c r="E1628" s="81" t="s">
        <v>24</v>
      </c>
      <c r="F1628" s="81"/>
      <c r="G1628" s="81" t="s">
        <v>68</v>
      </c>
      <c r="H1628" s="80" t="n">
        <v>38018</v>
      </c>
      <c r="I1628" s="81" t="n">
        <v>0</v>
      </c>
      <c r="J1628" s="81" t="n">
        <v>0</v>
      </c>
      <c r="K1628" s="82" t="n">
        <f aca="false">IF(J1628=0,0,J1628/I1628)</f>
        <v>0</v>
      </c>
      <c r="L1628" s="82" t="n">
        <f aca="false">I1628/UOM</f>
        <v>0</v>
      </c>
      <c r="M1628" s="82" t="n">
        <f aca="false">J1628/UOM</f>
        <v>0</v>
      </c>
      <c r="N1628" s="83" t="str">
        <f aca="false">IF(F1628="P","PHY",IF(F1628="G","G",E1628))</f>
        <v>P</v>
      </c>
      <c r="O1628" s="83" t="str">
        <f aca="false">IF(ISNA(VLOOKUP(G1628,BadCanCurves,1,FALSE())),VLOOKUP(D1628,FOLIOS,6,FALSE()),"not used")</f>
        <v>not used</v>
      </c>
      <c r="P1628" s="83" t="n">
        <f aca="false">IF($N1628="P",VLOOKUP(H1628,PrcBuckets,2,FALSE()),0)</f>
        <v>12</v>
      </c>
      <c r="Q1628" s="83" t="n">
        <f aca="false">IF($N1628="D",VLOOKUP(H1628,BasisBuckets,2,FALSE()),0)</f>
        <v>0</v>
      </c>
      <c r="R1628" s="83" t="n">
        <f aca="false">IF($N1628="PHY",VLOOKUP(H1628,PGDBuckets,2,FALSE()),0)</f>
        <v>0</v>
      </c>
      <c r="S1628" s="83" t="n">
        <f aca="false">IF($N1628="G",VLOOKUP(H1628,PGDBuckets,2,FALSE()),0)</f>
        <v>0</v>
      </c>
      <c r="T1628" s="83" t="n">
        <f aca="false">SUM(P1628:S1628)</f>
        <v>12</v>
      </c>
      <c r="U1628" s="83" t="str">
        <f aca="false">IF(O1628="not used","-",O1628&amp;N1628&amp;T1628)</f>
        <v>-</v>
      </c>
      <c r="V1628" s="83" t="str">
        <f aca="false">IF(O1628="Not Used","-",VLOOKUP(D1628,FOLIOS,7,FALSE())&amp;H1628)</f>
        <v>-</v>
      </c>
      <c r="W1628" s="83" t="str">
        <f aca="false">IF(U1628="-","-",O1628&amp;E1628&amp;H1628)</f>
        <v>-</v>
      </c>
      <c r="X1628" s="84" t="str">
        <f aca="false">D1628&amp;G1628</f>
        <v>FT-CAND-EGSC-PRCTOLL:MONCH/CHI</v>
      </c>
      <c r="AF1628" s="0" t="str">
        <f aca="false">D1628&amp;V1628</f>
        <v>FT-CAND-EGSC-PRC-</v>
      </c>
    </row>
    <row r="1629" customFormat="false" ht="12.75" hidden="false" customHeight="false" outlineLevel="0" collapsed="false">
      <c r="A1629" s="80" t="n">
        <v>36682</v>
      </c>
      <c r="B1629" s="81" t="s">
        <v>55</v>
      </c>
      <c r="C1629" s="81" t="s">
        <v>56</v>
      </c>
      <c r="D1629" s="81" t="s">
        <v>80</v>
      </c>
      <c r="E1629" s="81" t="s">
        <v>24</v>
      </c>
      <c r="F1629" s="81"/>
      <c r="G1629" s="81" t="s">
        <v>68</v>
      </c>
      <c r="H1629" s="80" t="n">
        <v>38047</v>
      </c>
      <c r="I1629" s="81" t="n">
        <v>0</v>
      </c>
      <c r="J1629" s="81" t="n">
        <v>0</v>
      </c>
      <c r="K1629" s="82" t="n">
        <f aca="false">IF(J1629=0,0,J1629/I1629)</f>
        <v>0</v>
      </c>
      <c r="L1629" s="82" t="n">
        <f aca="false">I1629/UOM</f>
        <v>0</v>
      </c>
      <c r="M1629" s="82" t="n">
        <f aca="false">J1629/UOM</f>
        <v>0</v>
      </c>
      <c r="N1629" s="83" t="str">
        <f aca="false">IF(F1629="P","PHY",IF(F1629="G","G",E1629))</f>
        <v>P</v>
      </c>
      <c r="O1629" s="83" t="str">
        <f aca="false">IF(ISNA(VLOOKUP(G1629,BadCanCurves,1,FALSE())),VLOOKUP(D1629,FOLIOS,6,FALSE()),"not used")</f>
        <v>not used</v>
      </c>
      <c r="P1629" s="83" t="n">
        <f aca="false">IF($N1629="P",VLOOKUP(H1629,PrcBuckets,2,FALSE()),0)</f>
        <v>12</v>
      </c>
      <c r="Q1629" s="83" t="n">
        <f aca="false">IF($N1629="D",VLOOKUP(H1629,BasisBuckets,2,FALSE()),0)</f>
        <v>0</v>
      </c>
      <c r="R1629" s="83" t="n">
        <f aca="false">IF($N1629="PHY",VLOOKUP(H1629,PGDBuckets,2,FALSE()),0)</f>
        <v>0</v>
      </c>
      <c r="S1629" s="83" t="n">
        <f aca="false">IF($N1629="G",VLOOKUP(H1629,PGDBuckets,2,FALSE()),0)</f>
        <v>0</v>
      </c>
      <c r="T1629" s="83" t="n">
        <f aca="false">SUM(P1629:S1629)</f>
        <v>12</v>
      </c>
      <c r="U1629" s="83" t="str">
        <f aca="false">IF(O1629="not used","-",O1629&amp;N1629&amp;T1629)</f>
        <v>-</v>
      </c>
      <c r="V1629" s="83" t="str">
        <f aca="false">IF(O1629="Not Used","-",VLOOKUP(D1629,FOLIOS,7,FALSE())&amp;H1629)</f>
        <v>-</v>
      </c>
      <c r="W1629" s="83" t="str">
        <f aca="false">IF(U1629="-","-",O1629&amp;E1629&amp;H1629)</f>
        <v>-</v>
      </c>
      <c r="X1629" s="84" t="str">
        <f aca="false">D1629&amp;G1629</f>
        <v>FT-CAND-EGSC-PRCTOLL:MONCH/CHI</v>
      </c>
      <c r="AF1629" s="0" t="str">
        <f aca="false">D1629&amp;V1629</f>
        <v>FT-CAND-EGSC-PRC-</v>
      </c>
    </row>
    <row r="1630" customFormat="false" ht="12.75" hidden="false" customHeight="false" outlineLevel="0" collapsed="false">
      <c r="A1630" s="80" t="n">
        <v>36682</v>
      </c>
      <c r="B1630" s="81" t="s">
        <v>55</v>
      </c>
      <c r="C1630" s="81" t="s">
        <v>56</v>
      </c>
      <c r="D1630" s="81" t="s">
        <v>80</v>
      </c>
      <c r="E1630" s="81" t="s">
        <v>24</v>
      </c>
      <c r="F1630" s="81"/>
      <c r="G1630" s="81" t="s">
        <v>68</v>
      </c>
      <c r="H1630" s="80" t="n">
        <v>38078</v>
      </c>
      <c r="I1630" s="81" t="n">
        <v>0</v>
      </c>
      <c r="J1630" s="81" t="n">
        <v>0</v>
      </c>
      <c r="K1630" s="82" t="n">
        <f aca="false">IF(J1630=0,0,J1630/I1630)</f>
        <v>0</v>
      </c>
      <c r="L1630" s="82" t="n">
        <f aca="false">I1630/UOM</f>
        <v>0</v>
      </c>
      <c r="M1630" s="82" t="n">
        <f aca="false">J1630/UOM</f>
        <v>0</v>
      </c>
      <c r="N1630" s="83" t="str">
        <f aca="false">IF(F1630="P","PHY",IF(F1630="G","G",E1630))</f>
        <v>P</v>
      </c>
      <c r="O1630" s="83" t="str">
        <f aca="false">IF(ISNA(VLOOKUP(G1630,BadCanCurves,1,FALSE())),VLOOKUP(D1630,FOLIOS,6,FALSE()),"not used")</f>
        <v>not used</v>
      </c>
      <c r="P1630" s="83" t="n">
        <f aca="false">IF($N1630="P",VLOOKUP(H1630,PrcBuckets,2,FALSE()),0)</f>
        <v>12</v>
      </c>
      <c r="Q1630" s="83" t="n">
        <f aca="false">IF($N1630="D",VLOOKUP(H1630,BasisBuckets,2,FALSE()),0)</f>
        <v>0</v>
      </c>
      <c r="R1630" s="83" t="n">
        <f aca="false">IF($N1630="PHY",VLOOKUP(H1630,PGDBuckets,2,FALSE()),0)</f>
        <v>0</v>
      </c>
      <c r="S1630" s="83" t="n">
        <f aca="false">IF($N1630="G",VLOOKUP(H1630,PGDBuckets,2,FALSE()),0)</f>
        <v>0</v>
      </c>
      <c r="T1630" s="83" t="n">
        <f aca="false">SUM(P1630:S1630)</f>
        <v>12</v>
      </c>
      <c r="U1630" s="83" t="str">
        <f aca="false">IF(O1630="not used","-",O1630&amp;N1630&amp;T1630)</f>
        <v>-</v>
      </c>
      <c r="V1630" s="83" t="str">
        <f aca="false">IF(O1630="Not Used","-",VLOOKUP(D1630,FOLIOS,7,FALSE())&amp;H1630)</f>
        <v>-</v>
      </c>
      <c r="W1630" s="83" t="str">
        <f aca="false">IF(U1630="-","-",O1630&amp;E1630&amp;H1630)</f>
        <v>-</v>
      </c>
      <c r="X1630" s="84" t="str">
        <f aca="false">D1630&amp;G1630</f>
        <v>FT-CAND-EGSC-PRCTOLL:MONCH/CHI</v>
      </c>
      <c r="AF1630" s="0" t="str">
        <f aca="false">D1630&amp;V1630</f>
        <v>FT-CAND-EGSC-PRC-</v>
      </c>
    </row>
    <row r="1631" customFormat="false" ht="12.75" hidden="false" customHeight="false" outlineLevel="0" collapsed="false">
      <c r="A1631" s="80" t="n">
        <v>36682</v>
      </c>
      <c r="B1631" s="81" t="s">
        <v>55</v>
      </c>
      <c r="C1631" s="81" t="s">
        <v>56</v>
      </c>
      <c r="D1631" s="81" t="s">
        <v>80</v>
      </c>
      <c r="E1631" s="81" t="s">
        <v>24</v>
      </c>
      <c r="F1631" s="81"/>
      <c r="G1631" s="81" t="s">
        <v>68</v>
      </c>
      <c r="H1631" s="80" t="n">
        <v>38108</v>
      </c>
      <c r="I1631" s="81" t="n">
        <v>0</v>
      </c>
      <c r="J1631" s="81" t="n">
        <v>0</v>
      </c>
      <c r="K1631" s="82" t="n">
        <f aca="false">IF(J1631=0,0,J1631/I1631)</f>
        <v>0</v>
      </c>
      <c r="L1631" s="82" t="n">
        <f aca="false">I1631/UOM</f>
        <v>0</v>
      </c>
      <c r="M1631" s="82" t="n">
        <f aca="false">J1631/UOM</f>
        <v>0</v>
      </c>
      <c r="N1631" s="83" t="str">
        <f aca="false">IF(F1631="P","PHY",IF(F1631="G","G",E1631))</f>
        <v>P</v>
      </c>
      <c r="O1631" s="83" t="str">
        <f aca="false">IF(ISNA(VLOOKUP(G1631,BadCanCurves,1,FALSE())),VLOOKUP(D1631,FOLIOS,6,FALSE()),"not used")</f>
        <v>not used</v>
      </c>
      <c r="P1631" s="83" t="n">
        <f aca="false">IF($N1631="P",VLOOKUP(H1631,PrcBuckets,2,FALSE()),0)</f>
        <v>12</v>
      </c>
      <c r="Q1631" s="83" t="n">
        <f aca="false">IF($N1631="D",VLOOKUP(H1631,BasisBuckets,2,FALSE()),0)</f>
        <v>0</v>
      </c>
      <c r="R1631" s="83" t="n">
        <f aca="false">IF($N1631="PHY",VLOOKUP(H1631,PGDBuckets,2,FALSE()),0)</f>
        <v>0</v>
      </c>
      <c r="S1631" s="83" t="n">
        <f aca="false">IF($N1631="G",VLOOKUP(H1631,PGDBuckets,2,FALSE()),0)</f>
        <v>0</v>
      </c>
      <c r="T1631" s="83" t="n">
        <f aca="false">SUM(P1631:S1631)</f>
        <v>12</v>
      </c>
      <c r="U1631" s="83" t="str">
        <f aca="false">IF(O1631="not used","-",O1631&amp;N1631&amp;T1631)</f>
        <v>-</v>
      </c>
      <c r="V1631" s="83" t="str">
        <f aca="false">IF(O1631="Not Used","-",VLOOKUP(D1631,FOLIOS,7,FALSE())&amp;H1631)</f>
        <v>-</v>
      </c>
      <c r="W1631" s="83" t="str">
        <f aca="false">IF(U1631="-","-",O1631&amp;E1631&amp;H1631)</f>
        <v>-</v>
      </c>
      <c r="X1631" s="84" t="str">
        <f aca="false">D1631&amp;G1631</f>
        <v>FT-CAND-EGSC-PRCTOLL:MONCH/CHI</v>
      </c>
      <c r="AF1631" s="0" t="str">
        <f aca="false">D1631&amp;V1631</f>
        <v>FT-CAND-EGSC-PRC-</v>
      </c>
    </row>
    <row r="1632" customFormat="false" ht="12.75" hidden="false" customHeight="false" outlineLevel="0" collapsed="false">
      <c r="A1632" s="80" t="n">
        <v>36682</v>
      </c>
      <c r="B1632" s="81" t="s">
        <v>55</v>
      </c>
      <c r="C1632" s="81" t="s">
        <v>56</v>
      </c>
      <c r="D1632" s="81" t="s">
        <v>80</v>
      </c>
      <c r="E1632" s="81" t="s">
        <v>24</v>
      </c>
      <c r="F1632" s="81"/>
      <c r="G1632" s="81" t="s">
        <v>68</v>
      </c>
      <c r="H1632" s="80" t="n">
        <v>38139</v>
      </c>
      <c r="I1632" s="81" t="n">
        <v>0</v>
      </c>
      <c r="J1632" s="81" t="n">
        <v>0</v>
      </c>
      <c r="K1632" s="82" t="n">
        <f aca="false">IF(J1632=0,0,J1632/I1632)</f>
        <v>0</v>
      </c>
      <c r="L1632" s="82" t="n">
        <f aca="false">I1632/UOM</f>
        <v>0</v>
      </c>
      <c r="M1632" s="82" t="n">
        <f aca="false">J1632/UOM</f>
        <v>0</v>
      </c>
      <c r="N1632" s="83" t="str">
        <f aca="false">IF(F1632="P","PHY",IF(F1632="G","G",E1632))</f>
        <v>P</v>
      </c>
      <c r="O1632" s="83" t="str">
        <f aca="false">IF(ISNA(VLOOKUP(G1632,BadCanCurves,1,FALSE())),VLOOKUP(D1632,FOLIOS,6,FALSE()),"not used")</f>
        <v>not used</v>
      </c>
      <c r="P1632" s="83" t="n">
        <f aca="false">IF($N1632="P",VLOOKUP(H1632,PrcBuckets,2,FALSE()),0)</f>
        <v>12</v>
      </c>
      <c r="Q1632" s="83" t="n">
        <f aca="false">IF($N1632="D",VLOOKUP(H1632,BasisBuckets,2,FALSE()),0)</f>
        <v>0</v>
      </c>
      <c r="R1632" s="83" t="n">
        <f aca="false">IF($N1632="PHY",VLOOKUP(H1632,PGDBuckets,2,FALSE()),0)</f>
        <v>0</v>
      </c>
      <c r="S1632" s="83" t="n">
        <f aca="false">IF($N1632="G",VLOOKUP(H1632,PGDBuckets,2,FALSE()),0)</f>
        <v>0</v>
      </c>
      <c r="T1632" s="83" t="n">
        <f aca="false">SUM(P1632:S1632)</f>
        <v>12</v>
      </c>
      <c r="U1632" s="83" t="str">
        <f aca="false">IF(O1632="not used","-",O1632&amp;N1632&amp;T1632)</f>
        <v>-</v>
      </c>
      <c r="V1632" s="83" t="str">
        <f aca="false">IF(O1632="Not Used","-",VLOOKUP(D1632,FOLIOS,7,FALSE())&amp;H1632)</f>
        <v>-</v>
      </c>
      <c r="W1632" s="83" t="str">
        <f aca="false">IF(U1632="-","-",O1632&amp;E1632&amp;H1632)</f>
        <v>-</v>
      </c>
      <c r="X1632" s="84" t="str">
        <f aca="false">D1632&amp;G1632</f>
        <v>FT-CAND-EGSC-PRCTOLL:MONCH/CHI</v>
      </c>
      <c r="AF1632" s="0" t="str">
        <f aca="false">D1632&amp;V1632</f>
        <v>FT-CAND-EGSC-PRC-</v>
      </c>
    </row>
    <row r="1633" customFormat="false" ht="12.75" hidden="false" customHeight="false" outlineLevel="0" collapsed="false">
      <c r="A1633" s="80" t="n">
        <v>36682</v>
      </c>
      <c r="B1633" s="81" t="s">
        <v>55</v>
      </c>
      <c r="C1633" s="81" t="s">
        <v>56</v>
      </c>
      <c r="D1633" s="81" t="s">
        <v>80</v>
      </c>
      <c r="E1633" s="81" t="s">
        <v>24</v>
      </c>
      <c r="F1633" s="81"/>
      <c r="G1633" s="81" t="s">
        <v>68</v>
      </c>
      <c r="H1633" s="80" t="n">
        <v>38169</v>
      </c>
      <c r="I1633" s="81" t="n">
        <v>0</v>
      </c>
      <c r="J1633" s="81" t="n">
        <v>0</v>
      </c>
      <c r="K1633" s="82" t="n">
        <f aca="false">IF(J1633=0,0,J1633/I1633)</f>
        <v>0</v>
      </c>
      <c r="L1633" s="82" t="n">
        <f aca="false">I1633/UOM</f>
        <v>0</v>
      </c>
      <c r="M1633" s="82" t="n">
        <f aca="false">J1633/UOM</f>
        <v>0</v>
      </c>
      <c r="N1633" s="83" t="str">
        <f aca="false">IF(F1633="P","PHY",IF(F1633="G","G",E1633))</f>
        <v>P</v>
      </c>
      <c r="O1633" s="83" t="str">
        <f aca="false">IF(ISNA(VLOOKUP(G1633,BadCanCurves,1,FALSE())),VLOOKUP(D1633,FOLIOS,6,FALSE()),"not used")</f>
        <v>not used</v>
      </c>
      <c r="P1633" s="83" t="n">
        <f aca="false">IF($N1633="P",VLOOKUP(H1633,PrcBuckets,2,FALSE()),0)</f>
        <v>12</v>
      </c>
      <c r="Q1633" s="83" t="n">
        <f aca="false">IF($N1633="D",VLOOKUP(H1633,BasisBuckets,2,FALSE()),0)</f>
        <v>0</v>
      </c>
      <c r="R1633" s="83" t="n">
        <f aca="false">IF($N1633="PHY",VLOOKUP(H1633,PGDBuckets,2,FALSE()),0)</f>
        <v>0</v>
      </c>
      <c r="S1633" s="83" t="n">
        <f aca="false">IF($N1633="G",VLOOKUP(H1633,PGDBuckets,2,FALSE()),0)</f>
        <v>0</v>
      </c>
      <c r="T1633" s="83" t="n">
        <f aca="false">SUM(P1633:S1633)</f>
        <v>12</v>
      </c>
      <c r="U1633" s="83" t="str">
        <f aca="false">IF(O1633="not used","-",O1633&amp;N1633&amp;T1633)</f>
        <v>-</v>
      </c>
      <c r="V1633" s="83" t="str">
        <f aca="false">IF(O1633="Not Used","-",VLOOKUP(D1633,FOLIOS,7,FALSE())&amp;H1633)</f>
        <v>-</v>
      </c>
      <c r="W1633" s="83" t="str">
        <f aca="false">IF(U1633="-","-",O1633&amp;E1633&amp;H1633)</f>
        <v>-</v>
      </c>
      <c r="X1633" s="84" t="str">
        <f aca="false">D1633&amp;G1633</f>
        <v>FT-CAND-EGSC-PRCTOLL:MONCH/CHI</v>
      </c>
      <c r="AF1633" s="0" t="str">
        <f aca="false">D1633&amp;V1633</f>
        <v>FT-CAND-EGSC-PRC-</v>
      </c>
    </row>
    <row r="1634" customFormat="false" ht="12.75" hidden="false" customHeight="false" outlineLevel="0" collapsed="false">
      <c r="A1634" s="80" t="n">
        <v>36682</v>
      </c>
      <c r="B1634" s="81" t="s">
        <v>55</v>
      </c>
      <c r="C1634" s="81" t="s">
        <v>56</v>
      </c>
      <c r="D1634" s="81" t="s">
        <v>80</v>
      </c>
      <c r="E1634" s="81" t="s">
        <v>24</v>
      </c>
      <c r="F1634" s="81"/>
      <c r="G1634" s="81" t="s">
        <v>68</v>
      </c>
      <c r="H1634" s="80" t="n">
        <v>38200</v>
      </c>
      <c r="I1634" s="81" t="n">
        <v>0</v>
      </c>
      <c r="J1634" s="81" t="n">
        <v>0</v>
      </c>
      <c r="K1634" s="82" t="n">
        <f aca="false">IF(J1634=0,0,J1634/I1634)</f>
        <v>0</v>
      </c>
      <c r="L1634" s="82" t="n">
        <f aca="false">I1634/UOM</f>
        <v>0</v>
      </c>
      <c r="M1634" s="82" t="n">
        <f aca="false">J1634/UOM</f>
        <v>0</v>
      </c>
      <c r="N1634" s="83" t="str">
        <f aca="false">IF(F1634="P","PHY",IF(F1634="G","G",E1634))</f>
        <v>P</v>
      </c>
      <c r="O1634" s="83" t="str">
        <f aca="false">IF(ISNA(VLOOKUP(G1634,BadCanCurves,1,FALSE())),VLOOKUP(D1634,FOLIOS,6,FALSE()),"not used")</f>
        <v>not used</v>
      </c>
      <c r="P1634" s="83" t="n">
        <f aca="false">IF($N1634="P",VLOOKUP(H1634,PrcBuckets,2,FALSE()),0)</f>
        <v>12</v>
      </c>
      <c r="Q1634" s="83" t="n">
        <f aca="false">IF($N1634="D",VLOOKUP(H1634,BasisBuckets,2,FALSE()),0)</f>
        <v>0</v>
      </c>
      <c r="R1634" s="83" t="n">
        <f aca="false">IF($N1634="PHY",VLOOKUP(H1634,PGDBuckets,2,FALSE()),0)</f>
        <v>0</v>
      </c>
      <c r="S1634" s="83" t="n">
        <f aca="false">IF($N1634="G",VLOOKUP(H1634,PGDBuckets,2,FALSE()),0)</f>
        <v>0</v>
      </c>
      <c r="T1634" s="83" t="n">
        <f aca="false">SUM(P1634:S1634)</f>
        <v>12</v>
      </c>
      <c r="U1634" s="83" t="str">
        <f aca="false">IF(O1634="not used","-",O1634&amp;N1634&amp;T1634)</f>
        <v>-</v>
      </c>
      <c r="V1634" s="83" t="str">
        <f aca="false">IF(O1634="Not Used","-",VLOOKUP(D1634,FOLIOS,7,FALSE())&amp;H1634)</f>
        <v>-</v>
      </c>
      <c r="W1634" s="83" t="str">
        <f aca="false">IF(U1634="-","-",O1634&amp;E1634&amp;H1634)</f>
        <v>-</v>
      </c>
      <c r="X1634" s="84" t="str">
        <f aca="false">D1634&amp;G1634</f>
        <v>FT-CAND-EGSC-PRCTOLL:MONCH/CHI</v>
      </c>
      <c r="AF1634" s="0" t="str">
        <f aca="false">D1634&amp;V1634</f>
        <v>FT-CAND-EGSC-PRC-</v>
      </c>
    </row>
    <row r="1635" customFormat="false" ht="12.75" hidden="false" customHeight="false" outlineLevel="0" collapsed="false">
      <c r="A1635" s="80" t="n">
        <v>36682</v>
      </c>
      <c r="B1635" s="81" t="s">
        <v>55</v>
      </c>
      <c r="C1635" s="81" t="s">
        <v>56</v>
      </c>
      <c r="D1635" s="81" t="s">
        <v>80</v>
      </c>
      <c r="E1635" s="81" t="s">
        <v>24</v>
      </c>
      <c r="F1635" s="81"/>
      <c r="G1635" s="81" t="s">
        <v>68</v>
      </c>
      <c r="H1635" s="80" t="n">
        <v>38231</v>
      </c>
      <c r="I1635" s="81" t="n">
        <v>0</v>
      </c>
      <c r="J1635" s="81" t="n">
        <v>0</v>
      </c>
      <c r="K1635" s="82" t="n">
        <f aca="false">IF(J1635=0,0,J1635/I1635)</f>
        <v>0</v>
      </c>
      <c r="L1635" s="82" t="n">
        <f aca="false">I1635/UOM</f>
        <v>0</v>
      </c>
      <c r="M1635" s="82" t="n">
        <f aca="false">J1635/UOM</f>
        <v>0</v>
      </c>
      <c r="N1635" s="83" t="str">
        <f aca="false">IF(F1635="P","PHY",IF(F1635="G","G",E1635))</f>
        <v>P</v>
      </c>
      <c r="O1635" s="83" t="str">
        <f aca="false">IF(ISNA(VLOOKUP(G1635,BadCanCurves,1,FALSE())),VLOOKUP(D1635,FOLIOS,6,FALSE()),"not used")</f>
        <v>not used</v>
      </c>
      <c r="P1635" s="83" t="n">
        <f aca="false">IF($N1635="P",VLOOKUP(H1635,PrcBuckets,2,FALSE()),0)</f>
        <v>12</v>
      </c>
      <c r="Q1635" s="83" t="n">
        <f aca="false">IF($N1635="D",VLOOKUP(H1635,BasisBuckets,2,FALSE()),0)</f>
        <v>0</v>
      </c>
      <c r="R1635" s="83" t="n">
        <f aca="false">IF($N1635="PHY",VLOOKUP(H1635,PGDBuckets,2,FALSE()),0)</f>
        <v>0</v>
      </c>
      <c r="S1635" s="83" t="n">
        <f aca="false">IF($N1635="G",VLOOKUP(H1635,PGDBuckets,2,FALSE()),0)</f>
        <v>0</v>
      </c>
      <c r="T1635" s="83" t="n">
        <f aca="false">SUM(P1635:S1635)</f>
        <v>12</v>
      </c>
      <c r="U1635" s="83" t="str">
        <f aca="false">IF(O1635="not used","-",O1635&amp;N1635&amp;T1635)</f>
        <v>-</v>
      </c>
      <c r="V1635" s="83" t="str">
        <f aca="false">IF(O1635="Not Used","-",VLOOKUP(D1635,FOLIOS,7,FALSE())&amp;H1635)</f>
        <v>-</v>
      </c>
      <c r="W1635" s="83" t="str">
        <f aca="false">IF(U1635="-","-",O1635&amp;E1635&amp;H1635)</f>
        <v>-</v>
      </c>
      <c r="X1635" s="84" t="str">
        <f aca="false">D1635&amp;G1635</f>
        <v>FT-CAND-EGSC-PRCTOLL:MONCH/CHI</v>
      </c>
      <c r="AF1635" s="0" t="str">
        <f aca="false">D1635&amp;V1635</f>
        <v>FT-CAND-EGSC-PRC-</v>
      </c>
    </row>
    <row r="1636" customFormat="false" ht="12.75" hidden="false" customHeight="false" outlineLevel="0" collapsed="false">
      <c r="A1636" s="80" t="n">
        <v>36682</v>
      </c>
      <c r="B1636" s="81" t="s">
        <v>55</v>
      </c>
      <c r="C1636" s="81" t="s">
        <v>56</v>
      </c>
      <c r="D1636" s="81" t="s">
        <v>80</v>
      </c>
      <c r="E1636" s="81" t="s">
        <v>24</v>
      </c>
      <c r="F1636" s="81"/>
      <c r="G1636" s="81" t="s">
        <v>68</v>
      </c>
      <c r="H1636" s="80" t="n">
        <v>38261</v>
      </c>
      <c r="I1636" s="81" t="n">
        <v>0</v>
      </c>
      <c r="J1636" s="81" t="n">
        <v>0</v>
      </c>
      <c r="K1636" s="82" t="n">
        <f aca="false">IF(J1636=0,0,J1636/I1636)</f>
        <v>0</v>
      </c>
      <c r="L1636" s="82" t="n">
        <f aca="false">I1636/UOM</f>
        <v>0</v>
      </c>
      <c r="M1636" s="82" t="n">
        <f aca="false">J1636/UOM</f>
        <v>0</v>
      </c>
      <c r="N1636" s="83" t="str">
        <f aca="false">IF(F1636="P","PHY",IF(F1636="G","G",E1636))</f>
        <v>P</v>
      </c>
      <c r="O1636" s="83" t="str">
        <f aca="false">IF(ISNA(VLOOKUP(G1636,BadCanCurves,1,FALSE())),VLOOKUP(D1636,FOLIOS,6,FALSE()),"not used")</f>
        <v>not used</v>
      </c>
      <c r="P1636" s="83" t="n">
        <f aca="false">IF($N1636="P",VLOOKUP(H1636,PrcBuckets,2,FALSE()),0)</f>
        <v>12</v>
      </c>
      <c r="Q1636" s="83" t="n">
        <f aca="false">IF($N1636="D",VLOOKUP(H1636,BasisBuckets,2,FALSE()),0)</f>
        <v>0</v>
      </c>
      <c r="R1636" s="83" t="n">
        <f aca="false">IF($N1636="PHY",VLOOKUP(H1636,PGDBuckets,2,FALSE()),0)</f>
        <v>0</v>
      </c>
      <c r="S1636" s="83" t="n">
        <f aca="false">IF($N1636="G",VLOOKUP(H1636,PGDBuckets,2,FALSE()),0)</f>
        <v>0</v>
      </c>
      <c r="T1636" s="83" t="n">
        <f aca="false">SUM(P1636:S1636)</f>
        <v>12</v>
      </c>
      <c r="U1636" s="83" t="str">
        <f aca="false">IF(O1636="not used","-",O1636&amp;N1636&amp;T1636)</f>
        <v>-</v>
      </c>
      <c r="V1636" s="83" t="str">
        <f aca="false">IF(O1636="Not Used","-",VLOOKUP(D1636,FOLIOS,7,FALSE())&amp;H1636)</f>
        <v>-</v>
      </c>
      <c r="W1636" s="83" t="str">
        <f aca="false">IF(U1636="-","-",O1636&amp;E1636&amp;H1636)</f>
        <v>-</v>
      </c>
      <c r="X1636" s="84" t="str">
        <f aca="false">D1636&amp;G1636</f>
        <v>FT-CAND-EGSC-PRCTOLL:MONCH/CHI</v>
      </c>
      <c r="AF1636" s="0" t="str">
        <f aca="false">D1636&amp;V1636</f>
        <v>FT-CAND-EGSC-PRC-</v>
      </c>
    </row>
    <row r="1637" customFormat="false" ht="12.75" hidden="false" customHeight="false" outlineLevel="0" collapsed="false">
      <c r="A1637" s="80" t="n">
        <v>36682</v>
      </c>
      <c r="B1637" s="81" t="s">
        <v>55</v>
      </c>
      <c r="C1637" s="81" t="s">
        <v>56</v>
      </c>
      <c r="D1637" s="81" t="s">
        <v>80</v>
      </c>
      <c r="E1637" s="81" t="s">
        <v>24</v>
      </c>
      <c r="F1637" s="81"/>
      <c r="G1637" s="81" t="s">
        <v>68</v>
      </c>
      <c r="H1637" s="80" t="n">
        <v>38292</v>
      </c>
      <c r="I1637" s="81" t="n">
        <v>0</v>
      </c>
      <c r="J1637" s="81" t="n">
        <v>0</v>
      </c>
      <c r="K1637" s="82" t="n">
        <f aca="false">IF(J1637=0,0,J1637/I1637)</f>
        <v>0</v>
      </c>
      <c r="L1637" s="82" t="n">
        <f aca="false">I1637/UOM</f>
        <v>0</v>
      </c>
      <c r="M1637" s="82" t="n">
        <f aca="false">J1637/UOM</f>
        <v>0</v>
      </c>
      <c r="N1637" s="83" t="str">
        <f aca="false">IF(F1637="P","PHY",IF(F1637="G","G",E1637))</f>
        <v>P</v>
      </c>
      <c r="O1637" s="83" t="str">
        <f aca="false">IF(ISNA(VLOOKUP(G1637,BadCanCurves,1,FALSE())),VLOOKUP(D1637,FOLIOS,6,FALSE()),"not used")</f>
        <v>not used</v>
      </c>
      <c r="P1637" s="83" t="n">
        <f aca="false">IF($N1637="P",VLOOKUP(H1637,PrcBuckets,2,FALSE()),0)</f>
        <v>12</v>
      </c>
      <c r="Q1637" s="83" t="n">
        <f aca="false">IF($N1637="D",VLOOKUP(H1637,BasisBuckets,2,FALSE()),0)</f>
        <v>0</v>
      </c>
      <c r="R1637" s="83" t="n">
        <f aca="false">IF($N1637="PHY",VLOOKUP(H1637,PGDBuckets,2,FALSE()),0)</f>
        <v>0</v>
      </c>
      <c r="S1637" s="83" t="n">
        <f aca="false">IF($N1637="G",VLOOKUP(H1637,PGDBuckets,2,FALSE()),0)</f>
        <v>0</v>
      </c>
      <c r="T1637" s="83" t="n">
        <f aca="false">SUM(P1637:S1637)</f>
        <v>12</v>
      </c>
      <c r="U1637" s="83" t="str">
        <f aca="false">IF(O1637="not used","-",O1637&amp;N1637&amp;T1637)</f>
        <v>-</v>
      </c>
      <c r="V1637" s="83" t="str">
        <f aca="false">IF(O1637="Not Used","-",VLOOKUP(D1637,FOLIOS,7,FALSE())&amp;H1637)</f>
        <v>-</v>
      </c>
      <c r="W1637" s="83" t="str">
        <f aca="false">IF(U1637="-","-",O1637&amp;E1637&amp;H1637)</f>
        <v>-</v>
      </c>
      <c r="X1637" s="84" t="str">
        <f aca="false">D1637&amp;G1637</f>
        <v>FT-CAND-EGSC-PRCTOLL:MONCH/CHI</v>
      </c>
      <c r="AF1637" s="0" t="str">
        <f aca="false">D1637&amp;V1637</f>
        <v>FT-CAND-EGSC-PRC-</v>
      </c>
    </row>
    <row r="1638" customFormat="false" ht="12.75" hidden="false" customHeight="false" outlineLevel="0" collapsed="false">
      <c r="A1638" s="80" t="n">
        <v>36682</v>
      </c>
      <c r="B1638" s="81" t="s">
        <v>55</v>
      </c>
      <c r="C1638" s="81" t="s">
        <v>56</v>
      </c>
      <c r="D1638" s="81" t="s">
        <v>80</v>
      </c>
      <c r="E1638" s="81" t="s">
        <v>24</v>
      </c>
      <c r="F1638" s="81"/>
      <c r="G1638" s="81" t="s">
        <v>68</v>
      </c>
      <c r="H1638" s="80" t="n">
        <v>38322</v>
      </c>
      <c r="I1638" s="81" t="n">
        <v>0</v>
      </c>
      <c r="J1638" s="81" t="n">
        <v>0</v>
      </c>
      <c r="K1638" s="82" t="n">
        <f aca="false">IF(J1638=0,0,J1638/I1638)</f>
        <v>0</v>
      </c>
      <c r="L1638" s="82" t="n">
        <f aca="false">I1638/UOM</f>
        <v>0</v>
      </c>
      <c r="M1638" s="82" t="n">
        <f aca="false">J1638/UOM</f>
        <v>0</v>
      </c>
      <c r="N1638" s="83" t="str">
        <f aca="false">IF(F1638="P","PHY",IF(F1638="G","G",E1638))</f>
        <v>P</v>
      </c>
      <c r="O1638" s="83" t="str">
        <f aca="false">IF(ISNA(VLOOKUP(G1638,BadCanCurves,1,FALSE())),VLOOKUP(D1638,FOLIOS,6,FALSE()),"not used")</f>
        <v>not used</v>
      </c>
      <c r="P1638" s="83" t="n">
        <f aca="false">IF($N1638="P",VLOOKUP(H1638,PrcBuckets,2,FALSE()),0)</f>
        <v>12</v>
      </c>
      <c r="Q1638" s="83" t="n">
        <f aca="false">IF($N1638="D",VLOOKUP(H1638,BasisBuckets,2,FALSE()),0)</f>
        <v>0</v>
      </c>
      <c r="R1638" s="83" t="n">
        <f aca="false">IF($N1638="PHY",VLOOKUP(H1638,PGDBuckets,2,FALSE()),0)</f>
        <v>0</v>
      </c>
      <c r="S1638" s="83" t="n">
        <f aca="false">IF($N1638="G",VLOOKUP(H1638,PGDBuckets,2,FALSE()),0)</f>
        <v>0</v>
      </c>
      <c r="T1638" s="83" t="n">
        <f aca="false">SUM(P1638:S1638)</f>
        <v>12</v>
      </c>
      <c r="U1638" s="83" t="str">
        <f aca="false">IF(O1638="not used","-",O1638&amp;N1638&amp;T1638)</f>
        <v>-</v>
      </c>
      <c r="V1638" s="83" t="str">
        <f aca="false">IF(O1638="Not Used","-",VLOOKUP(D1638,FOLIOS,7,FALSE())&amp;H1638)</f>
        <v>-</v>
      </c>
      <c r="W1638" s="83" t="str">
        <f aca="false">IF(U1638="-","-",O1638&amp;E1638&amp;H1638)</f>
        <v>-</v>
      </c>
      <c r="X1638" s="84" t="str">
        <f aca="false">D1638&amp;G1638</f>
        <v>FT-CAND-EGSC-PRCTOLL:MONCH/CHI</v>
      </c>
      <c r="AF1638" s="0" t="str">
        <f aca="false">D1638&amp;V1638</f>
        <v>FT-CAND-EGSC-PRC-</v>
      </c>
    </row>
    <row r="1639" customFormat="false" ht="12.75" hidden="false" customHeight="false" outlineLevel="0" collapsed="false">
      <c r="A1639" s="80" t="n">
        <v>36682</v>
      </c>
      <c r="B1639" s="81" t="s">
        <v>55</v>
      </c>
      <c r="C1639" s="81" t="s">
        <v>56</v>
      </c>
      <c r="D1639" s="81" t="s">
        <v>80</v>
      </c>
      <c r="E1639" s="81" t="s">
        <v>24</v>
      </c>
      <c r="F1639" s="81"/>
      <c r="G1639" s="81" t="s">
        <v>68</v>
      </c>
      <c r="H1639" s="80" t="n">
        <v>38353</v>
      </c>
      <c r="I1639" s="81" t="n">
        <v>0</v>
      </c>
      <c r="J1639" s="81" t="n">
        <v>0</v>
      </c>
      <c r="K1639" s="82" t="n">
        <f aca="false">IF(J1639=0,0,J1639/I1639)</f>
        <v>0</v>
      </c>
      <c r="L1639" s="82" t="n">
        <f aca="false">I1639/UOM</f>
        <v>0</v>
      </c>
      <c r="M1639" s="82" t="n">
        <f aca="false">J1639/UOM</f>
        <v>0</v>
      </c>
      <c r="N1639" s="83" t="str">
        <f aca="false">IF(F1639="P","PHY",IF(F1639="G","G",E1639))</f>
        <v>P</v>
      </c>
      <c r="O1639" s="83" t="str">
        <f aca="false">IF(ISNA(VLOOKUP(G1639,BadCanCurves,1,FALSE())),VLOOKUP(D1639,FOLIOS,6,FALSE()),"not used")</f>
        <v>not used</v>
      </c>
      <c r="P1639" s="83" t="n">
        <f aca="false">IF($N1639="P",VLOOKUP(H1639,PrcBuckets,2,FALSE()),0)</f>
        <v>13</v>
      </c>
      <c r="Q1639" s="83" t="n">
        <f aca="false">IF($N1639="D",VLOOKUP(H1639,BasisBuckets,2,FALSE()),0)</f>
        <v>0</v>
      </c>
      <c r="R1639" s="83" t="n">
        <f aca="false">IF($N1639="PHY",VLOOKUP(H1639,PGDBuckets,2,FALSE()),0)</f>
        <v>0</v>
      </c>
      <c r="S1639" s="83" t="n">
        <f aca="false">IF($N1639="G",VLOOKUP(H1639,PGDBuckets,2,FALSE()),0)</f>
        <v>0</v>
      </c>
      <c r="T1639" s="83" t="n">
        <f aca="false">SUM(P1639:S1639)</f>
        <v>13</v>
      </c>
      <c r="U1639" s="83" t="str">
        <f aca="false">IF(O1639="not used","-",O1639&amp;N1639&amp;T1639)</f>
        <v>-</v>
      </c>
      <c r="V1639" s="83" t="str">
        <f aca="false">IF(O1639="Not Used","-",VLOOKUP(D1639,FOLIOS,7,FALSE())&amp;H1639)</f>
        <v>-</v>
      </c>
      <c r="W1639" s="83" t="str">
        <f aca="false">IF(U1639="-","-",O1639&amp;E1639&amp;H1639)</f>
        <v>-</v>
      </c>
      <c r="X1639" s="84" t="str">
        <f aca="false">D1639&amp;G1639</f>
        <v>FT-CAND-EGSC-PRCTOLL:MONCH/CHI</v>
      </c>
      <c r="AF1639" s="0" t="str">
        <f aca="false">D1639&amp;V1639</f>
        <v>FT-CAND-EGSC-PRC-</v>
      </c>
    </row>
    <row r="1640" customFormat="false" ht="12.75" hidden="false" customHeight="false" outlineLevel="0" collapsed="false">
      <c r="A1640" s="80" t="n">
        <v>36682</v>
      </c>
      <c r="B1640" s="81" t="s">
        <v>55</v>
      </c>
      <c r="C1640" s="81" t="s">
        <v>56</v>
      </c>
      <c r="D1640" s="81" t="s">
        <v>80</v>
      </c>
      <c r="E1640" s="81" t="s">
        <v>24</v>
      </c>
      <c r="F1640" s="81"/>
      <c r="G1640" s="81" t="s">
        <v>68</v>
      </c>
      <c r="H1640" s="80" t="n">
        <v>38384</v>
      </c>
      <c r="I1640" s="81" t="n">
        <v>0</v>
      </c>
      <c r="J1640" s="81" t="n">
        <v>0</v>
      </c>
      <c r="K1640" s="82" t="n">
        <f aca="false">IF(J1640=0,0,J1640/I1640)</f>
        <v>0</v>
      </c>
      <c r="L1640" s="82" t="n">
        <f aca="false">I1640/UOM</f>
        <v>0</v>
      </c>
      <c r="M1640" s="82" t="n">
        <f aca="false">J1640/UOM</f>
        <v>0</v>
      </c>
      <c r="N1640" s="83" t="str">
        <f aca="false">IF(F1640="P","PHY",IF(F1640="G","G",E1640))</f>
        <v>P</v>
      </c>
      <c r="O1640" s="83" t="str">
        <f aca="false">IF(ISNA(VLOOKUP(G1640,BadCanCurves,1,FALSE())),VLOOKUP(D1640,FOLIOS,6,FALSE()),"not used")</f>
        <v>not used</v>
      </c>
      <c r="P1640" s="83" t="n">
        <f aca="false">IF($N1640="P",VLOOKUP(H1640,PrcBuckets,2,FALSE()),0)</f>
        <v>13</v>
      </c>
      <c r="Q1640" s="83" t="n">
        <f aca="false">IF($N1640="D",VLOOKUP(H1640,BasisBuckets,2,FALSE()),0)</f>
        <v>0</v>
      </c>
      <c r="R1640" s="83" t="n">
        <f aca="false">IF($N1640="PHY",VLOOKUP(H1640,PGDBuckets,2,FALSE()),0)</f>
        <v>0</v>
      </c>
      <c r="S1640" s="83" t="n">
        <f aca="false">IF($N1640="G",VLOOKUP(H1640,PGDBuckets,2,FALSE()),0)</f>
        <v>0</v>
      </c>
      <c r="T1640" s="83" t="n">
        <f aca="false">SUM(P1640:S1640)</f>
        <v>13</v>
      </c>
      <c r="U1640" s="83" t="str">
        <f aca="false">IF(O1640="not used","-",O1640&amp;N1640&amp;T1640)</f>
        <v>-</v>
      </c>
      <c r="V1640" s="83" t="str">
        <f aca="false">IF(O1640="Not Used","-",VLOOKUP(D1640,FOLIOS,7,FALSE())&amp;H1640)</f>
        <v>-</v>
      </c>
      <c r="W1640" s="83" t="str">
        <f aca="false">IF(U1640="-","-",O1640&amp;E1640&amp;H1640)</f>
        <v>-</v>
      </c>
      <c r="X1640" s="84" t="str">
        <f aca="false">D1640&amp;G1640</f>
        <v>FT-CAND-EGSC-PRCTOLL:MONCH/CHI</v>
      </c>
      <c r="AF1640" s="0" t="str">
        <f aca="false">D1640&amp;V1640</f>
        <v>FT-CAND-EGSC-PRC-</v>
      </c>
    </row>
    <row r="1641" customFormat="false" ht="12.75" hidden="false" customHeight="false" outlineLevel="0" collapsed="false">
      <c r="A1641" s="80" t="n">
        <v>36682</v>
      </c>
      <c r="B1641" s="81" t="s">
        <v>55</v>
      </c>
      <c r="C1641" s="81" t="s">
        <v>56</v>
      </c>
      <c r="D1641" s="81" t="s">
        <v>80</v>
      </c>
      <c r="E1641" s="81" t="s">
        <v>24</v>
      </c>
      <c r="F1641" s="81"/>
      <c r="G1641" s="81" t="s">
        <v>68</v>
      </c>
      <c r="H1641" s="80" t="n">
        <v>38412</v>
      </c>
      <c r="I1641" s="81" t="n">
        <v>0</v>
      </c>
      <c r="J1641" s="81" t="n">
        <v>0</v>
      </c>
      <c r="K1641" s="82" t="n">
        <f aca="false">IF(J1641=0,0,J1641/I1641)</f>
        <v>0</v>
      </c>
      <c r="L1641" s="82" t="n">
        <f aca="false">I1641/UOM</f>
        <v>0</v>
      </c>
      <c r="M1641" s="82" t="n">
        <f aca="false">J1641/UOM</f>
        <v>0</v>
      </c>
      <c r="N1641" s="83" t="str">
        <f aca="false">IF(F1641="P","PHY",IF(F1641="G","G",E1641))</f>
        <v>P</v>
      </c>
      <c r="O1641" s="83" t="str">
        <f aca="false">IF(ISNA(VLOOKUP(G1641,BadCanCurves,1,FALSE())),VLOOKUP(D1641,FOLIOS,6,FALSE()),"not used")</f>
        <v>not used</v>
      </c>
      <c r="P1641" s="83" t="n">
        <f aca="false">IF($N1641="P",VLOOKUP(H1641,PrcBuckets,2,FALSE()),0)</f>
        <v>13</v>
      </c>
      <c r="Q1641" s="83" t="n">
        <f aca="false">IF($N1641="D",VLOOKUP(H1641,BasisBuckets,2,FALSE()),0)</f>
        <v>0</v>
      </c>
      <c r="R1641" s="83" t="n">
        <f aca="false">IF($N1641="PHY",VLOOKUP(H1641,PGDBuckets,2,FALSE()),0)</f>
        <v>0</v>
      </c>
      <c r="S1641" s="83" t="n">
        <f aca="false">IF($N1641="G",VLOOKUP(H1641,PGDBuckets,2,FALSE()),0)</f>
        <v>0</v>
      </c>
      <c r="T1641" s="83" t="n">
        <f aca="false">SUM(P1641:S1641)</f>
        <v>13</v>
      </c>
      <c r="U1641" s="83" t="str">
        <f aca="false">IF(O1641="not used","-",O1641&amp;N1641&amp;T1641)</f>
        <v>-</v>
      </c>
      <c r="V1641" s="83" t="str">
        <f aca="false">IF(O1641="Not Used","-",VLOOKUP(D1641,FOLIOS,7,FALSE())&amp;H1641)</f>
        <v>-</v>
      </c>
      <c r="W1641" s="83" t="str">
        <f aca="false">IF(U1641="-","-",O1641&amp;E1641&amp;H1641)</f>
        <v>-</v>
      </c>
      <c r="X1641" s="84" t="str">
        <f aca="false">D1641&amp;G1641</f>
        <v>FT-CAND-EGSC-PRCTOLL:MONCH/CHI</v>
      </c>
      <c r="AF1641" s="0" t="str">
        <f aca="false">D1641&amp;V1641</f>
        <v>FT-CAND-EGSC-PRC-</v>
      </c>
    </row>
    <row r="1642" customFormat="false" ht="12.75" hidden="false" customHeight="false" outlineLevel="0" collapsed="false">
      <c r="A1642" s="80" t="n">
        <v>36682</v>
      </c>
      <c r="B1642" s="81" t="s">
        <v>55</v>
      </c>
      <c r="C1642" s="81" t="s">
        <v>56</v>
      </c>
      <c r="D1642" s="81" t="s">
        <v>80</v>
      </c>
      <c r="E1642" s="81" t="s">
        <v>24</v>
      </c>
      <c r="F1642" s="81"/>
      <c r="G1642" s="81" t="s">
        <v>68</v>
      </c>
      <c r="H1642" s="80" t="n">
        <v>38443</v>
      </c>
      <c r="I1642" s="81" t="n">
        <v>0</v>
      </c>
      <c r="J1642" s="81" t="n">
        <v>0</v>
      </c>
      <c r="K1642" s="82" t="n">
        <f aca="false">IF(J1642=0,0,J1642/I1642)</f>
        <v>0</v>
      </c>
      <c r="L1642" s="82" t="n">
        <f aca="false">I1642/UOM</f>
        <v>0</v>
      </c>
      <c r="M1642" s="82" t="n">
        <f aca="false">J1642/UOM</f>
        <v>0</v>
      </c>
      <c r="N1642" s="83" t="str">
        <f aca="false">IF(F1642="P","PHY",IF(F1642="G","G",E1642))</f>
        <v>P</v>
      </c>
      <c r="O1642" s="83" t="str">
        <f aca="false">IF(ISNA(VLOOKUP(G1642,BadCanCurves,1,FALSE())),VLOOKUP(D1642,FOLIOS,6,FALSE()),"not used")</f>
        <v>not used</v>
      </c>
      <c r="P1642" s="83" t="n">
        <f aca="false">IF($N1642="P",VLOOKUP(H1642,PrcBuckets,2,FALSE()),0)</f>
        <v>13</v>
      </c>
      <c r="Q1642" s="83" t="n">
        <f aca="false">IF($N1642="D",VLOOKUP(H1642,BasisBuckets,2,FALSE()),0)</f>
        <v>0</v>
      </c>
      <c r="R1642" s="83" t="n">
        <f aca="false">IF($N1642="PHY",VLOOKUP(H1642,PGDBuckets,2,FALSE()),0)</f>
        <v>0</v>
      </c>
      <c r="S1642" s="83" t="n">
        <f aca="false">IF($N1642="G",VLOOKUP(H1642,PGDBuckets,2,FALSE()),0)</f>
        <v>0</v>
      </c>
      <c r="T1642" s="83" t="n">
        <f aca="false">SUM(P1642:S1642)</f>
        <v>13</v>
      </c>
      <c r="U1642" s="83" t="str">
        <f aca="false">IF(O1642="not used","-",O1642&amp;N1642&amp;T1642)</f>
        <v>-</v>
      </c>
      <c r="V1642" s="83" t="str">
        <f aca="false">IF(O1642="Not Used","-",VLOOKUP(D1642,FOLIOS,7,FALSE())&amp;H1642)</f>
        <v>-</v>
      </c>
      <c r="W1642" s="83" t="str">
        <f aca="false">IF(U1642="-","-",O1642&amp;E1642&amp;H1642)</f>
        <v>-</v>
      </c>
      <c r="X1642" s="84" t="str">
        <f aca="false">D1642&amp;G1642</f>
        <v>FT-CAND-EGSC-PRCTOLL:MONCH/CHI</v>
      </c>
      <c r="AF1642" s="0" t="str">
        <f aca="false">D1642&amp;V1642</f>
        <v>FT-CAND-EGSC-PRC-</v>
      </c>
    </row>
    <row r="1643" customFormat="false" ht="12.75" hidden="false" customHeight="false" outlineLevel="0" collapsed="false">
      <c r="A1643" s="80" t="n">
        <v>36682</v>
      </c>
      <c r="B1643" s="81" t="s">
        <v>55</v>
      </c>
      <c r="C1643" s="81" t="s">
        <v>56</v>
      </c>
      <c r="D1643" s="81" t="s">
        <v>80</v>
      </c>
      <c r="E1643" s="81" t="s">
        <v>24</v>
      </c>
      <c r="F1643" s="81"/>
      <c r="G1643" s="81" t="s">
        <v>68</v>
      </c>
      <c r="H1643" s="80" t="n">
        <v>38473</v>
      </c>
      <c r="I1643" s="81" t="n">
        <v>0</v>
      </c>
      <c r="J1643" s="81" t="n">
        <v>0</v>
      </c>
      <c r="K1643" s="82" t="n">
        <f aca="false">IF(J1643=0,0,J1643/I1643)</f>
        <v>0</v>
      </c>
      <c r="L1643" s="82" t="n">
        <f aca="false">I1643/UOM</f>
        <v>0</v>
      </c>
      <c r="M1643" s="82" t="n">
        <f aca="false">J1643/UOM</f>
        <v>0</v>
      </c>
      <c r="N1643" s="83" t="str">
        <f aca="false">IF(F1643="P","PHY",IF(F1643="G","G",E1643))</f>
        <v>P</v>
      </c>
      <c r="O1643" s="83" t="str">
        <f aca="false">IF(ISNA(VLOOKUP(G1643,BadCanCurves,1,FALSE())),VLOOKUP(D1643,FOLIOS,6,FALSE()),"not used")</f>
        <v>not used</v>
      </c>
      <c r="P1643" s="83" t="n">
        <f aca="false">IF($N1643="P",VLOOKUP(H1643,PrcBuckets,2,FALSE()),0)</f>
        <v>13</v>
      </c>
      <c r="Q1643" s="83" t="n">
        <f aca="false">IF($N1643="D",VLOOKUP(H1643,BasisBuckets,2,FALSE()),0)</f>
        <v>0</v>
      </c>
      <c r="R1643" s="83" t="n">
        <f aca="false">IF($N1643="PHY",VLOOKUP(H1643,PGDBuckets,2,FALSE()),0)</f>
        <v>0</v>
      </c>
      <c r="S1643" s="83" t="n">
        <f aca="false">IF($N1643="G",VLOOKUP(H1643,PGDBuckets,2,FALSE()),0)</f>
        <v>0</v>
      </c>
      <c r="T1643" s="83" t="n">
        <f aca="false">SUM(P1643:S1643)</f>
        <v>13</v>
      </c>
      <c r="U1643" s="83" t="str">
        <f aca="false">IF(O1643="not used","-",O1643&amp;N1643&amp;T1643)</f>
        <v>-</v>
      </c>
      <c r="V1643" s="83" t="str">
        <f aca="false">IF(O1643="Not Used","-",VLOOKUP(D1643,FOLIOS,7,FALSE())&amp;H1643)</f>
        <v>-</v>
      </c>
      <c r="W1643" s="83" t="str">
        <f aca="false">IF(U1643="-","-",O1643&amp;E1643&amp;H1643)</f>
        <v>-</v>
      </c>
      <c r="X1643" s="84" t="str">
        <f aca="false">D1643&amp;G1643</f>
        <v>FT-CAND-EGSC-PRCTOLL:MONCH/CHI</v>
      </c>
      <c r="AF1643" s="0" t="str">
        <f aca="false">D1643&amp;V1643</f>
        <v>FT-CAND-EGSC-PRC-</v>
      </c>
    </row>
    <row r="1644" customFormat="false" ht="12.75" hidden="false" customHeight="false" outlineLevel="0" collapsed="false">
      <c r="A1644" s="80" t="n">
        <v>36682</v>
      </c>
      <c r="B1644" s="81" t="s">
        <v>55</v>
      </c>
      <c r="C1644" s="81" t="s">
        <v>56</v>
      </c>
      <c r="D1644" s="81" t="s">
        <v>80</v>
      </c>
      <c r="E1644" s="81" t="s">
        <v>24</v>
      </c>
      <c r="F1644" s="81"/>
      <c r="G1644" s="81" t="s">
        <v>68</v>
      </c>
      <c r="H1644" s="80" t="n">
        <v>38504</v>
      </c>
      <c r="I1644" s="81" t="n">
        <v>0</v>
      </c>
      <c r="J1644" s="81" t="n">
        <v>0</v>
      </c>
      <c r="K1644" s="82" t="n">
        <f aca="false">IF(J1644=0,0,J1644/I1644)</f>
        <v>0</v>
      </c>
      <c r="L1644" s="82" t="n">
        <f aca="false">I1644/UOM</f>
        <v>0</v>
      </c>
      <c r="M1644" s="82" t="n">
        <f aca="false">J1644/UOM</f>
        <v>0</v>
      </c>
      <c r="N1644" s="83" t="str">
        <f aca="false">IF(F1644="P","PHY",IF(F1644="G","G",E1644))</f>
        <v>P</v>
      </c>
      <c r="O1644" s="83" t="str">
        <f aca="false">IF(ISNA(VLOOKUP(G1644,BadCanCurves,1,FALSE())),VLOOKUP(D1644,FOLIOS,6,FALSE()),"not used")</f>
        <v>not used</v>
      </c>
      <c r="P1644" s="83" t="n">
        <f aca="false">IF($N1644="P",VLOOKUP(H1644,PrcBuckets,2,FALSE()),0)</f>
        <v>13</v>
      </c>
      <c r="Q1644" s="83" t="n">
        <f aca="false">IF($N1644="D",VLOOKUP(H1644,BasisBuckets,2,FALSE()),0)</f>
        <v>0</v>
      </c>
      <c r="R1644" s="83" t="n">
        <f aca="false">IF($N1644="PHY",VLOOKUP(H1644,PGDBuckets,2,FALSE()),0)</f>
        <v>0</v>
      </c>
      <c r="S1644" s="83" t="n">
        <f aca="false">IF($N1644="G",VLOOKUP(H1644,PGDBuckets,2,FALSE()),0)</f>
        <v>0</v>
      </c>
      <c r="T1644" s="83" t="n">
        <f aca="false">SUM(P1644:S1644)</f>
        <v>13</v>
      </c>
      <c r="U1644" s="83" t="str">
        <f aca="false">IF(O1644="not used","-",O1644&amp;N1644&amp;T1644)</f>
        <v>-</v>
      </c>
      <c r="V1644" s="83" t="str">
        <f aca="false">IF(O1644="Not Used","-",VLOOKUP(D1644,FOLIOS,7,FALSE())&amp;H1644)</f>
        <v>-</v>
      </c>
      <c r="W1644" s="83" t="str">
        <f aca="false">IF(U1644="-","-",O1644&amp;E1644&amp;H1644)</f>
        <v>-</v>
      </c>
      <c r="X1644" s="84" t="str">
        <f aca="false">D1644&amp;G1644</f>
        <v>FT-CAND-EGSC-PRCTOLL:MONCH/CHI</v>
      </c>
      <c r="AF1644" s="0" t="str">
        <f aca="false">D1644&amp;V1644</f>
        <v>FT-CAND-EGSC-PRC-</v>
      </c>
    </row>
    <row r="1645" customFormat="false" ht="12.75" hidden="false" customHeight="false" outlineLevel="0" collapsed="false">
      <c r="A1645" s="80" t="n">
        <v>36682</v>
      </c>
      <c r="B1645" s="81" t="s">
        <v>55</v>
      </c>
      <c r="C1645" s="81" t="s">
        <v>56</v>
      </c>
      <c r="D1645" s="81" t="s">
        <v>80</v>
      </c>
      <c r="E1645" s="81" t="s">
        <v>24</v>
      </c>
      <c r="F1645" s="81"/>
      <c r="G1645" s="81" t="s">
        <v>68</v>
      </c>
      <c r="H1645" s="80" t="n">
        <v>38534</v>
      </c>
      <c r="I1645" s="81" t="n">
        <v>0</v>
      </c>
      <c r="J1645" s="81" t="n">
        <v>0</v>
      </c>
      <c r="K1645" s="82" t="n">
        <f aca="false">IF(J1645=0,0,J1645/I1645)</f>
        <v>0</v>
      </c>
      <c r="L1645" s="82" t="n">
        <f aca="false">I1645/UOM</f>
        <v>0</v>
      </c>
      <c r="M1645" s="82" t="n">
        <f aca="false">J1645/UOM</f>
        <v>0</v>
      </c>
      <c r="N1645" s="83" t="str">
        <f aca="false">IF(F1645="P","PHY",IF(F1645="G","G",E1645))</f>
        <v>P</v>
      </c>
      <c r="O1645" s="83" t="str">
        <f aca="false">IF(ISNA(VLOOKUP(G1645,BadCanCurves,1,FALSE())),VLOOKUP(D1645,FOLIOS,6,FALSE()),"not used")</f>
        <v>not used</v>
      </c>
      <c r="P1645" s="83" t="n">
        <f aca="false">IF($N1645="P",VLOOKUP(H1645,PrcBuckets,2,FALSE()),0)</f>
        <v>13</v>
      </c>
      <c r="Q1645" s="83" t="n">
        <f aca="false">IF($N1645="D",VLOOKUP(H1645,BasisBuckets,2,FALSE()),0)</f>
        <v>0</v>
      </c>
      <c r="R1645" s="83" t="n">
        <f aca="false">IF($N1645="PHY",VLOOKUP(H1645,PGDBuckets,2,FALSE()),0)</f>
        <v>0</v>
      </c>
      <c r="S1645" s="83" t="n">
        <f aca="false">IF($N1645="G",VLOOKUP(H1645,PGDBuckets,2,FALSE()),0)</f>
        <v>0</v>
      </c>
      <c r="T1645" s="83" t="n">
        <f aca="false">SUM(P1645:S1645)</f>
        <v>13</v>
      </c>
      <c r="U1645" s="83" t="str">
        <f aca="false">IF(O1645="not used","-",O1645&amp;N1645&amp;T1645)</f>
        <v>-</v>
      </c>
      <c r="V1645" s="83" t="str">
        <f aca="false">IF(O1645="Not Used","-",VLOOKUP(D1645,FOLIOS,7,FALSE())&amp;H1645)</f>
        <v>-</v>
      </c>
      <c r="W1645" s="83" t="str">
        <f aca="false">IF(U1645="-","-",O1645&amp;E1645&amp;H1645)</f>
        <v>-</v>
      </c>
      <c r="X1645" s="84" t="str">
        <f aca="false">D1645&amp;G1645</f>
        <v>FT-CAND-EGSC-PRCTOLL:MONCH/CHI</v>
      </c>
      <c r="AF1645" s="0" t="str">
        <f aca="false">D1645&amp;V1645</f>
        <v>FT-CAND-EGSC-PRC-</v>
      </c>
    </row>
    <row r="1646" customFormat="false" ht="12.75" hidden="false" customHeight="false" outlineLevel="0" collapsed="false">
      <c r="A1646" s="80" t="n">
        <v>36682</v>
      </c>
      <c r="B1646" s="81" t="s">
        <v>55</v>
      </c>
      <c r="C1646" s="81" t="s">
        <v>56</v>
      </c>
      <c r="D1646" s="81" t="s">
        <v>80</v>
      </c>
      <c r="E1646" s="81" t="s">
        <v>24</v>
      </c>
      <c r="F1646" s="81"/>
      <c r="G1646" s="81" t="s">
        <v>68</v>
      </c>
      <c r="H1646" s="80" t="n">
        <v>38565</v>
      </c>
      <c r="I1646" s="81" t="n">
        <v>0</v>
      </c>
      <c r="J1646" s="81" t="n">
        <v>0</v>
      </c>
      <c r="K1646" s="82" t="n">
        <f aca="false">IF(J1646=0,0,J1646/I1646)</f>
        <v>0</v>
      </c>
      <c r="L1646" s="82" t="n">
        <f aca="false">I1646/UOM</f>
        <v>0</v>
      </c>
      <c r="M1646" s="82" t="n">
        <f aca="false">J1646/UOM</f>
        <v>0</v>
      </c>
      <c r="N1646" s="83" t="str">
        <f aca="false">IF(F1646="P","PHY",IF(F1646="G","G",E1646))</f>
        <v>P</v>
      </c>
      <c r="O1646" s="83" t="str">
        <f aca="false">IF(ISNA(VLOOKUP(G1646,BadCanCurves,1,FALSE())),VLOOKUP(D1646,FOLIOS,6,FALSE()),"not used")</f>
        <v>not used</v>
      </c>
      <c r="P1646" s="83" t="n">
        <f aca="false">IF($N1646="P",VLOOKUP(H1646,PrcBuckets,2,FALSE()),0)</f>
        <v>13</v>
      </c>
      <c r="Q1646" s="83" t="n">
        <f aca="false">IF($N1646="D",VLOOKUP(H1646,BasisBuckets,2,FALSE()),0)</f>
        <v>0</v>
      </c>
      <c r="R1646" s="83" t="n">
        <f aca="false">IF($N1646="PHY",VLOOKUP(H1646,PGDBuckets,2,FALSE()),0)</f>
        <v>0</v>
      </c>
      <c r="S1646" s="83" t="n">
        <f aca="false">IF($N1646="G",VLOOKUP(H1646,PGDBuckets,2,FALSE()),0)</f>
        <v>0</v>
      </c>
      <c r="T1646" s="83" t="n">
        <f aca="false">SUM(P1646:S1646)</f>
        <v>13</v>
      </c>
      <c r="U1646" s="83" t="str">
        <f aca="false">IF(O1646="not used","-",O1646&amp;N1646&amp;T1646)</f>
        <v>-</v>
      </c>
      <c r="V1646" s="83" t="str">
        <f aca="false">IF(O1646="Not Used","-",VLOOKUP(D1646,FOLIOS,7,FALSE())&amp;H1646)</f>
        <v>-</v>
      </c>
      <c r="W1646" s="83" t="str">
        <f aca="false">IF(U1646="-","-",O1646&amp;E1646&amp;H1646)</f>
        <v>-</v>
      </c>
      <c r="X1646" s="84" t="str">
        <f aca="false">D1646&amp;G1646</f>
        <v>FT-CAND-EGSC-PRCTOLL:MONCH/CHI</v>
      </c>
      <c r="AF1646" s="0" t="str">
        <f aca="false">D1646&amp;V1646</f>
        <v>FT-CAND-EGSC-PRC-</v>
      </c>
    </row>
    <row r="1647" customFormat="false" ht="12.75" hidden="false" customHeight="false" outlineLevel="0" collapsed="false">
      <c r="A1647" s="80" t="n">
        <v>36682</v>
      </c>
      <c r="B1647" s="81" t="s">
        <v>55</v>
      </c>
      <c r="C1647" s="81" t="s">
        <v>56</v>
      </c>
      <c r="D1647" s="81" t="s">
        <v>80</v>
      </c>
      <c r="E1647" s="81" t="s">
        <v>24</v>
      </c>
      <c r="F1647" s="81"/>
      <c r="G1647" s="81" t="s">
        <v>68</v>
      </c>
      <c r="H1647" s="80" t="n">
        <v>38596</v>
      </c>
      <c r="I1647" s="81" t="n">
        <v>0</v>
      </c>
      <c r="J1647" s="81" t="n">
        <v>0</v>
      </c>
      <c r="K1647" s="82" t="n">
        <f aca="false">IF(J1647=0,0,J1647/I1647)</f>
        <v>0</v>
      </c>
      <c r="L1647" s="82" t="n">
        <f aca="false">I1647/UOM</f>
        <v>0</v>
      </c>
      <c r="M1647" s="82" t="n">
        <f aca="false">J1647/UOM</f>
        <v>0</v>
      </c>
      <c r="N1647" s="83" t="str">
        <f aca="false">IF(F1647="P","PHY",IF(F1647="G","G",E1647))</f>
        <v>P</v>
      </c>
      <c r="O1647" s="83" t="str">
        <f aca="false">IF(ISNA(VLOOKUP(G1647,BadCanCurves,1,FALSE())),VLOOKUP(D1647,FOLIOS,6,FALSE()),"not used")</f>
        <v>not used</v>
      </c>
      <c r="P1647" s="83" t="n">
        <f aca="false">IF($N1647="P",VLOOKUP(H1647,PrcBuckets,2,FALSE()),0)</f>
        <v>13</v>
      </c>
      <c r="Q1647" s="83" t="n">
        <f aca="false">IF($N1647="D",VLOOKUP(H1647,BasisBuckets,2,FALSE()),0)</f>
        <v>0</v>
      </c>
      <c r="R1647" s="83" t="n">
        <f aca="false">IF($N1647="PHY",VLOOKUP(H1647,PGDBuckets,2,FALSE()),0)</f>
        <v>0</v>
      </c>
      <c r="S1647" s="83" t="n">
        <f aca="false">IF($N1647="G",VLOOKUP(H1647,PGDBuckets,2,FALSE()),0)</f>
        <v>0</v>
      </c>
      <c r="T1647" s="83" t="n">
        <f aca="false">SUM(P1647:S1647)</f>
        <v>13</v>
      </c>
      <c r="U1647" s="83" t="str">
        <f aca="false">IF(O1647="not used","-",O1647&amp;N1647&amp;T1647)</f>
        <v>-</v>
      </c>
      <c r="V1647" s="83" t="str">
        <f aca="false">IF(O1647="Not Used","-",VLOOKUP(D1647,FOLIOS,7,FALSE())&amp;H1647)</f>
        <v>-</v>
      </c>
      <c r="W1647" s="83" t="str">
        <f aca="false">IF(U1647="-","-",O1647&amp;E1647&amp;H1647)</f>
        <v>-</v>
      </c>
      <c r="X1647" s="84" t="str">
        <f aca="false">D1647&amp;G1647</f>
        <v>FT-CAND-EGSC-PRCTOLL:MONCH/CHI</v>
      </c>
      <c r="AF1647" s="0" t="str">
        <f aca="false">D1647&amp;V1647</f>
        <v>FT-CAND-EGSC-PRC-</v>
      </c>
    </row>
    <row r="1648" customFormat="false" ht="12.75" hidden="false" customHeight="false" outlineLevel="0" collapsed="false">
      <c r="A1648" s="80" t="n">
        <v>36682</v>
      </c>
      <c r="B1648" s="81" t="s">
        <v>55</v>
      </c>
      <c r="C1648" s="81" t="s">
        <v>56</v>
      </c>
      <c r="D1648" s="81" t="s">
        <v>80</v>
      </c>
      <c r="E1648" s="81" t="s">
        <v>24</v>
      </c>
      <c r="F1648" s="81"/>
      <c r="G1648" s="81" t="s">
        <v>68</v>
      </c>
      <c r="H1648" s="80" t="n">
        <v>38626</v>
      </c>
      <c r="I1648" s="81" t="n">
        <v>0</v>
      </c>
      <c r="J1648" s="81" t="n">
        <v>0</v>
      </c>
      <c r="K1648" s="82" t="n">
        <f aca="false">IF(J1648=0,0,J1648/I1648)</f>
        <v>0</v>
      </c>
      <c r="L1648" s="82" t="n">
        <f aca="false">I1648/UOM</f>
        <v>0</v>
      </c>
      <c r="M1648" s="82" t="n">
        <f aca="false">J1648/UOM</f>
        <v>0</v>
      </c>
      <c r="N1648" s="83" t="str">
        <f aca="false">IF(F1648="P","PHY",IF(F1648="G","G",E1648))</f>
        <v>P</v>
      </c>
      <c r="O1648" s="83" t="str">
        <f aca="false">IF(ISNA(VLOOKUP(G1648,BadCanCurves,1,FALSE())),VLOOKUP(D1648,FOLIOS,6,FALSE()),"not used")</f>
        <v>not used</v>
      </c>
      <c r="P1648" s="83" t="n">
        <f aca="false">IF($N1648="P",VLOOKUP(H1648,PrcBuckets,2,FALSE()),0)</f>
        <v>13</v>
      </c>
      <c r="Q1648" s="83" t="n">
        <f aca="false">IF($N1648="D",VLOOKUP(H1648,BasisBuckets,2,FALSE()),0)</f>
        <v>0</v>
      </c>
      <c r="R1648" s="83" t="n">
        <f aca="false">IF($N1648="PHY",VLOOKUP(H1648,PGDBuckets,2,FALSE()),0)</f>
        <v>0</v>
      </c>
      <c r="S1648" s="83" t="n">
        <f aca="false">IF($N1648="G",VLOOKUP(H1648,PGDBuckets,2,FALSE()),0)</f>
        <v>0</v>
      </c>
      <c r="T1648" s="83" t="n">
        <f aca="false">SUM(P1648:S1648)</f>
        <v>13</v>
      </c>
      <c r="U1648" s="83" t="str">
        <f aca="false">IF(O1648="not used","-",O1648&amp;N1648&amp;T1648)</f>
        <v>-</v>
      </c>
      <c r="V1648" s="83" t="str">
        <f aca="false">IF(O1648="Not Used","-",VLOOKUP(D1648,FOLIOS,7,FALSE())&amp;H1648)</f>
        <v>-</v>
      </c>
      <c r="W1648" s="83" t="str">
        <f aca="false">IF(U1648="-","-",O1648&amp;E1648&amp;H1648)</f>
        <v>-</v>
      </c>
      <c r="X1648" s="84" t="str">
        <f aca="false">D1648&amp;G1648</f>
        <v>FT-CAND-EGSC-PRCTOLL:MONCH/CHI</v>
      </c>
      <c r="AF1648" s="0" t="str">
        <f aca="false">D1648&amp;V1648</f>
        <v>FT-CAND-EGSC-PRC-</v>
      </c>
    </row>
    <row r="1649" customFormat="false" ht="12.75" hidden="false" customHeight="false" outlineLevel="0" collapsed="false">
      <c r="A1649" s="80" t="n">
        <v>36682</v>
      </c>
      <c r="B1649" s="81" t="s">
        <v>55</v>
      </c>
      <c r="C1649" s="81" t="s">
        <v>56</v>
      </c>
      <c r="D1649" s="81" t="s">
        <v>80</v>
      </c>
      <c r="E1649" s="81" t="s">
        <v>24</v>
      </c>
      <c r="F1649" s="81"/>
      <c r="G1649" s="81" t="s">
        <v>68</v>
      </c>
      <c r="H1649" s="80" t="n">
        <v>38657</v>
      </c>
      <c r="I1649" s="81" t="n">
        <v>0</v>
      </c>
      <c r="J1649" s="81" t="n">
        <v>0</v>
      </c>
      <c r="K1649" s="82" t="n">
        <f aca="false">IF(J1649=0,0,J1649/I1649)</f>
        <v>0</v>
      </c>
      <c r="L1649" s="82" t="n">
        <f aca="false">I1649/UOM</f>
        <v>0</v>
      </c>
      <c r="M1649" s="82" t="n">
        <f aca="false">J1649/UOM</f>
        <v>0</v>
      </c>
      <c r="N1649" s="83" t="str">
        <f aca="false">IF(F1649="P","PHY",IF(F1649="G","G",E1649))</f>
        <v>P</v>
      </c>
      <c r="O1649" s="83" t="str">
        <f aca="false">IF(ISNA(VLOOKUP(G1649,BadCanCurves,1,FALSE())),VLOOKUP(D1649,FOLIOS,6,FALSE()),"not used")</f>
        <v>not used</v>
      </c>
      <c r="P1649" s="83" t="n">
        <f aca="false">IF($N1649="P",VLOOKUP(H1649,PrcBuckets,2,FALSE()),0)</f>
        <v>13</v>
      </c>
      <c r="Q1649" s="83" t="n">
        <f aca="false">IF($N1649="D",VLOOKUP(H1649,BasisBuckets,2,FALSE()),0)</f>
        <v>0</v>
      </c>
      <c r="R1649" s="83" t="n">
        <f aca="false">IF($N1649="PHY",VLOOKUP(H1649,PGDBuckets,2,FALSE()),0)</f>
        <v>0</v>
      </c>
      <c r="S1649" s="83" t="n">
        <f aca="false">IF($N1649="G",VLOOKUP(H1649,PGDBuckets,2,FALSE()),0)</f>
        <v>0</v>
      </c>
      <c r="T1649" s="83" t="n">
        <f aca="false">SUM(P1649:S1649)</f>
        <v>13</v>
      </c>
      <c r="U1649" s="83" t="str">
        <f aca="false">IF(O1649="not used","-",O1649&amp;N1649&amp;T1649)</f>
        <v>-</v>
      </c>
      <c r="V1649" s="83" t="str">
        <f aca="false">IF(O1649="Not Used","-",VLOOKUP(D1649,FOLIOS,7,FALSE())&amp;H1649)</f>
        <v>-</v>
      </c>
      <c r="W1649" s="83" t="str">
        <f aca="false">IF(U1649="-","-",O1649&amp;E1649&amp;H1649)</f>
        <v>-</v>
      </c>
      <c r="X1649" s="84" t="str">
        <f aca="false">D1649&amp;G1649</f>
        <v>FT-CAND-EGSC-PRCTOLL:MONCH/CHI</v>
      </c>
      <c r="AF1649" s="0" t="str">
        <f aca="false">D1649&amp;V1649</f>
        <v>FT-CAND-EGSC-PRC-</v>
      </c>
    </row>
    <row r="1650" customFormat="false" ht="12.75" hidden="false" customHeight="false" outlineLevel="0" collapsed="false">
      <c r="A1650" s="80" t="n">
        <v>36682</v>
      </c>
      <c r="B1650" s="81" t="s">
        <v>55</v>
      </c>
      <c r="C1650" s="81" t="s">
        <v>56</v>
      </c>
      <c r="D1650" s="81" t="s">
        <v>80</v>
      </c>
      <c r="E1650" s="81" t="s">
        <v>24</v>
      </c>
      <c r="F1650" s="81"/>
      <c r="G1650" s="81" t="s">
        <v>68</v>
      </c>
      <c r="H1650" s="80" t="n">
        <v>38687</v>
      </c>
      <c r="I1650" s="81" t="n">
        <v>0</v>
      </c>
      <c r="J1650" s="81" t="n">
        <v>0</v>
      </c>
      <c r="K1650" s="82" t="n">
        <f aca="false">IF(J1650=0,0,J1650/I1650)</f>
        <v>0</v>
      </c>
      <c r="L1650" s="82" t="n">
        <f aca="false">I1650/UOM</f>
        <v>0</v>
      </c>
      <c r="M1650" s="82" t="n">
        <f aca="false">J1650/UOM</f>
        <v>0</v>
      </c>
      <c r="N1650" s="83" t="str">
        <f aca="false">IF(F1650="P","PHY",IF(F1650="G","G",E1650))</f>
        <v>P</v>
      </c>
      <c r="O1650" s="83" t="str">
        <f aca="false">IF(ISNA(VLOOKUP(G1650,BadCanCurves,1,FALSE())),VLOOKUP(D1650,FOLIOS,6,FALSE()),"not used")</f>
        <v>not used</v>
      </c>
      <c r="P1650" s="83" t="n">
        <f aca="false">IF($N1650="P",VLOOKUP(H1650,PrcBuckets,2,FALSE()),0)</f>
        <v>13</v>
      </c>
      <c r="Q1650" s="83" t="n">
        <f aca="false">IF($N1650="D",VLOOKUP(H1650,BasisBuckets,2,FALSE()),0)</f>
        <v>0</v>
      </c>
      <c r="R1650" s="83" t="n">
        <f aca="false">IF($N1650="PHY",VLOOKUP(H1650,PGDBuckets,2,FALSE()),0)</f>
        <v>0</v>
      </c>
      <c r="S1650" s="83" t="n">
        <f aca="false">IF($N1650="G",VLOOKUP(H1650,PGDBuckets,2,FALSE()),0)</f>
        <v>0</v>
      </c>
      <c r="T1650" s="83" t="n">
        <f aca="false">SUM(P1650:S1650)</f>
        <v>13</v>
      </c>
      <c r="U1650" s="83" t="str">
        <f aca="false">IF(O1650="not used","-",O1650&amp;N1650&amp;T1650)</f>
        <v>-</v>
      </c>
      <c r="V1650" s="83" t="str">
        <f aca="false">IF(O1650="Not Used","-",VLOOKUP(D1650,FOLIOS,7,FALSE())&amp;H1650)</f>
        <v>-</v>
      </c>
      <c r="W1650" s="83" t="str">
        <f aca="false">IF(U1650="-","-",O1650&amp;E1650&amp;H1650)</f>
        <v>-</v>
      </c>
      <c r="X1650" s="84" t="str">
        <f aca="false">D1650&amp;G1650</f>
        <v>FT-CAND-EGSC-PRCTOLL:MONCH/CHI</v>
      </c>
      <c r="AF1650" s="0" t="str">
        <f aca="false">D1650&amp;V1650</f>
        <v>FT-CAND-EGSC-PRC-</v>
      </c>
    </row>
    <row r="1651" customFormat="false" ht="12.75" hidden="false" customHeight="false" outlineLevel="0" collapsed="false">
      <c r="A1651" s="80" t="n">
        <v>36682</v>
      </c>
      <c r="B1651" s="81" t="s">
        <v>55</v>
      </c>
      <c r="C1651" s="81" t="s">
        <v>56</v>
      </c>
      <c r="D1651" s="81" t="s">
        <v>80</v>
      </c>
      <c r="E1651" s="81" t="s">
        <v>24</v>
      </c>
      <c r="F1651" s="81"/>
      <c r="G1651" s="81" t="s">
        <v>68</v>
      </c>
      <c r="H1651" s="80" t="n">
        <v>38718</v>
      </c>
      <c r="I1651" s="81" t="n">
        <v>0</v>
      </c>
      <c r="J1651" s="81" t="n">
        <v>0</v>
      </c>
      <c r="K1651" s="82" t="n">
        <f aca="false">IF(J1651=0,0,J1651/I1651)</f>
        <v>0</v>
      </c>
      <c r="L1651" s="82" t="n">
        <f aca="false">I1651/UOM</f>
        <v>0</v>
      </c>
      <c r="M1651" s="82" t="n">
        <f aca="false">J1651/UOM</f>
        <v>0</v>
      </c>
      <c r="N1651" s="83" t="str">
        <f aca="false">IF(F1651="P","PHY",IF(F1651="G","G",E1651))</f>
        <v>P</v>
      </c>
      <c r="O1651" s="83" t="str">
        <f aca="false">IF(ISNA(VLOOKUP(G1651,BadCanCurves,1,FALSE())),VLOOKUP(D1651,FOLIOS,6,FALSE()),"not used")</f>
        <v>not used</v>
      </c>
      <c r="P1651" s="83" t="n">
        <f aca="false">IF($N1651="P",VLOOKUP(H1651,PrcBuckets,2,FALSE()),0)</f>
        <v>13</v>
      </c>
      <c r="Q1651" s="83" t="n">
        <f aca="false">IF($N1651="D",VLOOKUP(H1651,BasisBuckets,2,FALSE()),0)</f>
        <v>0</v>
      </c>
      <c r="R1651" s="83" t="n">
        <f aca="false">IF($N1651="PHY",VLOOKUP(H1651,PGDBuckets,2,FALSE()),0)</f>
        <v>0</v>
      </c>
      <c r="S1651" s="83" t="n">
        <f aca="false">IF($N1651="G",VLOOKUP(H1651,PGDBuckets,2,FALSE()),0)</f>
        <v>0</v>
      </c>
      <c r="T1651" s="83" t="n">
        <f aca="false">SUM(P1651:S1651)</f>
        <v>13</v>
      </c>
      <c r="U1651" s="83" t="str">
        <f aca="false">IF(O1651="not used","-",O1651&amp;N1651&amp;T1651)</f>
        <v>-</v>
      </c>
      <c r="V1651" s="83" t="str">
        <f aca="false">IF(O1651="Not Used","-",VLOOKUP(D1651,FOLIOS,7,FALSE())&amp;H1651)</f>
        <v>-</v>
      </c>
      <c r="W1651" s="83" t="str">
        <f aca="false">IF(U1651="-","-",O1651&amp;E1651&amp;H1651)</f>
        <v>-</v>
      </c>
      <c r="X1651" s="84" t="str">
        <f aca="false">D1651&amp;G1651</f>
        <v>FT-CAND-EGSC-PRCTOLL:MONCH/CHI</v>
      </c>
      <c r="AF1651" s="0" t="str">
        <f aca="false">D1651&amp;V1651</f>
        <v>FT-CAND-EGSC-PRC-</v>
      </c>
    </row>
    <row r="1652" customFormat="false" ht="12.75" hidden="false" customHeight="false" outlineLevel="0" collapsed="false">
      <c r="A1652" s="80" t="n">
        <v>36682</v>
      </c>
      <c r="B1652" s="81" t="s">
        <v>55</v>
      </c>
      <c r="C1652" s="81" t="s">
        <v>56</v>
      </c>
      <c r="D1652" s="81" t="s">
        <v>80</v>
      </c>
      <c r="E1652" s="81" t="s">
        <v>24</v>
      </c>
      <c r="F1652" s="81"/>
      <c r="G1652" s="81" t="s">
        <v>68</v>
      </c>
      <c r="H1652" s="80" t="n">
        <v>38749</v>
      </c>
      <c r="I1652" s="81" t="n">
        <v>0</v>
      </c>
      <c r="J1652" s="81" t="n">
        <v>0</v>
      </c>
      <c r="K1652" s="82" t="n">
        <f aca="false">IF(J1652=0,0,J1652/I1652)</f>
        <v>0</v>
      </c>
      <c r="L1652" s="82" t="n">
        <f aca="false">I1652/UOM</f>
        <v>0</v>
      </c>
      <c r="M1652" s="82" t="n">
        <f aca="false">J1652/UOM</f>
        <v>0</v>
      </c>
      <c r="N1652" s="83" t="str">
        <f aca="false">IF(F1652="P","PHY",IF(F1652="G","G",E1652))</f>
        <v>P</v>
      </c>
      <c r="O1652" s="83" t="str">
        <f aca="false">IF(ISNA(VLOOKUP(G1652,BadCanCurves,1,FALSE())),VLOOKUP(D1652,FOLIOS,6,FALSE()),"not used")</f>
        <v>not used</v>
      </c>
      <c r="P1652" s="83" t="n">
        <f aca="false">IF($N1652="P",VLOOKUP(H1652,PrcBuckets,2,FALSE()),0)</f>
        <v>13</v>
      </c>
      <c r="Q1652" s="83" t="n">
        <f aca="false">IF($N1652="D",VLOOKUP(H1652,BasisBuckets,2,FALSE()),0)</f>
        <v>0</v>
      </c>
      <c r="R1652" s="83" t="n">
        <f aca="false">IF($N1652="PHY",VLOOKUP(H1652,PGDBuckets,2,FALSE()),0)</f>
        <v>0</v>
      </c>
      <c r="S1652" s="83" t="n">
        <f aca="false">IF($N1652="G",VLOOKUP(H1652,PGDBuckets,2,FALSE()),0)</f>
        <v>0</v>
      </c>
      <c r="T1652" s="83" t="n">
        <f aca="false">SUM(P1652:S1652)</f>
        <v>13</v>
      </c>
      <c r="U1652" s="83" t="str">
        <f aca="false">IF(O1652="not used","-",O1652&amp;N1652&amp;T1652)</f>
        <v>-</v>
      </c>
      <c r="V1652" s="83" t="str">
        <f aca="false">IF(O1652="Not Used","-",VLOOKUP(D1652,FOLIOS,7,FALSE())&amp;H1652)</f>
        <v>-</v>
      </c>
      <c r="W1652" s="83" t="str">
        <f aca="false">IF(U1652="-","-",O1652&amp;E1652&amp;H1652)</f>
        <v>-</v>
      </c>
      <c r="X1652" s="84" t="str">
        <f aca="false">D1652&amp;G1652</f>
        <v>FT-CAND-EGSC-PRCTOLL:MONCH/CHI</v>
      </c>
      <c r="AF1652" s="0" t="str">
        <f aca="false">D1652&amp;V1652</f>
        <v>FT-CAND-EGSC-PRC-</v>
      </c>
    </row>
    <row r="1653" customFormat="false" ht="12.75" hidden="false" customHeight="false" outlineLevel="0" collapsed="false">
      <c r="A1653" s="80" t="n">
        <v>36682</v>
      </c>
      <c r="B1653" s="81" t="s">
        <v>55</v>
      </c>
      <c r="C1653" s="81" t="s">
        <v>56</v>
      </c>
      <c r="D1653" s="81" t="s">
        <v>80</v>
      </c>
      <c r="E1653" s="81" t="s">
        <v>24</v>
      </c>
      <c r="F1653" s="81"/>
      <c r="G1653" s="81" t="s">
        <v>68</v>
      </c>
      <c r="H1653" s="80" t="n">
        <v>38777</v>
      </c>
      <c r="I1653" s="81" t="n">
        <v>0</v>
      </c>
      <c r="J1653" s="81" t="n">
        <v>0</v>
      </c>
      <c r="K1653" s="82" t="n">
        <f aca="false">IF(J1653=0,0,J1653/I1653)</f>
        <v>0</v>
      </c>
      <c r="L1653" s="82" t="n">
        <f aca="false">I1653/UOM</f>
        <v>0</v>
      </c>
      <c r="M1653" s="82" t="n">
        <f aca="false">J1653/UOM</f>
        <v>0</v>
      </c>
      <c r="N1653" s="83" t="str">
        <f aca="false">IF(F1653="P","PHY",IF(F1653="G","G",E1653))</f>
        <v>P</v>
      </c>
      <c r="O1653" s="83" t="str">
        <f aca="false">IF(ISNA(VLOOKUP(G1653,BadCanCurves,1,FALSE())),VLOOKUP(D1653,FOLIOS,6,FALSE()),"not used")</f>
        <v>not used</v>
      </c>
      <c r="P1653" s="83" t="n">
        <f aca="false">IF($N1653="P",VLOOKUP(H1653,PrcBuckets,2,FALSE()),0)</f>
        <v>13</v>
      </c>
      <c r="Q1653" s="83" t="n">
        <f aca="false">IF($N1653="D",VLOOKUP(H1653,BasisBuckets,2,FALSE()),0)</f>
        <v>0</v>
      </c>
      <c r="R1653" s="83" t="n">
        <f aca="false">IF($N1653="PHY",VLOOKUP(H1653,PGDBuckets,2,FALSE()),0)</f>
        <v>0</v>
      </c>
      <c r="S1653" s="83" t="n">
        <f aca="false">IF($N1653="G",VLOOKUP(H1653,PGDBuckets,2,FALSE()),0)</f>
        <v>0</v>
      </c>
      <c r="T1653" s="83" t="n">
        <f aca="false">SUM(P1653:S1653)</f>
        <v>13</v>
      </c>
      <c r="U1653" s="83" t="str">
        <f aca="false">IF(O1653="not used","-",O1653&amp;N1653&amp;T1653)</f>
        <v>-</v>
      </c>
      <c r="V1653" s="83" t="str">
        <f aca="false">IF(O1653="Not Used","-",VLOOKUP(D1653,FOLIOS,7,FALSE())&amp;H1653)</f>
        <v>-</v>
      </c>
      <c r="W1653" s="83" t="str">
        <f aca="false">IF(U1653="-","-",O1653&amp;E1653&amp;H1653)</f>
        <v>-</v>
      </c>
      <c r="X1653" s="84" t="str">
        <f aca="false">D1653&amp;G1653</f>
        <v>FT-CAND-EGSC-PRCTOLL:MONCH/CHI</v>
      </c>
      <c r="AF1653" s="0" t="str">
        <f aca="false">D1653&amp;V1653</f>
        <v>FT-CAND-EGSC-PRC-</v>
      </c>
    </row>
    <row r="1654" customFormat="false" ht="12.75" hidden="false" customHeight="false" outlineLevel="0" collapsed="false">
      <c r="A1654" s="80" t="n">
        <v>36682</v>
      </c>
      <c r="B1654" s="81" t="s">
        <v>55</v>
      </c>
      <c r="C1654" s="81" t="s">
        <v>56</v>
      </c>
      <c r="D1654" s="81" t="s">
        <v>80</v>
      </c>
      <c r="E1654" s="81" t="s">
        <v>24</v>
      </c>
      <c r="F1654" s="81"/>
      <c r="G1654" s="81" t="s">
        <v>68</v>
      </c>
      <c r="H1654" s="80" t="n">
        <v>38808</v>
      </c>
      <c r="I1654" s="81" t="n">
        <v>0</v>
      </c>
      <c r="J1654" s="81" t="n">
        <v>0</v>
      </c>
      <c r="K1654" s="82" t="n">
        <f aca="false">IF(J1654=0,0,J1654/I1654)</f>
        <v>0</v>
      </c>
      <c r="L1654" s="82" t="n">
        <f aca="false">I1654/UOM</f>
        <v>0</v>
      </c>
      <c r="M1654" s="82" t="n">
        <f aca="false">J1654/UOM</f>
        <v>0</v>
      </c>
      <c r="N1654" s="83" t="str">
        <f aca="false">IF(F1654="P","PHY",IF(F1654="G","G",E1654))</f>
        <v>P</v>
      </c>
      <c r="O1654" s="83" t="str">
        <f aca="false">IF(ISNA(VLOOKUP(G1654,BadCanCurves,1,FALSE())),VLOOKUP(D1654,FOLIOS,6,FALSE()),"not used")</f>
        <v>not used</v>
      </c>
      <c r="P1654" s="83" t="n">
        <f aca="false">IF($N1654="P",VLOOKUP(H1654,PrcBuckets,2,FALSE()),0)</f>
        <v>13</v>
      </c>
      <c r="Q1654" s="83" t="n">
        <f aca="false">IF($N1654="D",VLOOKUP(H1654,BasisBuckets,2,FALSE()),0)</f>
        <v>0</v>
      </c>
      <c r="R1654" s="83" t="n">
        <f aca="false">IF($N1654="PHY",VLOOKUP(H1654,PGDBuckets,2,FALSE()),0)</f>
        <v>0</v>
      </c>
      <c r="S1654" s="83" t="n">
        <f aca="false">IF($N1654="G",VLOOKUP(H1654,PGDBuckets,2,FALSE()),0)</f>
        <v>0</v>
      </c>
      <c r="T1654" s="83" t="n">
        <f aca="false">SUM(P1654:S1654)</f>
        <v>13</v>
      </c>
      <c r="U1654" s="83" t="str">
        <f aca="false">IF(O1654="not used","-",O1654&amp;N1654&amp;T1654)</f>
        <v>-</v>
      </c>
      <c r="V1654" s="83" t="str">
        <f aca="false">IF(O1654="Not Used","-",VLOOKUP(D1654,FOLIOS,7,FALSE())&amp;H1654)</f>
        <v>-</v>
      </c>
      <c r="W1654" s="83" t="str">
        <f aca="false">IF(U1654="-","-",O1654&amp;E1654&amp;H1654)</f>
        <v>-</v>
      </c>
      <c r="X1654" s="84" t="str">
        <f aca="false">D1654&amp;G1654</f>
        <v>FT-CAND-EGSC-PRCTOLL:MONCH/CHI</v>
      </c>
      <c r="AF1654" s="0" t="str">
        <f aca="false">D1654&amp;V1654</f>
        <v>FT-CAND-EGSC-PRC-</v>
      </c>
    </row>
    <row r="1655" customFormat="false" ht="12.75" hidden="false" customHeight="false" outlineLevel="0" collapsed="false">
      <c r="A1655" s="80" t="n">
        <v>36682</v>
      </c>
      <c r="B1655" s="81" t="s">
        <v>55</v>
      </c>
      <c r="C1655" s="81" t="s">
        <v>56</v>
      </c>
      <c r="D1655" s="81" t="s">
        <v>80</v>
      </c>
      <c r="E1655" s="81" t="s">
        <v>24</v>
      </c>
      <c r="F1655" s="81"/>
      <c r="G1655" s="81" t="s">
        <v>68</v>
      </c>
      <c r="H1655" s="80" t="n">
        <v>38838</v>
      </c>
      <c r="I1655" s="81" t="n">
        <v>0</v>
      </c>
      <c r="J1655" s="81" t="n">
        <v>0</v>
      </c>
      <c r="K1655" s="82" t="n">
        <f aca="false">IF(J1655=0,0,J1655/I1655)</f>
        <v>0</v>
      </c>
      <c r="L1655" s="82" t="n">
        <f aca="false">I1655/UOM</f>
        <v>0</v>
      </c>
      <c r="M1655" s="82" t="n">
        <f aca="false">J1655/UOM</f>
        <v>0</v>
      </c>
      <c r="N1655" s="83" t="str">
        <f aca="false">IF(F1655="P","PHY",IF(F1655="G","G",E1655))</f>
        <v>P</v>
      </c>
      <c r="O1655" s="83" t="str">
        <f aca="false">IF(ISNA(VLOOKUP(G1655,BadCanCurves,1,FALSE())),VLOOKUP(D1655,FOLIOS,6,FALSE()),"not used")</f>
        <v>not used</v>
      </c>
      <c r="P1655" s="83" t="n">
        <f aca="false">IF($N1655="P",VLOOKUP(H1655,PrcBuckets,2,FALSE()),0)</f>
        <v>13</v>
      </c>
      <c r="Q1655" s="83" t="n">
        <f aca="false">IF($N1655="D",VLOOKUP(H1655,BasisBuckets,2,FALSE()),0)</f>
        <v>0</v>
      </c>
      <c r="R1655" s="83" t="n">
        <f aca="false">IF($N1655="PHY",VLOOKUP(H1655,PGDBuckets,2,FALSE()),0)</f>
        <v>0</v>
      </c>
      <c r="S1655" s="83" t="n">
        <f aca="false">IF($N1655="G",VLOOKUP(H1655,PGDBuckets,2,FALSE()),0)</f>
        <v>0</v>
      </c>
      <c r="T1655" s="83" t="n">
        <f aca="false">SUM(P1655:S1655)</f>
        <v>13</v>
      </c>
      <c r="U1655" s="83" t="str">
        <f aca="false">IF(O1655="not used","-",O1655&amp;N1655&amp;T1655)</f>
        <v>-</v>
      </c>
      <c r="V1655" s="83" t="str">
        <f aca="false">IF(O1655="Not Used","-",VLOOKUP(D1655,FOLIOS,7,FALSE())&amp;H1655)</f>
        <v>-</v>
      </c>
      <c r="W1655" s="83" t="str">
        <f aca="false">IF(U1655="-","-",O1655&amp;E1655&amp;H1655)</f>
        <v>-</v>
      </c>
      <c r="X1655" s="84" t="str">
        <f aca="false">D1655&amp;G1655</f>
        <v>FT-CAND-EGSC-PRCTOLL:MONCH/CHI</v>
      </c>
      <c r="AF1655" s="0" t="str">
        <f aca="false">D1655&amp;V1655</f>
        <v>FT-CAND-EGSC-PRC-</v>
      </c>
    </row>
    <row r="1656" customFormat="false" ht="12.75" hidden="false" customHeight="false" outlineLevel="0" collapsed="false">
      <c r="A1656" s="80" t="n">
        <v>36682</v>
      </c>
      <c r="B1656" s="81" t="s">
        <v>55</v>
      </c>
      <c r="C1656" s="81" t="s">
        <v>56</v>
      </c>
      <c r="D1656" s="81" t="s">
        <v>80</v>
      </c>
      <c r="E1656" s="81" t="s">
        <v>24</v>
      </c>
      <c r="F1656" s="81"/>
      <c r="G1656" s="81" t="s">
        <v>68</v>
      </c>
      <c r="H1656" s="80" t="n">
        <v>38869</v>
      </c>
      <c r="I1656" s="81" t="n">
        <v>0</v>
      </c>
      <c r="J1656" s="81" t="n">
        <v>0</v>
      </c>
      <c r="K1656" s="82" t="n">
        <f aca="false">IF(J1656=0,0,J1656/I1656)</f>
        <v>0</v>
      </c>
      <c r="L1656" s="82" t="n">
        <f aca="false">I1656/UOM</f>
        <v>0</v>
      </c>
      <c r="M1656" s="82" t="n">
        <f aca="false">J1656/UOM</f>
        <v>0</v>
      </c>
      <c r="N1656" s="83" t="str">
        <f aca="false">IF(F1656="P","PHY",IF(F1656="G","G",E1656))</f>
        <v>P</v>
      </c>
      <c r="O1656" s="83" t="str">
        <f aca="false">IF(ISNA(VLOOKUP(G1656,BadCanCurves,1,FALSE())),VLOOKUP(D1656,FOLIOS,6,FALSE()),"not used")</f>
        <v>not used</v>
      </c>
      <c r="P1656" s="83" t="n">
        <f aca="false">IF($N1656="P",VLOOKUP(H1656,PrcBuckets,2,FALSE()),0)</f>
        <v>13</v>
      </c>
      <c r="Q1656" s="83" t="n">
        <f aca="false">IF($N1656="D",VLOOKUP(H1656,BasisBuckets,2,FALSE()),0)</f>
        <v>0</v>
      </c>
      <c r="R1656" s="83" t="n">
        <f aca="false">IF($N1656="PHY",VLOOKUP(H1656,PGDBuckets,2,FALSE()),0)</f>
        <v>0</v>
      </c>
      <c r="S1656" s="83" t="n">
        <f aca="false">IF($N1656="G",VLOOKUP(H1656,PGDBuckets,2,FALSE()),0)</f>
        <v>0</v>
      </c>
      <c r="T1656" s="83" t="n">
        <f aca="false">SUM(P1656:S1656)</f>
        <v>13</v>
      </c>
      <c r="U1656" s="83" t="str">
        <f aca="false">IF(O1656="not used","-",O1656&amp;N1656&amp;T1656)</f>
        <v>-</v>
      </c>
      <c r="V1656" s="83" t="str">
        <f aca="false">IF(O1656="Not Used","-",VLOOKUP(D1656,FOLIOS,7,FALSE())&amp;H1656)</f>
        <v>-</v>
      </c>
      <c r="W1656" s="83" t="str">
        <f aca="false">IF(U1656="-","-",O1656&amp;E1656&amp;H1656)</f>
        <v>-</v>
      </c>
      <c r="X1656" s="84" t="str">
        <f aca="false">D1656&amp;G1656</f>
        <v>FT-CAND-EGSC-PRCTOLL:MONCH/CHI</v>
      </c>
      <c r="AF1656" s="0" t="str">
        <f aca="false">D1656&amp;V1656</f>
        <v>FT-CAND-EGSC-PRC-</v>
      </c>
    </row>
    <row r="1657" customFormat="false" ht="12.75" hidden="false" customHeight="false" outlineLevel="0" collapsed="false">
      <c r="A1657" s="80" t="n">
        <v>36682</v>
      </c>
      <c r="B1657" s="81" t="s">
        <v>55</v>
      </c>
      <c r="C1657" s="81" t="s">
        <v>56</v>
      </c>
      <c r="D1657" s="81" t="s">
        <v>80</v>
      </c>
      <c r="E1657" s="81" t="s">
        <v>24</v>
      </c>
      <c r="F1657" s="81"/>
      <c r="G1657" s="81" t="s">
        <v>68</v>
      </c>
      <c r="H1657" s="80" t="n">
        <v>38899</v>
      </c>
      <c r="I1657" s="81" t="n">
        <v>0</v>
      </c>
      <c r="J1657" s="81" t="n">
        <v>0</v>
      </c>
      <c r="K1657" s="82" t="n">
        <f aca="false">IF(J1657=0,0,J1657/I1657)</f>
        <v>0</v>
      </c>
      <c r="L1657" s="82" t="n">
        <f aca="false">I1657/UOM</f>
        <v>0</v>
      </c>
      <c r="M1657" s="82" t="n">
        <f aca="false">J1657/UOM</f>
        <v>0</v>
      </c>
      <c r="N1657" s="83" t="str">
        <f aca="false">IF(F1657="P","PHY",IF(F1657="G","G",E1657))</f>
        <v>P</v>
      </c>
      <c r="O1657" s="83" t="str">
        <f aca="false">IF(ISNA(VLOOKUP(G1657,BadCanCurves,1,FALSE())),VLOOKUP(D1657,FOLIOS,6,FALSE()),"not used")</f>
        <v>not used</v>
      </c>
      <c r="P1657" s="83" t="n">
        <f aca="false">IF($N1657="P",VLOOKUP(H1657,PrcBuckets,2,FALSE()),0)</f>
        <v>13</v>
      </c>
      <c r="Q1657" s="83" t="n">
        <f aca="false">IF($N1657="D",VLOOKUP(H1657,BasisBuckets,2,FALSE()),0)</f>
        <v>0</v>
      </c>
      <c r="R1657" s="83" t="n">
        <f aca="false">IF($N1657="PHY",VLOOKUP(H1657,PGDBuckets,2,FALSE()),0)</f>
        <v>0</v>
      </c>
      <c r="S1657" s="83" t="n">
        <f aca="false">IF($N1657="G",VLOOKUP(H1657,PGDBuckets,2,FALSE()),0)</f>
        <v>0</v>
      </c>
      <c r="T1657" s="83" t="n">
        <f aca="false">SUM(P1657:S1657)</f>
        <v>13</v>
      </c>
      <c r="U1657" s="83" t="str">
        <f aca="false">IF(O1657="not used","-",O1657&amp;N1657&amp;T1657)</f>
        <v>-</v>
      </c>
      <c r="V1657" s="83" t="str">
        <f aca="false">IF(O1657="Not Used","-",VLOOKUP(D1657,FOLIOS,7,FALSE())&amp;H1657)</f>
        <v>-</v>
      </c>
      <c r="W1657" s="83" t="str">
        <f aca="false">IF(U1657="-","-",O1657&amp;E1657&amp;H1657)</f>
        <v>-</v>
      </c>
      <c r="X1657" s="84" t="str">
        <f aca="false">D1657&amp;G1657</f>
        <v>FT-CAND-EGSC-PRCTOLL:MONCH/CHI</v>
      </c>
      <c r="AF1657" s="0" t="str">
        <f aca="false">D1657&amp;V1657</f>
        <v>FT-CAND-EGSC-PRC-</v>
      </c>
    </row>
    <row r="1658" customFormat="false" ht="12.75" hidden="false" customHeight="false" outlineLevel="0" collapsed="false">
      <c r="A1658" s="80" t="n">
        <v>36682</v>
      </c>
      <c r="B1658" s="81" t="s">
        <v>55</v>
      </c>
      <c r="C1658" s="81" t="s">
        <v>56</v>
      </c>
      <c r="D1658" s="81" t="s">
        <v>80</v>
      </c>
      <c r="E1658" s="81" t="s">
        <v>24</v>
      </c>
      <c r="F1658" s="81"/>
      <c r="G1658" s="81" t="s">
        <v>68</v>
      </c>
      <c r="H1658" s="80" t="n">
        <v>38930</v>
      </c>
      <c r="I1658" s="81" t="n">
        <v>0</v>
      </c>
      <c r="J1658" s="81" t="n">
        <v>0</v>
      </c>
      <c r="K1658" s="82" t="n">
        <f aca="false">IF(J1658=0,0,J1658/I1658)</f>
        <v>0</v>
      </c>
      <c r="L1658" s="82" t="n">
        <f aca="false">I1658/UOM</f>
        <v>0</v>
      </c>
      <c r="M1658" s="82" t="n">
        <f aca="false">J1658/UOM</f>
        <v>0</v>
      </c>
      <c r="N1658" s="83" t="str">
        <f aca="false">IF(F1658="P","PHY",IF(F1658="G","G",E1658))</f>
        <v>P</v>
      </c>
      <c r="O1658" s="83" t="str">
        <f aca="false">IF(ISNA(VLOOKUP(G1658,BadCanCurves,1,FALSE())),VLOOKUP(D1658,FOLIOS,6,FALSE()),"not used")</f>
        <v>not used</v>
      </c>
      <c r="P1658" s="83" t="n">
        <f aca="false">IF($N1658="P",VLOOKUP(H1658,PrcBuckets,2,FALSE()),0)</f>
        <v>13</v>
      </c>
      <c r="Q1658" s="83" t="n">
        <f aca="false">IF($N1658="D",VLOOKUP(H1658,BasisBuckets,2,FALSE()),0)</f>
        <v>0</v>
      </c>
      <c r="R1658" s="83" t="n">
        <f aca="false">IF($N1658="PHY",VLOOKUP(H1658,PGDBuckets,2,FALSE()),0)</f>
        <v>0</v>
      </c>
      <c r="S1658" s="83" t="n">
        <f aca="false">IF($N1658="G",VLOOKUP(H1658,PGDBuckets,2,FALSE()),0)</f>
        <v>0</v>
      </c>
      <c r="T1658" s="83" t="n">
        <f aca="false">SUM(P1658:S1658)</f>
        <v>13</v>
      </c>
      <c r="U1658" s="83" t="str">
        <f aca="false">IF(O1658="not used","-",O1658&amp;N1658&amp;T1658)</f>
        <v>-</v>
      </c>
      <c r="V1658" s="83" t="str">
        <f aca="false">IF(O1658="Not Used","-",VLOOKUP(D1658,FOLIOS,7,FALSE())&amp;H1658)</f>
        <v>-</v>
      </c>
      <c r="W1658" s="83" t="str">
        <f aca="false">IF(U1658="-","-",O1658&amp;E1658&amp;H1658)</f>
        <v>-</v>
      </c>
      <c r="X1658" s="84" t="str">
        <f aca="false">D1658&amp;G1658</f>
        <v>FT-CAND-EGSC-PRCTOLL:MONCH/CHI</v>
      </c>
      <c r="AF1658" s="0" t="str">
        <f aca="false">D1658&amp;V1658</f>
        <v>FT-CAND-EGSC-PRC-</v>
      </c>
    </row>
    <row r="1659" customFormat="false" ht="12.75" hidden="false" customHeight="false" outlineLevel="0" collapsed="false">
      <c r="A1659" s="80" t="n">
        <v>36682</v>
      </c>
      <c r="B1659" s="81" t="s">
        <v>55</v>
      </c>
      <c r="C1659" s="81" t="s">
        <v>56</v>
      </c>
      <c r="D1659" s="81" t="s">
        <v>80</v>
      </c>
      <c r="E1659" s="81" t="s">
        <v>24</v>
      </c>
      <c r="F1659" s="81"/>
      <c r="G1659" s="81" t="s">
        <v>68</v>
      </c>
      <c r="H1659" s="80" t="n">
        <v>38961</v>
      </c>
      <c r="I1659" s="81" t="n">
        <v>0</v>
      </c>
      <c r="J1659" s="81" t="n">
        <v>0</v>
      </c>
      <c r="K1659" s="82" t="n">
        <f aca="false">IF(J1659=0,0,J1659/I1659)</f>
        <v>0</v>
      </c>
      <c r="L1659" s="82" t="n">
        <f aca="false">I1659/UOM</f>
        <v>0</v>
      </c>
      <c r="M1659" s="82" t="n">
        <f aca="false">J1659/UOM</f>
        <v>0</v>
      </c>
      <c r="N1659" s="83" t="str">
        <f aca="false">IF(F1659="P","PHY",IF(F1659="G","G",E1659))</f>
        <v>P</v>
      </c>
      <c r="O1659" s="83" t="str">
        <f aca="false">IF(ISNA(VLOOKUP(G1659,BadCanCurves,1,FALSE())),VLOOKUP(D1659,FOLIOS,6,FALSE()),"not used")</f>
        <v>not used</v>
      </c>
      <c r="P1659" s="83" t="n">
        <f aca="false">IF($N1659="P",VLOOKUP(H1659,PrcBuckets,2,FALSE()),0)</f>
        <v>13</v>
      </c>
      <c r="Q1659" s="83" t="n">
        <f aca="false">IF($N1659="D",VLOOKUP(H1659,BasisBuckets,2,FALSE()),0)</f>
        <v>0</v>
      </c>
      <c r="R1659" s="83" t="n">
        <f aca="false">IF($N1659="PHY",VLOOKUP(H1659,PGDBuckets,2,FALSE()),0)</f>
        <v>0</v>
      </c>
      <c r="S1659" s="83" t="n">
        <f aca="false">IF($N1659="G",VLOOKUP(H1659,PGDBuckets,2,FALSE()),0)</f>
        <v>0</v>
      </c>
      <c r="T1659" s="83" t="n">
        <f aca="false">SUM(P1659:S1659)</f>
        <v>13</v>
      </c>
      <c r="U1659" s="83" t="str">
        <f aca="false">IF(O1659="not used","-",O1659&amp;N1659&amp;T1659)</f>
        <v>-</v>
      </c>
      <c r="V1659" s="83" t="str">
        <f aca="false">IF(O1659="Not Used","-",VLOOKUP(D1659,FOLIOS,7,FALSE())&amp;H1659)</f>
        <v>-</v>
      </c>
      <c r="W1659" s="83" t="str">
        <f aca="false">IF(U1659="-","-",O1659&amp;E1659&amp;H1659)</f>
        <v>-</v>
      </c>
      <c r="X1659" s="84" t="str">
        <f aca="false">D1659&amp;G1659</f>
        <v>FT-CAND-EGSC-PRCTOLL:MONCH/CHI</v>
      </c>
      <c r="AF1659" s="0" t="str">
        <f aca="false">D1659&amp;V1659</f>
        <v>FT-CAND-EGSC-PRC-</v>
      </c>
    </row>
    <row r="1660" customFormat="false" ht="12.75" hidden="false" customHeight="false" outlineLevel="0" collapsed="false">
      <c r="A1660" s="80" t="n">
        <v>36682</v>
      </c>
      <c r="B1660" s="81" t="s">
        <v>55</v>
      </c>
      <c r="C1660" s="81" t="s">
        <v>56</v>
      </c>
      <c r="D1660" s="81" t="s">
        <v>80</v>
      </c>
      <c r="E1660" s="81" t="s">
        <v>24</v>
      </c>
      <c r="F1660" s="81"/>
      <c r="G1660" s="81" t="s">
        <v>68</v>
      </c>
      <c r="H1660" s="80" t="n">
        <v>38991</v>
      </c>
      <c r="I1660" s="81" t="n">
        <v>0</v>
      </c>
      <c r="J1660" s="81" t="n">
        <v>0</v>
      </c>
      <c r="K1660" s="82" t="n">
        <f aca="false">IF(J1660=0,0,J1660/I1660)</f>
        <v>0</v>
      </c>
      <c r="L1660" s="82" t="n">
        <f aca="false">I1660/UOM</f>
        <v>0</v>
      </c>
      <c r="M1660" s="82" t="n">
        <f aca="false">J1660/UOM</f>
        <v>0</v>
      </c>
      <c r="N1660" s="83" t="str">
        <f aca="false">IF(F1660="P","PHY",IF(F1660="G","G",E1660))</f>
        <v>P</v>
      </c>
      <c r="O1660" s="83" t="str">
        <f aca="false">IF(ISNA(VLOOKUP(G1660,BadCanCurves,1,FALSE())),VLOOKUP(D1660,FOLIOS,6,FALSE()),"not used")</f>
        <v>not used</v>
      </c>
      <c r="P1660" s="83" t="n">
        <f aca="false">IF($N1660="P",VLOOKUP(H1660,PrcBuckets,2,FALSE()),0)</f>
        <v>13</v>
      </c>
      <c r="Q1660" s="83" t="n">
        <f aca="false">IF($N1660="D",VLOOKUP(H1660,BasisBuckets,2,FALSE()),0)</f>
        <v>0</v>
      </c>
      <c r="R1660" s="83" t="n">
        <f aca="false">IF($N1660="PHY",VLOOKUP(H1660,PGDBuckets,2,FALSE()),0)</f>
        <v>0</v>
      </c>
      <c r="S1660" s="83" t="n">
        <f aca="false">IF($N1660="G",VLOOKUP(H1660,PGDBuckets,2,FALSE()),0)</f>
        <v>0</v>
      </c>
      <c r="T1660" s="83" t="n">
        <f aca="false">SUM(P1660:S1660)</f>
        <v>13</v>
      </c>
      <c r="U1660" s="83" t="str">
        <f aca="false">IF(O1660="not used","-",O1660&amp;N1660&amp;T1660)</f>
        <v>-</v>
      </c>
      <c r="V1660" s="83" t="str">
        <f aca="false">IF(O1660="Not Used","-",VLOOKUP(D1660,FOLIOS,7,FALSE())&amp;H1660)</f>
        <v>-</v>
      </c>
      <c r="W1660" s="83" t="str">
        <f aca="false">IF(U1660="-","-",O1660&amp;E1660&amp;H1660)</f>
        <v>-</v>
      </c>
      <c r="X1660" s="84" t="str">
        <f aca="false">D1660&amp;G1660</f>
        <v>FT-CAND-EGSC-PRCTOLL:MONCH/CHI</v>
      </c>
      <c r="AF1660" s="0" t="str">
        <f aca="false">D1660&amp;V1660</f>
        <v>FT-CAND-EGSC-PRC-</v>
      </c>
    </row>
    <row r="1661" customFormat="false" ht="12.75" hidden="false" customHeight="false" outlineLevel="0" collapsed="false">
      <c r="A1661" s="80" t="n">
        <v>36682</v>
      </c>
      <c r="B1661" s="81" t="s">
        <v>55</v>
      </c>
      <c r="C1661" s="81" t="s">
        <v>56</v>
      </c>
      <c r="D1661" s="81" t="s">
        <v>80</v>
      </c>
      <c r="E1661" s="81" t="s">
        <v>24</v>
      </c>
      <c r="F1661" s="81"/>
      <c r="G1661" s="81" t="s">
        <v>68</v>
      </c>
      <c r="H1661" s="80" t="n">
        <v>39022</v>
      </c>
      <c r="I1661" s="81" t="n">
        <v>0</v>
      </c>
      <c r="J1661" s="81" t="n">
        <v>0</v>
      </c>
      <c r="K1661" s="82" t="n">
        <f aca="false">IF(J1661=0,0,J1661/I1661)</f>
        <v>0</v>
      </c>
      <c r="L1661" s="82" t="n">
        <f aca="false">I1661/UOM</f>
        <v>0</v>
      </c>
      <c r="M1661" s="82" t="n">
        <f aca="false">J1661/UOM</f>
        <v>0</v>
      </c>
      <c r="N1661" s="83" t="str">
        <f aca="false">IF(F1661="P","PHY",IF(F1661="G","G",E1661))</f>
        <v>P</v>
      </c>
      <c r="O1661" s="83" t="str">
        <f aca="false">IF(ISNA(VLOOKUP(G1661,BadCanCurves,1,FALSE())),VLOOKUP(D1661,FOLIOS,6,FALSE()),"not used")</f>
        <v>not used</v>
      </c>
      <c r="P1661" s="83" t="n">
        <f aca="false">IF($N1661="P",VLOOKUP(H1661,PrcBuckets,2,FALSE()),0)</f>
        <v>13</v>
      </c>
      <c r="Q1661" s="83" t="n">
        <f aca="false">IF($N1661="D",VLOOKUP(H1661,BasisBuckets,2,FALSE()),0)</f>
        <v>0</v>
      </c>
      <c r="R1661" s="83" t="n">
        <f aca="false">IF($N1661="PHY",VLOOKUP(H1661,PGDBuckets,2,FALSE()),0)</f>
        <v>0</v>
      </c>
      <c r="S1661" s="83" t="n">
        <f aca="false">IF($N1661="G",VLOOKUP(H1661,PGDBuckets,2,FALSE()),0)</f>
        <v>0</v>
      </c>
      <c r="T1661" s="83" t="n">
        <f aca="false">SUM(P1661:S1661)</f>
        <v>13</v>
      </c>
      <c r="U1661" s="83" t="str">
        <f aca="false">IF(O1661="not used","-",O1661&amp;N1661&amp;T1661)</f>
        <v>-</v>
      </c>
      <c r="V1661" s="83" t="str">
        <f aca="false">IF(O1661="Not Used","-",VLOOKUP(D1661,FOLIOS,7,FALSE())&amp;H1661)</f>
        <v>-</v>
      </c>
      <c r="W1661" s="83" t="str">
        <f aca="false">IF(U1661="-","-",O1661&amp;E1661&amp;H1661)</f>
        <v>-</v>
      </c>
      <c r="X1661" s="84" t="str">
        <f aca="false">D1661&amp;G1661</f>
        <v>FT-CAND-EGSC-PRCTOLL:MONCH/CHI</v>
      </c>
      <c r="AF1661" s="0" t="str">
        <f aca="false">D1661&amp;V1661</f>
        <v>FT-CAND-EGSC-PRC-</v>
      </c>
    </row>
    <row r="1662" customFormat="false" ht="12.75" hidden="false" customHeight="false" outlineLevel="0" collapsed="false">
      <c r="A1662" s="80" t="n">
        <v>36682</v>
      </c>
      <c r="B1662" s="81" t="s">
        <v>55</v>
      </c>
      <c r="C1662" s="81" t="s">
        <v>56</v>
      </c>
      <c r="D1662" s="81" t="s">
        <v>80</v>
      </c>
      <c r="E1662" s="81" t="s">
        <v>24</v>
      </c>
      <c r="F1662" s="81"/>
      <c r="G1662" s="81" t="s">
        <v>68</v>
      </c>
      <c r="H1662" s="80" t="n">
        <v>39052</v>
      </c>
      <c r="I1662" s="81" t="n">
        <v>0</v>
      </c>
      <c r="J1662" s="81" t="n">
        <v>0</v>
      </c>
      <c r="K1662" s="82" t="n">
        <f aca="false">IF(J1662=0,0,J1662/I1662)</f>
        <v>0</v>
      </c>
      <c r="L1662" s="82" t="n">
        <f aca="false">I1662/UOM</f>
        <v>0</v>
      </c>
      <c r="M1662" s="82" t="n">
        <f aca="false">J1662/UOM</f>
        <v>0</v>
      </c>
      <c r="N1662" s="83" t="str">
        <f aca="false">IF(F1662="P","PHY",IF(F1662="G","G",E1662))</f>
        <v>P</v>
      </c>
      <c r="O1662" s="83" t="str">
        <f aca="false">IF(ISNA(VLOOKUP(G1662,BadCanCurves,1,FALSE())),VLOOKUP(D1662,FOLIOS,6,FALSE()),"not used")</f>
        <v>not used</v>
      </c>
      <c r="P1662" s="83" t="n">
        <f aca="false">IF($N1662="P",VLOOKUP(H1662,PrcBuckets,2,FALSE()),0)</f>
        <v>13</v>
      </c>
      <c r="Q1662" s="83" t="n">
        <f aca="false">IF($N1662="D",VLOOKUP(H1662,BasisBuckets,2,FALSE()),0)</f>
        <v>0</v>
      </c>
      <c r="R1662" s="83" t="n">
        <f aca="false">IF($N1662="PHY",VLOOKUP(H1662,PGDBuckets,2,FALSE()),0)</f>
        <v>0</v>
      </c>
      <c r="S1662" s="83" t="n">
        <f aca="false">IF($N1662="G",VLOOKUP(H1662,PGDBuckets,2,FALSE()),0)</f>
        <v>0</v>
      </c>
      <c r="T1662" s="83" t="n">
        <f aca="false">SUM(P1662:S1662)</f>
        <v>13</v>
      </c>
      <c r="U1662" s="83" t="str">
        <f aca="false">IF(O1662="not used","-",O1662&amp;N1662&amp;T1662)</f>
        <v>-</v>
      </c>
      <c r="V1662" s="83" t="str">
        <f aca="false">IF(O1662="Not Used","-",VLOOKUP(D1662,FOLIOS,7,FALSE())&amp;H1662)</f>
        <v>-</v>
      </c>
      <c r="W1662" s="83" t="str">
        <f aca="false">IF(U1662="-","-",O1662&amp;E1662&amp;H1662)</f>
        <v>-</v>
      </c>
      <c r="X1662" s="84" t="str">
        <f aca="false">D1662&amp;G1662</f>
        <v>FT-CAND-EGSC-PRCTOLL:MONCH/CHI</v>
      </c>
      <c r="AF1662" s="0" t="str">
        <f aca="false">D1662&amp;V1662</f>
        <v>FT-CAND-EGSC-PRC-</v>
      </c>
    </row>
    <row r="1663" customFormat="false" ht="12.75" hidden="false" customHeight="false" outlineLevel="0" collapsed="false">
      <c r="A1663" s="80" t="n">
        <v>36682</v>
      </c>
      <c r="B1663" s="81" t="s">
        <v>55</v>
      </c>
      <c r="C1663" s="81" t="s">
        <v>56</v>
      </c>
      <c r="D1663" s="81" t="s">
        <v>80</v>
      </c>
      <c r="E1663" s="81" t="s">
        <v>24</v>
      </c>
      <c r="F1663" s="81"/>
      <c r="G1663" s="81" t="s">
        <v>68</v>
      </c>
      <c r="H1663" s="80" t="n">
        <v>39083</v>
      </c>
      <c r="I1663" s="81" t="n">
        <v>0</v>
      </c>
      <c r="J1663" s="81" t="n">
        <v>0</v>
      </c>
      <c r="K1663" s="82" t="n">
        <f aca="false">IF(J1663=0,0,J1663/I1663)</f>
        <v>0</v>
      </c>
      <c r="L1663" s="82" t="n">
        <f aca="false">I1663/UOM</f>
        <v>0</v>
      </c>
      <c r="M1663" s="82" t="n">
        <f aca="false">J1663/UOM</f>
        <v>0</v>
      </c>
      <c r="N1663" s="83" t="str">
        <f aca="false">IF(F1663="P","PHY",IF(F1663="G","G",E1663))</f>
        <v>P</v>
      </c>
      <c r="O1663" s="83" t="str">
        <f aca="false">IF(ISNA(VLOOKUP(G1663,BadCanCurves,1,FALSE())),VLOOKUP(D1663,FOLIOS,6,FALSE()),"not used")</f>
        <v>not used</v>
      </c>
      <c r="P1663" s="83" t="n">
        <f aca="false">IF($N1663="P",VLOOKUP(H1663,PrcBuckets,2,FALSE()),0)</f>
        <v>13</v>
      </c>
      <c r="Q1663" s="83" t="n">
        <f aca="false">IF($N1663="D",VLOOKUP(H1663,BasisBuckets,2,FALSE()),0)</f>
        <v>0</v>
      </c>
      <c r="R1663" s="83" t="n">
        <f aca="false">IF($N1663="PHY",VLOOKUP(H1663,PGDBuckets,2,FALSE()),0)</f>
        <v>0</v>
      </c>
      <c r="S1663" s="83" t="n">
        <f aca="false">IF($N1663="G",VLOOKUP(H1663,PGDBuckets,2,FALSE()),0)</f>
        <v>0</v>
      </c>
      <c r="T1663" s="83" t="n">
        <f aca="false">SUM(P1663:S1663)</f>
        <v>13</v>
      </c>
      <c r="U1663" s="83" t="str">
        <f aca="false">IF(O1663="not used","-",O1663&amp;N1663&amp;T1663)</f>
        <v>-</v>
      </c>
      <c r="V1663" s="83" t="str">
        <f aca="false">IF(O1663="Not Used","-",VLOOKUP(D1663,FOLIOS,7,FALSE())&amp;H1663)</f>
        <v>-</v>
      </c>
      <c r="W1663" s="83" t="str">
        <f aca="false">IF(U1663="-","-",O1663&amp;E1663&amp;H1663)</f>
        <v>-</v>
      </c>
      <c r="X1663" s="84" t="str">
        <f aca="false">D1663&amp;G1663</f>
        <v>FT-CAND-EGSC-PRCTOLL:MONCH/CHI</v>
      </c>
      <c r="AF1663" s="0" t="str">
        <f aca="false">D1663&amp;V1663</f>
        <v>FT-CAND-EGSC-PRC-</v>
      </c>
    </row>
    <row r="1664" customFormat="false" ht="12.75" hidden="false" customHeight="false" outlineLevel="0" collapsed="false">
      <c r="A1664" s="80" t="n">
        <v>36682</v>
      </c>
      <c r="B1664" s="81" t="s">
        <v>55</v>
      </c>
      <c r="C1664" s="81" t="s">
        <v>56</v>
      </c>
      <c r="D1664" s="81" t="s">
        <v>80</v>
      </c>
      <c r="E1664" s="81" t="s">
        <v>24</v>
      </c>
      <c r="F1664" s="81"/>
      <c r="G1664" s="81" t="s">
        <v>68</v>
      </c>
      <c r="H1664" s="80" t="n">
        <v>39114</v>
      </c>
      <c r="I1664" s="81" t="n">
        <v>0</v>
      </c>
      <c r="J1664" s="81" t="n">
        <v>0</v>
      </c>
      <c r="K1664" s="82" t="n">
        <f aca="false">IF(J1664=0,0,J1664/I1664)</f>
        <v>0</v>
      </c>
      <c r="L1664" s="82" t="n">
        <f aca="false">I1664/UOM</f>
        <v>0</v>
      </c>
      <c r="M1664" s="82" t="n">
        <f aca="false">J1664/UOM</f>
        <v>0</v>
      </c>
      <c r="N1664" s="83" t="str">
        <f aca="false">IF(F1664="P","PHY",IF(F1664="G","G",E1664))</f>
        <v>P</v>
      </c>
      <c r="O1664" s="83" t="str">
        <f aca="false">IF(ISNA(VLOOKUP(G1664,BadCanCurves,1,FALSE())),VLOOKUP(D1664,FOLIOS,6,FALSE()),"not used")</f>
        <v>not used</v>
      </c>
      <c r="P1664" s="83" t="n">
        <f aca="false">IF($N1664="P",VLOOKUP(H1664,PrcBuckets,2,FALSE()),0)</f>
        <v>13</v>
      </c>
      <c r="Q1664" s="83" t="n">
        <f aca="false">IF($N1664="D",VLOOKUP(H1664,BasisBuckets,2,FALSE()),0)</f>
        <v>0</v>
      </c>
      <c r="R1664" s="83" t="n">
        <f aca="false">IF($N1664="PHY",VLOOKUP(H1664,PGDBuckets,2,FALSE()),0)</f>
        <v>0</v>
      </c>
      <c r="S1664" s="83" t="n">
        <f aca="false">IF($N1664="G",VLOOKUP(H1664,PGDBuckets,2,FALSE()),0)</f>
        <v>0</v>
      </c>
      <c r="T1664" s="83" t="n">
        <f aca="false">SUM(P1664:S1664)</f>
        <v>13</v>
      </c>
      <c r="U1664" s="83" t="str">
        <f aca="false">IF(O1664="not used","-",O1664&amp;N1664&amp;T1664)</f>
        <v>-</v>
      </c>
      <c r="V1664" s="83" t="str">
        <f aca="false">IF(O1664="Not Used","-",VLOOKUP(D1664,FOLIOS,7,FALSE())&amp;H1664)</f>
        <v>-</v>
      </c>
      <c r="W1664" s="83" t="str">
        <f aca="false">IF(U1664="-","-",O1664&amp;E1664&amp;H1664)</f>
        <v>-</v>
      </c>
      <c r="X1664" s="84" t="str">
        <f aca="false">D1664&amp;G1664</f>
        <v>FT-CAND-EGSC-PRCTOLL:MONCH/CHI</v>
      </c>
      <c r="AF1664" s="0" t="str">
        <f aca="false">D1664&amp;V1664</f>
        <v>FT-CAND-EGSC-PRC-</v>
      </c>
    </row>
    <row r="1665" customFormat="false" ht="12.75" hidden="false" customHeight="false" outlineLevel="0" collapsed="false">
      <c r="A1665" s="80" t="n">
        <v>36682</v>
      </c>
      <c r="B1665" s="81" t="s">
        <v>55</v>
      </c>
      <c r="C1665" s="81" t="s">
        <v>56</v>
      </c>
      <c r="D1665" s="81" t="s">
        <v>80</v>
      </c>
      <c r="E1665" s="81" t="s">
        <v>24</v>
      </c>
      <c r="F1665" s="81"/>
      <c r="G1665" s="81" t="s">
        <v>68</v>
      </c>
      <c r="H1665" s="80" t="n">
        <v>39142</v>
      </c>
      <c r="I1665" s="81" t="n">
        <v>0</v>
      </c>
      <c r="J1665" s="81" t="n">
        <v>0</v>
      </c>
      <c r="K1665" s="82" t="n">
        <f aca="false">IF(J1665=0,0,J1665/I1665)</f>
        <v>0</v>
      </c>
      <c r="L1665" s="82" t="n">
        <f aca="false">I1665/UOM</f>
        <v>0</v>
      </c>
      <c r="M1665" s="82" t="n">
        <f aca="false">J1665/UOM</f>
        <v>0</v>
      </c>
      <c r="N1665" s="83" t="str">
        <f aca="false">IF(F1665="P","PHY",IF(F1665="G","G",E1665))</f>
        <v>P</v>
      </c>
      <c r="O1665" s="83" t="str">
        <f aca="false">IF(ISNA(VLOOKUP(G1665,BadCanCurves,1,FALSE())),VLOOKUP(D1665,FOLIOS,6,FALSE()),"not used")</f>
        <v>not used</v>
      </c>
      <c r="P1665" s="83" t="n">
        <f aca="false">IF($N1665="P",VLOOKUP(H1665,PrcBuckets,2,FALSE()),0)</f>
        <v>13</v>
      </c>
      <c r="Q1665" s="83" t="n">
        <f aca="false">IF($N1665="D",VLOOKUP(H1665,BasisBuckets,2,FALSE()),0)</f>
        <v>0</v>
      </c>
      <c r="R1665" s="83" t="n">
        <f aca="false">IF($N1665="PHY",VLOOKUP(H1665,PGDBuckets,2,FALSE()),0)</f>
        <v>0</v>
      </c>
      <c r="S1665" s="83" t="n">
        <f aca="false">IF($N1665="G",VLOOKUP(H1665,PGDBuckets,2,FALSE()),0)</f>
        <v>0</v>
      </c>
      <c r="T1665" s="83" t="n">
        <f aca="false">SUM(P1665:S1665)</f>
        <v>13</v>
      </c>
      <c r="U1665" s="83" t="str">
        <f aca="false">IF(O1665="not used","-",O1665&amp;N1665&amp;T1665)</f>
        <v>-</v>
      </c>
      <c r="V1665" s="83" t="str">
        <f aca="false">IF(O1665="Not Used","-",VLOOKUP(D1665,FOLIOS,7,FALSE())&amp;H1665)</f>
        <v>-</v>
      </c>
      <c r="W1665" s="83" t="str">
        <f aca="false">IF(U1665="-","-",O1665&amp;E1665&amp;H1665)</f>
        <v>-</v>
      </c>
      <c r="X1665" s="84" t="str">
        <f aca="false">D1665&amp;G1665</f>
        <v>FT-CAND-EGSC-PRCTOLL:MONCH/CHI</v>
      </c>
      <c r="AF1665" s="0" t="str">
        <f aca="false">D1665&amp;V1665</f>
        <v>FT-CAND-EGSC-PRC-</v>
      </c>
    </row>
    <row r="1666" customFormat="false" ht="12.75" hidden="false" customHeight="false" outlineLevel="0" collapsed="false">
      <c r="A1666" s="80" t="n">
        <v>36682</v>
      </c>
      <c r="B1666" s="81" t="s">
        <v>55</v>
      </c>
      <c r="C1666" s="81" t="s">
        <v>56</v>
      </c>
      <c r="D1666" s="81" t="s">
        <v>80</v>
      </c>
      <c r="E1666" s="81" t="s">
        <v>24</v>
      </c>
      <c r="F1666" s="81"/>
      <c r="G1666" s="81" t="s">
        <v>68</v>
      </c>
      <c r="H1666" s="80" t="n">
        <v>39173</v>
      </c>
      <c r="I1666" s="81" t="n">
        <v>0</v>
      </c>
      <c r="J1666" s="81" t="n">
        <v>0</v>
      </c>
      <c r="K1666" s="82" t="n">
        <f aca="false">IF(J1666=0,0,J1666/I1666)</f>
        <v>0</v>
      </c>
      <c r="L1666" s="82" t="n">
        <f aca="false">I1666/UOM</f>
        <v>0</v>
      </c>
      <c r="M1666" s="82" t="n">
        <f aca="false">J1666/UOM</f>
        <v>0</v>
      </c>
      <c r="N1666" s="83" t="str">
        <f aca="false">IF(F1666="P","PHY",IF(F1666="G","G",E1666))</f>
        <v>P</v>
      </c>
      <c r="O1666" s="83" t="str">
        <f aca="false">IF(ISNA(VLOOKUP(G1666,BadCanCurves,1,FALSE())),VLOOKUP(D1666,FOLIOS,6,FALSE()),"not used")</f>
        <v>not used</v>
      </c>
      <c r="P1666" s="83" t="n">
        <f aca="false">IF($N1666="P",VLOOKUP(H1666,PrcBuckets,2,FALSE()),0)</f>
        <v>13</v>
      </c>
      <c r="Q1666" s="83" t="n">
        <f aca="false">IF($N1666="D",VLOOKUP(H1666,BasisBuckets,2,FALSE()),0)</f>
        <v>0</v>
      </c>
      <c r="R1666" s="83" t="n">
        <f aca="false">IF($N1666="PHY",VLOOKUP(H1666,PGDBuckets,2,FALSE()),0)</f>
        <v>0</v>
      </c>
      <c r="S1666" s="83" t="n">
        <f aca="false">IF($N1666="G",VLOOKUP(H1666,PGDBuckets,2,FALSE()),0)</f>
        <v>0</v>
      </c>
      <c r="T1666" s="83" t="n">
        <f aca="false">SUM(P1666:S1666)</f>
        <v>13</v>
      </c>
      <c r="U1666" s="83" t="str">
        <f aca="false">IF(O1666="not used","-",O1666&amp;N1666&amp;T1666)</f>
        <v>-</v>
      </c>
      <c r="V1666" s="83" t="str">
        <f aca="false">IF(O1666="Not Used","-",VLOOKUP(D1666,FOLIOS,7,FALSE())&amp;H1666)</f>
        <v>-</v>
      </c>
      <c r="W1666" s="83" t="str">
        <f aca="false">IF(U1666="-","-",O1666&amp;E1666&amp;H1666)</f>
        <v>-</v>
      </c>
      <c r="X1666" s="84" t="str">
        <f aca="false">D1666&amp;G1666</f>
        <v>FT-CAND-EGSC-PRCTOLL:MONCH/CHI</v>
      </c>
      <c r="AF1666" s="0" t="str">
        <f aca="false">D1666&amp;V1666</f>
        <v>FT-CAND-EGSC-PRC-</v>
      </c>
    </row>
    <row r="1667" customFormat="false" ht="12.75" hidden="false" customHeight="false" outlineLevel="0" collapsed="false">
      <c r="A1667" s="80" t="n">
        <v>36682</v>
      </c>
      <c r="B1667" s="81" t="s">
        <v>55</v>
      </c>
      <c r="C1667" s="81" t="s">
        <v>56</v>
      </c>
      <c r="D1667" s="81" t="s">
        <v>80</v>
      </c>
      <c r="E1667" s="81" t="s">
        <v>24</v>
      </c>
      <c r="F1667" s="81"/>
      <c r="G1667" s="81" t="s">
        <v>68</v>
      </c>
      <c r="H1667" s="80" t="n">
        <v>39203</v>
      </c>
      <c r="I1667" s="81" t="n">
        <v>0</v>
      </c>
      <c r="J1667" s="81" t="n">
        <v>0</v>
      </c>
      <c r="K1667" s="82" t="n">
        <f aca="false">IF(J1667=0,0,J1667/I1667)</f>
        <v>0</v>
      </c>
      <c r="L1667" s="82" t="n">
        <f aca="false">I1667/UOM</f>
        <v>0</v>
      </c>
      <c r="M1667" s="82" t="n">
        <f aca="false">J1667/UOM</f>
        <v>0</v>
      </c>
      <c r="N1667" s="83" t="str">
        <f aca="false">IF(F1667="P","PHY",IF(F1667="G","G",E1667))</f>
        <v>P</v>
      </c>
      <c r="O1667" s="83" t="str">
        <f aca="false">IF(ISNA(VLOOKUP(G1667,BadCanCurves,1,FALSE())),VLOOKUP(D1667,FOLIOS,6,FALSE()),"not used")</f>
        <v>not used</v>
      </c>
      <c r="P1667" s="83" t="n">
        <f aca="false">IF($N1667="P",VLOOKUP(H1667,PrcBuckets,2,FALSE()),0)</f>
        <v>13</v>
      </c>
      <c r="Q1667" s="83" t="n">
        <f aca="false">IF($N1667="D",VLOOKUP(H1667,BasisBuckets,2,FALSE()),0)</f>
        <v>0</v>
      </c>
      <c r="R1667" s="83" t="n">
        <f aca="false">IF($N1667="PHY",VLOOKUP(H1667,PGDBuckets,2,FALSE()),0)</f>
        <v>0</v>
      </c>
      <c r="S1667" s="83" t="n">
        <f aca="false">IF($N1667="G",VLOOKUP(H1667,PGDBuckets,2,FALSE()),0)</f>
        <v>0</v>
      </c>
      <c r="T1667" s="83" t="n">
        <f aca="false">SUM(P1667:S1667)</f>
        <v>13</v>
      </c>
      <c r="U1667" s="83" t="str">
        <f aca="false">IF(O1667="not used","-",O1667&amp;N1667&amp;T1667)</f>
        <v>-</v>
      </c>
      <c r="V1667" s="83" t="str">
        <f aca="false">IF(O1667="Not Used","-",VLOOKUP(D1667,FOLIOS,7,FALSE())&amp;H1667)</f>
        <v>-</v>
      </c>
      <c r="W1667" s="83" t="str">
        <f aca="false">IF(U1667="-","-",O1667&amp;E1667&amp;H1667)</f>
        <v>-</v>
      </c>
      <c r="X1667" s="84" t="str">
        <f aca="false">D1667&amp;G1667</f>
        <v>FT-CAND-EGSC-PRCTOLL:MONCH/CHI</v>
      </c>
      <c r="AF1667" s="0" t="str">
        <f aca="false">D1667&amp;V1667</f>
        <v>FT-CAND-EGSC-PRC-</v>
      </c>
    </row>
    <row r="1668" customFormat="false" ht="12.75" hidden="false" customHeight="false" outlineLevel="0" collapsed="false">
      <c r="A1668" s="80" t="n">
        <v>36682</v>
      </c>
      <c r="B1668" s="81" t="s">
        <v>55</v>
      </c>
      <c r="C1668" s="81" t="s">
        <v>56</v>
      </c>
      <c r="D1668" s="81" t="s">
        <v>80</v>
      </c>
      <c r="E1668" s="81" t="s">
        <v>24</v>
      </c>
      <c r="F1668" s="81"/>
      <c r="G1668" s="81" t="s">
        <v>68</v>
      </c>
      <c r="H1668" s="80" t="n">
        <v>39234</v>
      </c>
      <c r="I1668" s="81" t="n">
        <v>0</v>
      </c>
      <c r="J1668" s="81" t="n">
        <v>0</v>
      </c>
      <c r="K1668" s="82" t="n">
        <f aca="false">IF(J1668=0,0,J1668/I1668)</f>
        <v>0</v>
      </c>
      <c r="L1668" s="82" t="n">
        <f aca="false">I1668/UOM</f>
        <v>0</v>
      </c>
      <c r="M1668" s="82" t="n">
        <f aca="false">J1668/UOM</f>
        <v>0</v>
      </c>
      <c r="N1668" s="83" t="str">
        <f aca="false">IF(F1668="P","PHY",IF(F1668="G","G",E1668))</f>
        <v>P</v>
      </c>
      <c r="O1668" s="83" t="str">
        <f aca="false">IF(ISNA(VLOOKUP(G1668,BadCanCurves,1,FALSE())),VLOOKUP(D1668,FOLIOS,6,FALSE()),"not used")</f>
        <v>not used</v>
      </c>
      <c r="P1668" s="83" t="n">
        <f aca="false">IF($N1668="P",VLOOKUP(H1668,PrcBuckets,2,FALSE()),0)</f>
        <v>13</v>
      </c>
      <c r="Q1668" s="83" t="n">
        <f aca="false">IF($N1668="D",VLOOKUP(H1668,BasisBuckets,2,FALSE()),0)</f>
        <v>0</v>
      </c>
      <c r="R1668" s="83" t="n">
        <f aca="false">IF($N1668="PHY",VLOOKUP(H1668,PGDBuckets,2,FALSE()),0)</f>
        <v>0</v>
      </c>
      <c r="S1668" s="83" t="n">
        <f aca="false">IF($N1668="G",VLOOKUP(H1668,PGDBuckets,2,FALSE()),0)</f>
        <v>0</v>
      </c>
      <c r="T1668" s="83" t="n">
        <f aca="false">SUM(P1668:S1668)</f>
        <v>13</v>
      </c>
      <c r="U1668" s="83" t="str">
        <f aca="false">IF(O1668="not used","-",O1668&amp;N1668&amp;T1668)</f>
        <v>-</v>
      </c>
      <c r="V1668" s="83" t="str">
        <f aca="false">IF(O1668="Not Used","-",VLOOKUP(D1668,FOLIOS,7,FALSE())&amp;H1668)</f>
        <v>-</v>
      </c>
      <c r="W1668" s="83" t="str">
        <f aca="false">IF(U1668="-","-",O1668&amp;E1668&amp;H1668)</f>
        <v>-</v>
      </c>
      <c r="X1668" s="84" t="str">
        <f aca="false">D1668&amp;G1668</f>
        <v>FT-CAND-EGSC-PRCTOLL:MONCH/CHI</v>
      </c>
      <c r="AF1668" s="0" t="str">
        <f aca="false">D1668&amp;V1668</f>
        <v>FT-CAND-EGSC-PRC-</v>
      </c>
    </row>
    <row r="1669" customFormat="false" ht="12.75" hidden="false" customHeight="false" outlineLevel="0" collapsed="false">
      <c r="A1669" s="80" t="n">
        <v>36682</v>
      </c>
      <c r="B1669" s="81" t="s">
        <v>55</v>
      </c>
      <c r="C1669" s="81" t="s">
        <v>56</v>
      </c>
      <c r="D1669" s="81" t="s">
        <v>80</v>
      </c>
      <c r="E1669" s="81" t="s">
        <v>24</v>
      </c>
      <c r="F1669" s="81"/>
      <c r="G1669" s="81" t="s">
        <v>68</v>
      </c>
      <c r="H1669" s="80" t="n">
        <v>39264</v>
      </c>
      <c r="I1669" s="81" t="n">
        <v>0</v>
      </c>
      <c r="J1669" s="81" t="n">
        <v>0</v>
      </c>
      <c r="K1669" s="82" t="n">
        <f aca="false">IF(J1669=0,0,J1669/I1669)</f>
        <v>0</v>
      </c>
      <c r="L1669" s="82" t="n">
        <f aca="false">I1669/UOM</f>
        <v>0</v>
      </c>
      <c r="M1669" s="82" t="n">
        <f aca="false">J1669/UOM</f>
        <v>0</v>
      </c>
      <c r="N1669" s="83" t="str">
        <f aca="false">IF(F1669="P","PHY",IF(F1669="G","G",E1669))</f>
        <v>P</v>
      </c>
      <c r="O1669" s="83" t="str">
        <f aca="false">IF(ISNA(VLOOKUP(G1669,BadCanCurves,1,FALSE())),VLOOKUP(D1669,FOLIOS,6,FALSE()),"not used")</f>
        <v>not used</v>
      </c>
      <c r="P1669" s="83" t="n">
        <f aca="false">IF($N1669="P",VLOOKUP(H1669,PrcBuckets,2,FALSE()),0)</f>
        <v>13</v>
      </c>
      <c r="Q1669" s="83" t="n">
        <f aca="false">IF($N1669="D",VLOOKUP(H1669,BasisBuckets,2,FALSE()),0)</f>
        <v>0</v>
      </c>
      <c r="R1669" s="83" t="n">
        <f aca="false">IF($N1669="PHY",VLOOKUP(H1669,PGDBuckets,2,FALSE()),0)</f>
        <v>0</v>
      </c>
      <c r="S1669" s="83" t="n">
        <f aca="false">IF($N1669="G",VLOOKUP(H1669,PGDBuckets,2,FALSE()),0)</f>
        <v>0</v>
      </c>
      <c r="T1669" s="83" t="n">
        <f aca="false">SUM(P1669:S1669)</f>
        <v>13</v>
      </c>
      <c r="U1669" s="83" t="str">
        <f aca="false">IF(O1669="not used","-",O1669&amp;N1669&amp;T1669)</f>
        <v>-</v>
      </c>
      <c r="V1669" s="83" t="str">
        <f aca="false">IF(O1669="Not Used","-",VLOOKUP(D1669,FOLIOS,7,FALSE())&amp;H1669)</f>
        <v>-</v>
      </c>
      <c r="W1669" s="83" t="str">
        <f aca="false">IF(U1669="-","-",O1669&amp;E1669&amp;H1669)</f>
        <v>-</v>
      </c>
      <c r="X1669" s="84" t="str">
        <f aca="false">D1669&amp;G1669</f>
        <v>FT-CAND-EGSC-PRCTOLL:MONCH/CHI</v>
      </c>
      <c r="AF1669" s="0" t="str">
        <f aca="false">D1669&amp;V1669</f>
        <v>FT-CAND-EGSC-PRC-</v>
      </c>
    </row>
    <row r="1670" customFormat="false" ht="12.75" hidden="false" customHeight="false" outlineLevel="0" collapsed="false">
      <c r="A1670" s="80" t="n">
        <v>36682</v>
      </c>
      <c r="B1670" s="81" t="s">
        <v>55</v>
      </c>
      <c r="C1670" s="81" t="s">
        <v>56</v>
      </c>
      <c r="D1670" s="81" t="s">
        <v>80</v>
      </c>
      <c r="E1670" s="81" t="s">
        <v>24</v>
      </c>
      <c r="F1670" s="81"/>
      <c r="G1670" s="81" t="s">
        <v>68</v>
      </c>
      <c r="H1670" s="80" t="n">
        <v>39295</v>
      </c>
      <c r="I1670" s="81" t="n">
        <v>0</v>
      </c>
      <c r="J1670" s="81" t="n">
        <v>0</v>
      </c>
      <c r="K1670" s="82" t="n">
        <f aca="false">IF(J1670=0,0,J1670/I1670)</f>
        <v>0</v>
      </c>
      <c r="L1670" s="82" t="n">
        <f aca="false">I1670/UOM</f>
        <v>0</v>
      </c>
      <c r="M1670" s="82" t="n">
        <f aca="false">J1670/UOM</f>
        <v>0</v>
      </c>
      <c r="N1670" s="83" t="str">
        <f aca="false">IF(F1670="P","PHY",IF(F1670="G","G",E1670))</f>
        <v>P</v>
      </c>
      <c r="O1670" s="83" t="str">
        <f aca="false">IF(ISNA(VLOOKUP(G1670,BadCanCurves,1,FALSE())),VLOOKUP(D1670,FOLIOS,6,FALSE()),"not used")</f>
        <v>not used</v>
      </c>
      <c r="P1670" s="83" t="n">
        <f aca="false">IF($N1670="P",VLOOKUP(H1670,PrcBuckets,2,FALSE()),0)</f>
        <v>13</v>
      </c>
      <c r="Q1670" s="83" t="n">
        <f aca="false">IF($N1670="D",VLOOKUP(H1670,BasisBuckets,2,FALSE()),0)</f>
        <v>0</v>
      </c>
      <c r="R1670" s="83" t="n">
        <f aca="false">IF($N1670="PHY",VLOOKUP(H1670,PGDBuckets,2,FALSE()),0)</f>
        <v>0</v>
      </c>
      <c r="S1670" s="83" t="n">
        <f aca="false">IF($N1670="G",VLOOKUP(H1670,PGDBuckets,2,FALSE()),0)</f>
        <v>0</v>
      </c>
      <c r="T1670" s="83" t="n">
        <f aca="false">SUM(P1670:S1670)</f>
        <v>13</v>
      </c>
      <c r="U1670" s="83" t="str">
        <f aca="false">IF(O1670="not used","-",O1670&amp;N1670&amp;T1670)</f>
        <v>-</v>
      </c>
      <c r="V1670" s="83" t="str">
        <f aca="false">IF(O1670="Not Used","-",VLOOKUP(D1670,FOLIOS,7,FALSE())&amp;H1670)</f>
        <v>-</v>
      </c>
      <c r="W1670" s="83" t="str">
        <f aca="false">IF(U1670="-","-",O1670&amp;E1670&amp;H1670)</f>
        <v>-</v>
      </c>
      <c r="X1670" s="84" t="str">
        <f aca="false">D1670&amp;G1670</f>
        <v>FT-CAND-EGSC-PRCTOLL:MONCH/CHI</v>
      </c>
      <c r="AF1670" s="0" t="str">
        <f aca="false">D1670&amp;V1670</f>
        <v>FT-CAND-EGSC-PRC-</v>
      </c>
    </row>
    <row r="1671" customFormat="false" ht="12.75" hidden="false" customHeight="false" outlineLevel="0" collapsed="false">
      <c r="A1671" s="80" t="n">
        <v>36682</v>
      </c>
      <c r="B1671" s="81" t="s">
        <v>55</v>
      </c>
      <c r="C1671" s="81" t="s">
        <v>56</v>
      </c>
      <c r="D1671" s="81" t="s">
        <v>80</v>
      </c>
      <c r="E1671" s="81" t="s">
        <v>24</v>
      </c>
      <c r="F1671" s="81"/>
      <c r="G1671" s="81" t="s">
        <v>68</v>
      </c>
      <c r="H1671" s="80" t="n">
        <v>39326</v>
      </c>
      <c r="I1671" s="81" t="n">
        <v>0</v>
      </c>
      <c r="J1671" s="81" t="n">
        <v>0</v>
      </c>
      <c r="K1671" s="82" t="n">
        <f aca="false">IF(J1671=0,0,J1671/I1671)</f>
        <v>0</v>
      </c>
      <c r="L1671" s="82" t="n">
        <f aca="false">I1671/UOM</f>
        <v>0</v>
      </c>
      <c r="M1671" s="82" t="n">
        <f aca="false">J1671/UOM</f>
        <v>0</v>
      </c>
      <c r="N1671" s="83" t="str">
        <f aca="false">IF(F1671="P","PHY",IF(F1671="G","G",E1671))</f>
        <v>P</v>
      </c>
      <c r="O1671" s="83" t="str">
        <f aca="false">IF(ISNA(VLOOKUP(G1671,BadCanCurves,1,FALSE())),VLOOKUP(D1671,FOLIOS,6,FALSE()),"not used")</f>
        <v>not used</v>
      </c>
      <c r="P1671" s="83" t="n">
        <f aca="false">IF($N1671="P",VLOOKUP(H1671,PrcBuckets,2,FALSE()),0)</f>
        <v>13</v>
      </c>
      <c r="Q1671" s="83" t="n">
        <f aca="false">IF($N1671="D",VLOOKUP(H1671,BasisBuckets,2,FALSE()),0)</f>
        <v>0</v>
      </c>
      <c r="R1671" s="83" t="n">
        <f aca="false">IF($N1671="PHY",VLOOKUP(H1671,PGDBuckets,2,FALSE()),0)</f>
        <v>0</v>
      </c>
      <c r="S1671" s="83" t="n">
        <f aca="false">IF($N1671="G",VLOOKUP(H1671,PGDBuckets,2,FALSE()),0)</f>
        <v>0</v>
      </c>
      <c r="T1671" s="83" t="n">
        <f aca="false">SUM(P1671:S1671)</f>
        <v>13</v>
      </c>
      <c r="U1671" s="83" t="str">
        <f aca="false">IF(O1671="not used","-",O1671&amp;N1671&amp;T1671)</f>
        <v>-</v>
      </c>
      <c r="V1671" s="83" t="str">
        <f aca="false">IF(O1671="Not Used","-",VLOOKUP(D1671,FOLIOS,7,FALSE())&amp;H1671)</f>
        <v>-</v>
      </c>
      <c r="W1671" s="83" t="str">
        <f aca="false">IF(U1671="-","-",O1671&amp;E1671&amp;H1671)</f>
        <v>-</v>
      </c>
      <c r="X1671" s="84" t="str">
        <f aca="false">D1671&amp;G1671</f>
        <v>FT-CAND-EGSC-PRCTOLL:MONCH/CHI</v>
      </c>
      <c r="AF1671" s="0" t="str">
        <f aca="false">D1671&amp;V1671</f>
        <v>FT-CAND-EGSC-PRC-</v>
      </c>
    </row>
    <row r="1672" customFormat="false" ht="12.75" hidden="false" customHeight="false" outlineLevel="0" collapsed="false">
      <c r="A1672" s="80" t="n">
        <v>36682</v>
      </c>
      <c r="B1672" s="81" t="s">
        <v>55</v>
      </c>
      <c r="C1672" s="81" t="s">
        <v>56</v>
      </c>
      <c r="D1672" s="81" t="s">
        <v>80</v>
      </c>
      <c r="E1672" s="81" t="s">
        <v>24</v>
      </c>
      <c r="F1672" s="81"/>
      <c r="G1672" s="81" t="s">
        <v>68</v>
      </c>
      <c r="H1672" s="80" t="n">
        <v>39356</v>
      </c>
      <c r="I1672" s="81" t="n">
        <v>0</v>
      </c>
      <c r="J1672" s="81" t="n">
        <v>0</v>
      </c>
      <c r="K1672" s="82" t="n">
        <f aca="false">IF(J1672=0,0,J1672/I1672)</f>
        <v>0</v>
      </c>
      <c r="L1672" s="82" t="n">
        <f aca="false">I1672/UOM</f>
        <v>0</v>
      </c>
      <c r="M1672" s="82" t="n">
        <f aca="false">J1672/UOM</f>
        <v>0</v>
      </c>
      <c r="N1672" s="83" t="str">
        <f aca="false">IF(F1672="P","PHY",IF(F1672="G","G",E1672))</f>
        <v>P</v>
      </c>
      <c r="O1672" s="83" t="str">
        <f aca="false">IF(ISNA(VLOOKUP(G1672,BadCanCurves,1,FALSE())),VLOOKUP(D1672,FOLIOS,6,FALSE()),"not used")</f>
        <v>not used</v>
      </c>
      <c r="P1672" s="83" t="n">
        <f aca="false">IF($N1672="P",VLOOKUP(H1672,PrcBuckets,2,FALSE()),0)</f>
        <v>13</v>
      </c>
      <c r="Q1672" s="83" t="n">
        <f aca="false">IF($N1672="D",VLOOKUP(H1672,BasisBuckets,2,FALSE()),0)</f>
        <v>0</v>
      </c>
      <c r="R1672" s="83" t="n">
        <f aca="false">IF($N1672="PHY",VLOOKUP(H1672,PGDBuckets,2,FALSE()),0)</f>
        <v>0</v>
      </c>
      <c r="S1672" s="83" t="n">
        <f aca="false">IF($N1672="G",VLOOKUP(H1672,PGDBuckets,2,FALSE()),0)</f>
        <v>0</v>
      </c>
      <c r="T1672" s="83" t="n">
        <f aca="false">SUM(P1672:S1672)</f>
        <v>13</v>
      </c>
      <c r="U1672" s="83" t="str">
        <f aca="false">IF(O1672="not used","-",O1672&amp;N1672&amp;T1672)</f>
        <v>-</v>
      </c>
      <c r="V1672" s="83" t="str">
        <f aca="false">IF(O1672="Not Used","-",VLOOKUP(D1672,FOLIOS,7,FALSE())&amp;H1672)</f>
        <v>-</v>
      </c>
      <c r="W1672" s="83" t="str">
        <f aca="false">IF(U1672="-","-",O1672&amp;E1672&amp;H1672)</f>
        <v>-</v>
      </c>
      <c r="X1672" s="84" t="str">
        <f aca="false">D1672&amp;G1672</f>
        <v>FT-CAND-EGSC-PRCTOLL:MONCH/CHI</v>
      </c>
      <c r="AF1672" s="0" t="str">
        <f aca="false">D1672&amp;V1672</f>
        <v>FT-CAND-EGSC-PRC-</v>
      </c>
    </row>
    <row r="1673" customFormat="false" ht="12.75" hidden="false" customHeight="false" outlineLevel="0" collapsed="false">
      <c r="A1673" s="80" t="n">
        <v>36682</v>
      </c>
      <c r="B1673" s="81" t="s">
        <v>55</v>
      </c>
      <c r="C1673" s="81" t="s">
        <v>56</v>
      </c>
      <c r="D1673" s="81" t="s">
        <v>80</v>
      </c>
      <c r="E1673" s="81" t="s">
        <v>24</v>
      </c>
      <c r="F1673" s="81"/>
      <c r="G1673" s="81" t="s">
        <v>68</v>
      </c>
      <c r="H1673" s="80" t="n">
        <v>39387</v>
      </c>
      <c r="I1673" s="81" t="n">
        <v>0</v>
      </c>
      <c r="J1673" s="81" t="n">
        <v>0</v>
      </c>
      <c r="K1673" s="82" t="n">
        <f aca="false">IF(J1673=0,0,J1673/I1673)</f>
        <v>0</v>
      </c>
      <c r="L1673" s="82" t="n">
        <f aca="false">I1673/UOM</f>
        <v>0</v>
      </c>
      <c r="M1673" s="82" t="n">
        <f aca="false">J1673/UOM</f>
        <v>0</v>
      </c>
      <c r="N1673" s="83" t="str">
        <f aca="false">IF(F1673="P","PHY",IF(F1673="G","G",E1673))</f>
        <v>P</v>
      </c>
      <c r="O1673" s="83" t="str">
        <f aca="false">IF(ISNA(VLOOKUP(G1673,BadCanCurves,1,FALSE())),VLOOKUP(D1673,FOLIOS,6,FALSE()),"not used")</f>
        <v>not used</v>
      </c>
      <c r="P1673" s="83" t="n">
        <f aca="false">IF($N1673="P",VLOOKUP(H1673,PrcBuckets,2,FALSE()),0)</f>
        <v>13</v>
      </c>
      <c r="Q1673" s="83" t="n">
        <f aca="false">IF($N1673="D",VLOOKUP(H1673,BasisBuckets,2,FALSE()),0)</f>
        <v>0</v>
      </c>
      <c r="R1673" s="83" t="n">
        <f aca="false">IF($N1673="PHY",VLOOKUP(H1673,PGDBuckets,2,FALSE()),0)</f>
        <v>0</v>
      </c>
      <c r="S1673" s="83" t="n">
        <f aca="false">IF($N1673="G",VLOOKUP(H1673,PGDBuckets,2,FALSE()),0)</f>
        <v>0</v>
      </c>
      <c r="T1673" s="83" t="n">
        <f aca="false">SUM(P1673:S1673)</f>
        <v>13</v>
      </c>
      <c r="U1673" s="83" t="str">
        <f aca="false">IF(O1673="not used","-",O1673&amp;N1673&amp;T1673)</f>
        <v>-</v>
      </c>
      <c r="V1673" s="83" t="str">
        <f aca="false">IF(O1673="Not Used","-",VLOOKUP(D1673,FOLIOS,7,FALSE())&amp;H1673)</f>
        <v>-</v>
      </c>
      <c r="W1673" s="83" t="str">
        <f aca="false">IF(U1673="-","-",O1673&amp;E1673&amp;H1673)</f>
        <v>-</v>
      </c>
      <c r="X1673" s="84" t="str">
        <f aca="false">D1673&amp;G1673</f>
        <v>FT-CAND-EGSC-PRCTOLL:MONCH/CHI</v>
      </c>
      <c r="AF1673" s="0" t="str">
        <f aca="false">D1673&amp;V1673</f>
        <v>FT-CAND-EGSC-PRC-</v>
      </c>
    </row>
    <row r="1674" customFormat="false" ht="12.75" hidden="false" customHeight="false" outlineLevel="0" collapsed="false">
      <c r="A1674" s="80" t="n">
        <v>36682</v>
      </c>
      <c r="B1674" s="81" t="s">
        <v>55</v>
      </c>
      <c r="C1674" s="81" t="s">
        <v>56</v>
      </c>
      <c r="D1674" s="81" t="s">
        <v>80</v>
      </c>
      <c r="E1674" s="81" t="s">
        <v>24</v>
      </c>
      <c r="F1674" s="81"/>
      <c r="G1674" s="81" t="s">
        <v>68</v>
      </c>
      <c r="H1674" s="80" t="n">
        <v>39417</v>
      </c>
      <c r="I1674" s="81" t="n">
        <v>0</v>
      </c>
      <c r="J1674" s="81" t="n">
        <v>0</v>
      </c>
      <c r="K1674" s="82" t="n">
        <f aca="false">IF(J1674=0,0,J1674/I1674)</f>
        <v>0</v>
      </c>
      <c r="L1674" s="82" t="n">
        <f aca="false">I1674/UOM</f>
        <v>0</v>
      </c>
      <c r="M1674" s="82" t="n">
        <f aca="false">J1674/UOM</f>
        <v>0</v>
      </c>
      <c r="N1674" s="83" t="str">
        <f aca="false">IF(F1674="P","PHY",IF(F1674="G","G",E1674))</f>
        <v>P</v>
      </c>
      <c r="O1674" s="83" t="str">
        <f aca="false">IF(ISNA(VLOOKUP(G1674,BadCanCurves,1,FALSE())),VLOOKUP(D1674,FOLIOS,6,FALSE()),"not used")</f>
        <v>not used</v>
      </c>
      <c r="P1674" s="83" t="n">
        <f aca="false">IF($N1674="P",VLOOKUP(H1674,PrcBuckets,2,FALSE()),0)</f>
        <v>13</v>
      </c>
      <c r="Q1674" s="83" t="n">
        <f aca="false">IF($N1674="D",VLOOKUP(H1674,BasisBuckets,2,FALSE()),0)</f>
        <v>0</v>
      </c>
      <c r="R1674" s="83" t="n">
        <f aca="false">IF($N1674="PHY",VLOOKUP(H1674,PGDBuckets,2,FALSE()),0)</f>
        <v>0</v>
      </c>
      <c r="S1674" s="83" t="n">
        <f aca="false">IF($N1674="G",VLOOKUP(H1674,PGDBuckets,2,FALSE()),0)</f>
        <v>0</v>
      </c>
      <c r="T1674" s="83" t="n">
        <f aca="false">SUM(P1674:S1674)</f>
        <v>13</v>
      </c>
      <c r="U1674" s="83" t="str">
        <f aca="false">IF(O1674="not used","-",O1674&amp;N1674&amp;T1674)</f>
        <v>-</v>
      </c>
      <c r="V1674" s="83" t="str">
        <f aca="false">IF(O1674="Not Used","-",VLOOKUP(D1674,FOLIOS,7,FALSE())&amp;H1674)</f>
        <v>-</v>
      </c>
      <c r="W1674" s="83" t="str">
        <f aca="false">IF(U1674="-","-",O1674&amp;E1674&amp;H1674)</f>
        <v>-</v>
      </c>
      <c r="X1674" s="84" t="str">
        <f aca="false">D1674&amp;G1674</f>
        <v>FT-CAND-EGSC-PRCTOLL:MONCH/CHI</v>
      </c>
      <c r="AF1674" s="0" t="str">
        <f aca="false">D1674&amp;V1674</f>
        <v>FT-CAND-EGSC-PRC-</v>
      </c>
    </row>
    <row r="1675" customFormat="false" ht="12.75" hidden="false" customHeight="false" outlineLevel="0" collapsed="false">
      <c r="A1675" s="80" t="n">
        <v>36682</v>
      </c>
      <c r="B1675" s="81" t="s">
        <v>55</v>
      </c>
      <c r="C1675" s="81" t="s">
        <v>56</v>
      </c>
      <c r="D1675" s="81" t="s">
        <v>80</v>
      </c>
      <c r="E1675" s="81" t="s">
        <v>24</v>
      </c>
      <c r="F1675" s="81"/>
      <c r="G1675" s="81" t="s">
        <v>68</v>
      </c>
      <c r="H1675" s="80" t="n">
        <v>39448</v>
      </c>
      <c r="I1675" s="81" t="n">
        <v>0</v>
      </c>
      <c r="J1675" s="81" t="n">
        <v>0</v>
      </c>
      <c r="K1675" s="82" t="n">
        <f aca="false">IF(J1675=0,0,J1675/I1675)</f>
        <v>0</v>
      </c>
      <c r="L1675" s="82" t="n">
        <f aca="false">I1675/UOM</f>
        <v>0</v>
      </c>
      <c r="M1675" s="82" t="n">
        <f aca="false">J1675/UOM</f>
        <v>0</v>
      </c>
      <c r="N1675" s="83" t="str">
        <f aca="false">IF(F1675="P","PHY",IF(F1675="G","G",E1675))</f>
        <v>P</v>
      </c>
      <c r="O1675" s="83" t="str">
        <f aca="false">IF(ISNA(VLOOKUP(G1675,BadCanCurves,1,FALSE())),VLOOKUP(D1675,FOLIOS,6,FALSE()),"not used")</f>
        <v>not used</v>
      </c>
      <c r="P1675" s="83" t="n">
        <f aca="false">IF($N1675="P",VLOOKUP(H1675,PrcBuckets,2,FALSE()),0)</f>
        <v>13</v>
      </c>
      <c r="Q1675" s="83" t="n">
        <f aca="false">IF($N1675="D",VLOOKUP(H1675,BasisBuckets,2,FALSE()),0)</f>
        <v>0</v>
      </c>
      <c r="R1675" s="83" t="n">
        <f aca="false">IF($N1675="PHY",VLOOKUP(H1675,PGDBuckets,2,FALSE()),0)</f>
        <v>0</v>
      </c>
      <c r="S1675" s="83" t="n">
        <f aca="false">IF($N1675="G",VLOOKUP(H1675,PGDBuckets,2,FALSE()),0)</f>
        <v>0</v>
      </c>
      <c r="T1675" s="83" t="n">
        <f aca="false">SUM(P1675:S1675)</f>
        <v>13</v>
      </c>
      <c r="U1675" s="83" t="str">
        <f aca="false">IF(O1675="not used","-",O1675&amp;N1675&amp;T1675)</f>
        <v>-</v>
      </c>
      <c r="V1675" s="83" t="str">
        <f aca="false">IF(O1675="Not Used","-",VLOOKUP(D1675,FOLIOS,7,FALSE())&amp;H1675)</f>
        <v>-</v>
      </c>
      <c r="W1675" s="83" t="str">
        <f aca="false">IF(U1675="-","-",O1675&amp;E1675&amp;H1675)</f>
        <v>-</v>
      </c>
      <c r="X1675" s="84" t="str">
        <f aca="false">D1675&amp;G1675</f>
        <v>FT-CAND-EGSC-PRCTOLL:MONCH/CHI</v>
      </c>
      <c r="AF1675" s="0" t="str">
        <f aca="false">D1675&amp;V1675</f>
        <v>FT-CAND-EGSC-PRC-</v>
      </c>
    </row>
    <row r="1676" customFormat="false" ht="12.75" hidden="false" customHeight="false" outlineLevel="0" collapsed="false">
      <c r="A1676" s="80" t="n">
        <v>36682</v>
      </c>
      <c r="B1676" s="81" t="s">
        <v>55</v>
      </c>
      <c r="C1676" s="81" t="s">
        <v>56</v>
      </c>
      <c r="D1676" s="81" t="s">
        <v>80</v>
      </c>
      <c r="E1676" s="81" t="s">
        <v>24</v>
      </c>
      <c r="F1676" s="81"/>
      <c r="G1676" s="81" t="s">
        <v>68</v>
      </c>
      <c r="H1676" s="80" t="n">
        <v>39479</v>
      </c>
      <c r="I1676" s="81" t="n">
        <v>0</v>
      </c>
      <c r="J1676" s="81" t="n">
        <v>0</v>
      </c>
      <c r="K1676" s="82" t="n">
        <f aca="false">IF(J1676=0,0,J1676/I1676)</f>
        <v>0</v>
      </c>
      <c r="L1676" s="82" t="n">
        <f aca="false">I1676/UOM</f>
        <v>0</v>
      </c>
      <c r="M1676" s="82" t="n">
        <f aca="false">J1676/UOM</f>
        <v>0</v>
      </c>
      <c r="N1676" s="83" t="str">
        <f aca="false">IF(F1676="P","PHY",IF(F1676="G","G",E1676))</f>
        <v>P</v>
      </c>
      <c r="O1676" s="83" t="str">
        <f aca="false">IF(ISNA(VLOOKUP(G1676,BadCanCurves,1,FALSE())),VLOOKUP(D1676,FOLIOS,6,FALSE()),"not used")</f>
        <v>not used</v>
      </c>
      <c r="P1676" s="83" t="n">
        <f aca="false">IF($N1676="P",VLOOKUP(H1676,PrcBuckets,2,FALSE()),0)</f>
        <v>13</v>
      </c>
      <c r="Q1676" s="83" t="n">
        <f aca="false">IF($N1676="D",VLOOKUP(H1676,BasisBuckets,2,FALSE()),0)</f>
        <v>0</v>
      </c>
      <c r="R1676" s="83" t="n">
        <f aca="false">IF($N1676="PHY",VLOOKUP(H1676,PGDBuckets,2,FALSE()),0)</f>
        <v>0</v>
      </c>
      <c r="S1676" s="83" t="n">
        <f aca="false">IF($N1676="G",VLOOKUP(H1676,PGDBuckets,2,FALSE()),0)</f>
        <v>0</v>
      </c>
      <c r="T1676" s="83" t="n">
        <f aca="false">SUM(P1676:S1676)</f>
        <v>13</v>
      </c>
      <c r="U1676" s="83" t="str">
        <f aca="false">IF(O1676="not used","-",O1676&amp;N1676&amp;T1676)</f>
        <v>-</v>
      </c>
      <c r="V1676" s="83" t="str">
        <f aca="false">IF(O1676="Not Used","-",VLOOKUP(D1676,FOLIOS,7,FALSE())&amp;H1676)</f>
        <v>-</v>
      </c>
      <c r="W1676" s="83" t="str">
        <f aca="false">IF(U1676="-","-",O1676&amp;E1676&amp;H1676)</f>
        <v>-</v>
      </c>
      <c r="X1676" s="84" t="str">
        <f aca="false">D1676&amp;G1676</f>
        <v>FT-CAND-EGSC-PRCTOLL:MONCH/CHI</v>
      </c>
      <c r="AF1676" s="0" t="str">
        <f aca="false">D1676&amp;V1676</f>
        <v>FT-CAND-EGSC-PRC-</v>
      </c>
    </row>
    <row r="1677" customFormat="false" ht="12.75" hidden="false" customHeight="false" outlineLevel="0" collapsed="false">
      <c r="A1677" s="80" t="n">
        <v>36682</v>
      </c>
      <c r="B1677" s="81" t="s">
        <v>55</v>
      </c>
      <c r="C1677" s="81" t="s">
        <v>56</v>
      </c>
      <c r="D1677" s="81" t="s">
        <v>80</v>
      </c>
      <c r="E1677" s="81" t="s">
        <v>24</v>
      </c>
      <c r="F1677" s="81"/>
      <c r="G1677" s="81" t="s">
        <v>68</v>
      </c>
      <c r="H1677" s="80" t="n">
        <v>39508</v>
      </c>
      <c r="I1677" s="81" t="n">
        <v>0</v>
      </c>
      <c r="J1677" s="81" t="n">
        <v>0</v>
      </c>
      <c r="K1677" s="82" t="n">
        <f aca="false">IF(J1677=0,0,J1677/I1677)</f>
        <v>0</v>
      </c>
      <c r="L1677" s="82" t="n">
        <f aca="false">I1677/UOM</f>
        <v>0</v>
      </c>
      <c r="M1677" s="82" t="n">
        <f aca="false">J1677/UOM</f>
        <v>0</v>
      </c>
      <c r="N1677" s="83" t="str">
        <f aca="false">IF(F1677="P","PHY",IF(F1677="G","G",E1677))</f>
        <v>P</v>
      </c>
      <c r="O1677" s="83" t="str">
        <f aca="false">IF(ISNA(VLOOKUP(G1677,BadCanCurves,1,FALSE())),VLOOKUP(D1677,FOLIOS,6,FALSE()),"not used")</f>
        <v>not used</v>
      </c>
      <c r="P1677" s="83" t="n">
        <f aca="false">IF($N1677="P",VLOOKUP(H1677,PrcBuckets,2,FALSE()),0)</f>
        <v>13</v>
      </c>
      <c r="Q1677" s="83" t="n">
        <f aca="false">IF($N1677="D",VLOOKUP(H1677,BasisBuckets,2,FALSE()),0)</f>
        <v>0</v>
      </c>
      <c r="R1677" s="83" t="n">
        <f aca="false">IF($N1677="PHY",VLOOKUP(H1677,PGDBuckets,2,FALSE()),0)</f>
        <v>0</v>
      </c>
      <c r="S1677" s="83" t="n">
        <f aca="false">IF($N1677="G",VLOOKUP(H1677,PGDBuckets,2,FALSE()),0)</f>
        <v>0</v>
      </c>
      <c r="T1677" s="83" t="n">
        <f aca="false">SUM(P1677:S1677)</f>
        <v>13</v>
      </c>
      <c r="U1677" s="83" t="str">
        <f aca="false">IF(O1677="not used","-",O1677&amp;N1677&amp;T1677)</f>
        <v>-</v>
      </c>
      <c r="V1677" s="83" t="str">
        <f aca="false">IF(O1677="Not Used","-",VLOOKUP(D1677,FOLIOS,7,FALSE())&amp;H1677)</f>
        <v>-</v>
      </c>
      <c r="W1677" s="83" t="str">
        <f aca="false">IF(U1677="-","-",O1677&amp;E1677&amp;H1677)</f>
        <v>-</v>
      </c>
      <c r="X1677" s="84" t="str">
        <f aca="false">D1677&amp;G1677</f>
        <v>FT-CAND-EGSC-PRCTOLL:MONCH/CHI</v>
      </c>
      <c r="AF1677" s="0" t="str">
        <f aca="false">D1677&amp;V1677</f>
        <v>FT-CAND-EGSC-PRC-</v>
      </c>
    </row>
    <row r="1678" customFormat="false" ht="12.75" hidden="false" customHeight="false" outlineLevel="0" collapsed="false">
      <c r="A1678" s="80" t="n">
        <v>36682</v>
      </c>
      <c r="B1678" s="81" t="s">
        <v>55</v>
      </c>
      <c r="C1678" s="81" t="s">
        <v>56</v>
      </c>
      <c r="D1678" s="81" t="s">
        <v>80</v>
      </c>
      <c r="E1678" s="81" t="s">
        <v>24</v>
      </c>
      <c r="F1678" s="81"/>
      <c r="G1678" s="81" t="s">
        <v>68</v>
      </c>
      <c r="H1678" s="80" t="n">
        <v>39539</v>
      </c>
      <c r="I1678" s="81" t="n">
        <v>0</v>
      </c>
      <c r="J1678" s="81" t="n">
        <v>0</v>
      </c>
      <c r="K1678" s="82" t="n">
        <f aca="false">IF(J1678=0,0,J1678/I1678)</f>
        <v>0</v>
      </c>
      <c r="L1678" s="82" t="n">
        <f aca="false">I1678/UOM</f>
        <v>0</v>
      </c>
      <c r="M1678" s="82" t="n">
        <f aca="false">J1678/UOM</f>
        <v>0</v>
      </c>
      <c r="N1678" s="83" t="str">
        <f aca="false">IF(F1678="P","PHY",IF(F1678="G","G",E1678))</f>
        <v>P</v>
      </c>
      <c r="O1678" s="83" t="str">
        <f aca="false">IF(ISNA(VLOOKUP(G1678,BadCanCurves,1,FALSE())),VLOOKUP(D1678,FOLIOS,6,FALSE()),"not used")</f>
        <v>not used</v>
      </c>
      <c r="P1678" s="83" t="n">
        <f aca="false">IF($N1678="P",VLOOKUP(H1678,PrcBuckets,2,FALSE()),0)</f>
        <v>13</v>
      </c>
      <c r="Q1678" s="83" t="n">
        <f aca="false">IF($N1678="D",VLOOKUP(H1678,BasisBuckets,2,FALSE()),0)</f>
        <v>0</v>
      </c>
      <c r="R1678" s="83" t="n">
        <f aca="false">IF($N1678="PHY",VLOOKUP(H1678,PGDBuckets,2,FALSE()),0)</f>
        <v>0</v>
      </c>
      <c r="S1678" s="83" t="n">
        <f aca="false">IF($N1678="G",VLOOKUP(H1678,PGDBuckets,2,FALSE()),0)</f>
        <v>0</v>
      </c>
      <c r="T1678" s="83" t="n">
        <f aca="false">SUM(P1678:S1678)</f>
        <v>13</v>
      </c>
      <c r="U1678" s="83" t="str">
        <f aca="false">IF(O1678="not used","-",O1678&amp;N1678&amp;T1678)</f>
        <v>-</v>
      </c>
      <c r="V1678" s="83" t="str">
        <f aca="false">IF(O1678="Not Used","-",VLOOKUP(D1678,FOLIOS,7,FALSE())&amp;H1678)</f>
        <v>-</v>
      </c>
      <c r="W1678" s="83" t="str">
        <f aca="false">IF(U1678="-","-",O1678&amp;E1678&amp;H1678)</f>
        <v>-</v>
      </c>
      <c r="X1678" s="84" t="str">
        <f aca="false">D1678&amp;G1678</f>
        <v>FT-CAND-EGSC-PRCTOLL:MONCH/CHI</v>
      </c>
      <c r="AF1678" s="0" t="str">
        <f aca="false">D1678&amp;V1678</f>
        <v>FT-CAND-EGSC-PRC-</v>
      </c>
    </row>
    <row r="1679" customFormat="false" ht="12.75" hidden="false" customHeight="false" outlineLevel="0" collapsed="false">
      <c r="A1679" s="80" t="n">
        <v>36682</v>
      </c>
      <c r="B1679" s="81" t="s">
        <v>55</v>
      </c>
      <c r="C1679" s="81" t="s">
        <v>56</v>
      </c>
      <c r="D1679" s="81" t="s">
        <v>80</v>
      </c>
      <c r="E1679" s="81" t="s">
        <v>24</v>
      </c>
      <c r="F1679" s="81"/>
      <c r="G1679" s="81" t="s">
        <v>68</v>
      </c>
      <c r="H1679" s="80" t="n">
        <v>39569</v>
      </c>
      <c r="I1679" s="81" t="n">
        <v>0</v>
      </c>
      <c r="J1679" s="81" t="n">
        <v>0</v>
      </c>
      <c r="K1679" s="82" t="n">
        <f aca="false">IF(J1679=0,0,J1679/I1679)</f>
        <v>0</v>
      </c>
      <c r="L1679" s="82" t="n">
        <f aca="false">I1679/UOM</f>
        <v>0</v>
      </c>
      <c r="M1679" s="82" t="n">
        <f aca="false">J1679/UOM</f>
        <v>0</v>
      </c>
      <c r="N1679" s="83" t="str">
        <f aca="false">IF(F1679="P","PHY",IF(F1679="G","G",E1679))</f>
        <v>P</v>
      </c>
      <c r="O1679" s="83" t="str">
        <f aca="false">IF(ISNA(VLOOKUP(G1679,BadCanCurves,1,FALSE())),VLOOKUP(D1679,FOLIOS,6,FALSE()),"not used")</f>
        <v>not used</v>
      </c>
      <c r="P1679" s="83" t="n">
        <f aca="false">IF($N1679="P",VLOOKUP(H1679,PrcBuckets,2,FALSE()),0)</f>
        <v>13</v>
      </c>
      <c r="Q1679" s="83" t="n">
        <f aca="false">IF($N1679="D",VLOOKUP(H1679,BasisBuckets,2,FALSE()),0)</f>
        <v>0</v>
      </c>
      <c r="R1679" s="83" t="n">
        <f aca="false">IF($N1679="PHY",VLOOKUP(H1679,PGDBuckets,2,FALSE()),0)</f>
        <v>0</v>
      </c>
      <c r="S1679" s="83" t="n">
        <f aca="false">IF($N1679="G",VLOOKUP(H1679,PGDBuckets,2,FALSE()),0)</f>
        <v>0</v>
      </c>
      <c r="T1679" s="83" t="n">
        <f aca="false">SUM(P1679:S1679)</f>
        <v>13</v>
      </c>
      <c r="U1679" s="83" t="str">
        <f aca="false">IF(O1679="not used","-",O1679&amp;N1679&amp;T1679)</f>
        <v>-</v>
      </c>
      <c r="V1679" s="83" t="str">
        <f aca="false">IF(O1679="Not Used","-",VLOOKUP(D1679,FOLIOS,7,FALSE())&amp;H1679)</f>
        <v>-</v>
      </c>
      <c r="W1679" s="83" t="str">
        <f aca="false">IF(U1679="-","-",O1679&amp;E1679&amp;H1679)</f>
        <v>-</v>
      </c>
      <c r="X1679" s="84" t="str">
        <f aca="false">D1679&amp;G1679</f>
        <v>FT-CAND-EGSC-PRCTOLL:MONCH/CHI</v>
      </c>
      <c r="AF1679" s="0" t="str">
        <f aca="false">D1679&amp;V1679</f>
        <v>FT-CAND-EGSC-PRC-</v>
      </c>
    </row>
    <row r="1680" customFormat="false" ht="12.75" hidden="false" customHeight="false" outlineLevel="0" collapsed="false">
      <c r="A1680" s="80" t="n">
        <v>36682</v>
      </c>
      <c r="B1680" s="81" t="s">
        <v>55</v>
      </c>
      <c r="C1680" s="81" t="s">
        <v>56</v>
      </c>
      <c r="D1680" s="81" t="s">
        <v>80</v>
      </c>
      <c r="E1680" s="81" t="s">
        <v>24</v>
      </c>
      <c r="F1680" s="81"/>
      <c r="G1680" s="81" t="s">
        <v>68</v>
      </c>
      <c r="H1680" s="80" t="n">
        <v>39600</v>
      </c>
      <c r="I1680" s="81" t="n">
        <v>0</v>
      </c>
      <c r="J1680" s="81" t="n">
        <v>0</v>
      </c>
      <c r="K1680" s="82" t="n">
        <f aca="false">IF(J1680=0,0,J1680/I1680)</f>
        <v>0</v>
      </c>
      <c r="L1680" s="82" t="n">
        <f aca="false">I1680/UOM</f>
        <v>0</v>
      </c>
      <c r="M1680" s="82" t="n">
        <f aca="false">J1680/UOM</f>
        <v>0</v>
      </c>
      <c r="N1680" s="83" t="str">
        <f aca="false">IF(F1680="P","PHY",IF(F1680="G","G",E1680))</f>
        <v>P</v>
      </c>
      <c r="O1680" s="83" t="str">
        <f aca="false">IF(ISNA(VLOOKUP(G1680,BadCanCurves,1,FALSE())),VLOOKUP(D1680,FOLIOS,6,FALSE()),"not used")</f>
        <v>not used</v>
      </c>
      <c r="P1680" s="83" t="n">
        <f aca="false">IF($N1680="P",VLOOKUP(H1680,PrcBuckets,2,FALSE()),0)</f>
        <v>13</v>
      </c>
      <c r="Q1680" s="83" t="n">
        <f aca="false">IF($N1680="D",VLOOKUP(H1680,BasisBuckets,2,FALSE()),0)</f>
        <v>0</v>
      </c>
      <c r="R1680" s="83" t="n">
        <f aca="false">IF($N1680="PHY",VLOOKUP(H1680,PGDBuckets,2,FALSE()),0)</f>
        <v>0</v>
      </c>
      <c r="S1680" s="83" t="n">
        <f aca="false">IF($N1680="G",VLOOKUP(H1680,PGDBuckets,2,FALSE()),0)</f>
        <v>0</v>
      </c>
      <c r="T1680" s="83" t="n">
        <f aca="false">SUM(P1680:S1680)</f>
        <v>13</v>
      </c>
      <c r="U1680" s="83" t="str">
        <f aca="false">IF(O1680="not used","-",O1680&amp;N1680&amp;T1680)</f>
        <v>-</v>
      </c>
      <c r="V1680" s="83" t="str">
        <f aca="false">IF(O1680="Not Used","-",VLOOKUP(D1680,FOLIOS,7,FALSE())&amp;H1680)</f>
        <v>-</v>
      </c>
      <c r="W1680" s="83" t="str">
        <f aca="false">IF(U1680="-","-",O1680&amp;E1680&amp;H1680)</f>
        <v>-</v>
      </c>
      <c r="X1680" s="84" t="str">
        <f aca="false">D1680&amp;G1680</f>
        <v>FT-CAND-EGSC-PRCTOLL:MONCH/CHI</v>
      </c>
      <c r="AF1680" s="0" t="str">
        <f aca="false">D1680&amp;V1680</f>
        <v>FT-CAND-EGSC-PRC-</v>
      </c>
    </row>
    <row r="1681" customFormat="false" ht="12.75" hidden="false" customHeight="false" outlineLevel="0" collapsed="false">
      <c r="A1681" s="80" t="n">
        <v>36682</v>
      </c>
      <c r="B1681" s="81" t="s">
        <v>55</v>
      </c>
      <c r="C1681" s="81" t="s">
        <v>56</v>
      </c>
      <c r="D1681" s="81" t="s">
        <v>80</v>
      </c>
      <c r="E1681" s="81" t="s">
        <v>24</v>
      </c>
      <c r="F1681" s="81"/>
      <c r="G1681" s="81" t="s">
        <v>68</v>
      </c>
      <c r="H1681" s="80" t="n">
        <v>39630</v>
      </c>
      <c r="I1681" s="81" t="n">
        <v>0</v>
      </c>
      <c r="J1681" s="81" t="n">
        <v>0</v>
      </c>
      <c r="K1681" s="82" t="n">
        <f aca="false">IF(J1681=0,0,J1681/I1681)</f>
        <v>0</v>
      </c>
      <c r="L1681" s="82" t="n">
        <f aca="false">I1681/UOM</f>
        <v>0</v>
      </c>
      <c r="M1681" s="82" t="n">
        <f aca="false">J1681/UOM</f>
        <v>0</v>
      </c>
      <c r="N1681" s="83" t="str">
        <f aca="false">IF(F1681="P","PHY",IF(F1681="G","G",E1681))</f>
        <v>P</v>
      </c>
      <c r="O1681" s="83" t="str">
        <f aca="false">IF(ISNA(VLOOKUP(G1681,BadCanCurves,1,FALSE())),VLOOKUP(D1681,FOLIOS,6,FALSE()),"not used")</f>
        <v>not used</v>
      </c>
      <c r="P1681" s="83" t="n">
        <f aca="false">IF($N1681="P",VLOOKUP(H1681,PrcBuckets,2,FALSE()),0)</f>
        <v>13</v>
      </c>
      <c r="Q1681" s="83" t="n">
        <f aca="false">IF($N1681="D",VLOOKUP(H1681,BasisBuckets,2,FALSE()),0)</f>
        <v>0</v>
      </c>
      <c r="R1681" s="83" t="n">
        <f aca="false">IF($N1681="PHY",VLOOKUP(H1681,PGDBuckets,2,FALSE()),0)</f>
        <v>0</v>
      </c>
      <c r="S1681" s="83" t="n">
        <f aca="false">IF($N1681="G",VLOOKUP(H1681,PGDBuckets,2,FALSE()),0)</f>
        <v>0</v>
      </c>
      <c r="T1681" s="83" t="n">
        <f aca="false">SUM(P1681:S1681)</f>
        <v>13</v>
      </c>
      <c r="U1681" s="83" t="str">
        <f aca="false">IF(O1681="not used","-",O1681&amp;N1681&amp;T1681)</f>
        <v>-</v>
      </c>
      <c r="V1681" s="83" t="str">
        <f aca="false">IF(O1681="Not Used","-",VLOOKUP(D1681,FOLIOS,7,FALSE())&amp;H1681)</f>
        <v>-</v>
      </c>
      <c r="W1681" s="83" t="str">
        <f aca="false">IF(U1681="-","-",O1681&amp;E1681&amp;H1681)</f>
        <v>-</v>
      </c>
      <c r="X1681" s="84" t="str">
        <f aca="false">D1681&amp;G1681</f>
        <v>FT-CAND-EGSC-PRCTOLL:MONCH/CHI</v>
      </c>
      <c r="AF1681" s="0" t="str">
        <f aca="false">D1681&amp;V1681</f>
        <v>FT-CAND-EGSC-PRC-</v>
      </c>
    </row>
    <row r="1682" customFormat="false" ht="12.75" hidden="false" customHeight="false" outlineLevel="0" collapsed="false">
      <c r="A1682" s="80" t="n">
        <v>36682</v>
      </c>
      <c r="B1682" s="81" t="s">
        <v>55</v>
      </c>
      <c r="C1682" s="81" t="s">
        <v>56</v>
      </c>
      <c r="D1682" s="81" t="s">
        <v>80</v>
      </c>
      <c r="E1682" s="81" t="s">
        <v>24</v>
      </c>
      <c r="F1682" s="81"/>
      <c r="G1682" s="81" t="s">
        <v>68</v>
      </c>
      <c r="H1682" s="80" t="n">
        <v>39661</v>
      </c>
      <c r="I1682" s="81" t="n">
        <v>0</v>
      </c>
      <c r="J1682" s="81" t="n">
        <v>0</v>
      </c>
      <c r="K1682" s="82" t="n">
        <f aca="false">IF(J1682=0,0,J1682/I1682)</f>
        <v>0</v>
      </c>
      <c r="L1682" s="82" t="n">
        <f aca="false">I1682/UOM</f>
        <v>0</v>
      </c>
      <c r="M1682" s="82" t="n">
        <f aca="false">J1682/UOM</f>
        <v>0</v>
      </c>
      <c r="N1682" s="83" t="str">
        <f aca="false">IF(F1682="P","PHY",IF(F1682="G","G",E1682))</f>
        <v>P</v>
      </c>
      <c r="O1682" s="83" t="str">
        <f aca="false">IF(ISNA(VLOOKUP(G1682,BadCanCurves,1,FALSE())),VLOOKUP(D1682,FOLIOS,6,FALSE()),"not used")</f>
        <v>not used</v>
      </c>
      <c r="P1682" s="83" t="n">
        <f aca="false">IF($N1682="P",VLOOKUP(H1682,PrcBuckets,2,FALSE()),0)</f>
        <v>13</v>
      </c>
      <c r="Q1682" s="83" t="n">
        <f aca="false">IF($N1682="D",VLOOKUP(H1682,BasisBuckets,2,FALSE()),0)</f>
        <v>0</v>
      </c>
      <c r="R1682" s="83" t="n">
        <f aca="false">IF($N1682="PHY",VLOOKUP(H1682,PGDBuckets,2,FALSE()),0)</f>
        <v>0</v>
      </c>
      <c r="S1682" s="83" t="n">
        <f aca="false">IF($N1682="G",VLOOKUP(H1682,PGDBuckets,2,FALSE()),0)</f>
        <v>0</v>
      </c>
      <c r="T1682" s="83" t="n">
        <f aca="false">SUM(P1682:S1682)</f>
        <v>13</v>
      </c>
      <c r="U1682" s="83" t="str">
        <f aca="false">IF(O1682="not used","-",O1682&amp;N1682&amp;T1682)</f>
        <v>-</v>
      </c>
      <c r="V1682" s="83" t="str">
        <f aca="false">IF(O1682="Not Used","-",VLOOKUP(D1682,FOLIOS,7,FALSE())&amp;H1682)</f>
        <v>-</v>
      </c>
      <c r="W1682" s="83" t="str">
        <f aca="false">IF(U1682="-","-",O1682&amp;E1682&amp;H1682)</f>
        <v>-</v>
      </c>
      <c r="X1682" s="84" t="str">
        <f aca="false">D1682&amp;G1682</f>
        <v>FT-CAND-EGSC-PRCTOLL:MONCH/CHI</v>
      </c>
      <c r="AF1682" s="0" t="str">
        <f aca="false">D1682&amp;V1682</f>
        <v>FT-CAND-EGSC-PRC-</v>
      </c>
    </row>
    <row r="1683" customFormat="false" ht="12.75" hidden="false" customHeight="false" outlineLevel="0" collapsed="false">
      <c r="A1683" s="80" t="n">
        <v>36682</v>
      </c>
      <c r="B1683" s="81" t="s">
        <v>55</v>
      </c>
      <c r="C1683" s="81" t="s">
        <v>56</v>
      </c>
      <c r="D1683" s="81" t="s">
        <v>80</v>
      </c>
      <c r="E1683" s="81" t="s">
        <v>24</v>
      </c>
      <c r="F1683" s="81"/>
      <c r="G1683" s="81" t="s">
        <v>68</v>
      </c>
      <c r="H1683" s="80" t="n">
        <v>39692</v>
      </c>
      <c r="I1683" s="81" t="n">
        <v>0</v>
      </c>
      <c r="J1683" s="81" t="n">
        <v>0</v>
      </c>
      <c r="K1683" s="82" t="n">
        <f aca="false">IF(J1683=0,0,J1683/I1683)</f>
        <v>0</v>
      </c>
      <c r="L1683" s="82" t="n">
        <f aca="false">I1683/UOM</f>
        <v>0</v>
      </c>
      <c r="M1683" s="82" t="n">
        <f aca="false">J1683/UOM</f>
        <v>0</v>
      </c>
      <c r="N1683" s="83" t="str">
        <f aca="false">IF(F1683="P","PHY",IF(F1683="G","G",E1683))</f>
        <v>P</v>
      </c>
      <c r="O1683" s="83" t="str">
        <f aca="false">IF(ISNA(VLOOKUP(G1683,BadCanCurves,1,FALSE())),VLOOKUP(D1683,FOLIOS,6,FALSE()),"not used")</f>
        <v>not used</v>
      </c>
      <c r="P1683" s="83" t="n">
        <f aca="false">IF($N1683="P",VLOOKUP(H1683,PrcBuckets,2,FALSE()),0)</f>
        <v>13</v>
      </c>
      <c r="Q1683" s="83" t="n">
        <f aca="false">IF($N1683="D",VLOOKUP(H1683,BasisBuckets,2,FALSE()),0)</f>
        <v>0</v>
      </c>
      <c r="R1683" s="83" t="n">
        <f aca="false">IF($N1683="PHY",VLOOKUP(H1683,PGDBuckets,2,FALSE()),0)</f>
        <v>0</v>
      </c>
      <c r="S1683" s="83" t="n">
        <f aca="false">IF($N1683="G",VLOOKUP(H1683,PGDBuckets,2,FALSE()),0)</f>
        <v>0</v>
      </c>
      <c r="T1683" s="83" t="n">
        <f aca="false">SUM(P1683:S1683)</f>
        <v>13</v>
      </c>
      <c r="U1683" s="83" t="str">
        <f aca="false">IF(O1683="not used","-",O1683&amp;N1683&amp;T1683)</f>
        <v>-</v>
      </c>
      <c r="V1683" s="83" t="str">
        <f aca="false">IF(O1683="Not Used","-",VLOOKUP(D1683,FOLIOS,7,FALSE())&amp;H1683)</f>
        <v>-</v>
      </c>
      <c r="W1683" s="83" t="str">
        <f aca="false">IF(U1683="-","-",O1683&amp;E1683&amp;H1683)</f>
        <v>-</v>
      </c>
      <c r="X1683" s="84" t="str">
        <f aca="false">D1683&amp;G1683</f>
        <v>FT-CAND-EGSC-PRCTOLL:MONCH/CHI</v>
      </c>
      <c r="AF1683" s="0" t="str">
        <f aca="false">D1683&amp;V1683</f>
        <v>FT-CAND-EGSC-PRC-</v>
      </c>
    </row>
    <row r="1684" customFormat="false" ht="12.75" hidden="false" customHeight="false" outlineLevel="0" collapsed="false">
      <c r="A1684" s="80" t="n">
        <v>36682</v>
      </c>
      <c r="B1684" s="81" t="s">
        <v>55</v>
      </c>
      <c r="C1684" s="81" t="s">
        <v>56</v>
      </c>
      <c r="D1684" s="81" t="s">
        <v>80</v>
      </c>
      <c r="E1684" s="81" t="s">
        <v>24</v>
      </c>
      <c r="F1684" s="81"/>
      <c r="G1684" s="81" t="s">
        <v>68</v>
      </c>
      <c r="H1684" s="80" t="n">
        <v>39722</v>
      </c>
      <c r="I1684" s="81" t="n">
        <v>0</v>
      </c>
      <c r="J1684" s="81" t="n">
        <v>0</v>
      </c>
      <c r="K1684" s="82" t="n">
        <f aca="false">IF(J1684=0,0,J1684/I1684)</f>
        <v>0</v>
      </c>
      <c r="L1684" s="82" t="n">
        <f aca="false">I1684/UOM</f>
        <v>0</v>
      </c>
      <c r="M1684" s="82" t="n">
        <f aca="false">J1684/UOM</f>
        <v>0</v>
      </c>
      <c r="N1684" s="83" t="str">
        <f aca="false">IF(F1684="P","PHY",IF(F1684="G","G",E1684))</f>
        <v>P</v>
      </c>
      <c r="O1684" s="83" t="str">
        <f aca="false">IF(ISNA(VLOOKUP(G1684,BadCanCurves,1,FALSE())),VLOOKUP(D1684,FOLIOS,6,FALSE()),"not used")</f>
        <v>not used</v>
      </c>
      <c r="P1684" s="83" t="n">
        <f aca="false">IF($N1684="P",VLOOKUP(H1684,PrcBuckets,2,FALSE()),0)</f>
        <v>13</v>
      </c>
      <c r="Q1684" s="83" t="n">
        <f aca="false">IF($N1684="D",VLOOKUP(H1684,BasisBuckets,2,FALSE()),0)</f>
        <v>0</v>
      </c>
      <c r="R1684" s="83" t="n">
        <f aca="false">IF($N1684="PHY",VLOOKUP(H1684,PGDBuckets,2,FALSE()),0)</f>
        <v>0</v>
      </c>
      <c r="S1684" s="83" t="n">
        <f aca="false">IF($N1684="G",VLOOKUP(H1684,PGDBuckets,2,FALSE()),0)</f>
        <v>0</v>
      </c>
      <c r="T1684" s="83" t="n">
        <f aca="false">SUM(P1684:S1684)</f>
        <v>13</v>
      </c>
      <c r="U1684" s="83" t="str">
        <f aca="false">IF(O1684="not used","-",O1684&amp;N1684&amp;T1684)</f>
        <v>-</v>
      </c>
      <c r="V1684" s="83" t="str">
        <f aca="false">IF(O1684="Not Used","-",VLOOKUP(D1684,FOLIOS,7,FALSE())&amp;H1684)</f>
        <v>-</v>
      </c>
      <c r="W1684" s="83" t="str">
        <f aca="false">IF(U1684="-","-",O1684&amp;E1684&amp;H1684)</f>
        <v>-</v>
      </c>
      <c r="X1684" s="84" t="str">
        <f aca="false">D1684&amp;G1684</f>
        <v>FT-CAND-EGSC-PRCTOLL:MONCH/CHI</v>
      </c>
      <c r="AF1684" s="0" t="str">
        <f aca="false">D1684&amp;V1684</f>
        <v>FT-CAND-EGSC-PRC-</v>
      </c>
    </row>
    <row r="1685" customFormat="false" ht="12.75" hidden="false" customHeight="false" outlineLevel="0" collapsed="false">
      <c r="A1685" s="80" t="n">
        <v>36682</v>
      </c>
      <c r="B1685" s="81" t="s">
        <v>55</v>
      </c>
      <c r="C1685" s="81" t="s">
        <v>56</v>
      </c>
      <c r="D1685" s="81" t="s">
        <v>80</v>
      </c>
      <c r="E1685" s="81" t="s">
        <v>24</v>
      </c>
      <c r="F1685" s="81"/>
      <c r="G1685" s="81" t="s">
        <v>68</v>
      </c>
      <c r="H1685" s="80" t="n">
        <v>39753</v>
      </c>
      <c r="I1685" s="81" t="n">
        <v>0</v>
      </c>
      <c r="J1685" s="81" t="n">
        <v>0</v>
      </c>
      <c r="K1685" s="82" t="n">
        <f aca="false">IF(J1685=0,0,J1685/I1685)</f>
        <v>0</v>
      </c>
      <c r="L1685" s="82" t="n">
        <f aca="false">I1685/UOM</f>
        <v>0</v>
      </c>
      <c r="M1685" s="82" t="n">
        <f aca="false">J1685/UOM</f>
        <v>0</v>
      </c>
      <c r="N1685" s="83" t="str">
        <f aca="false">IF(F1685="P","PHY",IF(F1685="G","G",E1685))</f>
        <v>P</v>
      </c>
      <c r="O1685" s="83" t="str">
        <f aca="false">IF(ISNA(VLOOKUP(G1685,BadCanCurves,1,FALSE())),VLOOKUP(D1685,FOLIOS,6,FALSE()),"not used")</f>
        <v>not used</v>
      </c>
      <c r="P1685" s="83" t="n">
        <f aca="false">IF($N1685="P",VLOOKUP(H1685,PrcBuckets,2,FALSE()),0)</f>
        <v>13</v>
      </c>
      <c r="Q1685" s="83" t="n">
        <f aca="false">IF($N1685="D",VLOOKUP(H1685,BasisBuckets,2,FALSE()),0)</f>
        <v>0</v>
      </c>
      <c r="R1685" s="83" t="n">
        <f aca="false">IF($N1685="PHY",VLOOKUP(H1685,PGDBuckets,2,FALSE()),0)</f>
        <v>0</v>
      </c>
      <c r="S1685" s="83" t="n">
        <f aca="false">IF($N1685="G",VLOOKUP(H1685,PGDBuckets,2,FALSE()),0)</f>
        <v>0</v>
      </c>
      <c r="T1685" s="83" t="n">
        <f aca="false">SUM(P1685:S1685)</f>
        <v>13</v>
      </c>
      <c r="U1685" s="83" t="str">
        <f aca="false">IF(O1685="not used","-",O1685&amp;N1685&amp;T1685)</f>
        <v>-</v>
      </c>
      <c r="V1685" s="83" t="str">
        <f aca="false">IF(O1685="Not Used","-",VLOOKUP(D1685,FOLIOS,7,FALSE())&amp;H1685)</f>
        <v>-</v>
      </c>
      <c r="W1685" s="83" t="str">
        <f aca="false">IF(U1685="-","-",O1685&amp;E1685&amp;H1685)</f>
        <v>-</v>
      </c>
      <c r="X1685" s="84" t="str">
        <f aca="false">D1685&amp;G1685</f>
        <v>FT-CAND-EGSC-PRCTOLL:MONCH/CHI</v>
      </c>
      <c r="AF1685" s="0" t="str">
        <f aca="false">D1685&amp;V1685</f>
        <v>FT-CAND-EGSC-PRC-</v>
      </c>
    </row>
    <row r="1686" customFormat="false" ht="12.75" hidden="false" customHeight="false" outlineLevel="0" collapsed="false">
      <c r="A1686" s="80" t="n">
        <v>36682</v>
      </c>
      <c r="B1686" s="81" t="s">
        <v>55</v>
      </c>
      <c r="C1686" s="81" t="s">
        <v>56</v>
      </c>
      <c r="D1686" s="81" t="s">
        <v>80</v>
      </c>
      <c r="E1686" s="81" t="s">
        <v>24</v>
      </c>
      <c r="F1686" s="81"/>
      <c r="G1686" s="81" t="s">
        <v>68</v>
      </c>
      <c r="H1686" s="80" t="n">
        <v>39783</v>
      </c>
      <c r="I1686" s="81" t="n">
        <v>-182475</v>
      </c>
      <c r="J1686" s="81" t="n">
        <v>0</v>
      </c>
      <c r="K1686" s="82" t="n">
        <f aca="false">IF(J1686=0,0,J1686/I1686)</f>
        <v>0</v>
      </c>
      <c r="L1686" s="82" t="n">
        <f aca="false">I1686/UOM</f>
        <v>-18.2475</v>
      </c>
      <c r="M1686" s="82" t="n">
        <f aca="false">J1686/UOM</f>
        <v>0</v>
      </c>
      <c r="N1686" s="83" t="str">
        <f aca="false">IF(F1686="P","PHY",IF(F1686="G","G",E1686))</f>
        <v>P</v>
      </c>
      <c r="O1686" s="83" t="str">
        <f aca="false">IF(ISNA(VLOOKUP(G1686,BadCanCurves,1,FALSE())),VLOOKUP(D1686,FOLIOS,6,FALSE()),"not used")</f>
        <v>not used</v>
      </c>
      <c r="P1686" s="83" t="n">
        <f aca="false">IF($N1686="P",VLOOKUP(H1686,PrcBuckets,2,FALSE()),0)</f>
        <v>13</v>
      </c>
      <c r="Q1686" s="83" t="n">
        <f aca="false">IF($N1686="D",VLOOKUP(H1686,BasisBuckets,2,FALSE()),0)</f>
        <v>0</v>
      </c>
      <c r="R1686" s="83" t="n">
        <f aca="false">IF($N1686="PHY",VLOOKUP(H1686,PGDBuckets,2,FALSE()),0)</f>
        <v>0</v>
      </c>
      <c r="S1686" s="83" t="n">
        <f aca="false">IF($N1686="G",VLOOKUP(H1686,PGDBuckets,2,FALSE()),0)</f>
        <v>0</v>
      </c>
      <c r="T1686" s="83" t="n">
        <f aca="false">SUM(P1686:S1686)</f>
        <v>13</v>
      </c>
      <c r="U1686" s="83" t="str">
        <f aca="false">IF(O1686="not used","-",O1686&amp;N1686&amp;T1686)</f>
        <v>-</v>
      </c>
      <c r="V1686" s="83" t="str">
        <f aca="false">IF(O1686="Not Used","-",VLOOKUP(D1686,FOLIOS,7,FALSE())&amp;H1686)</f>
        <v>-</v>
      </c>
      <c r="W1686" s="83" t="str">
        <f aca="false">IF(U1686="-","-",O1686&amp;E1686&amp;H1686)</f>
        <v>-</v>
      </c>
      <c r="X1686" s="84" t="str">
        <f aca="false">D1686&amp;G1686</f>
        <v>FT-CAND-EGSC-PRCTOLL:MONCH/CHI</v>
      </c>
      <c r="AF1686" s="0" t="str">
        <f aca="false">D1686&amp;V1686</f>
        <v>FT-CAND-EGSC-PRC-</v>
      </c>
    </row>
    <row r="1687" customFormat="false" ht="12.75" hidden="false" customHeight="false" outlineLevel="0" collapsed="false">
      <c r="A1687" s="80" t="n">
        <v>36682</v>
      </c>
      <c r="B1687" s="81" t="s">
        <v>55</v>
      </c>
      <c r="C1687" s="81" t="s">
        <v>56</v>
      </c>
      <c r="D1687" s="81" t="s">
        <v>80</v>
      </c>
      <c r="E1687" s="81" t="s">
        <v>24</v>
      </c>
      <c r="F1687" s="81"/>
      <c r="G1687" s="81" t="s">
        <v>69</v>
      </c>
      <c r="H1687" s="80" t="n">
        <v>36708</v>
      </c>
      <c r="I1687" s="81" t="n">
        <v>0</v>
      </c>
      <c r="J1687" s="81" t="n">
        <v>0</v>
      </c>
      <c r="K1687" s="82" t="n">
        <f aca="false">IF(J1687=0,0,J1687/I1687)</f>
        <v>0</v>
      </c>
      <c r="L1687" s="82" t="n">
        <f aca="false">I1687/UOM</f>
        <v>0</v>
      </c>
      <c r="M1687" s="82" t="n">
        <f aca="false">J1687/UOM</f>
        <v>0</v>
      </c>
      <c r="N1687" s="83" t="str">
        <f aca="false">IF(F1687="P","PHY",IF(F1687="G","G",E1687))</f>
        <v>P</v>
      </c>
      <c r="O1687" s="83" t="str">
        <f aca="false">IF(ISNA(VLOOKUP(G1687,BadCanCurves,1,FALSE())),VLOOKUP(D1687,FOLIOS,6,FALSE()),"not used")</f>
        <v>not used</v>
      </c>
      <c r="P1687" s="83" t="n">
        <f aca="false">IF($N1687="P",VLOOKUP(H1687,PrcBuckets,2,FALSE()),0)</f>
        <v>4</v>
      </c>
      <c r="Q1687" s="83" t="n">
        <f aca="false">IF($N1687="D",VLOOKUP(H1687,BasisBuckets,2,FALSE()),0)</f>
        <v>0</v>
      </c>
      <c r="R1687" s="83" t="n">
        <f aca="false">IF($N1687="PHY",VLOOKUP(H1687,PGDBuckets,2,FALSE()),0)</f>
        <v>0</v>
      </c>
      <c r="S1687" s="83" t="n">
        <f aca="false">IF($N1687="G",VLOOKUP(H1687,PGDBuckets,2,FALSE()),0)</f>
        <v>0</v>
      </c>
      <c r="T1687" s="83" t="n">
        <f aca="false">SUM(P1687:S1687)</f>
        <v>4</v>
      </c>
      <c r="U1687" s="83" t="str">
        <f aca="false">IF(O1687="not used","-",O1687&amp;N1687&amp;T1687)</f>
        <v>-</v>
      </c>
      <c r="V1687" s="83" t="str">
        <f aca="false">IF(O1687="Not Used","-",VLOOKUP(D1687,FOLIOS,7,FALSE())&amp;H1687)</f>
        <v>-</v>
      </c>
      <c r="W1687" s="83" t="str">
        <f aca="false">IF(U1687="-","-",O1687&amp;E1687&amp;H1687)</f>
        <v>-</v>
      </c>
      <c r="X1687" s="84" t="str">
        <f aca="false">D1687&amp;G1687</f>
        <v>FT-CAND-EGSC-PRCTOLL:MONCH/VEN</v>
      </c>
      <c r="AF1687" s="0" t="str">
        <f aca="false">D1687&amp;V1687</f>
        <v>FT-CAND-EGSC-PRC-</v>
      </c>
    </row>
    <row r="1688" customFormat="false" ht="12.75" hidden="false" customHeight="false" outlineLevel="0" collapsed="false">
      <c r="A1688" s="80" t="n">
        <v>36682</v>
      </c>
      <c r="B1688" s="81" t="s">
        <v>55</v>
      </c>
      <c r="C1688" s="81" t="s">
        <v>56</v>
      </c>
      <c r="D1688" s="81" t="s">
        <v>80</v>
      </c>
      <c r="E1688" s="81" t="s">
        <v>24</v>
      </c>
      <c r="F1688" s="81"/>
      <c r="G1688" s="81" t="s">
        <v>69</v>
      </c>
      <c r="H1688" s="80" t="n">
        <v>36739</v>
      </c>
      <c r="I1688" s="81" t="n">
        <v>0</v>
      </c>
      <c r="J1688" s="81" t="n">
        <v>0</v>
      </c>
      <c r="K1688" s="82" t="n">
        <f aca="false">IF(J1688=0,0,J1688/I1688)</f>
        <v>0</v>
      </c>
      <c r="L1688" s="82" t="n">
        <f aca="false">I1688/UOM</f>
        <v>0</v>
      </c>
      <c r="M1688" s="82" t="n">
        <f aca="false">J1688/UOM</f>
        <v>0</v>
      </c>
      <c r="N1688" s="83" t="str">
        <f aca="false">IF(F1688="P","PHY",IF(F1688="G","G",E1688))</f>
        <v>P</v>
      </c>
      <c r="O1688" s="83" t="str">
        <f aca="false">IF(ISNA(VLOOKUP(G1688,BadCanCurves,1,FALSE())),VLOOKUP(D1688,FOLIOS,6,FALSE()),"not used")</f>
        <v>not used</v>
      </c>
      <c r="P1688" s="83" t="n">
        <f aca="false">IF($N1688="P",VLOOKUP(H1688,PrcBuckets,2,FALSE()),0)</f>
        <v>5</v>
      </c>
      <c r="Q1688" s="83" t="n">
        <f aca="false">IF($N1688="D",VLOOKUP(H1688,BasisBuckets,2,FALSE()),0)</f>
        <v>0</v>
      </c>
      <c r="R1688" s="83" t="n">
        <f aca="false">IF($N1688="PHY",VLOOKUP(H1688,PGDBuckets,2,FALSE()),0)</f>
        <v>0</v>
      </c>
      <c r="S1688" s="83" t="n">
        <f aca="false">IF($N1688="G",VLOOKUP(H1688,PGDBuckets,2,FALSE()),0)</f>
        <v>0</v>
      </c>
      <c r="T1688" s="83" t="n">
        <f aca="false">SUM(P1688:S1688)</f>
        <v>5</v>
      </c>
      <c r="U1688" s="83" t="str">
        <f aca="false">IF(O1688="not used","-",O1688&amp;N1688&amp;T1688)</f>
        <v>-</v>
      </c>
      <c r="V1688" s="83" t="str">
        <f aca="false">IF(O1688="Not Used","-",VLOOKUP(D1688,FOLIOS,7,FALSE())&amp;H1688)</f>
        <v>-</v>
      </c>
      <c r="W1688" s="83" t="str">
        <f aca="false">IF(U1688="-","-",O1688&amp;E1688&amp;H1688)</f>
        <v>-</v>
      </c>
      <c r="X1688" s="84" t="str">
        <f aca="false">D1688&amp;G1688</f>
        <v>FT-CAND-EGSC-PRCTOLL:MONCH/VEN</v>
      </c>
      <c r="AF1688" s="0" t="str">
        <f aca="false">D1688&amp;V1688</f>
        <v>FT-CAND-EGSC-PRC-</v>
      </c>
    </row>
    <row r="1689" customFormat="false" ht="12.75" hidden="false" customHeight="false" outlineLevel="0" collapsed="false">
      <c r="A1689" s="80" t="n">
        <v>36682</v>
      </c>
      <c r="B1689" s="81" t="s">
        <v>55</v>
      </c>
      <c r="C1689" s="81" t="s">
        <v>56</v>
      </c>
      <c r="D1689" s="81" t="s">
        <v>80</v>
      </c>
      <c r="E1689" s="81" t="s">
        <v>24</v>
      </c>
      <c r="F1689" s="81"/>
      <c r="G1689" s="81" t="s">
        <v>69</v>
      </c>
      <c r="H1689" s="80" t="n">
        <v>36770</v>
      </c>
      <c r="I1689" s="81" t="n">
        <v>0</v>
      </c>
      <c r="J1689" s="81" t="n">
        <v>0</v>
      </c>
      <c r="K1689" s="82" t="n">
        <f aca="false">IF(J1689=0,0,J1689/I1689)</f>
        <v>0</v>
      </c>
      <c r="L1689" s="82" t="n">
        <f aca="false">I1689/UOM</f>
        <v>0</v>
      </c>
      <c r="M1689" s="82" t="n">
        <f aca="false">J1689/UOM</f>
        <v>0</v>
      </c>
      <c r="N1689" s="83" t="str">
        <f aca="false">IF(F1689="P","PHY",IF(F1689="G","G",E1689))</f>
        <v>P</v>
      </c>
      <c r="O1689" s="83" t="str">
        <f aca="false">IF(ISNA(VLOOKUP(G1689,BadCanCurves,1,FALSE())),VLOOKUP(D1689,FOLIOS,6,FALSE()),"not used")</f>
        <v>not used</v>
      </c>
      <c r="P1689" s="83" t="n">
        <f aca="false">IF($N1689="P",VLOOKUP(H1689,PrcBuckets,2,FALSE()),0)</f>
        <v>6</v>
      </c>
      <c r="Q1689" s="83" t="n">
        <f aca="false">IF($N1689="D",VLOOKUP(H1689,BasisBuckets,2,FALSE()),0)</f>
        <v>0</v>
      </c>
      <c r="R1689" s="83" t="n">
        <f aca="false">IF($N1689="PHY",VLOOKUP(H1689,PGDBuckets,2,FALSE()),0)</f>
        <v>0</v>
      </c>
      <c r="S1689" s="83" t="n">
        <f aca="false">IF($N1689="G",VLOOKUP(H1689,PGDBuckets,2,FALSE()),0)</f>
        <v>0</v>
      </c>
      <c r="T1689" s="83" t="n">
        <f aca="false">SUM(P1689:S1689)</f>
        <v>6</v>
      </c>
      <c r="U1689" s="83" t="str">
        <f aca="false">IF(O1689="not used","-",O1689&amp;N1689&amp;T1689)</f>
        <v>-</v>
      </c>
      <c r="V1689" s="83" t="str">
        <f aca="false">IF(O1689="Not Used","-",VLOOKUP(D1689,FOLIOS,7,FALSE())&amp;H1689)</f>
        <v>-</v>
      </c>
      <c r="W1689" s="83" t="str">
        <f aca="false">IF(U1689="-","-",O1689&amp;E1689&amp;H1689)</f>
        <v>-</v>
      </c>
      <c r="X1689" s="84" t="str">
        <f aca="false">D1689&amp;G1689</f>
        <v>FT-CAND-EGSC-PRCTOLL:MONCH/VEN</v>
      </c>
      <c r="AF1689" s="0" t="str">
        <f aca="false">D1689&amp;V1689</f>
        <v>FT-CAND-EGSC-PRC-</v>
      </c>
    </row>
    <row r="1690" customFormat="false" ht="12.75" hidden="false" customHeight="false" outlineLevel="0" collapsed="false">
      <c r="A1690" s="80" t="n">
        <v>36682</v>
      </c>
      <c r="B1690" s="81" t="s">
        <v>55</v>
      </c>
      <c r="C1690" s="81" t="s">
        <v>56</v>
      </c>
      <c r="D1690" s="81" t="s">
        <v>80</v>
      </c>
      <c r="E1690" s="81" t="s">
        <v>24</v>
      </c>
      <c r="F1690" s="81"/>
      <c r="G1690" s="81" t="s">
        <v>69</v>
      </c>
      <c r="H1690" s="80" t="n">
        <v>36800</v>
      </c>
      <c r="I1690" s="81" t="n">
        <v>0</v>
      </c>
      <c r="J1690" s="81" t="n">
        <v>0</v>
      </c>
      <c r="K1690" s="82" t="n">
        <f aca="false">IF(J1690=0,0,J1690/I1690)</f>
        <v>0</v>
      </c>
      <c r="L1690" s="82" t="n">
        <f aca="false">I1690/UOM</f>
        <v>0</v>
      </c>
      <c r="M1690" s="82" t="n">
        <f aca="false">J1690/UOM</f>
        <v>0</v>
      </c>
      <c r="N1690" s="83" t="str">
        <f aca="false">IF(F1690="P","PHY",IF(F1690="G","G",E1690))</f>
        <v>P</v>
      </c>
      <c r="O1690" s="83" t="str">
        <f aca="false">IF(ISNA(VLOOKUP(G1690,BadCanCurves,1,FALSE())),VLOOKUP(D1690,FOLIOS,6,FALSE()),"not used")</f>
        <v>not used</v>
      </c>
      <c r="P1690" s="83" t="n">
        <f aca="false">IF($N1690="P",VLOOKUP(H1690,PrcBuckets,2,FALSE()),0)</f>
        <v>7</v>
      </c>
      <c r="Q1690" s="83" t="n">
        <f aca="false">IF($N1690="D",VLOOKUP(H1690,BasisBuckets,2,FALSE()),0)</f>
        <v>0</v>
      </c>
      <c r="R1690" s="83" t="n">
        <f aca="false">IF($N1690="PHY",VLOOKUP(H1690,PGDBuckets,2,FALSE()),0)</f>
        <v>0</v>
      </c>
      <c r="S1690" s="83" t="n">
        <f aca="false">IF($N1690="G",VLOOKUP(H1690,PGDBuckets,2,FALSE()),0)</f>
        <v>0</v>
      </c>
      <c r="T1690" s="83" t="n">
        <f aca="false">SUM(P1690:S1690)</f>
        <v>7</v>
      </c>
      <c r="U1690" s="83" t="str">
        <f aca="false">IF(O1690="not used","-",O1690&amp;N1690&amp;T1690)</f>
        <v>-</v>
      </c>
      <c r="V1690" s="83" t="str">
        <f aca="false">IF(O1690="Not Used","-",VLOOKUP(D1690,FOLIOS,7,FALSE())&amp;H1690)</f>
        <v>-</v>
      </c>
      <c r="W1690" s="83" t="str">
        <f aca="false">IF(U1690="-","-",O1690&amp;E1690&amp;H1690)</f>
        <v>-</v>
      </c>
      <c r="X1690" s="84" t="str">
        <f aca="false">D1690&amp;G1690</f>
        <v>FT-CAND-EGSC-PRCTOLL:MONCH/VEN</v>
      </c>
      <c r="AF1690" s="0" t="str">
        <f aca="false">D1690&amp;V1690</f>
        <v>FT-CAND-EGSC-PRC-</v>
      </c>
    </row>
    <row r="1691" customFormat="false" ht="12.75" hidden="false" customHeight="false" outlineLevel="0" collapsed="false">
      <c r="A1691" s="80" t="n">
        <v>36682</v>
      </c>
      <c r="B1691" s="81" t="s">
        <v>55</v>
      </c>
      <c r="C1691" s="81" t="s">
        <v>56</v>
      </c>
      <c r="D1691" s="81" t="s">
        <v>80</v>
      </c>
      <c r="E1691" s="81" t="s">
        <v>24</v>
      </c>
      <c r="F1691" s="81"/>
      <c r="G1691" s="81" t="s">
        <v>69</v>
      </c>
      <c r="H1691" s="80" t="n">
        <v>36831</v>
      </c>
      <c r="I1691" s="81" t="n">
        <v>0</v>
      </c>
      <c r="J1691" s="81" t="n">
        <v>0</v>
      </c>
      <c r="K1691" s="82" t="n">
        <f aca="false">IF(J1691=0,0,J1691/I1691)</f>
        <v>0</v>
      </c>
      <c r="L1691" s="82" t="n">
        <f aca="false">I1691/UOM</f>
        <v>0</v>
      </c>
      <c r="M1691" s="82" t="n">
        <f aca="false">J1691/UOM</f>
        <v>0</v>
      </c>
      <c r="N1691" s="83" t="str">
        <f aca="false">IF(F1691="P","PHY",IF(F1691="G","G",E1691))</f>
        <v>P</v>
      </c>
      <c r="O1691" s="83" t="str">
        <f aca="false">IF(ISNA(VLOOKUP(G1691,BadCanCurves,1,FALSE())),VLOOKUP(D1691,FOLIOS,6,FALSE()),"not used")</f>
        <v>not used</v>
      </c>
      <c r="P1691" s="83" t="n">
        <f aca="false">IF($N1691="P",VLOOKUP(H1691,PrcBuckets,2,FALSE()),0)</f>
        <v>8</v>
      </c>
      <c r="Q1691" s="83" t="n">
        <f aca="false">IF($N1691="D",VLOOKUP(H1691,BasisBuckets,2,FALSE()),0)</f>
        <v>0</v>
      </c>
      <c r="R1691" s="83" t="n">
        <f aca="false">IF($N1691="PHY",VLOOKUP(H1691,PGDBuckets,2,FALSE()),0)</f>
        <v>0</v>
      </c>
      <c r="S1691" s="83" t="n">
        <f aca="false">IF($N1691="G",VLOOKUP(H1691,PGDBuckets,2,FALSE()),0)</f>
        <v>0</v>
      </c>
      <c r="T1691" s="83" t="n">
        <f aca="false">SUM(P1691:S1691)</f>
        <v>8</v>
      </c>
      <c r="U1691" s="83" t="str">
        <f aca="false">IF(O1691="not used","-",O1691&amp;N1691&amp;T1691)</f>
        <v>-</v>
      </c>
      <c r="V1691" s="83" t="str">
        <f aca="false">IF(O1691="Not Used","-",VLOOKUP(D1691,FOLIOS,7,FALSE())&amp;H1691)</f>
        <v>-</v>
      </c>
      <c r="W1691" s="83" t="str">
        <f aca="false">IF(U1691="-","-",O1691&amp;E1691&amp;H1691)</f>
        <v>-</v>
      </c>
      <c r="X1691" s="84" t="str">
        <f aca="false">D1691&amp;G1691</f>
        <v>FT-CAND-EGSC-PRCTOLL:MONCH/VEN</v>
      </c>
      <c r="AF1691" s="0" t="str">
        <f aca="false">D1691&amp;V1691</f>
        <v>FT-CAND-EGSC-PRC-</v>
      </c>
    </row>
    <row r="1692" customFormat="false" ht="12.75" hidden="false" customHeight="false" outlineLevel="0" collapsed="false">
      <c r="A1692" s="80" t="n">
        <v>36682</v>
      </c>
      <c r="B1692" s="81" t="s">
        <v>55</v>
      </c>
      <c r="C1692" s="81" t="s">
        <v>56</v>
      </c>
      <c r="D1692" s="81" t="s">
        <v>80</v>
      </c>
      <c r="E1692" s="81" t="s">
        <v>24</v>
      </c>
      <c r="F1692" s="81"/>
      <c r="G1692" s="81" t="s">
        <v>69</v>
      </c>
      <c r="H1692" s="80" t="n">
        <v>36861</v>
      </c>
      <c r="I1692" s="81" t="n">
        <v>0</v>
      </c>
      <c r="J1692" s="81" t="n">
        <v>0</v>
      </c>
      <c r="K1692" s="82" t="n">
        <f aca="false">IF(J1692=0,0,J1692/I1692)</f>
        <v>0</v>
      </c>
      <c r="L1692" s="82" t="n">
        <f aca="false">I1692/UOM</f>
        <v>0</v>
      </c>
      <c r="M1692" s="82" t="n">
        <f aca="false">J1692/UOM</f>
        <v>0</v>
      </c>
      <c r="N1692" s="83" t="str">
        <f aca="false">IF(F1692="P","PHY",IF(F1692="G","G",E1692))</f>
        <v>P</v>
      </c>
      <c r="O1692" s="83" t="str">
        <f aca="false">IF(ISNA(VLOOKUP(G1692,BadCanCurves,1,FALSE())),VLOOKUP(D1692,FOLIOS,6,FALSE()),"not used")</f>
        <v>not used</v>
      </c>
      <c r="P1692" s="83" t="n">
        <f aca="false">IF($N1692="P",VLOOKUP(H1692,PrcBuckets,2,FALSE()),0)</f>
        <v>8</v>
      </c>
      <c r="Q1692" s="83" t="n">
        <f aca="false">IF($N1692="D",VLOOKUP(H1692,BasisBuckets,2,FALSE()),0)</f>
        <v>0</v>
      </c>
      <c r="R1692" s="83" t="n">
        <f aca="false">IF($N1692="PHY",VLOOKUP(H1692,PGDBuckets,2,FALSE()),0)</f>
        <v>0</v>
      </c>
      <c r="S1692" s="83" t="n">
        <f aca="false">IF($N1692="G",VLOOKUP(H1692,PGDBuckets,2,FALSE()),0)</f>
        <v>0</v>
      </c>
      <c r="T1692" s="83" t="n">
        <f aca="false">SUM(P1692:S1692)</f>
        <v>8</v>
      </c>
      <c r="U1692" s="83" t="str">
        <f aca="false">IF(O1692="not used","-",O1692&amp;N1692&amp;T1692)</f>
        <v>-</v>
      </c>
      <c r="V1692" s="83" t="str">
        <f aca="false">IF(O1692="Not Used","-",VLOOKUP(D1692,FOLIOS,7,FALSE())&amp;H1692)</f>
        <v>-</v>
      </c>
      <c r="W1692" s="83" t="str">
        <f aca="false">IF(U1692="-","-",O1692&amp;E1692&amp;H1692)</f>
        <v>-</v>
      </c>
      <c r="X1692" s="84" t="str">
        <f aca="false">D1692&amp;G1692</f>
        <v>FT-CAND-EGSC-PRCTOLL:MONCH/VEN</v>
      </c>
      <c r="AF1692" s="0" t="str">
        <f aca="false">D1692&amp;V1692</f>
        <v>FT-CAND-EGSC-PRC-</v>
      </c>
    </row>
    <row r="1693" customFormat="false" ht="12.75" hidden="false" customHeight="false" outlineLevel="0" collapsed="false">
      <c r="A1693" s="80" t="n">
        <v>36682</v>
      </c>
      <c r="B1693" s="81" t="s">
        <v>55</v>
      </c>
      <c r="C1693" s="81" t="s">
        <v>56</v>
      </c>
      <c r="D1693" s="81" t="s">
        <v>80</v>
      </c>
      <c r="E1693" s="81" t="s">
        <v>24</v>
      </c>
      <c r="F1693" s="81"/>
      <c r="G1693" s="81" t="s">
        <v>69</v>
      </c>
      <c r="H1693" s="80" t="n">
        <v>36892</v>
      </c>
      <c r="I1693" s="81" t="n">
        <v>0</v>
      </c>
      <c r="J1693" s="81" t="n">
        <v>0</v>
      </c>
      <c r="K1693" s="82" t="n">
        <f aca="false">IF(J1693=0,0,J1693/I1693)</f>
        <v>0</v>
      </c>
      <c r="L1693" s="82" t="n">
        <f aca="false">I1693/UOM</f>
        <v>0</v>
      </c>
      <c r="M1693" s="82" t="n">
        <f aca="false">J1693/UOM</f>
        <v>0</v>
      </c>
      <c r="N1693" s="83" t="str">
        <f aca="false">IF(F1693="P","PHY",IF(F1693="G","G",E1693))</f>
        <v>P</v>
      </c>
      <c r="O1693" s="83" t="str">
        <f aca="false">IF(ISNA(VLOOKUP(G1693,BadCanCurves,1,FALSE())),VLOOKUP(D1693,FOLIOS,6,FALSE()),"not used")</f>
        <v>not used</v>
      </c>
      <c r="P1693" s="83" t="n">
        <f aca="false">IF($N1693="P",VLOOKUP(H1693,PrcBuckets,2,FALSE()),0)</f>
        <v>9</v>
      </c>
      <c r="Q1693" s="83" t="n">
        <f aca="false">IF($N1693="D",VLOOKUP(H1693,BasisBuckets,2,FALSE()),0)</f>
        <v>0</v>
      </c>
      <c r="R1693" s="83" t="n">
        <f aca="false">IF($N1693="PHY",VLOOKUP(H1693,PGDBuckets,2,FALSE()),0)</f>
        <v>0</v>
      </c>
      <c r="S1693" s="83" t="n">
        <f aca="false">IF($N1693="G",VLOOKUP(H1693,PGDBuckets,2,FALSE()),0)</f>
        <v>0</v>
      </c>
      <c r="T1693" s="83" t="n">
        <f aca="false">SUM(P1693:S1693)</f>
        <v>9</v>
      </c>
      <c r="U1693" s="83" t="str">
        <f aca="false">IF(O1693="not used","-",O1693&amp;N1693&amp;T1693)</f>
        <v>-</v>
      </c>
      <c r="V1693" s="83" t="str">
        <f aca="false">IF(O1693="Not Used","-",VLOOKUP(D1693,FOLIOS,7,FALSE())&amp;H1693)</f>
        <v>-</v>
      </c>
      <c r="W1693" s="83" t="str">
        <f aca="false">IF(U1693="-","-",O1693&amp;E1693&amp;H1693)</f>
        <v>-</v>
      </c>
      <c r="X1693" s="84" t="str">
        <f aca="false">D1693&amp;G1693</f>
        <v>FT-CAND-EGSC-PRCTOLL:MONCH/VEN</v>
      </c>
      <c r="AF1693" s="0" t="str">
        <f aca="false">D1693&amp;V1693</f>
        <v>FT-CAND-EGSC-PRC-</v>
      </c>
    </row>
    <row r="1694" customFormat="false" ht="12.75" hidden="false" customHeight="false" outlineLevel="0" collapsed="false">
      <c r="A1694" s="80" t="n">
        <v>36682</v>
      </c>
      <c r="B1694" s="81" t="s">
        <v>55</v>
      </c>
      <c r="C1694" s="81" t="s">
        <v>56</v>
      </c>
      <c r="D1694" s="81" t="s">
        <v>80</v>
      </c>
      <c r="E1694" s="81" t="s">
        <v>24</v>
      </c>
      <c r="F1694" s="81"/>
      <c r="G1694" s="81" t="s">
        <v>69</v>
      </c>
      <c r="H1694" s="80" t="n">
        <v>36923</v>
      </c>
      <c r="I1694" s="81" t="n">
        <v>0</v>
      </c>
      <c r="J1694" s="81" t="n">
        <v>0</v>
      </c>
      <c r="K1694" s="82" t="n">
        <f aca="false">IF(J1694=0,0,J1694/I1694)</f>
        <v>0</v>
      </c>
      <c r="L1694" s="82" t="n">
        <f aca="false">I1694/UOM</f>
        <v>0</v>
      </c>
      <c r="M1694" s="82" t="n">
        <f aca="false">J1694/UOM</f>
        <v>0</v>
      </c>
      <c r="N1694" s="83" t="str">
        <f aca="false">IF(F1694="P","PHY",IF(F1694="G","G",E1694))</f>
        <v>P</v>
      </c>
      <c r="O1694" s="83" t="str">
        <f aca="false">IF(ISNA(VLOOKUP(G1694,BadCanCurves,1,FALSE())),VLOOKUP(D1694,FOLIOS,6,FALSE()),"not used")</f>
        <v>not used</v>
      </c>
      <c r="P1694" s="83" t="n">
        <f aca="false">IF($N1694="P",VLOOKUP(H1694,PrcBuckets,2,FALSE()),0)</f>
        <v>9</v>
      </c>
      <c r="Q1694" s="83" t="n">
        <f aca="false">IF($N1694="D",VLOOKUP(H1694,BasisBuckets,2,FALSE()),0)</f>
        <v>0</v>
      </c>
      <c r="R1694" s="83" t="n">
        <f aca="false">IF($N1694="PHY",VLOOKUP(H1694,PGDBuckets,2,FALSE()),0)</f>
        <v>0</v>
      </c>
      <c r="S1694" s="83" t="n">
        <f aca="false">IF($N1694="G",VLOOKUP(H1694,PGDBuckets,2,FALSE()),0)</f>
        <v>0</v>
      </c>
      <c r="T1694" s="83" t="n">
        <f aca="false">SUM(P1694:S1694)</f>
        <v>9</v>
      </c>
      <c r="U1694" s="83" t="str">
        <f aca="false">IF(O1694="not used","-",O1694&amp;N1694&amp;T1694)</f>
        <v>-</v>
      </c>
      <c r="V1694" s="83" t="str">
        <f aca="false">IF(O1694="Not Used","-",VLOOKUP(D1694,FOLIOS,7,FALSE())&amp;H1694)</f>
        <v>-</v>
      </c>
      <c r="W1694" s="83" t="str">
        <f aca="false">IF(U1694="-","-",O1694&amp;E1694&amp;H1694)</f>
        <v>-</v>
      </c>
      <c r="X1694" s="84" t="str">
        <f aca="false">D1694&amp;G1694</f>
        <v>FT-CAND-EGSC-PRCTOLL:MONCH/VEN</v>
      </c>
      <c r="AF1694" s="0" t="str">
        <f aca="false">D1694&amp;V1694</f>
        <v>FT-CAND-EGSC-PRC-</v>
      </c>
    </row>
    <row r="1695" customFormat="false" ht="12.75" hidden="false" customHeight="false" outlineLevel="0" collapsed="false">
      <c r="A1695" s="80" t="n">
        <v>36682</v>
      </c>
      <c r="B1695" s="81" t="s">
        <v>55</v>
      </c>
      <c r="C1695" s="81" t="s">
        <v>56</v>
      </c>
      <c r="D1695" s="81" t="s">
        <v>80</v>
      </c>
      <c r="E1695" s="81" t="s">
        <v>24</v>
      </c>
      <c r="F1695" s="81"/>
      <c r="G1695" s="81" t="s">
        <v>69</v>
      </c>
      <c r="H1695" s="80" t="n">
        <v>36951</v>
      </c>
      <c r="I1695" s="81" t="n">
        <v>0</v>
      </c>
      <c r="J1695" s="81" t="n">
        <v>0</v>
      </c>
      <c r="K1695" s="82" t="n">
        <f aca="false">IF(J1695=0,0,J1695/I1695)</f>
        <v>0</v>
      </c>
      <c r="L1695" s="82" t="n">
        <f aca="false">I1695/UOM</f>
        <v>0</v>
      </c>
      <c r="M1695" s="82" t="n">
        <f aca="false">J1695/UOM</f>
        <v>0</v>
      </c>
      <c r="N1695" s="83" t="str">
        <f aca="false">IF(F1695="P","PHY",IF(F1695="G","G",E1695))</f>
        <v>P</v>
      </c>
      <c r="O1695" s="83" t="str">
        <f aca="false">IF(ISNA(VLOOKUP(G1695,BadCanCurves,1,FALSE())),VLOOKUP(D1695,FOLIOS,6,FALSE()),"not used")</f>
        <v>not used</v>
      </c>
      <c r="P1695" s="83" t="n">
        <f aca="false">IF($N1695="P",VLOOKUP(H1695,PrcBuckets,2,FALSE()),0)</f>
        <v>9</v>
      </c>
      <c r="Q1695" s="83" t="n">
        <f aca="false">IF($N1695="D",VLOOKUP(H1695,BasisBuckets,2,FALSE()),0)</f>
        <v>0</v>
      </c>
      <c r="R1695" s="83" t="n">
        <f aca="false">IF($N1695="PHY",VLOOKUP(H1695,PGDBuckets,2,FALSE()),0)</f>
        <v>0</v>
      </c>
      <c r="S1695" s="83" t="n">
        <f aca="false">IF($N1695="G",VLOOKUP(H1695,PGDBuckets,2,FALSE()),0)</f>
        <v>0</v>
      </c>
      <c r="T1695" s="83" t="n">
        <f aca="false">SUM(P1695:S1695)</f>
        <v>9</v>
      </c>
      <c r="U1695" s="83" t="str">
        <f aca="false">IF(O1695="not used","-",O1695&amp;N1695&amp;T1695)</f>
        <v>-</v>
      </c>
      <c r="V1695" s="83" t="str">
        <f aca="false">IF(O1695="Not Used","-",VLOOKUP(D1695,FOLIOS,7,FALSE())&amp;H1695)</f>
        <v>-</v>
      </c>
      <c r="W1695" s="83" t="str">
        <f aca="false">IF(U1695="-","-",O1695&amp;E1695&amp;H1695)</f>
        <v>-</v>
      </c>
      <c r="X1695" s="84" t="str">
        <f aca="false">D1695&amp;G1695</f>
        <v>FT-CAND-EGSC-PRCTOLL:MONCH/VEN</v>
      </c>
      <c r="AF1695" s="0" t="str">
        <f aca="false">D1695&amp;V1695</f>
        <v>FT-CAND-EGSC-PRC-</v>
      </c>
    </row>
    <row r="1696" customFormat="false" ht="12.75" hidden="false" customHeight="false" outlineLevel="0" collapsed="false">
      <c r="A1696" s="80" t="n">
        <v>36682</v>
      </c>
      <c r="B1696" s="81" t="s">
        <v>55</v>
      </c>
      <c r="C1696" s="81" t="s">
        <v>56</v>
      </c>
      <c r="D1696" s="81" t="s">
        <v>80</v>
      </c>
      <c r="E1696" s="81" t="s">
        <v>24</v>
      </c>
      <c r="F1696" s="81"/>
      <c r="G1696" s="81" t="s">
        <v>69</v>
      </c>
      <c r="H1696" s="80" t="n">
        <v>36982</v>
      </c>
      <c r="I1696" s="81" t="n">
        <v>0</v>
      </c>
      <c r="J1696" s="81" t="n">
        <v>0</v>
      </c>
      <c r="K1696" s="82" t="n">
        <f aca="false">IF(J1696=0,0,J1696/I1696)</f>
        <v>0</v>
      </c>
      <c r="L1696" s="82" t="n">
        <f aca="false">I1696/UOM</f>
        <v>0</v>
      </c>
      <c r="M1696" s="82" t="n">
        <f aca="false">J1696/UOM</f>
        <v>0</v>
      </c>
      <c r="N1696" s="83" t="str">
        <f aca="false">IF(F1696="P","PHY",IF(F1696="G","G",E1696))</f>
        <v>P</v>
      </c>
      <c r="O1696" s="83" t="str">
        <f aca="false">IF(ISNA(VLOOKUP(G1696,BadCanCurves,1,FALSE())),VLOOKUP(D1696,FOLIOS,6,FALSE()),"not used")</f>
        <v>not used</v>
      </c>
      <c r="P1696" s="83" t="n">
        <f aca="false">IF($N1696="P",VLOOKUP(H1696,PrcBuckets,2,FALSE()),0)</f>
        <v>9</v>
      </c>
      <c r="Q1696" s="83" t="n">
        <f aca="false">IF($N1696="D",VLOOKUP(H1696,BasisBuckets,2,FALSE()),0)</f>
        <v>0</v>
      </c>
      <c r="R1696" s="83" t="n">
        <f aca="false">IF($N1696="PHY",VLOOKUP(H1696,PGDBuckets,2,FALSE()),0)</f>
        <v>0</v>
      </c>
      <c r="S1696" s="83" t="n">
        <f aca="false">IF($N1696="G",VLOOKUP(H1696,PGDBuckets,2,FALSE()),0)</f>
        <v>0</v>
      </c>
      <c r="T1696" s="83" t="n">
        <f aca="false">SUM(P1696:S1696)</f>
        <v>9</v>
      </c>
      <c r="U1696" s="83" t="str">
        <f aca="false">IF(O1696="not used","-",O1696&amp;N1696&amp;T1696)</f>
        <v>-</v>
      </c>
      <c r="V1696" s="83" t="str">
        <f aca="false">IF(O1696="Not Used","-",VLOOKUP(D1696,FOLIOS,7,FALSE())&amp;H1696)</f>
        <v>-</v>
      </c>
      <c r="W1696" s="83" t="str">
        <f aca="false">IF(U1696="-","-",O1696&amp;E1696&amp;H1696)</f>
        <v>-</v>
      </c>
      <c r="X1696" s="84" t="str">
        <f aca="false">D1696&amp;G1696</f>
        <v>FT-CAND-EGSC-PRCTOLL:MONCH/VEN</v>
      </c>
      <c r="AF1696" s="0" t="str">
        <f aca="false">D1696&amp;V1696</f>
        <v>FT-CAND-EGSC-PRC-</v>
      </c>
    </row>
    <row r="1697" customFormat="false" ht="12.75" hidden="false" customHeight="false" outlineLevel="0" collapsed="false">
      <c r="A1697" s="80" t="n">
        <v>36682</v>
      </c>
      <c r="B1697" s="81" t="s">
        <v>55</v>
      </c>
      <c r="C1697" s="81" t="s">
        <v>56</v>
      </c>
      <c r="D1697" s="81" t="s">
        <v>80</v>
      </c>
      <c r="E1697" s="81" t="s">
        <v>24</v>
      </c>
      <c r="F1697" s="81"/>
      <c r="G1697" s="81" t="s">
        <v>69</v>
      </c>
      <c r="H1697" s="80" t="n">
        <v>37012</v>
      </c>
      <c r="I1697" s="81" t="n">
        <v>0</v>
      </c>
      <c r="J1697" s="81" t="n">
        <v>0</v>
      </c>
      <c r="K1697" s="82" t="n">
        <f aca="false">IF(J1697=0,0,J1697/I1697)</f>
        <v>0</v>
      </c>
      <c r="L1697" s="82" t="n">
        <f aca="false">I1697/UOM</f>
        <v>0</v>
      </c>
      <c r="M1697" s="82" t="n">
        <f aca="false">J1697/UOM</f>
        <v>0</v>
      </c>
      <c r="N1697" s="83" t="str">
        <f aca="false">IF(F1697="P","PHY",IF(F1697="G","G",E1697))</f>
        <v>P</v>
      </c>
      <c r="O1697" s="83" t="str">
        <f aca="false">IF(ISNA(VLOOKUP(G1697,BadCanCurves,1,FALSE())),VLOOKUP(D1697,FOLIOS,6,FALSE()),"not used")</f>
        <v>not used</v>
      </c>
      <c r="P1697" s="83" t="n">
        <f aca="false">IF($N1697="P",VLOOKUP(H1697,PrcBuckets,2,FALSE()),0)</f>
        <v>9</v>
      </c>
      <c r="Q1697" s="83" t="n">
        <f aca="false">IF($N1697="D",VLOOKUP(H1697,BasisBuckets,2,FALSE()),0)</f>
        <v>0</v>
      </c>
      <c r="R1697" s="83" t="n">
        <f aca="false">IF($N1697="PHY",VLOOKUP(H1697,PGDBuckets,2,FALSE()),0)</f>
        <v>0</v>
      </c>
      <c r="S1697" s="83" t="n">
        <f aca="false">IF($N1697="G",VLOOKUP(H1697,PGDBuckets,2,FALSE()),0)</f>
        <v>0</v>
      </c>
      <c r="T1697" s="83" t="n">
        <f aca="false">SUM(P1697:S1697)</f>
        <v>9</v>
      </c>
      <c r="U1697" s="83" t="str">
        <f aca="false">IF(O1697="not used","-",O1697&amp;N1697&amp;T1697)</f>
        <v>-</v>
      </c>
      <c r="V1697" s="83" t="str">
        <f aca="false">IF(O1697="Not Used","-",VLOOKUP(D1697,FOLIOS,7,FALSE())&amp;H1697)</f>
        <v>-</v>
      </c>
      <c r="W1697" s="83" t="str">
        <f aca="false">IF(U1697="-","-",O1697&amp;E1697&amp;H1697)</f>
        <v>-</v>
      </c>
      <c r="X1697" s="84" t="str">
        <f aca="false">D1697&amp;G1697</f>
        <v>FT-CAND-EGSC-PRCTOLL:MONCH/VEN</v>
      </c>
      <c r="AF1697" s="0" t="str">
        <f aca="false">D1697&amp;V1697</f>
        <v>FT-CAND-EGSC-PRC-</v>
      </c>
    </row>
    <row r="1698" customFormat="false" ht="12.75" hidden="false" customHeight="false" outlineLevel="0" collapsed="false">
      <c r="A1698" s="80" t="n">
        <v>36682</v>
      </c>
      <c r="B1698" s="81" t="s">
        <v>55</v>
      </c>
      <c r="C1698" s="81" t="s">
        <v>56</v>
      </c>
      <c r="D1698" s="81" t="s">
        <v>80</v>
      </c>
      <c r="E1698" s="81" t="s">
        <v>24</v>
      </c>
      <c r="F1698" s="81"/>
      <c r="G1698" s="81" t="s">
        <v>69</v>
      </c>
      <c r="H1698" s="80" t="n">
        <v>37043</v>
      </c>
      <c r="I1698" s="81" t="n">
        <v>0</v>
      </c>
      <c r="J1698" s="81" t="n">
        <v>0</v>
      </c>
      <c r="K1698" s="82" t="n">
        <f aca="false">IF(J1698=0,0,J1698/I1698)</f>
        <v>0</v>
      </c>
      <c r="L1698" s="82" t="n">
        <f aca="false">I1698/UOM</f>
        <v>0</v>
      </c>
      <c r="M1698" s="82" t="n">
        <f aca="false">J1698/UOM</f>
        <v>0</v>
      </c>
      <c r="N1698" s="83" t="str">
        <f aca="false">IF(F1698="P","PHY",IF(F1698="G","G",E1698))</f>
        <v>P</v>
      </c>
      <c r="O1698" s="83" t="str">
        <f aca="false">IF(ISNA(VLOOKUP(G1698,BadCanCurves,1,FALSE())),VLOOKUP(D1698,FOLIOS,6,FALSE()),"not used")</f>
        <v>not used</v>
      </c>
      <c r="P1698" s="83" t="n">
        <f aca="false">IF($N1698="P",VLOOKUP(H1698,PrcBuckets,2,FALSE()),0)</f>
        <v>9</v>
      </c>
      <c r="Q1698" s="83" t="n">
        <f aca="false">IF($N1698="D",VLOOKUP(H1698,BasisBuckets,2,FALSE()),0)</f>
        <v>0</v>
      </c>
      <c r="R1698" s="83" t="n">
        <f aca="false">IF($N1698="PHY",VLOOKUP(H1698,PGDBuckets,2,FALSE()),0)</f>
        <v>0</v>
      </c>
      <c r="S1698" s="83" t="n">
        <f aca="false">IF($N1698="G",VLOOKUP(H1698,PGDBuckets,2,FALSE()),0)</f>
        <v>0</v>
      </c>
      <c r="T1698" s="83" t="n">
        <f aca="false">SUM(P1698:S1698)</f>
        <v>9</v>
      </c>
      <c r="U1698" s="83" t="str">
        <f aca="false">IF(O1698="not used","-",O1698&amp;N1698&amp;T1698)</f>
        <v>-</v>
      </c>
      <c r="V1698" s="83" t="str">
        <f aca="false">IF(O1698="Not Used","-",VLOOKUP(D1698,FOLIOS,7,FALSE())&amp;H1698)</f>
        <v>-</v>
      </c>
      <c r="W1698" s="83" t="str">
        <f aca="false">IF(U1698="-","-",O1698&amp;E1698&amp;H1698)</f>
        <v>-</v>
      </c>
      <c r="X1698" s="84" t="str">
        <f aca="false">D1698&amp;G1698</f>
        <v>FT-CAND-EGSC-PRCTOLL:MONCH/VEN</v>
      </c>
      <c r="AF1698" s="0" t="str">
        <f aca="false">D1698&amp;V1698</f>
        <v>FT-CAND-EGSC-PRC-</v>
      </c>
    </row>
    <row r="1699" customFormat="false" ht="12.75" hidden="false" customHeight="false" outlineLevel="0" collapsed="false">
      <c r="A1699" s="80" t="n">
        <v>36682</v>
      </c>
      <c r="B1699" s="81" t="s">
        <v>55</v>
      </c>
      <c r="C1699" s="81" t="s">
        <v>56</v>
      </c>
      <c r="D1699" s="81" t="s">
        <v>80</v>
      </c>
      <c r="E1699" s="81" t="s">
        <v>24</v>
      </c>
      <c r="F1699" s="81"/>
      <c r="G1699" s="81" t="s">
        <v>69</v>
      </c>
      <c r="H1699" s="80" t="n">
        <v>37073</v>
      </c>
      <c r="I1699" s="81" t="n">
        <v>0</v>
      </c>
      <c r="J1699" s="81" t="n">
        <v>0</v>
      </c>
      <c r="K1699" s="82" t="n">
        <f aca="false">IF(J1699=0,0,J1699/I1699)</f>
        <v>0</v>
      </c>
      <c r="L1699" s="82" t="n">
        <f aca="false">I1699/UOM</f>
        <v>0</v>
      </c>
      <c r="M1699" s="82" t="n">
        <f aca="false">J1699/UOM</f>
        <v>0</v>
      </c>
      <c r="N1699" s="83" t="str">
        <f aca="false">IF(F1699="P","PHY",IF(F1699="G","G",E1699))</f>
        <v>P</v>
      </c>
      <c r="O1699" s="83" t="str">
        <f aca="false">IF(ISNA(VLOOKUP(G1699,BadCanCurves,1,FALSE())),VLOOKUP(D1699,FOLIOS,6,FALSE()),"not used")</f>
        <v>not used</v>
      </c>
      <c r="P1699" s="83" t="n">
        <f aca="false">IF($N1699="P",VLOOKUP(H1699,PrcBuckets,2,FALSE()),0)</f>
        <v>9</v>
      </c>
      <c r="Q1699" s="83" t="n">
        <f aca="false">IF($N1699="D",VLOOKUP(H1699,BasisBuckets,2,FALSE()),0)</f>
        <v>0</v>
      </c>
      <c r="R1699" s="83" t="n">
        <f aca="false">IF($N1699="PHY",VLOOKUP(H1699,PGDBuckets,2,FALSE()),0)</f>
        <v>0</v>
      </c>
      <c r="S1699" s="83" t="n">
        <f aca="false">IF($N1699="G",VLOOKUP(H1699,PGDBuckets,2,FALSE()),0)</f>
        <v>0</v>
      </c>
      <c r="T1699" s="83" t="n">
        <f aca="false">SUM(P1699:S1699)</f>
        <v>9</v>
      </c>
      <c r="U1699" s="83" t="str">
        <f aca="false">IF(O1699="not used","-",O1699&amp;N1699&amp;T1699)</f>
        <v>-</v>
      </c>
      <c r="V1699" s="83" t="str">
        <f aca="false">IF(O1699="Not Used","-",VLOOKUP(D1699,FOLIOS,7,FALSE())&amp;H1699)</f>
        <v>-</v>
      </c>
      <c r="W1699" s="83" t="str">
        <f aca="false">IF(U1699="-","-",O1699&amp;E1699&amp;H1699)</f>
        <v>-</v>
      </c>
      <c r="X1699" s="84" t="str">
        <f aca="false">D1699&amp;G1699</f>
        <v>FT-CAND-EGSC-PRCTOLL:MONCH/VEN</v>
      </c>
      <c r="AF1699" s="0" t="str">
        <f aca="false">D1699&amp;V1699</f>
        <v>FT-CAND-EGSC-PRC-</v>
      </c>
    </row>
    <row r="1700" customFormat="false" ht="12.75" hidden="false" customHeight="false" outlineLevel="0" collapsed="false">
      <c r="A1700" s="80" t="n">
        <v>36682</v>
      </c>
      <c r="B1700" s="81" t="s">
        <v>55</v>
      </c>
      <c r="C1700" s="81" t="s">
        <v>56</v>
      </c>
      <c r="D1700" s="81" t="s">
        <v>80</v>
      </c>
      <c r="E1700" s="81" t="s">
        <v>24</v>
      </c>
      <c r="F1700" s="81"/>
      <c r="G1700" s="81" t="s">
        <v>69</v>
      </c>
      <c r="H1700" s="80" t="n">
        <v>37104</v>
      </c>
      <c r="I1700" s="81" t="n">
        <v>0</v>
      </c>
      <c r="J1700" s="81" t="n">
        <v>0</v>
      </c>
      <c r="K1700" s="82" t="n">
        <f aca="false">IF(J1700=0,0,J1700/I1700)</f>
        <v>0</v>
      </c>
      <c r="L1700" s="82" t="n">
        <f aca="false">I1700/UOM</f>
        <v>0</v>
      </c>
      <c r="M1700" s="82" t="n">
        <f aca="false">J1700/UOM</f>
        <v>0</v>
      </c>
      <c r="N1700" s="83" t="str">
        <f aca="false">IF(F1700="P","PHY",IF(F1700="G","G",E1700))</f>
        <v>P</v>
      </c>
      <c r="O1700" s="83" t="str">
        <f aca="false">IF(ISNA(VLOOKUP(G1700,BadCanCurves,1,FALSE())),VLOOKUP(D1700,FOLIOS,6,FALSE()),"not used")</f>
        <v>not used</v>
      </c>
      <c r="P1700" s="83" t="n">
        <f aca="false">IF($N1700="P",VLOOKUP(H1700,PrcBuckets,2,FALSE()),0)</f>
        <v>9</v>
      </c>
      <c r="Q1700" s="83" t="n">
        <f aca="false">IF($N1700="D",VLOOKUP(H1700,BasisBuckets,2,FALSE()),0)</f>
        <v>0</v>
      </c>
      <c r="R1700" s="83" t="n">
        <f aca="false">IF($N1700="PHY",VLOOKUP(H1700,PGDBuckets,2,FALSE()),0)</f>
        <v>0</v>
      </c>
      <c r="S1700" s="83" t="n">
        <f aca="false">IF($N1700="G",VLOOKUP(H1700,PGDBuckets,2,FALSE()),0)</f>
        <v>0</v>
      </c>
      <c r="T1700" s="83" t="n">
        <f aca="false">SUM(P1700:S1700)</f>
        <v>9</v>
      </c>
      <c r="U1700" s="83" t="str">
        <f aca="false">IF(O1700="not used","-",O1700&amp;N1700&amp;T1700)</f>
        <v>-</v>
      </c>
      <c r="V1700" s="83" t="str">
        <f aca="false">IF(O1700="Not Used","-",VLOOKUP(D1700,FOLIOS,7,FALSE())&amp;H1700)</f>
        <v>-</v>
      </c>
      <c r="W1700" s="83" t="str">
        <f aca="false">IF(U1700="-","-",O1700&amp;E1700&amp;H1700)</f>
        <v>-</v>
      </c>
      <c r="X1700" s="84" t="str">
        <f aca="false">D1700&amp;G1700</f>
        <v>FT-CAND-EGSC-PRCTOLL:MONCH/VEN</v>
      </c>
      <c r="AF1700" s="0" t="str">
        <f aca="false">D1700&amp;V1700</f>
        <v>FT-CAND-EGSC-PRC-</v>
      </c>
    </row>
    <row r="1701" customFormat="false" ht="12.75" hidden="false" customHeight="false" outlineLevel="0" collapsed="false">
      <c r="A1701" s="80" t="n">
        <v>36682</v>
      </c>
      <c r="B1701" s="81" t="s">
        <v>55</v>
      </c>
      <c r="C1701" s="81" t="s">
        <v>56</v>
      </c>
      <c r="D1701" s="81" t="s">
        <v>80</v>
      </c>
      <c r="E1701" s="81" t="s">
        <v>24</v>
      </c>
      <c r="F1701" s="81"/>
      <c r="G1701" s="81" t="s">
        <v>69</v>
      </c>
      <c r="H1701" s="80" t="n">
        <v>37135</v>
      </c>
      <c r="I1701" s="81" t="n">
        <v>0</v>
      </c>
      <c r="J1701" s="81" t="n">
        <v>0</v>
      </c>
      <c r="K1701" s="82" t="n">
        <f aca="false">IF(J1701=0,0,J1701/I1701)</f>
        <v>0</v>
      </c>
      <c r="L1701" s="82" t="n">
        <f aca="false">I1701/UOM</f>
        <v>0</v>
      </c>
      <c r="M1701" s="82" t="n">
        <f aca="false">J1701/UOM</f>
        <v>0</v>
      </c>
      <c r="N1701" s="83" t="str">
        <f aca="false">IF(F1701="P","PHY",IF(F1701="G","G",E1701))</f>
        <v>P</v>
      </c>
      <c r="O1701" s="83" t="str">
        <f aca="false">IF(ISNA(VLOOKUP(G1701,BadCanCurves,1,FALSE())),VLOOKUP(D1701,FOLIOS,6,FALSE()),"not used")</f>
        <v>not used</v>
      </c>
      <c r="P1701" s="83" t="n">
        <f aca="false">IF($N1701="P",VLOOKUP(H1701,PrcBuckets,2,FALSE()),0)</f>
        <v>9</v>
      </c>
      <c r="Q1701" s="83" t="n">
        <f aca="false">IF($N1701="D",VLOOKUP(H1701,BasisBuckets,2,FALSE()),0)</f>
        <v>0</v>
      </c>
      <c r="R1701" s="83" t="n">
        <f aca="false">IF($N1701="PHY",VLOOKUP(H1701,PGDBuckets,2,FALSE()),0)</f>
        <v>0</v>
      </c>
      <c r="S1701" s="83" t="n">
        <f aca="false">IF($N1701="G",VLOOKUP(H1701,PGDBuckets,2,FALSE()),0)</f>
        <v>0</v>
      </c>
      <c r="T1701" s="83" t="n">
        <f aca="false">SUM(P1701:S1701)</f>
        <v>9</v>
      </c>
      <c r="U1701" s="83" t="str">
        <f aca="false">IF(O1701="not used","-",O1701&amp;N1701&amp;T1701)</f>
        <v>-</v>
      </c>
      <c r="V1701" s="83" t="str">
        <f aca="false">IF(O1701="Not Used","-",VLOOKUP(D1701,FOLIOS,7,FALSE())&amp;H1701)</f>
        <v>-</v>
      </c>
      <c r="W1701" s="83" t="str">
        <f aca="false">IF(U1701="-","-",O1701&amp;E1701&amp;H1701)</f>
        <v>-</v>
      </c>
      <c r="X1701" s="84" t="str">
        <f aca="false">D1701&amp;G1701</f>
        <v>FT-CAND-EGSC-PRCTOLL:MONCH/VEN</v>
      </c>
      <c r="AF1701" s="0" t="str">
        <f aca="false">D1701&amp;V1701</f>
        <v>FT-CAND-EGSC-PRC-</v>
      </c>
    </row>
    <row r="1702" customFormat="false" ht="12.75" hidden="false" customHeight="false" outlineLevel="0" collapsed="false">
      <c r="A1702" s="80" t="n">
        <v>36682</v>
      </c>
      <c r="B1702" s="81" t="s">
        <v>55</v>
      </c>
      <c r="C1702" s="81" t="s">
        <v>56</v>
      </c>
      <c r="D1702" s="81" t="s">
        <v>80</v>
      </c>
      <c r="E1702" s="81" t="s">
        <v>24</v>
      </c>
      <c r="F1702" s="81"/>
      <c r="G1702" s="81" t="s">
        <v>69</v>
      </c>
      <c r="H1702" s="80" t="n">
        <v>37165</v>
      </c>
      <c r="I1702" s="81" t="n">
        <v>0</v>
      </c>
      <c r="J1702" s="81" t="n">
        <v>0</v>
      </c>
      <c r="K1702" s="82" t="n">
        <f aca="false">IF(J1702=0,0,J1702/I1702)</f>
        <v>0</v>
      </c>
      <c r="L1702" s="82" t="n">
        <f aca="false">I1702/UOM</f>
        <v>0</v>
      </c>
      <c r="M1702" s="82" t="n">
        <f aca="false">J1702/UOM</f>
        <v>0</v>
      </c>
      <c r="N1702" s="83" t="str">
        <f aca="false">IF(F1702="P","PHY",IF(F1702="G","G",E1702))</f>
        <v>P</v>
      </c>
      <c r="O1702" s="83" t="str">
        <f aca="false">IF(ISNA(VLOOKUP(G1702,BadCanCurves,1,FALSE())),VLOOKUP(D1702,FOLIOS,6,FALSE()),"not used")</f>
        <v>not used</v>
      </c>
      <c r="P1702" s="83" t="n">
        <f aca="false">IF($N1702="P",VLOOKUP(H1702,PrcBuckets,2,FALSE()),0)</f>
        <v>9</v>
      </c>
      <c r="Q1702" s="83" t="n">
        <f aca="false">IF($N1702="D",VLOOKUP(H1702,BasisBuckets,2,FALSE()),0)</f>
        <v>0</v>
      </c>
      <c r="R1702" s="83" t="n">
        <f aca="false">IF($N1702="PHY",VLOOKUP(H1702,PGDBuckets,2,FALSE()),0)</f>
        <v>0</v>
      </c>
      <c r="S1702" s="83" t="n">
        <f aca="false">IF($N1702="G",VLOOKUP(H1702,PGDBuckets,2,FALSE()),0)</f>
        <v>0</v>
      </c>
      <c r="T1702" s="83" t="n">
        <f aca="false">SUM(P1702:S1702)</f>
        <v>9</v>
      </c>
      <c r="U1702" s="83" t="str">
        <f aca="false">IF(O1702="not used","-",O1702&amp;N1702&amp;T1702)</f>
        <v>-</v>
      </c>
      <c r="V1702" s="83" t="str">
        <f aca="false">IF(O1702="Not Used","-",VLOOKUP(D1702,FOLIOS,7,FALSE())&amp;H1702)</f>
        <v>-</v>
      </c>
      <c r="W1702" s="83" t="str">
        <f aca="false">IF(U1702="-","-",O1702&amp;E1702&amp;H1702)</f>
        <v>-</v>
      </c>
      <c r="X1702" s="84" t="str">
        <f aca="false">D1702&amp;G1702</f>
        <v>FT-CAND-EGSC-PRCTOLL:MONCH/VEN</v>
      </c>
      <c r="AF1702" s="0" t="str">
        <f aca="false">D1702&amp;V1702</f>
        <v>FT-CAND-EGSC-PRC-</v>
      </c>
    </row>
    <row r="1703" customFormat="false" ht="12.75" hidden="false" customHeight="false" outlineLevel="0" collapsed="false">
      <c r="A1703" s="80" t="n">
        <v>36682</v>
      </c>
      <c r="B1703" s="81" t="s">
        <v>55</v>
      </c>
      <c r="C1703" s="81" t="s">
        <v>56</v>
      </c>
      <c r="D1703" s="81" t="s">
        <v>80</v>
      </c>
      <c r="E1703" s="81" t="s">
        <v>24</v>
      </c>
      <c r="F1703" s="81"/>
      <c r="G1703" s="81" t="s">
        <v>69</v>
      </c>
      <c r="H1703" s="80" t="n">
        <v>37196</v>
      </c>
      <c r="I1703" s="81" t="n">
        <v>0</v>
      </c>
      <c r="J1703" s="81" t="n">
        <v>0</v>
      </c>
      <c r="K1703" s="82" t="n">
        <f aca="false">IF(J1703=0,0,J1703/I1703)</f>
        <v>0</v>
      </c>
      <c r="L1703" s="82" t="n">
        <f aca="false">I1703/UOM</f>
        <v>0</v>
      </c>
      <c r="M1703" s="82" t="n">
        <f aca="false">J1703/UOM</f>
        <v>0</v>
      </c>
      <c r="N1703" s="83" t="str">
        <f aca="false">IF(F1703="P","PHY",IF(F1703="G","G",E1703))</f>
        <v>P</v>
      </c>
      <c r="O1703" s="83" t="str">
        <f aca="false">IF(ISNA(VLOOKUP(G1703,BadCanCurves,1,FALSE())),VLOOKUP(D1703,FOLIOS,6,FALSE()),"not used")</f>
        <v>not used</v>
      </c>
      <c r="P1703" s="83" t="n">
        <f aca="false">IF($N1703="P",VLOOKUP(H1703,PrcBuckets,2,FALSE()),0)</f>
        <v>9</v>
      </c>
      <c r="Q1703" s="83" t="n">
        <f aca="false">IF($N1703="D",VLOOKUP(H1703,BasisBuckets,2,FALSE()),0)</f>
        <v>0</v>
      </c>
      <c r="R1703" s="83" t="n">
        <f aca="false">IF($N1703="PHY",VLOOKUP(H1703,PGDBuckets,2,FALSE()),0)</f>
        <v>0</v>
      </c>
      <c r="S1703" s="83" t="n">
        <f aca="false">IF($N1703="G",VLOOKUP(H1703,PGDBuckets,2,FALSE()),0)</f>
        <v>0</v>
      </c>
      <c r="T1703" s="83" t="n">
        <f aca="false">SUM(P1703:S1703)</f>
        <v>9</v>
      </c>
      <c r="U1703" s="83" t="str">
        <f aca="false">IF(O1703="not used","-",O1703&amp;N1703&amp;T1703)</f>
        <v>-</v>
      </c>
      <c r="V1703" s="83" t="str">
        <f aca="false">IF(O1703="Not Used","-",VLOOKUP(D1703,FOLIOS,7,FALSE())&amp;H1703)</f>
        <v>-</v>
      </c>
      <c r="W1703" s="83" t="str">
        <f aca="false">IF(U1703="-","-",O1703&amp;E1703&amp;H1703)</f>
        <v>-</v>
      </c>
      <c r="X1703" s="84" t="str">
        <f aca="false">D1703&amp;G1703</f>
        <v>FT-CAND-EGSC-PRCTOLL:MONCH/VEN</v>
      </c>
      <c r="AF1703" s="0" t="str">
        <f aca="false">D1703&amp;V1703</f>
        <v>FT-CAND-EGSC-PRC-</v>
      </c>
    </row>
    <row r="1704" customFormat="false" ht="12.75" hidden="false" customHeight="false" outlineLevel="0" collapsed="false">
      <c r="A1704" s="80" t="n">
        <v>36682</v>
      </c>
      <c r="B1704" s="81" t="s">
        <v>55</v>
      </c>
      <c r="C1704" s="81" t="s">
        <v>56</v>
      </c>
      <c r="D1704" s="81" t="s">
        <v>80</v>
      </c>
      <c r="E1704" s="81" t="s">
        <v>24</v>
      </c>
      <c r="F1704" s="81"/>
      <c r="G1704" s="81" t="s">
        <v>69</v>
      </c>
      <c r="H1704" s="80" t="n">
        <v>37226</v>
      </c>
      <c r="I1704" s="81" t="n">
        <v>0</v>
      </c>
      <c r="J1704" s="81" t="n">
        <v>0</v>
      </c>
      <c r="K1704" s="82" t="n">
        <f aca="false">IF(J1704=0,0,J1704/I1704)</f>
        <v>0</v>
      </c>
      <c r="L1704" s="82" t="n">
        <f aca="false">I1704/UOM</f>
        <v>0</v>
      </c>
      <c r="M1704" s="82" t="n">
        <f aca="false">J1704/UOM</f>
        <v>0</v>
      </c>
      <c r="N1704" s="83" t="str">
        <f aca="false">IF(F1704="P","PHY",IF(F1704="G","G",E1704))</f>
        <v>P</v>
      </c>
      <c r="O1704" s="83" t="str">
        <f aca="false">IF(ISNA(VLOOKUP(G1704,BadCanCurves,1,FALSE())),VLOOKUP(D1704,FOLIOS,6,FALSE()),"not used")</f>
        <v>not used</v>
      </c>
      <c r="P1704" s="83" t="n">
        <f aca="false">IF($N1704="P",VLOOKUP(H1704,PrcBuckets,2,FALSE()),0)</f>
        <v>9</v>
      </c>
      <c r="Q1704" s="83" t="n">
        <f aca="false">IF($N1704="D",VLOOKUP(H1704,BasisBuckets,2,FALSE()),0)</f>
        <v>0</v>
      </c>
      <c r="R1704" s="83" t="n">
        <f aca="false">IF($N1704="PHY",VLOOKUP(H1704,PGDBuckets,2,FALSE()),0)</f>
        <v>0</v>
      </c>
      <c r="S1704" s="83" t="n">
        <f aca="false">IF($N1704="G",VLOOKUP(H1704,PGDBuckets,2,FALSE()),0)</f>
        <v>0</v>
      </c>
      <c r="T1704" s="83" t="n">
        <f aca="false">SUM(P1704:S1704)</f>
        <v>9</v>
      </c>
      <c r="U1704" s="83" t="str">
        <f aca="false">IF(O1704="not used","-",O1704&amp;N1704&amp;T1704)</f>
        <v>-</v>
      </c>
      <c r="V1704" s="83" t="str">
        <f aca="false">IF(O1704="Not Used","-",VLOOKUP(D1704,FOLIOS,7,FALSE())&amp;H1704)</f>
        <v>-</v>
      </c>
      <c r="W1704" s="83" t="str">
        <f aca="false">IF(U1704="-","-",O1704&amp;E1704&amp;H1704)</f>
        <v>-</v>
      </c>
      <c r="X1704" s="84" t="str">
        <f aca="false">D1704&amp;G1704</f>
        <v>FT-CAND-EGSC-PRCTOLL:MONCH/VEN</v>
      </c>
      <c r="AF1704" s="0" t="str">
        <f aca="false">D1704&amp;V1704</f>
        <v>FT-CAND-EGSC-PRC-</v>
      </c>
    </row>
    <row r="1705" customFormat="false" ht="12.75" hidden="false" customHeight="false" outlineLevel="0" collapsed="false">
      <c r="A1705" s="80" t="n">
        <v>36682</v>
      </c>
      <c r="B1705" s="81" t="s">
        <v>55</v>
      </c>
      <c r="C1705" s="81" t="s">
        <v>56</v>
      </c>
      <c r="D1705" s="81" t="s">
        <v>80</v>
      </c>
      <c r="E1705" s="81" t="s">
        <v>24</v>
      </c>
      <c r="F1705" s="81"/>
      <c r="G1705" s="81" t="s">
        <v>69</v>
      </c>
      <c r="H1705" s="80" t="n">
        <v>37257</v>
      </c>
      <c r="I1705" s="81" t="n">
        <v>0</v>
      </c>
      <c r="J1705" s="81" t="n">
        <v>0</v>
      </c>
      <c r="K1705" s="82" t="n">
        <f aca="false">IF(J1705=0,0,J1705/I1705)</f>
        <v>0</v>
      </c>
      <c r="L1705" s="82" t="n">
        <f aca="false">I1705/UOM</f>
        <v>0</v>
      </c>
      <c r="M1705" s="82" t="n">
        <f aca="false">J1705/UOM</f>
        <v>0</v>
      </c>
      <c r="N1705" s="83" t="str">
        <f aca="false">IF(F1705="P","PHY",IF(F1705="G","G",E1705))</f>
        <v>P</v>
      </c>
      <c r="O1705" s="83" t="str">
        <f aca="false">IF(ISNA(VLOOKUP(G1705,BadCanCurves,1,FALSE())),VLOOKUP(D1705,FOLIOS,6,FALSE()),"not used")</f>
        <v>not used</v>
      </c>
      <c r="P1705" s="83" t="n">
        <f aca="false">IF($N1705="P",VLOOKUP(H1705,PrcBuckets,2,FALSE()),0)</f>
        <v>10</v>
      </c>
      <c r="Q1705" s="83" t="n">
        <f aca="false">IF($N1705="D",VLOOKUP(H1705,BasisBuckets,2,FALSE()),0)</f>
        <v>0</v>
      </c>
      <c r="R1705" s="83" t="n">
        <f aca="false">IF($N1705="PHY",VLOOKUP(H1705,PGDBuckets,2,FALSE()),0)</f>
        <v>0</v>
      </c>
      <c r="S1705" s="83" t="n">
        <f aca="false">IF($N1705="G",VLOOKUP(H1705,PGDBuckets,2,FALSE()),0)</f>
        <v>0</v>
      </c>
      <c r="T1705" s="83" t="n">
        <f aca="false">SUM(P1705:S1705)</f>
        <v>10</v>
      </c>
      <c r="U1705" s="83" t="str">
        <f aca="false">IF(O1705="not used","-",O1705&amp;N1705&amp;T1705)</f>
        <v>-</v>
      </c>
      <c r="V1705" s="83" t="str">
        <f aca="false">IF(O1705="Not Used","-",VLOOKUP(D1705,FOLIOS,7,FALSE())&amp;H1705)</f>
        <v>-</v>
      </c>
      <c r="W1705" s="83" t="str">
        <f aca="false">IF(U1705="-","-",O1705&amp;E1705&amp;H1705)</f>
        <v>-</v>
      </c>
      <c r="X1705" s="84" t="str">
        <f aca="false">D1705&amp;G1705</f>
        <v>FT-CAND-EGSC-PRCTOLL:MONCH/VEN</v>
      </c>
      <c r="AF1705" s="0" t="str">
        <f aca="false">D1705&amp;V1705</f>
        <v>FT-CAND-EGSC-PRC-</v>
      </c>
    </row>
    <row r="1706" customFormat="false" ht="12.75" hidden="false" customHeight="false" outlineLevel="0" collapsed="false">
      <c r="A1706" s="80" t="n">
        <v>36682</v>
      </c>
      <c r="B1706" s="81" t="s">
        <v>55</v>
      </c>
      <c r="C1706" s="81" t="s">
        <v>56</v>
      </c>
      <c r="D1706" s="81" t="s">
        <v>80</v>
      </c>
      <c r="E1706" s="81" t="s">
        <v>24</v>
      </c>
      <c r="F1706" s="81"/>
      <c r="G1706" s="81" t="s">
        <v>69</v>
      </c>
      <c r="H1706" s="80" t="n">
        <v>37288</v>
      </c>
      <c r="I1706" s="81" t="n">
        <v>0</v>
      </c>
      <c r="J1706" s="81" t="n">
        <v>0</v>
      </c>
      <c r="K1706" s="82" t="n">
        <f aca="false">IF(J1706=0,0,J1706/I1706)</f>
        <v>0</v>
      </c>
      <c r="L1706" s="82" t="n">
        <f aca="false">I1706/UOM</f>
        <v>0</v>
      </c>
      <c r="M1706" s="82" t="n">
        <f aca="false">J1706/UOM</f>
        <v>0</v>
      </c>
      <c r="N1706" s="83" t="str">
        <f aca="false">IF(F1706="P","PHY",IF(F1706="G","G",E1706))</f>
        <v>P</v>
      </c>
      <c r="O1706" s="83" t="str">
        <f aca="false">IF(ISNA(VLOOKUP(G1706,BadCanCurves,1,FALSE())),VLOOKUP(D1706,FOLIOS,6,FALSE()),"not used")</f>
        <v>not used</v>
      </c>
      <c r="P1706" s="83" t="n">
        <f aca="false">IF($N1706="P",VLOOKUP(H1706,PrcBuckets,2,FALSE()),0)</f>
        <v>10</v>
      </c>
      <c r="Q1706" s="83" t="n">
        <f aca="false">IF($N1706="D",VLOOKUP(H1706,BasisBuckets,2,FALSE()),0)</f>
        <v>0</v>
      </c>
      <c r="R1706" s="83" t="n">
        <f aca="false">IF($N1706="PHY",VLOOKUP(H1706,PGDBuckets,2,FALSE()),0)</f>
        <v>0</v>
      </c>
      <c r="S1706" s="83" t="n">
        <f aca="false">IF($N1706="G",VLOOKUP(H1706,PGDBuckets,2,FALSE()),0)</f>
        <v>0</v>
      </c>
      <c r="T1706" s="83" t="n">
        <f aca="false">SUM(P1706:S1706)</f>
        <v>10</v>
      </c>
      <c r="U1706" s="83" t="str">
        <f aca="false">IF(O1706="not used","-",O1706&amp;N1706&amp;T1706)</f>
        <v>-</v>
      </c>
      <c r="V1706" s="83" t="str">
        <f aca="false">IF(O1706="Not Used","-",VLOOKUP(D1706,FOLIOS,7,FALSE())&amp;H1706)</f>
        <v>-</v>
      </c>
      <c r="W1706" s="83" t="str">
        <f aca="false">IF(U1706="-","-",O1706&amp;E1706&amp;H1706)</f>
        <v>-</v>
      </c>
      <c r="X1706" s="84" t="str">
        <f aca="false">D1706&amp;G1706</f>
        <v>FT-CAND-EGSC-PRCTOLL:MONCH/VEN</v>
      </c>
      <c r="AF1706" s="0" t="str">
        <f aca="false">D1706&amp;V1706</f>
        <v>FT-CAND-EGSC-PRC-</v>
      </c>
    </row>
    <row r="1707" customFormat="false" ht="12.75" hidden="false" customHeight="false" outlineLevel="0" collapsed="false">
      <c r="A1707" s="80" t="n">
        <v>36682</v>
      </c>
      <c r="B1707" s="81" t="s">
        <v>55</v>
      </c>
      <c r="C1707" s="81" t="s">
        <v>56</v>
      </c>
      <c r="D1707" s="81" t="s">
        <v>80</v>
      </c>
      <c r="E1707" s="81" t="s">
        <v>24</v>
      </c>
      <c r="F1707" s="81"/>
      <c r="G1707" s="81" t="s">
        <v>69</v>
      </c>
      <c r="H1707" s="80" t="n">
        <v>37316</v>
      </c>
      <c r="I1707" s="81" t="n">
        <v>0</v>
      </c>
      <c r="J1707" s="81" t="n">
        <v>0</v>
      </c>
      <c r="K1707" s="82" t="n">
        <f aca="false">IF(J1707=0,0,J1707/I1707)</f>
        <v>0</v>
      </c>
      <c r="L1707" s="82" t="n">
        <f aca="false">I1707/UOM</f>
        <v>0</v>
      </c>
      <c r="M1707" s="82" t="n">
        <f aca="false">J1707/UOM</f>
        <v>0</v>
      </c>
      <c r="N1707" s="83" t="str">
        <f aca="false">IF(F1707="P","PHY",IF(F1707="G","G",E1707))</f>
        <v>P</v>
      </c>
      <c r="O1707" s="83" t="str">
        <f aca="false">IF(ISNA(VLOOKUP(G1707,BadCanCurves,1,FALSE())),VLOOKUP(D1707,FOLIOS,6,FALSE()),"not used")</f>
        <v>not used</v>
      </c>
      <c r="P1707" s="83" t="n">
        <f aca="false">IF($N1707="P",VLOOKUP(H1707,PrcBuckets,2,FALSE()),0)</f>
        <v>10</v>
      </c>
      <c r="Q1707" s="83" t="n">
        <f aca="false">IF($N1707="D",VLOOKUP(H1707,BasisBuckets,2,FALSE()),0)</f>
        <v>0</v>
      </c>
      <c r="R1707" s="83" t="n">
        <f aca="false">IF($N1707="PHY",VLOOKUP(H1707,PGDBuckets,2,FALSE()),0)</f>
        <v>0</v>
      </c>
      <c r="S1707" s="83" t="n">
        <f aca="false">IF($N1707="G",VLOOKUP(H1707,PGDBuckets,2,FALSE()),0)</f>
        <v>0</v>
      </c>
      <c r="T1707" s="83" t="n">
        <f aca="false">SUM(P1707:S1707)</f>
        <v>10</v>
      </c>
      <c r="U1707" s="83" t="str">
        <f aca="false">IF(O1707="not used","-",O1707&amp;N1707&amp;T1707)</f>
        <v>-</v>
      </c>
      <c r="V1707" s="83" t="str">
        <f aca="false">IF(O1707="Not Used","-",VLOOKUP(D1707,FOLIOS,7,FALSE())&amp;H1707)</f>
        <v>-</v>
      </c>
      <c r="W1707" s="83" t="str">
        <f aca="false">IF(U1707="-","-",O1707&amp;E1707&amp;H1707)</f>
        <v>-</v>
      </c>
      <c r="X1707" s="84" t="str">
        <f aca="false">D1707&amp;G1707</f>
        <v>FT-CAND-EGSC-PRCTOLL:MONCH/VEN</v>
      </c>
      <c r="AF1707" s="0" t="str">
        <f aca="false">D1707&amp;V1707</f>
        <v>FT-CAND-EGSC-PRC-</v>
      </c>
    </row>
    <row r="1708" customFormat="false" ht="12.75" hidden="false" customHeight="false" outlineLevel="0" collapsed="false">
      <c r="A1708" s="80" t="n">
        <v>36682</v>
      </c>
      <c r="B1708" s="81" t="s">
        <v>55</v>
      </c>
      <c r="C1708" s="81" t="s">
        <v>56</v>
      </c>
      <c r="D1708" s="81" t="s">
        <v>80</v>
      </c>
      <c r="E1708" s="81" t="s">
        <v>24</v>
      </c>
      <c r="F1708" s="81"/>
      <c r="G1708" s="81" t="s">
        <v>69</v>
      </c>
      <c r="H1708" s="80" t="n">
        <v>37347</v>
      </c>
      <c r="I1708" s="81" t="n">
        <v>0</v>
      </c>
      <c r="J1708" s="81" t="n">
        <v>0</v>
      </c>
      <c r="K1708" s="82" t="n">
        <f aca="false">IF(J1708=0,0,J1708/I1708)</f>
        <v>0</v>
      </c>
      <c r="L1708" s="82" t="n">
        <f aca="false">I1708/UOM</f>
        <v>0</v>
      </c>
      <c r="M1708" s="82" t="n">
        <f aca="false">J1708/UOM</f>
        <v>0</v>
      </c>
      <c r="N1708" s="83" t="str">
        <f aca="false">IF(F1708="P","PHY",IF(F1708="G","G",E1708))</f>
        <v>P</v>
      </c>
      <c r="O1708" s="83" t="str">
        <f aca="false">IF(ISNA(VLOOKUP(G1708,BadCanCurves,1,FALSE())),VLOOKUP(D1708,FOLIOS,6,FALSE()),"not used")</f>
        <v>not used</v>
      </c>
      <c r="P1708" s="83" t="n">
        <f aca="false">IF($N1708="P",VLOOKUP(H1708,PrcBuckets,2,FALSE()),0)</f>
        <v>10</v>
      </c>
      <c r="Q1708" s="83" t="n">
        <f aca="false">IF($N1708="D",VLOOKUP(H1708,BasisBuckets,2,FALSE()),0)</f>
        <v>0</v>
      </c>
      <c r="R1708" s="83" t="n">
        <f aca="false">IF($N1708="PHY",VLOOKUP(H1708,PGDBuckets,2,FALSE()),0)</f>
        <v>0</v>
      </c>
      <c r="S1708" s="83" t="n">
        <f aca="false">IF($N1708="G",VLOOKUP(H1708,PGDBuckets,2,FALSE()),0)</f>
        <v>0</v>
      </c>
      <c r="T1708" s="83" t="n">
        <f aca="false">SUM(P1708:S1708)</f>
        <v>10</v>
      </c>
      <c r="U1708" s="83" t="str">
        <f aca="false">IF(O1708="not used","-",O1708&amp;N1708&amp;T1708)</f>
        <v>-</v>
      </c>
      <c r="V1708" s="83" t="str">
        <f aca="false">IF(O1708="Not Used","-",VLOOKUP(D1708,FOLIOS,7,FALSE())&amp;H1708)</f>
        <v>-</v>
      </c>
      <c r="W1708" s="83" t="str">
        <f aca="false">IF(U1708="-","-",O1708&amp;E1708&amp;H1708)</f>
        <v>-</v>
      </c>
      <c r="X1708" s="84" t="str">
        <f aca="false">D1708&amp;G1708</f>
        <v>FT-CAND-EGSC-PRCTOLL:MONCH/VEN</v>
      </c>
      <c r="AF1708" s="0" t="str">
        <f aca="false">D1708&amp;V1708</f>
        <v>FT-CAND-EGSC-PRC-</v>
      </c>
    </row>
    <row r="1709" customFormat="false" ht="12.75" hidden="false" customHeight="false" outlineLevel="0" collapsed="false">
      <c r="A1709" s="80" t="n">
        <v>36682</v>
      </c>
      <c r="B1709" s="81" t="s">
        <v>55</v>
      </c>
      <c r="C1709" s="81" t="s">
        <v>56</v>
      </c>
      <c r="D1709" s="81" t="s">
        <v>80</v>
      </c>
      <c r="E1709" s="81" t="s">
        <v>24</v>
      </c>
      <c r="F1709" s="81"/>
      <c r="G1709" s="81" t="s">
        <v>69</v>
      </c>
      <c r="H1709" s="80" t="n">
        <v>37377</v>
      </c>
      <c r="I1709" s="81" t="n">
        <v>0</v>
      </c>
      <c r="J1709" s="81" t="n">
        <v>0</v>
      </c>
      <c r="K1709" s="82" t="n">
        <f aca="false">IF(J1709=0,0,J1709/I1709)</f>
        <v>0</v>
      </c>
      <c r="L1709" s="82" t="n">
        <f aca="false">I1709/UOM</f>
        <v>0</v>
      </c>
      <c r="M1709" s="82" t="n">
        <f aca="false">J1709/UOM</f>
        <v>0</v>
      </c>
      <c r="N1709" s="83" t="str">
        <f aca="false">IF(F1709="P","PHY",IF(F1709="G","G",E1709))</f>
        <v>P</v>
      </c>
      <c r="O1709" s="83" t="str">
        <f aca="false">IF(ISNA(VLOOKUP(G1709,BadCanCurves,1,FALSE())),VLOOKUP(D1709,FOLIOS,6,FALSE()),"not used")</f>
        <v>not used</v>
      </c>
      <c r="P1709" s="83" t="n">
        <f aca="false">IF($N1709="P",VLOOKUP(H1709,PrcBuckets,2,FALSE()),0)</f>
        <v>10</v>
      </c>
      <c r="Q1709" s="83" t="n">
        <f aca="false">IF($N1709="D",VLOOKUP(H1709,BasisBuckets,2,FALSE()),0)</f>
        <v>0</v>
      </c>
      <c r="R1709" s="83" t="n">
        <f aca="false">IF($N1709="PHY",VLOOKUP(H1709,PGDBuckets,2,FALSE()),0)</f>
        <v>0</v>
      </c>
      <c r="S1709" s="83" t="n">
        <f aca="false">IF($N1709="G",VLOOKUP(H1709,PGDBuckets,2,FALSE()),0)</f>
        <v>0</v>
      </c>
      <c r="T1709" s="83" t="n">
        <f aca="false">SUM(P1709:S1709)</f>
        <v>10</v>
      </c>
      <c r="U1709" s="83" t="str">
        <f aca="false">IF(O1709="not used","-",O1709&amp;N1709&amp;T1709)</f>
        <v>-</v>
      </c>
      <c r="V1709" s="83" t="str">
        <f aca="false">IF(O1709="Not Used","-",VLOOKUP(D1709,FOLIOS,7,FALSE())&amp;H1709)</f>
        <v>-</v>
      </c>
      <c r="W1709" s="83" t="str">
        <f aca="false">IF(U1709="-","-",O1709&amp;E1709&amp;H1709)</f>
        <v>-</v>
      </c>
      <c r="X1709" s="84" t="str">
        <f aca="false">D1709&amp;G1709</f>
        <v>FT-CAND-EGSC-PRCTOLL:MONCH/VEN</v>
      </c>
      <c r="AF1709" s="0" t="str">
        <f aca="false">D1709&amp;V1709</f>
        <v>FT-CAND-EGSC-PRC-</v>
      </c>
    </row>
    <row r="1710" customFormat="false" ht="12.75" hidden="false" customHeight="false" outlineLevel="0" collapsed="false">
      <c r="A1710" s="80" t="n">
        <v>36682</v>
      </c>
      <c r="B1710" s="81" t="s">
        <v>55</v>
      </c>
      <c r="C1710" s="81" t="s">
        <v>56</v>
      </c>
      <c r="D1710" s="81" t="s">
        <v>80</v>
      </c>
      <c r="E1710" s="81" t="s">
        <v>24</v>
      </c>
      <c r="F1710" s="81"/>
      <c r="G1710" s="81" t="s">
        <v>69</v>
      </c>
      <c r="H1710" s="80" t="n">
        <v>37408</v>
      </c>
      <c r="I1710" s="81" t="n">
        <v>0</v>
      </c>
      <c r="J1710" s="81" t="n">
        <v>0</v>
      </c>
      <c r="K1710" s="82" t="n">
        <f aca="false">IF(J1710=0,0,J1710/I1710)</f>
        <v>0</v>
      </c>
      <c r="L1710" s="82" t="n">
        <f aca="false">I1710/UOM</f>
        <v>0</v>
      </c>
      <c r="M1710" s="82" t="n">
        <f aca="false">J1710/UOM</f>
        <v>0</v>
      </c>
      <c r="N1710" s="83" t="str">
        <f aca="false">IF(F1710="P","PHY",IF(F1710="G","G",E1710))</f>
        <v>P</v>
      </c>
      <c r="O1710" s="83" t="str">
        <f aca="false">IF(ISNA(VLOOKUP(G1710,BadCanCurves,1,FALSE())),VLOOKUP(D1710,FOLIOS,6,FALSE()),"not used")</f>
        <v>not used</v>
      </c>
      <c r="P1710" s="83" t="n">
        <f aca="false">IF($N1710="P",VLOOKUP(H1710,PrcBuckets,2,FALSE()),0)</f>
        <v>10</v>
      </c>
      <c r="Q1710" s="83" t="n">
        <f aca="false">IF($N1710="D",VLOOKUP(H1710,BasisBuckets,2,FALSE()),0)</f>
        <v>0</v>
      </c>
      <c r="R1710" s="83" t="n">
        <f aca="false">IF($N1710="PHY",VLOOKUP(H1710,PGDBuckets,2,FALSE()),0)</f>
        <v>0</v>
      </c>
      <c r="S1710" s="83" t="n">
        <f aca="false">IF($N1710="G",VLOOKUP(H1710,PGDBuckets,2,FALSE()),0)</f>
        <v>0</v>
      </c>
      <c r="T1710" s="83" t="n">
        <f aca="false">SUM(P1710:S1710)</f>
        <v>10</v>
      </c>
      <c r="U1710" s="83" t="str">
        <f aca="false">IF(O1710="not used","-",O1710&amp;N1710&amp;T1710)</f>
        <v>-</v>
      </c>
      <c r="V1710" s="83" t="str">
        <f aca="false">IF(O1710="Not Used","-",VLOOKUP(D1710,FOLIOS,7,FALSE())&amp;H1710)</f>
        <v>-</v>
      </c>
      <c r="W1710" s="83" t="str">
        <f aca="false">IF(U1710="-","-",O1710&amp;E1710&amp;H1710)</f>
        <v>-</v>
      </c>
      <c r="X1710" s="84" t="str">
        <f aca="false">D1710&amp;G1710</f>
        <v>FT-CAND-EGSC-PRCTOLL:MONCH/VEN</v>
      </c>
      <c r="AF1710" s="0" t="str">
        <f aca="false">D1710&amp;V1710</f>
        <v>FT-CAND-EGSC-PRC-</v>
      </c>
    </row>
    <row r="1711" customFormat="false" ht="12.75" hidden="false" customHeight="false" outlineLevel="0" collapsed="false">
      <c r="A1711" s="80" t="n">
        <v>36682</v>
      </c>
      <c r="B1711" s="81" t="s">
        <v>55</v>
      </c>
      <c r="C1711" s="81" t="s">
        <v>56</v>
      </c>
      <c r="D1711" s="81" t="s">
        <v>80</v>
      </c>
      <c r="E1711" s="81" t="s">
        <v>24</v>
      </c>
      <c r="F1711" s="81"/>
      <c r="G1711" s="81" t="s">
        <v>69</v>
      </c>
      <c r="H1711" s="80" t="n">
        <v>37438</v>
      </c>
      <c r="I1711" s="81" t="n">
        <v>0</v>
      </c>
      <c r="J1711" s="81" t="n">
        <v>0</v>
      </c>
      <c r="K1711" s="82" t="n">
        <f aca="false">IF(J1711=0,0,J1711/I1711)</f>
        <v>0</v>
      </c>
      <c r="L1711" s="82" t="n">
        <f aca="false">I1711/UOM</f>
        <v>0</v>
      </c>
      <c r="M1711" s="82" t="n">
        <f aca="false">J1711/UOM</f>
        <v>0</v>
      </c>
      <c r="N1711" s="83" t="str">
        <f aca="false">IF(F1711="P","PHY",IF(F1711="G","G",E1711))</f>
        <v>P</v>
      </c>
      <c r="O1711" s="83" t="str">
        <f aca="false">IF(ISNA(VLOOKUP(G1711,BadCanCurves,1,FALSE())),VLOOKUP(D1711,FOLIOS,6,FALSE()),"not used")</f>
        <v>not used</v>
      </c>
      <c r="P1711" s="83" t="n">
        <f aca="false">IF($N1711="P",VLOOKUP(H1711,PrcBuckets,2,FALSE()),0)</f>
        <v>10</v>
      </c>
      <c r="Q1711" s="83" t="n">
        <f aca="false">IF($N1711="D",VLOOKUP(H1711,BasisBuckets,2,FALSE()),0)</f>
        <v>0</v>
      </c>
      <c r="R1711" s="83" t="n">
        <f aca="false">IF($N1711="PHY",VLOOKUP(H1711,PGDBuckets,2,FALSE()),0)</f>
        <v>0</v>
      </c>
      <c r="S1711" s="83" t="n">
        <f aca="false">IF($N1711="G",VLOOKUP(H1711,PGDBuckets,2,FALSE()),0)</f>
        <v>0</v>
      </c>
      <c r="T1711" s="83" t="n">
        <f aca="false">SUM(P1711:S1711)</f>
        <v>10</v>
      </c>
      <c r="U1711" s="83" t="str">
        <f aca="false">IF(O1711="not used","-",O1711&amp;N1711&amp;T1711)</f>
        <v>-</v>
      </c>
      <c r="V1711" s="83" t="str">
        <f aca="false">IF(O1711="Not Used","-",VLOOKUP(D1711,FOLIOS,7,FALSE())&amp;H1711)</f>
        <v>-</v>
      </c>
      <c r="W1711" s="83" t="str">
        <f aca="false">IF(U1711="-","-",O1711&amp;E1711&amp;H1711)</f>
        <v>-</v>
      </c>
      <c r="X1711" s="84" t="str">
        <f aca="false">D1711&amp;G1711</f>
        <v>FT-CAND-EGSC-PRCTOLL:MONCH/VEN</v>
      </c>
      <c r="AF1711" s="0" t="str">
        <f aca="false">D1711&amp;V1711</f>
        <v>FT-CAND-EGSC-PRC-</v>
      </c>
    </row>
    <row r="1712" customFormat="false" ht="12.75" hidden="false" customHeight="false" outlineLevel="0" collapsed="false">
      <c r="A1712" s="80" t="n">
        <v>36682</v>
      </c>
      <c r="B1712" s="81" t="s">
        <v>55</v>
      </c>
      <c r="C1712" s="81" t="s">
        <v>56</v>
      </c>
      <c r="D1712" s="81" t="s">
        <v>80</v>
      </c>
      <c r="E1712" s="81" t="s">
        <v>24</v>
      </c>
      <c r="F1712" s="81"/>
      <c r="G1712" s="81" t="s">
        <v>69</v>
      </c>
      <c r="H1712" s="80" t="n">
        <v>37469</v>
      </c>
      <c r="I1712" s="81" t="n">
        <v>0</v>
      </c>
      <c r="J1712" s="81" t="n">
        <v>0</v>
      </c>
      <c r="K1712" s="82" t="n">
        <f aca="false">IF(J1712=0,0,J1712/I1712)</f>
        <v>0</v>
      </c>
      <c r="L1712" s="82" t="n">
        <f aca="false">I1712/UOM</f>
        <v>0</v>
      </c>
      <c r="M1712" s="82" t="n">
        <f aca="false">J1712/UOM</f>
        <v>0</v>
      </c>
      <c r="N1712" s="83" t="str">
        <f aca="false">IF(F1712="P","PHY",IF(F1712="G","G",E1712))</f>
        <v>P</v>
      </c>
      <c r="O1712" s="83" t="str">
        <f aca="false">IF(ISNA(VLOOKUP(G1712,BadCanCurves,1,FALSE())),VLOOKUP(D1712,FOLIOS,6,FALSE()),"not used")</f>
        <v>not used</v>
      </c>
      <c r="P1712" s="83" t="n">
        <f aca="false">IF($N1712="P",VLOOKUP(H1712,PrcBuckets,2,FALSE()),0)</f>
        <v>10</v>
      </c>
      <c r="Q1712" s="83" t="n">
        <f aca="false">IF($N1712="D",VLOOKUP(H1712,BasisBuckets,2,FALSE()),0)</f>
        <v>0</v>
      </c>
      <c r="R1712" s="83" t="n">
        <f aca="false">IF($N1712="PHY",VLOOKUP(H1712,PGDBuckets,2,FALSE()),0)</f>
        <v>0</v>
      </c>
      <c r="S1712" s="83" t="n">
        <f aca="false">IF($N1712="G",VLOOKUP(H1712,PGDBuckets,2,FALSE()),0)</f>
        <v>0</v>
      </c>
      <c r="T1712" s="83" t="n">
        <f aca="false">SUM(P1712:S1712)</f>
        <v>10</v>
      </c>
      <c r="U1712" s="83" t="str">
        <f aca="false">IF(O1712="not used","-",O1712&amp;N1712&amp;T1712)</f>
        <v>-</v>
      </c>
      <c r="V1712" s="83" t="str">
        <f aca="false">IF(O1712="Not Used","-",VLOOKUP(D1712,FOLIOS,7,FALSE())&amp;H1712)</f>
        <v>-</v>
      </c>
      <c r="W1712" s="83" t="str">
        <f aca="false">IF(U1712="-","-",O1712&amp;E1712&amp;H1712)</f>
        <v>-</v>
      </c>
      <c r="X1712" s="84" t="str">
        <f aca="false">D1712&amp;G1712</f>
        <v>FT-CAND-EGSC-PRCTOLL:MONCH/VEN</v>
      </c>
      <c r="AF1712" s="0" t="str">
        <f aca="false">D1712&amp;V1712</f>
        <v>FT-CAND-EGSC-PRC-</v>
      </c>
    </row>
    <row r="1713" customFormat="false" ht="12.75" hidden="false" customHeight="false" outlineLevel="0" collapsed="false">
      <c r="A1713" s="80" t="n">
        <v>36682</v>
      </c>
      <c r="B1713" s="81" t="s">
        <v>55</v>
      </c>
      <c r="C1713" s="81" t="s">
        <v>56</v>
      </c>
      <c r="D1713" s="81" t="s">
        <v>80</v>
      </c>
      <c r="E1713" s="81" t="s">
        <v>24</v>
      </c>
      <c r="F1713" s="81"/>
      <c r="G1713" s="81" t="s">
        <v>69</v>
      </c>
      <c r="H1713" s="80" t="n">
        <v>37500</v>
      </c>
      <c r="I1713" s="81" t="n">
        <v>0</v>
      </c>
      <c r="J1713" s="81" t="n">
        <v>0</v>
      </c>
      <c r="K1713" s="82" t="n">
        <f aca="false">IF(J1713=0,0,J1713/I1713)</f>
        <v>0</v>
      </c>
      <c r="L1713" s="82" t="n">
        <f aca="false">I1713/UOM</f>
        <v>0</v>
      </c>
      <c r="M1713" s="82" t="n">
        <f aca="false">J1713/UOM</f>
        <v>0</v>
      </c>
      <c r="N1713" s="83" t="str">
        <f aca="false">IF(F1713="P","PHY",IF(F1713="G","G",E1713))</f>
        <v>P</v>
      </c>
      <c r="O1713" s="83" t="str">
        <f aca="false">IF(ISNA(VLOOKUP(G1713,BadCanCurves,1,FALSE())),VLOOKUP(D1713,FOLIOS,6,FALSE()),"not used")</f>
        <v>not used</v>
      </c>
      <c r="P1713" s="83" t="n">
        <f aca="false">IF($N1713="P",VLOOKUP(H1713,PrcBuckets,2,FALSE()),0)</f>
        <v>10</v>
      </c>
      <c r="Q1713" s="83" t="n">
        <f aca="false">IF($N1713="D",VLOOKUP(H1713,BasisBuckets,2,FALSE()),0)</f>
        <v>0</v>
      </c>
      <c r="R1713" s="83" t="n">
        <f aca="false">IF($N1713="PHY",VLOOKUP(H1713,PGDBuckets,2,FALSE()),0)</f>
        <v>0</v>
      </c>
      <c r="S1713" s="83" t="n">
        <f aca="false">IF($N1713="G",VLOOKUP(H1713,PGDBuckets,2,FALSE()),0)</f>
        <v>0</v>
      </c>
      <c r="T1713" s="83" t="n">
        <f aca="false">SUM(P1713:S1713)</f>
        <v>10</v>
      </c>
      <c r="U1713" s="83" t="str">
        <f aca="false">IF(O1713="not used","-",O1713&amp;N1713&amp;T1713)</f>
        <v>-</v>
      </c>
      <c r="V1713" s="83" t="str">
        <f aca="false">IF(O1713="Not Used","-",VLOOKUP(D1713,FOLIOS,7,FALSE())&amp;H1713)</f>
        <v>-</v>
      </c>
      <c r="W1713" s="83" t="str">
        <f aca="false">IF(U1713="-","-",O1713&amp;E1713&amp;H1713)</f>
        <v>-</v>
      </c>
      <c r="X1713" s="84" t="str">
        <f aca="false">D1713&amp;G1713</f>
        <v>FT-CAND-EGSC-PRCTOLL:MONCH/VEN</v>
      </c>
      <c r="AF1713" s="0" t="str">
        <f aca="false">D1713&amp;V1713</f>
        <v>FT-CAND-EGSC-PRC-</v>
      </c>
    </row>
    <row r="1714" customFormat="false" ht="12.75" hidden="false" customHeight="false" outlineLevel="0" collapsed="false">
      <c r="A1714" s="80" t="n">
        <v>36682</v>
      </c>
      <c r="B1714" s="81" t="s">
        <v>55</v>
      </c>
      <c r="C1714" s="81" t="s">
        <v>56</v>
      </c>
      <c r="D1714" s="81" t="s">
        <v>80</v>
      </c>
      <c r="E1714" s="81" t="s">
        <v>24</v>
      </c>
      <c r="F1714" s="81"/>
      <c r="G1714" s="81" t="s">
        <v>69</v>
      </c>
      <c r="H1714" s="80" t="n">
        <v>37530</v>
      </c>
      <c r="I1714" s="81" t="n">
        <v>0</v>
      </c>
      <c r="J1714" s="81" t="n">
        <v>0</v>
      </c>
      <c r="K1714" s="82" t="n">
        <f aca="false">IF(J1714=0,0,J1714/I1714)</f>
        <v>0</v>
      </c>
      <c r="L1714" s="82" t="n">
        <f aca="false">I1714/UOM</f>
        <v>0</v>
      </c>
      <c r="M1714" s="82" t="n">
        <f aca="false">J1714/UOM</f>
        <v>0</v>
      </c>
      <c r="N1714" s="83" t="str">
        <f aca="false">IF(F1714="P","PHY",IF(F1714="G","G",E1714))</f>
        <v>P</v>
      </c>
      <c r="O1714" s="83" t="str">
        <f aca="false">IF(ISNA(VLOOKUP(G1714,BadCanCurves,1,FALSE())),VLOOKUP(D1714,FOLIOS,6,FALSE()),"not used")</f>
        <v>not used</v>
      </c>
      <c r="P1714" s="83" t="n">
        <f aca="false">IF($N1714="P",VLOOKUP(H1714,PrcBuckets,2,FALSE()),0)</f>
        <v>10</v>
      </c>
      <c r="Q1714" s="83" t="n">
        <f aca="false">IF($N1714="D",VLOOKUP(H1714,BasisBuckets,2,FALSE()),0)</f>
        <v>0</v>
      </c>
      <c r="R1714" s="83" t="n">
        <f aca="false">IF($N1714="PHY",VLOOKUP(H1714,PGDBuckets,2,FALSE()),0)</f>
        <v>0</v>
      </c>
      <c r="S1714" s="83" t="n">
        <f aca="false">IF($N1714="G",VLOOKUP(H1714,PGDBuckets,2,FALSE()),0)</f>
        <v>0</v>
      </c>
      <c r="T1714" s="83" t="n">
        <f aca="false">SUM(P1714:S1714)</f>
        <v>10</v>
      </c>
      <c r="U1714" s="83" t="str">
        <f aca="false">IF(O1714="not used","-",O1714&amp;N1714&amp;T1714)</f>
        <v>-</v>
      </c>
      <c r="V1714" s="83" t="str">
        <f aca="false">IF(O1714="Not Used","-",VLOOKUP(D1714,FOLIOS,7,FALSE())&amp;H1714)</f>
        <v>-</v>
      </c>
      <c r="W1714" s="83" t="str">
        <f aca="false">IF(U1714="-","-",O1714&amp;E1714&amp;H1714)</f>
        <v>-</v>
      </c>
      <c r="X1714" s="84" t="str">
        <f aca="false">D1714&amp;G1714</f>
        <v>FT-CAND-EGSC-PRCTOLL:MONCH/VEN</v>
      </c>
      <c r="AF1714" s="0" t="str">
        <f aca="false">D1714&amp;V1714</f>
        <v>FT-CAND-EGSC-PRC-</v>
      </c>
    </row>
    <row r="1715" customFormat="false" ht="12.75" hidden="false" customHeight="false" outlineLevel="0" collapsed="false">
      <c r="A1715" s="80" t="n">
        <v>36682</v>
      </c>
      <c r="B1715" s="81" t="s">
        <v>55</v>
      </c>
      <c r="C1715" s="81" t="s">
        <v>56</v>
      </c>
      <c r="D1715" s="81" t="s">
        <v>80</v>
      </c>
      <c r="E1715" s="81" t="s">
        <v>24</v>
      </c>
      <c r="F1715" s="81"/>
      <c r="G1715" s="81" t="s">
        <v>69</v>
      </c>
      <c r="H1715" s="80" t="n">
        <v>37561</v>
      </c>
      <c r="I1715" s="81" t="n">
        <v>0</v>
      </c>
      <c r="J1715" s="81" t="n">
        <v>0</v>
      </c>
      <c r="K1715" s="82" t="n">
        <f aca="false">IF(J1715=0,0,J1715/I1715)</f>
        <v>0</v>
      </c>
      <c r="L1715" s="82" t="n">
        <f aca="false">I1715/UOM</f>
        <v>0</v>
      </c>
      <c r="M1715" s="82" t="n">
        <f aca="false">J1715/UOM</f>
        <v>0</v>
      </c>
      <c r="N1715" s="83" t="str">
        <f aca="false">IF(F1715="P","PHY",IF(F1715="G","G",E1715))</f>
        <v>P</v>
      </c>
      <c r="O1715" s="83" t="str">
        <f aca="false">IF(ISNA(VLOOKUP(G1715,BadCanCurves,1,FALSE())),VLOOKUP(D1715,FOLIOS,6,FALSE()),"not used")</f>
        <v>not used</v>
      </c>
      <c r="P1715" s="83" t="n">
        <f aca="false">IF($N1715="P",VLOOKUP(H1715,PrcBuckets,2,FALSE()),0)</f>
        <v>10</v>
      </c>
      <c r="Q1715" s="83" t="n">
        <f aca="false">IF($N1715="D",VLOOKUP(H1715,BasisBuckets,2,FALSE()),0)</f>
        <v>0</v>
      </c>
      <c r="R1715" s="83" t="n">
        <f aca="false">IF($N1715="PHY",VLOOKUP(H1715,PGDBuckets,2,FALSE()),0)</f>
        <v>0</v>
      </c>
      <c r="S1715" s="83" t="n">
        <f aca="false">IF($N1715="G",VLOOKUP(H1715,PGDBuckets,2,FALSE()),0)</f>
        <v>0</v>
      </c>
      <c r="T1715" s="83" t="n">
        <f aca="false">SUM(P1715:S1715)</f>
        <v>10</v>
      </c>
      <c r="U1715" s="83" t="str">
        <f aca="false">IF(O1715="not used","-",O1715&amp;N1715&amp;T1715)</f>
        <v>-</v>
      </c>
      <c r="V1715" s="83" t="str">
        <f aca="false">IF(O1715="Not Used","-",VLOOKUP(D1715,FOLIOS,7,FALSE())&amp;H1715)</f>
        <v>-</v>
      </c>
      <c r="W1715" s="83" t="str">
        <f aca="false">IF(U1715="-","-",O1715&amp;E1715&amp;H1715)</f>
        <v>-</v>
      </c>
      <c r="X1715" s="84" t="str">
        <f aca="false">D1715&amp;G1715</f>
        <v>FT-CAND-EGSC-PRCTOLL:MONCH/VEN</v>
      </c>
      <c r="AF1715" s="0" t="str">
        <f aca="false">D1715&amp;V1715</f>
        <v>FT-CAND-EGSC-PRC-</v>
      </c>
    </row>
    <row r="1716" customFormat="false" ht="12.75" hidden="false" customHeight="false" outlineLevel="0" collapsed="false">
      <c r="A1716" s="80" t="n">
        <v>36682</v>
      </c>
      <c r="B1716" s="81" t="s">
        <v>55</v>
      </c>
      <c r="C1716" s="81" t="s">
        <v>56</v>
      </c>
      <c r="D1716" s="81" t="s">
        <v>80</v>
      </c>
      <c r="E1716" s="81" t="s">
        <v>24</v>
      </c>
      <c r="F1716" s="81"/>
      <c r="G1716" s="81" t="s">
        <v>69</v>
      </c>
      <c r="H1716" s="80" t="n">
        <v>37591</v>
      </c>
      <c r="I1716" s="81" t="n">
        <v>0</v>
      </c>
      <c r="J1716" s="81" t="n">
        <v>0</v>
      </c>
      <c r="K1716" s="82" t="n">
        <f aca="false">IF(J1716=0,0,J1716/I1716)</f>
        <v>0</v>
      </c>
      <c r="L1716" s="82" t="n">
        <f aca="false">I1716/UOM</f>
        <v>0</v>
      </c>
      <c r="M1716" s="82" t="n">
        <f aca="false">J1716/UOM</f>
        <v>0</v>
      </c>
      <c r="N1716" s="83" t="str">
        <f aca="false">IF(F1716="P","PHY",IF(F1716="G","G",E1716))</f>
        <v>P</v>
      </c>
      <c r="O1716" s="83" t="str">
        <f aca="false">IF(ISNA(VLOOKUP(G1716,BadCanCurves,1,FALSE())),VLOOKUP(D1716,FOLIOS,6,FALSE()),"not used")</f>
        <v>not used</v>
      </c>
      <c r="P1716" s="83" t="n">
        <f aca="false">IF($N1716="P",VLOOKUP(H1716,PrcBuckets,2,FALSE()),0)</f>
        <v>10</v>
      </c>
      <c r="Q1716" s="83" t="n">
        <f aca="false">IF($N1716="D",VLOOKUP(H1716,BasisBuckets,2,FALSE()),0)</f>
        <v>0</v>
      </c>
      <c r="R1716" s="83" t="n">
        <f aca="false">IF($N1716="PHY",VLOOKUP(H1716,PGDBuckets,2,FALSE()),0)</f>
        <v>0</v>
      </c>
      <c r="S1716" s="83" t="n">
        <f aca="false">IF($N1716="G",VLOOKUP(H1716,PGDBuckets,2,FALSE()),0)</f>
        <v>0</v>
      </c>
      <c r="T1716" s="83" t="n">
        <f aca="false">SUM(P1716:S1716)</f>
        <v>10</v>
      </c>
      <c r="U1716" s="83" t="str">
        <f aca="false">IF(O1716="not used","-",O1716&amp;N1716&amp;T1716)</f>
        <v>-</v>
      </c>
      <c r="V1716" s="83" t="str">
        <f aca="false">IF(O1716="Not Used","-",VLOOKUP(D1716,FOLIOS,7,FALSE())&amp;H1716)</f>
        <v>-</v>
      </c>
      <c r="W1716" s="83" t="str">
        <f aca="false">IF(U1716="-","-",O1716&amp;E1716&amp;H1716)</f>
        <v>-</v>
      </c>
      <c r="X1716" s="84" t="str">
        <f aca="false">D1716&amp;G1716</f>
        <v>FT-CAND-EGSC-PRCTOLL:MONCH/VEN</v>
      </c>
      <c r="AF1716" s="0" t="str">
        <f aca="false">D1716&amp;V1716</f>
        <v>FT-CAND-EGSC-PRC-</v>
      </c>
    </row>
    <row r="1717" customFormat="false" ht="12.75" hidden="false" customHeight="false" outlineLevel="0" collapsed="false">
      <c r="A1717" s="80" t="n">
        <v>36682</v>
      </c>
      <c r="B1717" s="81" t="s">
        <v>55</v>
      </c>
      <c r="C1717" s="81" t="s">
        <v>56</v>
      </c>
      <c r="D1717" s="81" t="s">
        <v>80</v>
      </c>
      <c r="E1717" s="81" t="s">
        <v>24</v>
      </c>
      <c r="F1717" s="81"/>
      <c r="G1717" s="81" t="s">
        <v>69</v>
      </c>
      <c r="H1717" s="80" t="n">
        <v>37622</v>
      </c>
      <c r="I1717" s="81" t="n">
        <v>0</v>
      </c>
      <c r="J1717" s="81" t="n">
        <v>0</v>
      </c>
      <c r="K1717" s="82" t="n">
        <f aca="false">IF(J1717=0,0,J1717/I1717)</f>
        <v>0</v>
      </c>
      <c r="L1717" s="82" t="n">
        <f aca="false">I1717/UOM</f>
        <v>0</v>
      </c>
      <c r="M1717" s="82" t="n">
        <f aca="false">J1717/UOM</f>
        <v>0</v>
      </c>
      <c r="N1717" s="83" t="str">
        <f aca="false">IF(F1717="P","PHY",IF(F1717="G","G",E1717))</f>
        <v>P</v>
      </c>
      <c r="O1717" s="83" t="str">
        <f aca="false">IF(ISNA(VLOOKUP(G1717,BadCanCurves,1,FALSE())),VLOOKUP(D1717,FOLIOS,6,FALSE()),"not used")</f>
        <v>not used</v>
      </c>
      <c r="P1717" s="83" t="n">
        <f aca="false">IF($N1717="P",VLOOKUP(H1717,PrcBuckets,2,FALSE()),0)</f>
        <v>11</v>
      </c>
      <c r="Q1717" s="83" t="n">
        <f aca="false">IF($N1717="D",VLOOKUP(H1717,BasisBuckets,2,FALSE()),0)</f>
        <v>0</v>
      </c>
      <c r="R1717" s="83" t="n">
        <f aca="false">IF($N1717="PHY",VLOOKUP(H1717,PGDBuckets,2,FALSE()),0)</f>
        <v>0</v>
      </c>
      <c r="S1717" s="83" t="n">
        <f aca="false">IF($N1717="G",VLOOKUP(H1717,PGDBuckets,2,FALSE()),0)</f>
        <v>0</v>
      </c>
      <c r="T1717" s="83" t="n">
        <f aca="false">SUM(P1717:S1717)</f>
        <v>11</v>
      </c>
      <c r="U1717" s="83" t="str">
        <f aca="false">IF(O1717="not used","-",O1717&amp;N1717&amp;T1717)</f>
        <v>-</v>
      </c>
      <c r="V1717" s="83" t="str">
        <f aca="false">IF(O1717="Not Used","-",VLOOKUP(D1717,FOLIOS,7,FALSE())&amp;H1717)</f>
        <v>-</v>
      </c>
      <c r="W1717" s="83" t="str">
        <f aca="false">IF(U1717="-","-",O1717&amp;E1717&amp;H1717)</f>
        <v>-</v>
      </c>
      <c r="X1717" s="84" t="str">
        <f aca="false">D1717&amp;G1717</f>
        <v>FT-CAND-EGSC-PRCTOLL:MONCH/VEN</v>
      </c>
      <c r="AF1717" s="0" t="str">
        <f aca="false">D1717&amp;V1717</f>
        <v>FT-CAND-EGSC-PRC-</v>
      </c>
    </row>
    <row r="1718" customFormat="false" ht="12.75" hidden="false" customHeight="false" outlineLevel="0" collapsed="false">
      <c r="A1718" s="80" t="n">
        <v>36682</v>
      </c>
      <c r="B1718" s="81" t="s">
        <v>55</v>
      </c>
      <c r="C1718" s="81" t="s">
        <v>56</v>
      </c>
      <c r="D1718" s="81" t="s">
        <v>80</v>
      </c>
      <c r="E1718" s="81" t="s">
        <v>24</v>
      </c>
      <c r="F1718" s="81"/>
      <c r="G1718" s="81" t="s">
        <v>69</v>
      </c>
      <c r="H1718" s="80" t="n">
        <v>37653</v>
      </c>
      <c r="I1718" s="81" t="n">
        <v>0</v>
      </c>
      <c r="J1718" s="81" t="n">
        <v>0</v>
      </c>
      <c r="K1718" s="82" t="n">
        <f aca="false">IF(J1718=0,0,J1718/I1718)</f>
        <v>0</v>
      </c>
      <c r="L1718" s="82" t="n">
        <f aca="false">I1718/UOM</f>
        <v>0</v>
      </c>
      <c r="M1718" s="82" t="n">
        <f aca="false">J1718/UOM</f>
        <v>0</v>
      </c>
      <c r="N1718" s="83" t="str">
        <f aca="false">IF(F1718="P","PHY",IF(F1718="G","G",E1718))</f>
        <v>P</v>
      </c>
      <c r="O1718" s="83" t="str">
        <f aca="false">IF(ISNA(VLOOKUP(G1718,BadCanCurves,1,FALSE())),VLOOKUP(D1718,FOLIOS,6,FALSE()),"not used")</f>
        <v>not used</v>
      </c>
      <c r="P1718" s="83" t="n">
        <f aca="false">IF($N1718="P",VLOOKUP(H1718,PrcBuckets,2,FALSE()),0)</f>
        <v>11</v>
      </c>
      <c r="Q1718" s="83" t="n">
        <f aca="false">IF($N1718="D",VLOOKUP(H1718,BasisBuckets,2,FALSE()),0)</f>
        <v>0</v>
      </c>
      <c r="R1718" s="83" t="n">
        <f aca="false">IF($N1718="PHY",VLOOKUP(H1718,PGDBuckets,2,FALSE()),0)</f>
        <v>0</v>
      </c>
      <c r="S1718" s="83" t="n">
        <f aca="false">IF($N1718="G",VLOOKUP(H1718,PGDBuckets,2,FALSE()),0)</f>
        <v>0</v>
      </c>
      <c r="T1718" s="83" t="n">
        <f aca="false">SUM(P1718:S1718)</f>
        <v>11</v>
      </c>
      <c r="U1718" s="83" t="str">
        <f aca="false">IF(O1718="not used","-",O1718&amp;N1718&amp;T1718)</f>
        <v>-</v>
      </c>
      <c r="V1718" s="83" t="str">
        <f aca="false">IF(O1718="Not Used","-",VLOOKUP(D1718,FOLIOS,7,FALSE())&amp;H1718)</f>
        <v>-</v>
      </c>
      <c r="W1718" s="83" t="str">
        <f aca="false">IF(U1718="-","-",O1718&amp;E1718&amp;H1718)</f>
        <v>-</v>
      </c>
      <c r="X1718" s="84" t="str">
        <f aca="false">D1718&amp;G1718</f>
        <v>FT-CAND-EGSC-PRCTOLL:MONCH/VEN</v>
      </c>
      <c r="AF1718" s="0" t="str">
        <f aca="false">D1718&amp;V1718</f>
        <v>FT-CAND-EGSC-PRC-</v>
      </c>
    </row>
    <row r="1719" customFormat="false" ht="12.75" hidden="false" customHeight="false" outlineLevel="0" collapsed="false">
      <c r="A1719" s="80" t="n">
        <v>36682</v>
      </c>
      <c r="B1719" s="81" t="s">
        <v>55</v>
      </c>
      <c r="C1719" s="81" t="s">
        <v>56</v>
      </c>
      <c r="D1719" s="81" t="s">
        <v>80</v>
      </c>
      <c r="E1719" s="81" t="s">
        <v>24</v>
      </c>
      <c r="F1719" s="81"/>
      <c r="G1719" s="81" t="s">
        <v>69</v>
      </c>
      <c r="H1719" s="80" t="n">
        <v>37681</v>
      </c>
      <c r="I1719" s="81" t="n">
        <v>0</v>
      </c>
      <c r="J1719" s="81" t="n">
        <v>0</v>
      </c>
      <c r="K1719" s="82" t="n">
        <f aca="false">IF(J1719=0,0,J1719/I1719)</f>
        <v>0</v>
      </c>
      <c r="L1719" s="82" t="n">
        <f aca="false">I1719/UOM</f>
        <v>0</v>
      </c>
      <c r="M1719" s="82" t="n">
        <f aca="false">J1719/UOM</f>
        <v>0</v>
      </c>
      <c r="N1719" s="83" t="str">
        <f aca="false">IF(F1719="P","PHY",IF(F1719="G","G",E1719))</f>
        <v>P</v>
      </c>
      <c r="O1719" s="83" t="str">
        <f aca="false">IF(ISNA(VLOOKUP(G1719,BadCanCurves,1,FALSE())),VLOOKUP(D1719,FOLIOS,6,FALSE()),"not used")</f>
        <v>not used</v>
      </c>
      <c r="P1719" s="83" t="n">
        <f aca="false">IF($N1719="P",VLOOKUP(H1719,PrcBuckets,2,FALSE()),0)</f>
        <v>11</v>
      </c>
      <c r="Q1719" s="83" t="n">
        <f aca="false">IF($N1719="D",VLOOKUP(H1719,BasisBuckets,2,FALSE()),0)</f>
        <v>0</v>
      </c>
      <c r="R1719" s="83" t="n">
        <f aca="false">IF($N1719="PHY",VLOOKUP(H1719,PGDBuckets,2,FALSE()),0)</f>
        <v>0</v>
      </c>
      <c r="S1719" s="83" t="n">
        <f aca="false">IF($N1719="G",VLOOKUP(H1719,PGDBuckets,2,FALSE()),0)</f>
        <v>0</v>
      </c>
      <c r="T1719" s="83" t="n">
        <f aca="false">SUM(P1719:S1719)</f>
        <v>11</v>
      </c>
      <c r="U1719" s="83" t="str">
        <f aca="false">IF(O1719="not used","-",O1719&amp;N1719&amp;T1719)</f>
        <v>-</v>
      </c>
      <c r="V1719" s="83" t="str">
        <f aca="false">IF(O1719="Not Used","-",VLOOKUP(D1719,FOLIOS,7,FALSE())&amp;H1719)</f>
        <v>-</v>
      </c>
      <c r="W1719" s="83" t="str">
        <f aca="false">IF(U1719="-","-",O1719&amp;E1719&amp;H1719)</f>
        <v>-</v>
      </c>
      <c r="X1719" s="84" t="str">
        <f aca="false">D1719&amp;G1719</f>
        <v>FT-CAND-EGSC-PRCTOLL:MONCH/VEN</v>
      </c>
      <c r="AF1719" s="0" t="str">
        <f aca="false">D1719&amp;V1719</f>
        <v>FT-CAND-EGSC-PRC-</v>
      </c>
    </row>
    <row r="1720" customFormat="false" ht="12.75" hidden="false" customHeight="false" outlineLevel="0" collapsed="false">
      <c r="A1720" s="80" t="n">
        <v>36682</v>
      </c>
      <c r="B1720" s="86" t="s">
        <v>55</v>
      </c>
      <c r="C1720" s="86" t="s">
        <v>56</v>
      </c>
      <c r="D1720" s="86" t="s">
        <v>80</v>
      </c>
      <c r="E1720" s="86" t="s">
        <v>24</v>
      </c>
      <c r="F1720" s="86"/>
      <c r="G1720" s="86" t="s">
        <v>69</v>
      </c>
      <c r="H1720" s="87" t="n">
        <v>37712</v>
      </c>
      <c r="I1720" s="81" t="n">
        <v>0</v>
      </c>
      <c r="J1720" s="81" t="n">
        <v>0</v>
      </c>
      <c r="K1720" s="82" t="n">
        <f aca="false">IF(J1720=0,0,J1720/I1720)</f>
        <v>0</v>
      </c>
      <c r="L1720" s="82" t="n">
        <f aca="false">I1720/UOM</f>
        <v>0</v>
      </c>
      <c r="M1720" s="82" t="n">
        <f aca="false">J1720/UOM</f>
        <v>0</v>
      </c>
      <c r="N1720" s="83" t="str">
        <f aca="false">IF(F1720="P","PHY",IF(F1720="G","G",E1720))</f>
        <v>P</v>
      </c>
      <c r="O1720" s="83" t="str">
        <f aca="false">IF(ISNA(VLOOKUP(G1720,BadCanCurves,1,FALSE())),VLOOKUP(D1720,FOLIOS,6,FALSE()),"not used")</f>
        <v>not used</v>
      </c>
      <c r="P1720" s="83" t="n">
        <f aca="false">IF($N1720="P",VLOOKUP(H1720,PrcBuckets,2,FALSE()),0)</f>
        <v>11</v>
      </c>
      <c r="Q1720" s="83" t="n">
        <f aca="false">IF($N1720="D",VLOOKUP(H1720,BasisBuckets,2,FALSE()),0)</f>
        <v>0</v>
      </c>
      <c r="R1720" s="83" t="n">
        <f aca="false">IF($N1720="PHY",VLOOKUP(H1720,PGDBuckets,2,FALSE()),0)</f>
        <v>0</v>
      </c>
      <c r="S1720" s="83" t="n">
        <f aca="false">IF($N1720="G",VLOOKUP(H1720,PGDBuckets,2,FALSE()),0)</f>
        <v>0</v>
      </c>
      <c r="T1720" s="83" t="n">
        <f aca="false">SUM(P1720:S1720)</f>
        <v>11</v>
      </c>
      <c r="U1720" s="83" t="str">
        <f aca="false">IF(O1720="not used","-",O1720&amp;N1720&amp;T1720)</f>
        <v>-</v>
      </c>
      <c r="V1720" s="83" t="str">
        <f aca="false">IF(O1720="Not Used","-",VLOOKUP(D1720,FOLIOS,7,FALSE())&amp;H1720)</f>
        <v>-</v>
      </c>
      <c r="W1720" s="83" t="str">
        <f aca="false">IF(U1720="-","-",O1720&amp;E1720&amp;H1720)</f>
        <v>-</v>
      </c>
      <c r="X1720" s="84" t="str">
        <f aca="false">D1720&amp;G1720</f>
        <v>FT-CAND-EGSC-PRCTOLL:MONCH/VEN</v>
      </c>
      <c r="Y1720" s="5"/>
      <c r="Z1720" s="5"/>
      <c r="AF1720" s="0" t="str">
        <f aca="false">D1720&amp;V1720</f>
        <v>FT-CAND-EGSC-PRC-</v>
      </c>
    </row>
    <row r="1721" customFormat="false" ht="12.75" hidden="false" customHeight="false" outlineLevel="0" collapsed="false">
      <c r="A1721" s="80" t="n">
        <v>36682</v>
      </c>
      <c r="B1721" s="86" t="s">
        <v>55</v>
      </c>
      <c r="C1721" s="86" t="s">
        <v>56</v>
      </c>
      <c r="D1721" s="86" t="s">
        <v>80</v>
      </c>
      <c r="E1721" s="86" t="s">
        <v>24</v>
      </c>
      <c r="F1721" s="86"/>
      <c r="G1721" s="86" t="s">
        <v>69</v>
      </c>
      <c r="H1721" s="87" t="n">
        <v>37742</v>
      </c>
      <c r="I1721" s="81" t="n">
        <v>0</v>
      </c>
      <c r="J1721" s="81" t="n">
        <v>0</v>
      </c>
      <c r="K1721" s="82" t="n">
        <f aca="false">IF(J1721=0,0,J1721/I1721)</f>
        <v>0</v>
      </c>
      <c r="L1721" s="82" t="n">
        <f aca="false">I1721/UOM</f>
        <v>0</v>
      </c>
      <c r="M1721" s="82" t="n">
        <f aca="false">J1721/UOM</f>
        <v>0</v>
      </c>
      <c r="N1721" s="83" t="str">
        <f aca="false">IF(F1721="P","PHY",IF(F1721="G","G",E1721))</f>
        <v>P</v>
      </c>
      <c r="O1721" s="83" t="str">
        <f aca="false">IF(ISNA(VLOOKUP(G1721,BadCanCurves,1,FALSE())),VLOOKUP(D1721,FOLIOS,6,FALSE()),"not used")</f>
        <v>not used</v>
      </c>
      <c r="P1721" s="83" t="n">
        <f aca="false">IF($N1721="P",VLOOKUP(H1721,PrcBuckets,2,FALSE()),0)</f>
        <v>11</v>
      </c>
      <c r="Q1721" s="83" t="n">
        <f aca="false">IF($N1721="D",VLOOKUP(H1721,BasisBuckets,2,FALSE()),0)</f>
        <v>0</v>
      </c>
      <c r="R1721" s="83" t="n">
        <f aca="false">IF($N1721="PHY",VLOOKUP(H1721,PGDBuckets,2,FALSE()),0)</f>
        <v>0</v>
      </c>
      <c r="S1721" s="83" t="n">
        <f aca="false">IF($N1721="G",VLOOKUP(H1721,PGDBuckets,2,FALSE()),0)</f>
        <v>0</v>
      </c>
      <c r="T1721" s="83" t="n">
        <f aca="false">SUM(P1721:S1721)</f>
        <v>11</v>
      </c>
      <c r="U1721" s="83" t="str">
        <f aca="false">IF(O1721="not used","-",O1721&amp;N1721&amp;T1721)</f>
        <v>-</v>
      </c>
      <c r="V1721" s="83" t="str">
        <f aca="false">IF(O1721="Not Used","-",VLOOKUP(D1721,FOLIOS,7,FALSE())&amp;H1721)</f>
        <v>-</v>
      </c>
      <c r="W1721" s="83" t="str">
        <f aca="false">IF(U1721="-","-",O1721&amp;E1721&amp;H1721)</f>
        <v>-</v>
      </c>
      <c r="X1721" s="84" t="str">
        <f aca="false">D1721&amp;G1721</f>
        <v>FT-CAND-EGSC-PRCTOLL:MONCH/VEN</v>
      </c>
      <c r="Y1721" s="5"/>
      <c r="Z1721" s="5"/>
      <c r="AF1721" s="0" t="str">
        <f aca="false">D1721&amp;V1721</f>
        <v>FT-CAND-EGSC-PRC-</v>
      </c>
    </row>
    <row r="1722" customFormat="false" ht="12.75" hidden="false" customHeight="false" outlineLevel="0" collapsed="false">
      <c r="A1722" s="80" t="n">
        <v>36682</v>
      </c>
      <c r="B1722" s="86" t="s">
        <v>55</v>
      </c>
      <c r="C1722" s="86" t="s">
        <v>56</v>
      </c>
      <c r="D1722" s="86" t="s">
        <v>80</v>
      </c>
      <c r="E1722" s="86" t="s">
        <v>24</v>
      </c>
      <c r="F1722" s="86"/>
      <c r="G1722" s="86" t="s">
        <v>69</v>
      </c>
      <c r="H1722" s="87" t="n">
        <v>37773</v>
      </c>
      <c r="I1722" s="81" t="n">
        <v>0</v>
      </c>
      <c r="J1722" s="81" t="n">
        <v>0</v>
      </c>
      <c r="K1722" s="82" t="n">
        <f aca="false">IF(J1722=0,0,J1722/I1722)</f>
        <v>0</v>
      </c>
      <c r="L1722" s="82" t="n">
        <f aca="false">I1722/UOM</f>
        <v>0</v>
      </c>
      <c r="M1722" s="82" t="n">
        <f aca="false">J1722/UOM</f>
        <v>0</v>
      </c>
      <c r="N1722" s="83" t="str">
        <f aca="false">IF(F1722="P","PHY",IF(F1722="G","G",E1722))</f>
        <v>P</v>
      </c>
      <c r="O1722" s="83" t="str">
        <f aca="false">IF(ISNA(VLOOKUP(G1722,BadCanCurves,1,FALSE())),VLOOKUP(D1722,FOLIOS,6,FALSE()),"not used")</f>
        <v>not used</v>
      </c>
      <c r="P1722" s="83" t="n">
        <f aca="false">IF($N1722="P",VLOOKUP(H1722,PrcBuckets,2,FALSE()),0)</f>
        <v>11</v>
      </c>
      <c r="Q1722" s="83" t="n">
        <f aca="false">IF($N1722="D",VLOOKUP(H1722,BasisBuckets,2,FALSE()),0)</f>
        <v>0</v>
      </c>
      <c r="R1722" s="83" t="n">
        <f aca="false">IF($N1722="PHY",VLOOKUP(H1722,PGDBuckets,2,FALSE()),0)</f>
        <v>0</v>
      </c>
      <c r="S1722" s="83" t="n">
        <f aca="false">IF($N1722="G",VLOOKUP(H1722,PGDBuckets,2,FALSE()),0)</f>
        <v>0</v>
      </c>
      <c r="T1722" s="83" t="n">
        <f aca="false">SUM(P1722:S1722)</f>
        <v>11</v>
      </c>
      <c r="U1722" s="83" t="str">
        <f aca="false">IF(O1722="not used","-",O1722&amp;N1722&amp;T1722)</f>
        <v>-</v>
      </c>
      <c r="V1722" s="83" t="str">
        <f aca="false">IF(O1722="Not Used","-",VLOOKUP(D1722,FOLIOS,7,FALSE())&amp;H1722)</f>
        <v>-</v>
      </c>
      <c r="W1722" s="83" t="str">
        <f aca="false">IF(U1722="-","-",O1722&amp;E1722&amp;H1722)</f>
        <v>-</v>
      </c>
      <c r="X1722" s="84" t="str">
        <f aca="false">D1722&amp;G1722</f>
        <v>FT-CAND-EGSC-PRCTOLL:MONCH/VEN</v>
      </c>
      <c r="Y1722" s="5"/>
      <c r="Z1722" s="5"/>
      <c r="AF1722" s="0" t="str">
        <f aca="false">D1722&amp;V1722</f>
        <v>FT-CAND-EGSC-PRC-</v>
      </c>
    </row>
    <row r="1723" customFormat="false" ht="12.75" hidden="false" customHeight="false" outlineLevel="0" collapsed="false">
      <c r="A1723" s="80" t="n">
        <v>36682</v>
      </c>
      <c r="B1723" s="86" t="s">
        <v>55</v>
      </c>
      <c r="C1723" s="86" t="s">
        <v>56</v>
      </c>
      <c r="D1723" s="86" t="s">
        <v>80</v>
      </c>
      <c r="E1723" s="86" t="s">
        <v>24</v>
      </c>
      <c r="F1723" s="86"/>
      <c r="G1723" s="86" t="s">
        <v>69</v>
      </c>
      <c r="H1723" s="87" t="n">
        <v>37803</v>
      </c>
      <c r="I1723" s="81" t="n">
        <v>0</v>
      </c>
      <c r="J1723" s="81" t="n">
        <v>0</v>
      </c>
      <c r="K1723" s="82" t="n">
        <f aca="false">IF(J1723=0,0,J1723/I1723)</f>
        <v>0</v>
      </c>
      <c r="L1723" s="82" t="n">
        <f aca="false">I1723/UOM</f>
        <v>0</v>
      </c>
      <c r="M1723" s="82" t="n">
        <f aca="false">J1723/UOM</f>
        <v>0</v>
      </c>
      <c r="N1723" s="83" t="str">
        <f aca="false">IF(F1723="P","PHY",IF(F1723="G","G",E1723))</f>
        <v>P</v>
      </c>
      <c r="O1723" s="83" t="str">
        <f aca="false">IF(ISNA(VLOOKUP(G1723,BadCanCurves,1,FALSE())),VLOOKUP(D1723,FOLIOS,6,FALSE()),"not used")</f>
        <v>not used</v>
      </c>
      <c r="P1723" s="83" t="n">
        <f aca="false">IF($N1723="P",VLOOKUP(H1723,PrcBuckets,2,FALSE()),0)</f>
        <v>11</v>
      </c>
      <c r="Q1723" s="83" t="n">
        <f aca="false">IF($N1723="D",VLOOKUP(H1723,BasisBuckets,2,FALSE()),0)</f>
        <v>0</v>
      </c>
      <c r="R1723" s="83" t="n">
        <f aca="false">IF($N1723="PHY",VLOOKUP(H1723,PGDBuckets,2,FALSE()),0)</f>
        <v>0</v>
      </c>
      <c r="S1723" s="83" t="n">
        <f aca="false">IF($N1723="G",VLOOKUP(H1723,PGDBuckets,2,FALSE()),0)</f>
        <v>0</v>
      </c>
      <c r="T1723" s="83" t="n">
        <f aca="false">SUM(P1723:S1723)</f>
        <v>11</v>
      </c>
      <c r="U1723" s="83" t="str">
        <f aca="false">IF(O1723="not used","-",O1723&amp;N1723&amp;T1723)</f>
        <v>-</v>
      </c>
      <c r="V1723" s="83" t="str">
        <f aca="false">IF(O1723="Not Used","-",VLOOKUP(D1723,FOLIOS,7,FALSE())&amp;H1723)</f>
        <v>-</v>
      </c>
      <c r="W1723" s="83" t="str">
        <f aca="false">IF(U1723="-","-",O1723&amp;E1723&amp;H1723)</f>
        <v>-</v>
      </c>
      <c r="X1723" s="84" t="str">
        <f aca="false">D1723&amp;G1723</f>
        <v>FT-CAND-EGSC-PRCTOLL:MONCH/VEN</v>
      </c>
      <c r="Y1723" s="5"/>
      <c r="Z1723" s="5"/>
      <c r="AF1723" s="0" t="str">
        <f aca="false">D1723&amp;V1723</f>
        <v>FT-CAND-EGSC-PRC-</v>
      </c>
    </row>
    <row r="1724" customFormat="false" ht="12.75" hidden="false" customHeight="false" outlineLevel="0" collapsed="false">
      <c r="A1724" s="80" t="n">
        <v>36682</v>
      </c>
      <c r="B1724" s="86" t="s">
        <v>55</v>
      </c>
      <c r="C1724" s="86" t="s">
        <v>56</v>
      </c>
      <c r="D1724" s="86" t="s">
        <v>80</v>
      </c>
      <c r="E1724" s="86" t="s">
        <v>24</v>
      </c>
      <c r="F1724" s="86"/>
      <c r="G1724" s="86" t="s">
        <v>69</v>
      </c>
      <c r="H1724" s="87" t="n">
        <v>37834</v>
      </c>
      <c r="I1724" s="81" t="n">
        <v>0</v>
      </c>
      <c r="J1724" s="81" t="n">
        <v>0</v>
      </c>
      <c r="K1724" s="82" t="n">
        <f aca="false">IF(J1724=0,0,J1724/I1724)</f>
        <v>0</v>
      </c>
      <c r="L1724" s="82" t="n">
        <f aca="false">I1724/UOM</f>
        <v>0</v>
      </c>
      <c r="M1724" s="82" t="n">
        <f aca="false">J1724/UOM</f>
        <v>0</v>
      </c>
      <c r="N1724" s="83" t="str">
        <f aca="false">IF(F1724="P","PHY",IF(F1724="G","G",E1724))</f>
        <v>P</v>
      </c>
      <c r="O1724" s="83" t="str">
        <f aca="false">IF(ISNA(VLOOKUP(G1724,BadCanCurves,1,FALSE())),VLOOKUP(D1724,FOLIOS,6,FALSE()),"not used")</f>
        <v>not used</v>
      </c>
      <c r="P1724" s="83" t="n">
        <f aca="false">IF($N1724="P",VLOOKUP(H1724,PrcBuckets,2,FALSE()),0)</f>
        <v>11</v>
      </c>
      <c r="Q1724" s="83" t="n">
        <f aca="false">IF($N1724="D",VLOOKUP(H1724,BasisBuckets,2,FALSE()),0)</f>
        <v>0</v>
      </c>
      <c r="R1724" s="83" t="n">
        <f aca="false">IF($N1724="PHY",VLOOKUP(H1724,PGDBuckets,2,FALSE()),0)</f>
        <v>0</v>
      </c>
      <c r="S1724" s="83" t="n">
        <f aca="false">IF($N1724="G",VLOOKUP(H1724,PGDBuckets,2,FALSE()),0)</f>
        <v>0</v>
      </c>
      <c r="T1724" s="83" t="n">
        <f aca="false">SUM(P1724:S1724)</f>
        <v>11</v>
      </c>
      <c r="U1724" s="83" t="str">
        <f aca="false">IF(O1724="not used","-",O1724&amp;N1724&amp;T1724)</f>
        <v>-</v>
      </c>
      <c r="V1724" s="83" t="str">
        <f aca="false">IF(O1724="Not Used","-",VLOOKUP(D1724,FOLIOS,7,FALSE())&amp;H1724)</f>
        <v>-</v>
      </c>
      <c r="W1724" s="83" t="str">
        <f aca="false">IF(U1724="-","-",O1724&amp;E1724&amp;H1724)</f>
        <v>-</v>
      </c>
      <c r="X1724" s="84" t="str">
        <f aca="false">D1724&amp;G1724</f>
        <v>FT-CAND-EGSC-PRCTOLL:MONCH/VEN</v>
      </c>
      <c r="Y1724" s="5"/>
      <c r="Z1724" s="5"/>
      <c r="AF1724" s="0" t="str">
        <f aca="false">D1724&amp;V1724</f>
        <v>FT-CAND-EGSC-PRC-</v>
      </c>
    </row>
    <row r="1725" customFormat="false" ht="12.75" hidden="false" customHeight="false" outlineLevel="0" collapsed="false">
      <c r="A1725" s="80" t="n">
        <v>36682</v>
      </c>
      <c r="B1725" s="86" t="s">
        <v>55</v>
      </c>
      <c r="C1725" s="86" t="s">
        <v>56</v>
      </c>
      <c r="D1725" s="86" t="s">
        <v>80</v>
      </c>
      <c r="E1725" s="86" t="s">
        <v>24</v>
      </c>
      <c r="F1725" s="86"/>
      <c r="G1725" s="86" t="s">
        <v>69</v>
      </c>
      <c r="H1725" s="87" t="n">
        <v>37865</v>
      </c>
      <c r="I1725" s="81" t="n">
        <v>0</v>
      </c>
      <c r="J1725" s="81" t="n">
        <v>0</v>
      </c>
      <c r="K1725" s="82" t="n">
        <f aca="false">IF(J1725=0,0,J1725/I1725)</f>
        <v>0</v>
      </c>
      <c r="L1725" s="82" t="n">
        <f aca="false">I1725/UOM</f>
        <v>0</v>
      </c>
      <c r="M1725" s="82" t="n">
        <f aca="false">J1725/UOM</f>
        <v>0</v>
      </c>
      <c r="N1725" s="83" t="str">
        <f aca="false">IF(F1725="P","PHY",IF(F1725="G","G",E1725))</f>
        <v>P</v>
      </c>
      <c r="O1725" s="83" t="str">
        <f aca="false">IF(ISNA(VLOOKUP(G1725,BadCanCurves,1,FALSE())),VLOOKUP(D1725,FOLIOS,6,FALSE()),"not used")</f>
        <v>not used</v>
      </c>
      <c r="P1725" s="83" t="n">
        <f aca="false">IF($N1725="P",VLOOKUP(H1725,PrcBuckets,2,FALSE()),0)</f>
        <v>11</v>
      </c>
      <c r="Q1725" s="83" t="n">
        <f aca="false">IF($N1725="D",VLOOKUP(H1725,BasisBuckets,2,FALSE()),0)</f>
        <v>0</v>
      </c>
      <c r="R1725" s="83" t="n">
        <f aca="false">IF($N1725="PHY",VLOOKUP(H1725,PGDBuckets,2,FALSE()),0)</f>
        <v>0</v>
      </c>
      <c r="S1725" s="83" t="n">
        <f aca="false">IF($N1725="G",VLOOKUP(H1725,PGDBuckets,2,FALSE()),0)</f>
        <v>0</v>
      </c>
      <c r="T1725" s="83" t="n">
        <f aca="false">SUM(P1725:S1725)</f>
        <v>11</v>
      </c>
      <c r="U1725" s="83" t="str">
        <f aca="false">IF(O1725="not used","-",O1725&amp;N1725&amp;T1725)</f>
        <v>-</v>
      </c>
      <c r="V1725" s="83" t="str">
        <f aca="false">IF(O1725="Not Used","-",VLOOKUP(D1725,FOLIOS,7,FALSE())&amp;H1725)</f>
        <v>-</v>
      </c>
      <c r="W1725" s="83" t="str">
        <f aca="false">IF(U1725="-","-",O1725&amp;E1725&amp;H1725)</f>
        <v>-</v>
      </c>
      <c r="X1725" s="84" t="str">
        <f aca="false">D1725&amp;G1725</f>
        <v>FT-CAND-EGSC-PRCTOLL:MONCH/VEN</v>
      </c>
      <c r="Y1725" s="5"/>
      <c r="Z1725" s="5"/>
      <c r="AF1725" s="0" t="str">
        <f aca="false">D1725&amp;V1725</f>
        <v>FT-CAND-EGSC-PRC-</v>
      </c>
    </row>
    <row r="1726" customFormat="false" ht="12.75" hidden="false" customHeight="false" outlineLevel="0" collapsed="false">
      <c r="A1726" s="80" t="n">
        <v>36682</v>
      </c>
      <c r="B1726" s="86" t="s">
        <v>55</v>
      </c>
      <c r="C1726" s="86" t="s">
        <v>56</v>
      </c>
      <c r="D1726" s="86" t="s">
        <v>80</v>
      </c>
      <c r="E1726" s="86" t="s">
        <v>24</v>
      </c>
      <c r="F1726" s="86"/>
      <c r="G1726" s="86" t="s">
        <v>69</v>
      </c>
      <c r="H1726" s="87" t="n">
        <v>37895</v>
      </c>
      <c r="I1726" s="81" t="n">
        <v>0</v>
      </c>
      <c r="J1726" s="81" t="n">
        <v>0</v>
      </c>
      <c r="K1726" s="82" t="n">
        <f aca="false">IF(J1726=0,0,J1726/I1726)</f>
        <v>0</v>
      </c>
      <c r="L1726" s="82" t="n">
        <f aca="false">I1726/UOM</f>
        <v>0</v>
      </c>
      <c r="M1726" s="82" t="n">
        <f aca="false">J1726/UOM</f>
        <v>0</v>
      </c>
      <c r="N1726" s="83" t="str">
        <f aca="false">IF(F1726="P","PHY",IF(F1726="G","G",E1726))</f>
        <v>P</v>
      </c>
      <c r="O1726" s="83" t="str">
        <f aca="false">IF(ISNA(VLOOKUP(G1726,BadCanCurves,1,FALSE())),VLOOKUP(D1726,FOLIOS,6,FALSE()),"not used")</f>
        <v>not used</v>
      </c>
      <c r="P1726" s="83" t="n">
        <f aca="false">IF($N1726="P",VLOOKUP(H1726,PrcBuckets,2,FALSE()),0)</f>
        <v>11</v>
      </c>
      <c r="Q1726" s="83" t="n">
        <f aca="false">IF($N1726="D",VLOOKUP(H1726,BasisBuckets,2,FALSE()),0)</f>
        <v>0</v>
      </c>
      <c r="R1726" s="83" t="n">
        <f aca="false">IF($N1726="PHY",VLOOKUP(H1726,PGDBuckets,2,FALSE()),0)</f>
        <v>0</v>
      </c>
      <c r="S1726" s="83" t="n">
        <f aca="false">IF($N1726="G",VLOOKUP(H1726,PGDBuckets,2,FALSE()),0)</f>
        <v>0</v>
      </c>
      <c r="T1726" s="83" t="n">
        <f aca="false">SUM(P1726:S1726)</f>
        <v>11</v>
      </c>
      <c r="U1726" s="83" t="str">
        <f aca="false">IF(O1726="not used","-",O1726&amp;N1726&amp;T1726)</f>
        <v>-</v>
      </c>
      <c r="V1726" s="83" t="str">
        <f aca="false">IF(O1726="Not Used","-",VLOOKUP(D1726,FOLIOS,7,FALSE())&amp;H1726)</f>
        <v>-</v>
      </c>
      <c r="W1726" s="83" t="str">
        <f aca="false">IF(U1726="-","-",O1726&amp;E1726&amp;H1726)</f>
        <v>-</v>
      </c>
      <c r="X1726" s="84" t="str">
        <f aca="false">D1726&amp;G1726</f>
        <v>FT-CAND-EGSC-PRCTOLL:MONCH/VEN</v>
      </c>
      <c r="Y1726" s="5"/>
      <c r="Z1726" s="5"/>
      <c r="AF1726" s="0" t="str">
        <f aca="false">D1726&amp;V1726</f>
        <v>FT-CAND-EGSC-PRC-</v>
      </c>
    </row>
    <row r="1727" customFormat="false" ht="12.75" hidden="false" customHeight="false" outlineLevel="0" collapsed="false">
      <c r="A1727" s="80" t="n">
        <v>36682</v>
      </c>
      <c r="B1727" s="86" t="s">
        <v>55</v>
      </c>
      <c r="C1727" s="86" t="s">
        <v>56</v>
      </c>
      <c r="D1727" s="86" t="s">
        <v>80</v>
      </c>
      <c r="E1727" s="86" t="s">
        <v>24</v>
      </c>
      <c r="F1727" s="86"/>
      <c r="G1727" s="86" t="s">
        <v>69</v>
      </c>
      <c r="H1727" s="87" t="n">
        <v>37926</v>
      </c>
      <c r="I1727" s="81" t="n">
        <v>0</v>
      </c>
      <c r="J1727" s="81" t="n">
        <v>0</v>
      </c>
      <c r="K1727" s="82" t="n">
        <f aca="false">IF(J1727=0,0,J1727/I1727)</f>
        <v>0</v>
      </c>
      <c r="L1727" s="82" t="n">
        <f aca="false">I1727/UOM</f>
        <v>0</v>
      </c>
      <c r="M1727" s="82" t="n">
        <f aca="false">J1727/UOM</f>
        <v>0</v>
      </c>
      <c r="N1727" s="83" t="str">
        <f aca="false">IF(F1727="P","PHY",IF(F1727="G","G",E1727))</f>
        <v>P</v>
      </c>
      <c r="O1727" s="83" t="str">
        <f aca="false">IF(ISNA(VLOOKUP(G1727,BadCanCurves,1,FALSE())),VLOOKUP(D1727,FOLIOS,6,FALSE()),"not used")</f>
        <v>not used</v>
      </c>
      <c r="P1727" s="83" t="n">
        <f aca="false">IF($N1727="P",VLOOKUP(H1727,PrcBuckets,2,FALSE()),0)</f>
        <v>11</v>
      </c>
      <c r="Q1727" s="83" t="n">
        <f aca="false">IF($N1727="D",VLOOKUP(H1727,BasisBuckets,2,FALSE()),0)</f>
        <v>0</v>
      </c>
      <c r="R1727" s="83" t="n">
        <f aca="false">IF($N1727="PHY",VLOOKUP(H1727,PGDBuckets,2,FALSE()),0)</f>
        <v>0</v>
      </c>
      <c r="S1727" s="83" t="n">
        <f aca="false">IF($N1727="G",VLOOKUP(H1727,PGDBuckets,2,FALSE()),0)</f>
        <v>0</v>
      </c>
      <c r="T1727" s="83" t="n">
        <f aca="false">SUM(P1727:S1727)</f>
        <v>11</v>
      </c>
      <c r="U1727" s="83" t="str">
        <f aca="false">IF(O1727="not used","-",O1727&amp;N1727&amp;T1727)</f>
        <v>-</v>
      </c>
      <c r="V1727" s="83" t="str">
        <f aca="false">IF(O1727="Not Used","-",VLOOKUP(D1727,FOLIOS,7,FALSE())&amp;H1727)</f>
        <v>-</v>
      </c>
      <c r="W1727" s="83" t="str">
        <f aca="false">IF(U1727="-","-",O1727&amp;E1727&amp;H1727)</f>
        <v>-</v>
      </c>
      <c r="X1727" s="84" t="str">
        <f aca="false">D1727&amp;G1727</f>
        <v>FT-CAND-EGSC-PRCTOLL:MONCH/VEN</v>
      </c>
      <c r="Y1727" s="5"/>
      <c r="Z1727" s="5"/>
      <c r="AF1727" s="0" t="str">
        <f aca="false">D1727&amp;V1727</f>
        <v>FT-CAND-EGSC-PRC-</v>
      </c>
    </row>
    <row r="1728" customFormat="false" ht="12.75" hidden="false" customHeight="false" outlineLevel="0" collapsed="false">
      <c r="A1728" s="80" t="n">
        <v>36682</v>
      </c>
      <c r="B1728" s="86" t="s">
        <v>55</v>
      </c>
      <c r="C1728" s="86" t="s">
        <v>56</v>
      </c>
      <c r="D1728" s="86" t="s">
        <v>80</v>
      </c>
      <c r="E1728" s="86" t="s">
        <v>24</v>
      </c>
      <c r="F1728" s="86"/>
      <c r="G1728" s="86" t="s">
        <v>69</v>
      </c>
      <c r="H1728" s="87" t="n">
        <v>37956</v>
      </c>
      <c r="I1728" s="81" t="n">
        <v>0</v>
      </c>
      <c r="J1728" s="81" t="n">
        <v>0</v>
      </c>
      <c r="K1728" s="82" t="n">
        <f aca="false">IF(J1728=0,0,J1728/I1728)</f>
        <v>0</v>
      </c>
      <c r="L1728" s="82" t="n">
        <f aca="false">I1728/UOM</f>
        <v>0</v>
      </c>
      <c r="M1728" s="82" t="n">
        <f aca="false">J1728/UOM</f>
        <v>0</v>
      </c>
      <c r="N1728" s="83" t="str">
        <f aca="false">IF(F1728="P","PHY",IF(F1728="G","G",E1728))</f>
        <v>P</v>
      </c>
      <c r="O1728" s="83" t="str">
        <f aca="false">IF(ISNA(VLOOKUP(G1728,BadCanCurves,1,FALSE())),VLOOKUP(D1728,FOLIOS,6,FALSE()),"not used")</f>
        <v>not used</v>
      </c>
      <c r="P1728" s="83" t="n">
        <f aca="false">IF($N1728="P",VLOOKUP(H1728,PrcBuckets,2,FALSE()),0)</f>
        <v>11</v>
      </c>
      <c r="Q1728" s="83" t="n">
        <f aca="false">IF($N1728="D",VLOOKUP(H1728,BasisBuckets,2,FALSE()),0)</f>
        <v>0</v>
      </c>
      <c r="R1728" s="83" t="n">
        <f aca="false">IF($N1728="PHY",VLOOKUP(H1728,PGDBuckets,2,FALSE()),0)</f>
        <v>0</v>
      </c>
      <c r="S1728" s="83" t="n">
        <f aca="false">IF($N1728="G",VLOOKUP(H1728,PGDBuckets,2,FALSE()),0)</f>
        <v>0</v>
      </c>
      <c r="T1728" s="83" t="n">
        <f aca="false">SUM(P1728:S1728)</f>
        <v>11</v>
      </c>
      <c r="U1728" s="83" t="str">
        <f aca="false">IF(O1728="not used","-",O1728&amp;N1728&amp;T1728)</f>
        <v>-</v>
      </c>
      <c r="V1728" s="83" t="str">
        <f aca="false">IF(O1728="Not Used","-",VLOOKUP(D1728,FOLIOS,7,FALSE())&amp;H1728)</f>
        <v>-</v>
      </c>
      <c r="W1728" s="83" t="str">
        <f aca="false">IF(U1728="-","-",O1728&amp;E1728&amp;H1728)</f>
        <v>-</v>
      </c>
      <c r="X1728" s="84" t="str">
        <f aca="false">D1728&amp;G1728</f>
        <v>FT-CAND-EGSC-PRCTOLL:MONCH/VEN</v>
      </c>
      <c r="Y1728" s="5"/>
      <c r="Z1728" s="5"/>
      <c r="AF1728" s="0" t="str">
        <f aca="false">D1728&amp;V1728</f>
        <v>FT-CAND-EGSC-PRC-</v>
      </c>
    </row>
    <row r="1729" customFormat="false" ht="12.75" hidden="false" customHeight="false" outlineLevel="0" collapsed="false">
      <c r="A1729" s="80" t="n">
        <v>36682</v>
      </c>
      <c r="B1729" s="86" t="s">
        <v>55</v>
      </c>
      <c r="C1729" s="86" t="s">
        <v>56</v>
      </c>
      <c r="D1729" s="86" t="s">
        <v>80</v>
      </c>
      <c r="E1729" s="86" t="s">
        <v>24</v>
      </c>
      <c r="F1729" s="86"/>
      <c r="G1729" s="86" t="s">
        <v>69</v>
      </c>
      <c r="H1729" s="87" t="n">
        <v>37987</v>
      </c>
      <c r="I1729" s="81" t="n">
        <v>0</v>
      </c>
      <c r="J1729" s="81" t="n">
        <v>0</v>
      </c>
      <c r="K1729" s="82" t="n">
        <f aca="false">IF(J1729=0,0,J1729/I1729)</f>
        <v>0</v>
      </c>
      <c r="L1729" s="82" t="n">
        <f aca="false">I1729/UOM</f>
        <v>0</v>
      </c>
      <c r="M1729" s="82" t="n">
        <f aca="false">J1729/UOM</f>
        <v>0</v>
      </c>
      <c r="N1729" s="83" t="str">
        <f aca="false">IF(F1729="P","PHY",IF(F1729="G","G",E1729))</f>
        <v>P</v>
      </c>
      <c r="O1729" s="83" t="str">
        <f aca="false">IF(ISNA(VLOOKUP(G1729,BadCanCurves,1,FALSE())),VLOOKUP(D1729,FOLIOS,6,FALSE()),"not used")</f>
        <v>not used</v>
      </c>
      <c r="P1729" s="83" t="n">
        <f aca="false">IF($N1729="P",VLOOKUP(H1729,PrcBuckets,2,FALSE()),0)</f>
        <v>12</v>
      </c>
      <c r="Q1729" s="83" t="n">
        <f aca="false">IF($N1729="D",VLOOKUP(H1729,BasisBuckets,2,FALSE()),0)</f>
        <v>0</v>
      </c>
      <c r="R1729" s="83" t="n">
        <f aca="false">IF($N1729="PHY",VLOOKUP(H1729,PGDBuckets,2,FALSE()),0)</f>
        <v>0</v>
      </c>
      <c r="S1729" s="83" t="n">
        <f aca="false">IF($N1729="G",VLOOKUP(H1729,PGDBuckets,2,FALSE()),0)</f>
        <v>0</v>
      </c>
      <c r="T1729" s="83" t="n">
        <f aca="false">SUM(P1729:S1729)</f>
        <v>12</v>
      </c>
      <c r="U1729" s="83" t="str">
        <f aca="false">IF(O1729="not used","-",O1729&amp;N1729&amp;T1729)</f>
        <v>-</v>
      </c>
      <c r="V1729" s="83" t="str">
        <f aca="false">IF(O1729="Not Used","-",VLOOKUP(D1729,FOLIOS,7,FALSE())&amp;H1729)</f>
        <v>-</v>
      </c>
      <c r="W1729" s="83" t="str">
        <f aca="false">IF(U1729="-","-",O1729&amp;E1729&amp;H1729)</f>
        <v>-</v>
      </c>
      <c r="X1729" s="84" t="str">
        <f aca="false">D1729&amp;G1729</f>
        <v>FT-CAND-EGSC-PRCTOLL:MONCH/VEN</v>
      </c>
      <c r="Y1729" s="5"/>
      <c r="Z1729" s="5"/>
      <c r="AF1729" s="0" t="str">
        <f aca="false">D1729&amp;V1729</f>
        <v>FT-CAND-EGSC-PRC-</v>
      </c>
    </row>
    <row r="1730" customFormat="false" ht="12.75" hidden="false" customHeight="false" outlineLevel="0" collapsed="false">
      <c r="A1730" s="80" t="n">
        <v>36682</v>
      </c>
      <c r="B1730" s="86" t="s">
        <v>55</v>
      </c>
      <c r="C1730" s="86" t="s">
        <v>56</v>
      </c>
      <c r="D1730" s="86" t="s">
        <v>80</v>
      </c>
      <c r="E1730" s="86" t="s">
        <v>24</v>
      </c>
      <c r="F1730" s="86"/>
      <c r="G1730" s="86" t="s">
        <v>69</v>
      </c>
      <c r="H1730" s="87" t="n">
        <v>38018</v>
      </c>
      <c r="I1730" s="81" t="n">
        <v>0</v>
      </c>
      <c r="J1730" s="81" t="n">
        <v>0</v>
      </c>
      <c r="K1730" s="82" t="n">
        <f aca="false">IF(J1730=0,0,J1730/I1730)</f>
        <v>0</v>
      </c>
      <c r="L1730" s="82" t="n">
        <f aca="false">I1730/UOM</f>
        <v>0</v>
      </c>
      <c r="M1730" s="82" t="n">
        <f aca="false">J1730/UOM</f>
        <v>0</v>
      </c>
      <c r="N1730" s="83" t="str">
        <f aca="false">IF(F1730="P","PHY",IF(F1730="G","G",E1730))</f>
        <v>P</v>
      </c>
      <c r="O1730" s="83" t="str">
        <f aca="false">IF(ISNA(VLOOKUP(G1730,BadCanCurves,1,FALSE())),VLOOKUP(D1730,FOLIOS,6,FALSE()),"not used")</f>
        <v>not used</v>
      </c>
      <c r="P1730" s="83" t="n">
        <f aca="false">IF($N1730="P",VLOOKUP(H1730,PrcBuckets,2,FALSE()),0)</f>
        <v>12</v>
      </c>
      <c r="Q1730" s="83" t="n">
        <f aca="false">IF($N1730="D",VLOOKUP(H1730,BasisBuckets,2,FALSE()),0)</f>
        <v>0</v>
      </c>
      <c r="R1730" s="83" t="n">
        <f aca="false">IF($N1730="PHY",VLOOKUP(H1730,PGDBuckets,2,FALSE()),0)</f>
        <v>0</v>
      </c>
      <c r="S1730" s="83" t="n">
        <f aca="false">IF($N1730="G",VLOOKUP(H1730,PGDBuckets,2,FALSE()),0)</f>
        <v>0</v>
      </c>
      <c r="T1730" s="83" t="n">
        <f aca="false">SUM(P1730:S1730)</f>
        <v>12</v>
      </c>
      <c r="U1730" s="83" t="str">
        <f aca="false">IF(O1730="not used","-",O1730&amp;N1730&amp;T1730)</f>
        <v>-</v>
      </c>
      <c r="V1730" s="83" t="str">
        <f aca="false">IF(O1730="Not Used","-",VLOOKUP(D1730,FOLIOS,7,FALSE())&amp;H1730)</f>
        <v>-</v>
      </c>
      <c r="W1730" s="83" t="str">
        <f aca="false">IF(U1730="-","-",O1730&amp;E1730&amp;H1730)</f>
        <v>-</v>
      </c>
      <c r="X1730" s="84" t="str">
        <f aca="false">D1730&amp;G1730</f>
        <v>FT-CAND-EGSC-PRCTOLL:MONCH/VEN</v>
      </c>
      <c r="Y1730" s="5"/>
      <c r="Z1730" s="5"/>
      <c r="AF1730" s="0" t="str">
        <f aca="false">D1730&amp;V1730</f>
        <v>FT-CAND-EGSC-PRC-</v>
      </c>
    </row>
    <row r="1731" customFormat="false" ht="12.75" hidden="false" customHeight="false" outlineLevel="0" collapsed="false">
      <c r="A1731" s="80" t="n">
        <v>36682</v>
      </c>
      <c r="B1731" s="86" t="s">
        <v>55</v>
      </c>
      <c r="C1731" s="86" t="s">
        <v>56</v>
      </c>
      <c r="D1731" s="86" t="s">
        <v>80</v>
      </c>
      <c r="E1731" s="86" t="s">
        <v>24</v>
      </c>
      <c r="F1731" s="86"/>
      <c r="G1731" s="86" t="s">
        <v>69</v>
      </c>
      <c r="H1731" s="87" t="n">
        <v>38047</v>
      </c>
      <c r="I1731" s="81" t="n">
        <v>0</v>
      </c>
      <c r="J1731" s="81" t="n">
        <v>0</v>
      </c>
      <c r="K1731" s="82" t="n">
        <f aca="false">IF(J1731=0,0,J1731/I1731)</f>
        <v>0</v>
      </c>
      <c r="L1731" s="82" t="n">
        <f aca="false">I1731/UOM</f>
        <v>0</v>
      </c>
      <c r="M1731" s="82" t="n">
        <f aca="false">J1731/UOM</f>
        <v>0</v>
      </c>
      <c r="N1731" s="83" t="str">
        <f aca="false">IF(F1731="P","PHY",IF(F1731="G","G",E1731))</f>
        <v>P</v>
      </c>
      <c r="O1731" s="83" t="str">
        <f aca="false">IF(ISNA(VLOOKUP(G1731,BadCanCurves,1,FALSE())),VLOOKUP(D1731,FOLIOS,6,FALSE()),"not used")</f>
        <v>not used</v>
      </c>
      <c r="P1731" s="83" t="n">
        <f aca="false">IF($N1731="P",VLOOKUP(H1731,PrcBuckets,2,FALSE()),0)</f>
        <v>12</v>
      </c>
      <c r="Q1731" s="83" t="n">
        <f aca="false">IF($N1731="D",VLOOKUP(H1731,BasisBuckets,2,FALSE()),0)</f>
        <v>0</v>
      </c>
      <c r="R1731" s="83" t="n">
        <f aca="false">IF($N1731="PHY",VLOOKUP(H1731,PGDBuckets,2,FALSE()),0)</f>
        <v>0</v>
      </c>
      <c r="S1731" s="83" t="n">
        <f aca="false">IF($N1731="G",VLOOKUP(H1731,PGDBuckets,2,FALSE()),0)</f>
        <v>0</v>
      </c>
      <c r="T1731" s="83" t="n">
        <f aca="false">SUM(P1731:S1731)</f>
        <v>12</v>
      </c>
      <c r="U1731" s="83" t="str">
        <f aca="false">IF(O1731="not used","-",O1731&amp;N1731&amp;T1731)</f>
        <v>-</v>
      </c>
      <c r="V1731" s="83" t="str">
        <f aca="false">IF(O1731="Not Used","-",VLOOKUP(D1731,FOLIOS,7,FALSE())&amp;H1731)</f>
        <v>-</v>
      </c>
      <c r="W1731" s="83" t="str">
        <f aca="false">IF(U1731="-","-",O1731&amp;E1731&amp;H1731)</f>
        <v>-</v>
      </c>
      <c r="X1731" s="84" t="str">
        <f aca="false">D1731&amp;G1731</f>
        <v>FT-CAND-EGSC-PRCTOLL:MONCH/VEN</v>
      </c>
      <c r="Y1731" s="5"/>
      <c r="Z1731" s="5"/>
      <c r="AF1731" s="0" t="str">
        <f aca="false">D1731&amp;V1731</f>
        <v>FT-CAND-EGSC-PRC-</v>
      </c>
    </row>
    <row r="1732" customFormat="false" ht="12.75" hidden="false" customHeight="false" outlineLevel="0" collapsed="false">
      <c r="A1732" s="80" t="n">
        <v>36682</v>
      </c>
      <c r="B1732" s="86" t="s">
        <v>55</v>
      </c>
      <c r="C1732" s="86" t="s">
        <v>56</v>
      </c>
      <c r="D1732" s="86" t="s">
        <v>80</v>
      </c>
      <c r="E1732" s="86" t="s">
        <v>24</v>
      </c>
      <c r="F1732" s="86"/>
      <c r="G1732" s="86" t="s">
        <v>69</v>
      </c>
      <c r="H1732" s="87" t="n">
        <v>38078</v>
      </c>
      <c r="I1732" s="81" t="n">
        <v>0</v>
      </c>
      <c r="J1732" s="81" t="n">
        <v>0</v>
      </c>
      <c r="K1732" s="82" t="n">
        <f aca="false">IF(J1732=0,0,J1732/I1732)</f>
        <v>0</v>
      </c>
      <c r="L1732" s="82" t="n">
        <f aca="false">I1732/UOM</f>
        <v>0</v>
      </c>
      <c r="M1732" s="82" t="n">
        <f aca="false">J1732/UOM</f>
        <v>0</v>
      </c>
      <c r="N1732" s="83" t="str">
        <f aca="false">IF(F1732="P","PHY",IF(F1732="G","G",E1732))</f>
        <v>P</v>
      </c>
      <c r="O1732" s="83" t="str">
        <f aca="false">IF(ISNA(VLOOKUP(G1732,BadCanCurves,1,FALSE())),VLOOKUP(D1732,FOLIOS,6,FALSE()),"not used")</f>
        <v>not used</v>
      </c>
      <c r="P1732" s="83" t="n">
        <f aca="false">IF($N1732="P",VLOOKUP(H1732,PrcBuckets,2,FALSE()),0)</f>
        <v>12</v>
      </c>
      <c r="Q1732" s="83" t="n">
        <f aca="false">IF($N1732="D",VLOOKUP(H1732,BasisBuckets,2,FALSE()),0)</f>
        <v>0</v>
      </c>
      <c r="R1732" s="83" t="n">
        <f aca="false">IF($N1732="PHY",VLOOKUP(H1732,PGDBuckets,2,FALSE()),0)</f>
        <v>0</v>
      </c>
      <c r="S1732" s="83" t="n">
        <f aca="false">IF($N1732="G",VLOOKUP(H1732,PGDBuckets,2,FALSE()),0)</f>
        <v>0</v>
      </c>
      <c r="T1732" s="83" t="n">
        <f aca="false">SUM(P1732:S1732)</f>
        <v>12</v>
      </c>
      <c r="U1732" s="83" t="str">
        <f aca="false">IF(O1732="not used","-",O1732&amp;N1732&amp;T1732)</f>
        <v>-</v>
      </c>
      <c r="V1732" s="83" t="str">
        <f aca="false">IF(O1732="Not Used","-",VLOOKUP(D1732,FOLIOS,7,FALSE())&amp;H1732)</f>
        <v>-</v>
      </c>
      <c r="W1732" s="83" t="str">
        <f aca="false">IF(U1732="-","-",O1732&amp;E1732&amp;H1732)</f>
        <v>-</v>
      </c>
      <c r="X1732" s="84" t="str">
        <f aca="false">D1732&amp;G1732</f>
        <v>FT-CAND-EGSC-PRCTOLL:MONCH/VEN</v>
      </c>
      <c r="Y1732" s="5"/>
      <c r="Z1732" s="5"/>
      <c r="AF1732" s="0" t="str">
        <f aca="false">D1732&amp;V1732</f>
        <v>FT-CAND-EGSC-PRC-</v>
      </c>
    </row>
    <row r="1733" customFormat="false" ht="12.75" hidden="false" customHeight="false" outlineLevel="0" collapsed="false">
      <c r="A1733" s="80" t="n">
        <v>36682</v>
      </c>
      <c r="B1733" s="86" t="s">
        <v>55</v>
      </c>
      <c r="C1733" s="86" t="s">
        <v>56</v>
      </c>
      <c r="D1733" s="86" t="s">
        <v>80</v>
      </c>
      <c r="E1733" s="86" t="s">
        <v>24</v>
      </c>
      <c r="F1733" s="86"/>
      <c r="G1733" s="86" t="s">
        <v>69</v>
      </c>
      <c r="H1733" s="87" t="n">
        <v>38108</v>
      </c>
      <c r="I1733" s="81" t="n">
        <v>0</v>
      </c>
      <c r="J1733" s="81" t="n">
        <v>0</v>
      </c>
      <c r="K1733" s="82" t="n">
        <f aca="false">IF(J1733=0,0,J1733/I1733)</f>
        <v>0</v>
      </c>
      <c r="L1733" s="82" t="n">
        <f aca="false">I1733/UOM</f>
        <v>0</v>
      </c>
      <c r="M1733" s="82" t="n">
        <f aca="false">J1733/UOM</f>
        <v>0</v>
      </c>
      <c r="N1733" s="83" t="str">
        <f aca="false">IF(F1733="P","PHY",IF(F1733="G","G",E1733))</f>
        <v>P</v>
      </c>
      <c r="O1733" s="83" t="str">
        <f aca="false">IF(ISNA(VLOOKUP(G1733,BadCanCurves,1,FALSE())),VLOOKUP(D1733,FOLIOS,6,FALSE()),"not used")</f>
        <v>not used</v>
      </c>
      <c r="P1733" s="83" t="n">
        <f aca="false">IF($N1733="P",VLOOKUP(H1733,PrcBuckets,2,FALSE()),0)</f>
        <v>12</v>
      </c>
      <c r="Q1733" s="83" t="n">
        <f aca="false">IF($N1733="D",VLOOKUP(H1733,BasisBuckets,2,FALSE()),0)</f>
        <v>0</v>
      </c>
      <c r="R1733" s="83" t="n">
        <f aca="false">IF($N1733="PHY",VLOOKUP(H1733,PGDBuckets,2,FALSE()),0)</f>
        <v>0</v>
      </c>
      <c r="S1733" s="83" t="n">
        <f aca="false">IF($N1733="G",VLOOKUP(H1733,PGDBuckets,2,FALSE()),0)</f>
        <v>0</v>
      </c>
      <c r="T1733" s="83" t="n">
        <f aca="false">SUM(P1733:S1733)</f>
        <v>12</v>
      </c>
      <c r="U1733" s="83" t="str">
        <f aca="false">IF(O1733="not used","-",O1733&amp;N1733&amp;T1733)</f>
        <v>-</v>
      </c>
      <c r="V1733" s="83" t="str">
        <f aca="false">IF(O1733="Not Used","-",VLOOKUP(D1733,FOLIOS,7,FALSE())&amp;H1733)</f>
        <v>-</v>
      </c>
      <c r="W1733" s="83" t="str">
        <f aca="false">IF(U1733="-","-",O1733&amp;E1733&amp;H1733)</f>
        <v>-</v>
      </c>
      <c r="X1733" s="84" t="str">
        <f aca="false">D1733&amp;G1733</f>
        <v>FT-CAND-EGSC-PRCTOLL:MONCH/VEN</v>
      </c>
      <c r="Y1733" s="5"/>
      <c r="Z1733" s="5"/>
      <c r="AF1733" s="0" t="str">
        <f aca="false">D1733&amp;V1733</f>
        <v>FT-CAND-EGSC-PRC-</v>
      </c>
    </row>
    <row r="1734" customFormat="false" ht="12.75" hidden="false" customHeight="false" outlineLevel="0" collapsed="false">
      <c r="A1734" s="80" t="n">
        <v>36682</v>
      </c>
      <c r="B1734" s="86" t="s">
        <v>55</v>
      </c>
      <c r="C1734" s="86" t="s">
        <v>56</v>
      </c>
      <c r="D1734" s="86" t="s">
        <v>80</v>
      </c>
      <c r="E1734" s="86" t="s">
        <v>24</v>
      </c>
      <c r="F1734" s="86"/>
      <c r="G1734" s="86" t="s">
        <v>69</v>
      </c>
      <c r="H1734" s="87" t="n">
        <v>38139</v>
      </c>
      <c r="I1734" s="81" t="n">
        <v>0</v>
      </c>
      <c r="J1734" s="81" t="n">
        <v>0</v>
      </c>
      <c r="K1734" s="82" t="n">
        <f aca="false">IF(J1734=0,0,J1734/I1734)</f>
        <v>0</v>
      </c>
      <c r="L1734" s="82" t="n">
        <f aca="false">I1734/UOM</f>
        <v>0</v>
      </c>
      <c r="M1734" s="82" t="n">
        <f aca="false">J1734/UOM</f>
        <v>0</v>
      </c>
      <c r="N1734" s="83" t="str">
        <f aca="false">IF(F1734="P","PHY",IF(F1734="G","G",E1734))</f>
        <v>P</v>
      </c>
      <c r="O1734" s="83" t="str">
        <f aca="false">IF(ISNA(VLOOKUP(G1734,BadCanCurves,1,FALSE())),VLOOKUP(D1734,FOLIOS,6,FALSE()),"not used")</f>
        <v>not used</v>
      </c>
      <c r="P1734" s="83" t="n">
        <f aca="false">IF($N1734="P",VLOOKUP(H1734,PrcBuckets,2,FALSE()),0)</f>
        <v>12</v>
      </c>
      <c r="Q1734" s="83" t="n">
        <f aca="false">IF($N1734="D",VLOOKUP(H1734,BasisBuckets,2,FALSE()),0)</f>
        <v>0</v>
      </c>
      <c r="R1734" s="83" t="n">
        <f aca="false">IF($N1734="PHY",VLOOKUP(H1734,PGDBuckets,2,FALSE()),0)</f>
        <v>0</v>
      </c>
      <c r="S1734" s="83" t="n">
        <f aca="false">IF($N1734="G",VLOOKUP(H1734,PGDBuckets,2,FALSE()),0)</f>
        <v>0</v>
      </c>
      <c r="T1734" s="83" t="n">
        <f aca="false">SUM(P1734:S1734)</f>
        <v>12</v>
      </c>
      <c r="U1734" s="83" t="str">
        <f aca="false">IF(O1734="not used","-",O1734&amp;N1734&amp;T1734)</f>
        <v>-</v>
      </c>
      <c r="V1734" s="83" t="str">
        <f aca="false">IF(O1734="Not Used","-",VLOOKUP(D1734,FOLIOS,7,FALSE())&amp;H1734)</f>
        <v>-</v>
      </c>
      <c r="W1734" s="83" t="str">
        <f aca="false">IF(U1734="-","-",O1734&amp;E1734&amp;H1734)</f>
        <v>-</v>
      </c>
      <c r="X1734" s="84" t="str">
        <f aca="false">D1734&amp;G1734</f>
        <v>FT-CAND-EGSC-PRCTOLL:MONCH/VEN</v>
      </c>
      <c r="Y1734" s="5"/>
      <c r="Z1734" s="5"/>
      <c r="AF1734" s="0" t="str">
        <f aca="false">D1734&amp;V1734</f>
        <v>FT-CAND-EGSC-PRC-</v>
      </c>
    </row>
    <row r="1735" customFormat="false" ht="12.75" hidden="false" customHeight="false" outlineLevel="0" collapsed="false">
      <c r="A1735" s="80" t="n">
        <v>36682</v>
      </c>
      <c r="B1735" s="86" t="s">
        <v>55</v>
      </c>
      <c r="C1735" s="86" t="s">
        <v>56</v>
      </c>
      <c r="D1735" s="86" t="s">
        <v>80</v>
      </c>
      <c r="E1735" s="86" t="s">
        <v>24</v>
      </c>
      <c r="F1735" s="86"/>
      <c r="G1735" s="86" t="s">
        <v>69</v>
      </c>
      <c r="H1735" s="87" t="n">
        <v>38169</v>
      </c>
      <c r="I1735" s="81" t="n">
        <v>0</v>
      </c>
      <c r="J1735" s="81" t="n">
        <v>0</v>
      </c>
      <c r="K1735" s="82" t="n">
        <f aca="false">IF(J1735=0,0,J1735/I1735)</f>
        <v>0</v>
      </c>
      <c r="L1735" s="82" t="n">
        <f aca="false">I1735/UOM</f>
        <v>0</v>
      </c>
      <c r="M1735" s="82" t="n">
        <f aca="false">J1735/UOM</f>
        <v>0</v>
      </c>
      <c r="N1735" s="83" t="str">
        <f aca="false">IF(F1735="P","PHY",IF(F1735="G","G",E1735))</f>
        <v>P</v>
      </c>
      <c r="O1735" s="83" t="str">
        <f aca="false">IF(ISNA(VLOOKUP(G1735,BadCanCurves,1,FALSE())),VLOOKUP(D1735,FOLIOS,6,FALSE()),"not used")</f>
        <v>not used</v>
      </c>
      <c r="P1735" s="83" t="n">
        <f aca="false">IF($N1735="P",VLOOKUP(H1735,PrcBuckets,2,FALSE()),0)</f>
        <v>12</v>
      </c>
      <c r="Q1735" s="83" t="n">
        <f aca="false">IF($N1735="D",VLOOKUP(H1735,BasisBuckets,2,FALSE()),0)</f>
        <v>0</v>
      </c>
      <c r="R1735" s="83" t="n">
        <f aca="false">IF($N1735="PHY",VLOOKUP(H1735,PGDBuckets,2,FALSE()),0)</f>
        <v>0</v>
      </c>
      <c r="S1735" s="83" t="n">
        <f aca="false">IF($N1735="G",VLOOKUP(H1735,PGDBuckets,2,FALSE()),0)</f>
        <v>0</v>
      </c>
      <c r="T1735" s="83" t="n">
        <f aca="false">SUM(P1735:S1735)</f>
        <v>12</v>
      </c>
      <c r="U1735" s="83" t="str">
        <f aca="false">IF(O1735="not used","-",O1735&amp;N1735&amp;T1735)</f>
        <v>-</v>
      </c>
      <c r="V1735" s="83" t="str">
        <f aca="false">IF(O1735="Not Used","-",VLOOKUP(D1735,FOLIOS,7,FALSE())&amp;H1735)</f>
        <v>-</v>
      </c>
      <c r="W1735" s="83" t="str">
        <f aca="false">IF(U1735="-","-",O1735&amp;E1735&amp;H1735)</f>
        <v>-</v>
      </c>
      <c r="X1735" s="84" t="str">
        <f aca="false">D1735&amp;G1735</f>
        <v>FT-CAND-EGSC-PRCTOLL:MONCH/VEN</v>
      </c>
      <c r="Y1735" s="5"/>
      <c r="Z1735" s="5"/>
      <c r="AF1735" s="0" t="str">
        <f aca="false">D1735&amp;V1735</f>
        <v>FT-CAND-EGSC-PRC-</v>
      </c>
    </row>
    <row r="1736" customFormat="false" ht="12.75" hidden="false" customHeight="false" outlineLevel="0" collapsed="false">
      <c r="A1736" s="80" t="n">
        <v>36682</v>
      </c>
      <c r="B1736" s="86" t="s">
        <v>55</v>
      </c>
      <c r="C1736" s="86" t="s">
        <v>56</v>
      </c>
      <c r="D1736" s="86" t="s">
        <v>80</v>
      </c>
      <c r="E1736" s="86" t="s">
        <v>24</v>
      </c>
      <c r="F1736" s="86"/>
      <c r="G1736" s="86" t="s">
        <v>69</v>
      </c>
      <c r="H1736" s="87" t="n">
        <v>38200</v>
      </c>
      <c r="I1736" s="81" t="n">
        <v>0</v>
      </c>
      <c r="J1736" s="81" t="n">
        <v>0</v>
      </c>
      <c r="K1736" s="82" t="n">
        <f aca="false">IF(J1736=0,0,J1736/I1736)</f>
        <v>0</v>
      </c>
      <c r="L1736" s="82" t="n">
        <f aca="false">I1736/UOM</f>
        <v>0</v>
      </c>
      <c r="M1736" s="82" t="n">
        <f aca="false">J1736/UOM</f>
        <v>0</v>
      </c>
      <c r="N1736" s="83" t="str">
        <f aca="false">IF(F1736="P","PHY",IF(F1736="G","G",E1736))</f>
        <v>P</v>
      </c>
      <c r="O1736" s="83" t="str">
        <f aca="false">IF(ISNA(VLOOKUP(G1736,BadCanCurves,1,FALSE())),VLOOKUP(D1736,FOLIOS,6,FALSE()),"not used")</f>
        <v>not used</v>
      </c>
      <c r="P1736" s="83" t="n">
        <f aca="false">IF($N1736="P",VLOOKUP(H1736,PrcBuckets,2,FALSE()),0)</f>
        <v>12</v>
      </c>
      <c r="Q1736" s="83" t="n">
        <f aca="false">IF($N1736="D",VLOOKUP(H1736,BasisBuckets,2,FALSE()),0)</f>
        <v>0</v>
      </c>
      <c r="R1736" s="83" t="n">
        <f aca="false">IF($N1736="PHY",VLOOKUP(H1736,PGDBuckets,2,FALSE()),0)</f>
        <v>0</v>
      </c>
      <c r="S1736" s="83" t="n">
        <f aca="false">IF($N1736="G",VLOOKUP(H1736,PGDBuckets,2,FALSE()),0)</f>
        <v>0</v>
      </c>
      <c r="T1736" s="83" t="n">
        <f aca="false">SUM(P1736:S1736)</f>
        <v>12</v>
      </c>
      <c r="U1736" s="83" t="str">
        <f aca="false">IF(O1736="not used","-",O1736&amp;N1736&amp;T1736)</f>
        <v>-</v>
      </c>
      <c r="V1736" s="83" t="str">
        <f aca="false">IF(O1736="Not Used","-",VLOOKUP(D1736,FOLIOS,7,FALSE())&amp;H1736)</f>
        <v>-</v>
      </c>
      <c r="W1736" s="83" t="str">
        <f aca="false">IF(U1736="-","-",O1736&amp;E1736&amp;H1736)</f>
        <v>-</v>
      </c>
      <c r="X1736" s="84" t="str">
        <f aca="false">D1736&amp;G1736</f>
        <v>FT-CAND-EGSC-PRCTOLL:MONCH/VEN</v>
      </c>
      <c r="Y1736" s="5"/>
      <c r="Z1736" s="5"/>
      <c r="AF1736" s="0" t="str">
        <f aca="false">D1736&amp;V1736</f>
        <v>FT-CAND-EGSC-PRC-</v>
      </c>
    </row>
    <row r="1737" customFormat="false" ht="12.75" hidden="false" customHeight="false" outlineLevel="0" collapsed="false">
      <c r="A1737" s="80" t="n">
        <v>36682</v>
      </c>
      <c r="B1737" s="86" t="s">
        <v>55</v>
      </c>
      <c r="C1737" s="86" t="s">
        <v>56</v>
      </c>
      <c r="D1737" s="86" t="s">
        <v>80</v>
      </c>
      <c r="E1737" s="86" t="s">
        <v>24</v>
      </c>
      <c r="F1737" s="86"/>
      <c r="G1737" s="86" t="s">
        <v>69</v>
      </c>
      <c r="H1737" s="87" t="n">
        <v>38231</v>
      </c>
      <c r="I1737" s="81" t="n">
        <v>0</v>
      </c>
      <c r="J1737" s="81" t="n">
        <v>0</v>
      </c>
      <c r="K1737" s="82" t="n">
        <f aca="false">IF(J1737=0,0,J1737/I1737)</f>
        <v>0</v>
      </c>
      <c r="L1737" s="82" t="n">
        <f aca="false">I1737/UOM</f>
        <v>0</v>
      </c>
      <c r="M1737" s="82" t="n">
        <f aca="false">J1737/UOM</f>
        <v>0</v>
      </c>
      <c r="N1737" s="83" t="str">
        <f aca="false">IF(F1737="P","PHY",IF(F1737="G","G",E1737))</f>
        <v>P</v>
      </c>
      <c r="O1737" s="83" t="str">
        <f aca="false">IF(ISNA(VLOOKUP(G1737,BadCanCurves,1,FALSE())),VLOOKUP(D1737,FOLIOS,6,FALSE()),"not used")</f>
        <v>not used</v>
      </c>
      <c r="P1737" s="83" t="n">
        <f aca="false">IF($N1737="P",VLOOKUP(H1737,PrcBuckets,2,FALSE()),0)</f>
        <v>12</v>
      </c>
      <c r="Q1737" s="83" t="n">
        <f aca="false">IF($N1737="D",VLOOKUP(H1737,BasisBuckets,2,FALSE()),0)</f>
        <v>0</v>
      </c>
      <c r="R1737" s="83" t="n">
        <f aca="false">IF($N1737="PHY",VLOOKUP(H1737,PGDBuckets,2,FALSE()),0)</f>
        <v>0</v>
      </c>
      <c r="S1737" s="83" t="n">
        <f aca="false">IF($N1737="G",VLOOKUP(H1737,PGDBuckets,2,FALSE()),0)</f>
        <v>0</v>
      </c>
      <c r="T1737" s="83" t="n">
        <f aca="false">SUM(P1737:S1737)</f>
        <v>12</v>
      </c>
      <c r="U1737" s="83" t="str">
        <f aca="false">IF(O1737="not used","-",O1737&amp;N1737&amp;T1737)</f>
        <v>-</v>
      </c>
      <c r="V1737" s="83" t="str">
        <f aca="false">IF(O1737="Not Used","-",VLOOKUP(D1737,FOLIOS,7,FALSE())&amp;H1737)</f>
        <v>-</v>
      </c>
      <c r="W1737" s="83" t="str">
        <f aca="false">IF(U1737="-","-",O1737&amp;E1737&amp;H1737)</f>
        <v>-</v>
      </c>
      <c r="X1737" s="84" t="str">
        <f aca="false">D1737&amp;G1737</f>
        <v>FT-CAND-EGSC-PRCTOLL:MONCH/VEN</v>
      </c>
      <c r="Y1737" s="5"/>
      <c r="Z1737" s="5"/>
      <c r="AF1737" s="0" t="str">
        <f aca="false">D1737&amp;V1737</f>
        <v>FT-CAND-EGSC-PRC-</v>
      </c>
    </row>
    <row r="1738" customFormat="false" ht="12.75" hidden="false" customHeight="false" outlineLevel="0" collapsed="false">
      <c r="A1738" s="80" t="n">
        <v>36682</v>
      </c>
      <c r="B1738" s="86" t="s">
        <v>55</v>
      </c>
      <c r="C1738" s="86" t="s">
        <v>56</v>
      </c>
      <c r="D1738" s="86" t="s">
        <v>80</v>
      </c>
      <c r="E1738" s="86" t="s">
        <v>24</v>
      </c>
      <c r="F1738" s="86"/>
      <c r="G1738" s="86" t="s">
        <v>69</v>
      </c>
      <c r="H1738" s="87" t="n">
        <v>38261</v>
      </c>
      <c r="I1738" s="81" t="n">
        <v>0</v>
      </c>
      <c r="J1738" s="81" t="n">
        <v>0</v>
      </c>
      <c r="K1738" s="82" t="n">
        <f aca="false">IF(J1738=0,0,J1738/I1738)</f>
        <v>0</v>
      </c>
      <c r="L1738" s="82" t="n">
        <f aca="false">I1738/UOM</f>
        <v>0</v>
      </c>
      <c r="M1738" s="82" t="n">
        <f aca="false">J1738/UOM</f>
        <v>0</v>
      </c>
      <c r="N1738" s="83" t="str">
        <f aca="false">IF(F1738="P","PHY",IF(F1738="G","G",E1738))</f>
        <v>P</v>
      </c>
      <c r="O1738" s="83" t="str">
        <f aca="false">IF(ISNA(VLOOKUP(G1738,BadCanCurves,1,FALSE())),VLOOKUP(D1738,FOLIOS,6,FALSE()),"not used")</f>
        <v>not used</v>
      </c>
      <c r="P1738" s="83" t="n">
        <f aca="false">IF($N1738="P",VLOOKUP(H1738,PrcBuckets,2,FALSE()),0)</f>
        <v>12</v>
      </c>
      <c r="Q1738" s="83" t="n">
        <f aca="false">IF($N1738="D",VLOOKUP(H1738,BasisBuckets,2,FALSE()),0)</f>
        <v>0</v>
      </c>
      <c r="R1738" s="83" t="n">
        <f aca="false">IF($N1738="PHY",VLOOKUP(H1738,PGDBuckets,2,FALSE()),0)</f>
        <v>0</v>
      </c>
      <c r="S1738" s="83" t="n">
        <f aca="false">IF($N1738="G",VLOOKUP(H1738,PGDBuckets,2,FALSE()),0)</f>
        <v>0</v>
      </c>
      <c r="T1738" s="83" t="n">
        <f aca="false">SUM(P1738:S1738)</f>
        <v>12</v>
      </c>
      <c r="U1738" s="83" t="str">
        <f aca="false">IF(O1738="not used","-",O1738&amp;N1738&amp;T1738)</f>
        <v>-</v>
      </c>
      <c r="V1738" s="83" t="str">
        <f aca="false">IF(O1738="Not Used","-",VLOOKUP(D1738,FOLIOS,7,FALSE())&amp;H1738)</f>
        <v>-</v>
      </c>
      <c r="W1738" s="83" t="str">
        <f aca="false">IF(U1738="-","-",O1738&amp;E1738&amp;H1738)</f>
        <v>-</v>
      </c>
      <c r="X1738" s="84" t="str">
        <f aca="false">D1738&amp;G1738</f>
        <v>FT-CAND-EGSC-PRCTOLL:MONCH/VEN</v>
      </c>
      <c r="Y1738" s="5"/>
      <c r="Z1738" s="5"/>
      <c r="AF1738" s="0" t="str">
        <f aca="false">D1738&amp;V1738</f>
        <v>FT-CAND-EGSC-PRC-</v>
      </c>
    </row>
    <row r="1739" customFormat="false" ht="12.75" hidden="false" customHeight="false" outlineLevel="0" collapsed="false">
      <c r="A1739" s="80" t="n">
        <v>36682</v>
      </c>
      <c r="B1739" s="86" t="s">
        <v>55</v>
      </c>
      <c r="C1739" s="86" t="s">
        <v>56</v>
      </c>
      <c r="D1739" s="86" t="s">
        <v>80</v>
      </c>
      <c r="E1739" s="86" t="s">
        <v>24</v>
      </c>
      <c r="F1739" s="86"/>
      <c r="G1739" s="86" t="s">
        <v>82</v>
      </c>
      <c r="H1739" s="87" t="n">
        <v>36708</v>
      </c>
      <c r="I1739" s="81" t="n">
        <v>246824</v>
      </c>
      <c r="J1739" s="81" t="n">
        <v>0</v>
      </c>
      <c r="K1739" s="82" t="n">
        <f aca="false">IF(J1739=0,0,J1739/I1739)</f>
        <v>0</v>
      </c>
      <c r="L1739" s="82" t="n">
        <f aca="false">I1739/UOM</f>
        <v>24.6824</v>
      </c>
      <c r="M1739" s="82" t="n">
        <f aca="false">J1739/UOM</f>
        <v>0</v>
      </c>
      <c r="N1739" s="83" t="str">
        <f aca="false">IF(F1739="P","PHY",IF(F1739="G","G",E1739))</f>
        <v>P</v>
      </c>
      <c r="O1739" s="83" t="str">
        <f aca="false">IF(ISNA(VLOOKUP(G1739,BadCanCurves,1,FALSE())),VLOOKUP(D1739,FOLIOS,6,FALSE()),"not used")</f>
        <v>not used</v>
      </c>
      <c r="P1739" s="83" t="n">
        <f aca="false">IF($N1739="P",VLOOKUP(H1739,PrcBuckets,2,FALSE()),0)</f>
        <v>4</v>
      </c>
      <c r="Q1739" s="83" t="n">
        <f aca="false">IF($N1739="D",VLOOKUP(H1739,BasisBuckets,2,FALSE()),0)</f>
        <v>0</v>
      </c>
      <c r="R1739" s="83" t="n">
        <f aca="false">IF($N1739="PHY",VLOOKUP(H1739,PGDBuckets,2,FALSE()),0)</f>
        <v>0</v>
      </c>
      <c r="S1739" s="83" t="n">
        <f aca="false">IF($N1739="G",VLOOKUP(H1739,PGDBuckets,2,FALSE()),0)</f>
        <v>0</v>
      </c>
      <c r="T1739" s="83" t="n">
        <f aca="false">SUM(P1739:S1739)</f>
        <v>4</v>
      </c>
      <c r="U1739" s="83" t="str">
        <f aca="false">IF(O1739="not used","-",O1739&amp;N1739&amp;T1739)</f>
        <v>-</v>
      </c>
      <c r="V1739" s="83" t="str">
        <f aca="false">IF(O1739="Not Used","-",VLOOKUP(D1739,FOLIOS,7,FALSE())&amp;H1739)</f>
        <v>-</v>
      </c>
      <c r="W1739" s="83" t="str">
        <f aca="false">IF(U1739="-","-",O1739&amp;E1739&amp;H1739)</f>
        <v>-</v>
      </c>
      <c r="X1739" s="84" t="str">
        <f aca="false">D1739&amp;G1739</f>
        <v>FT-CAND-EGSC-PRCTOLL:SUMAS/STN2</v>
      </c>
      <c r="Y1739" s="5"/>
      <c r="Z1739" s="5"/>
      <c r="AF1739" s="0" t="str">
        <f aca="false">D1739&amp;V1739</f>
        <v>FT-CAND-EGSC-PRC-</v>
      </c>
    </row>
    <row r="1740" customFormat="false" ht="12.75" hidden="false" customHeight="false" outlineLevel="0" collapsed="false">
      <c r="A1740" s="80" t="n">
        <v>36682</v>
      </c>
      <c r="B1740" s="86" t="s">
        <v>55</v>
      </c>
      <c r="C1740" s="86" t="s">
        <v>56</v>
      </c>
      <c r="D1740" s="86" t="s">
        <v>80</v>
      </c>
      <c r="E1740" s="86" t="s">
        <v>24</v>
      </c>
      <c r="F1740" s="86"/>
      <c r="G1740" s="86" t="s">
        <v>82</v>
      </c>
      <c r="H1740" s="87" t="n">
        <v>36739</v>
      </c>
      <c r="I1740" s="81" t="n">
        <v>245400</v>
      </c>
      <c r="J1740" s="81" t="n">
        <v>0</v>
      </c>
      <c r="K1740" s="82" t="n">
        <f aca="false">IF(J1740=0,0,J1740/I1740)</f>
        <v>0</v>
      </c>
      <c r="L1740" s="82" t="n">
        <f aca="false">I1740/UOM</f>
        <v>24.54</v>
      </c>
      <c r="M1740" s="82" t="n">
        <f aca="false">J1740/UOM</f>
        <v>0</v>
      </c>
      <c r="N1740" s="83" t="str">
        <f aca="false">IF(F1740="P","PHY",IF(F1740="G","G",E1740))</f>
        <v>P</v>
      </c>
      <c r="O1740" s="83" t="str">
        <f aca="false">IF(ISNA(VLOOKUP(G1740,BadCanCurves,1,FALSE())),VLOOKUP(D1740,FOLIOS,6,FALSE()),"not used")</f>
        <v>not used</v>
      </c>
      <c r="P1740" s="83" t="n">
        <f aca="false">IF($N1740="P",VLOOKUP(H1740,PrcBuckets,2,FALSE()),0)</f>
        <v>5</v>
      </c>
      <c r="Q1740" s="83" t="n">
        <f aca="false">IF($N1740="D",VLOOKUP(H1740,BasisBuckets,2,FALSE()),0)</f>
        <v>0</v>
      </c>
      <c r="R1740" s="83" t="n">
        <f aca="false">IF($N1740="PHY",VLOOKUP(H1740,PGDBuckets,2,FALSE()),0)</f>
        <v>0</v>
      </c>
      <c r="S1740" s="83" t="n">
        <f aca="false">IF($N1740="G",VLOOKUP(H1740,PGDBuckets,2,FALSE()),0)</f>
        <v>0</v>
      </c>
      <c r="T1740" s="83" t="n">
        <f aca="false">SUM(P1740:S1740)</f>
        <v>5</v>
      </c>
      <c r="U1740" s="83" t="str">
        <f aca="false">IF(O1740="not used","-",O1740&amp;N1740&amp;T1740)</f>
        <v>-</v>
      </c>
      <c r="V1740" s="83" t="str">
        <f aca="false">IF(O1740="Not Used","-",VLOOKUP(D1740,FOLIOS,7,FALSE())&amp;H1740)</f>
        <v>-</v>
      </c>
      <c r="W1740" s="83" t="str">
        <f aca="false">IF(U1740="-","-",O1740&amp;E1740&amp;H1740)</f>
        <v>-</v>
      </c>
      <c r="X1740" s="84" t="str">
        <f aca="false">D1740&amp;G1740</f>
        <v>FT-CAND-EGSC-PRCTOLL:SUMAS/STN2</v>
      </c>
      <c r="Y1740" s="5"/>
      <c r="Z1740" s="5"/>
      <c r="AF1740" s="0" t="str">
        <f aca="false">D1740&amp;V1740</f>
        <v>FT-CAND-EGSC-PRC-</v>
      </c>
    </row>
    <row r="1741" customFormat="false" ht="12.75" hidden="false" customHeight="false" outlineLevel="0" collapsed="false">
      <c r="A1741" s="80" t="n">
        <v>36682</v>
      </c>
      <c r="B1741" s="86" t="s">
        <v>55</v>
      </c>
      <c r="C1741" s="86" t="s">
        <v>56</v>
      </c>
      <c r="D1741" s="86" t="s">
        <v>80</v>
      </c>
      <c r="E1741" s="86" t="s">
        <v>24</v>
      </c>
      <c r="F1741" s="86"/>
      <c r="G1741" s="86" t="s">
        <v>82</v>
      </c>
      <c r="H1741" s="87" t="n">
        <v>36770</v>
      </c>
      <c r="I1741" s="81" t="n">
        <v>236091</v>
      </c>
      <c r="J1741" s="81" t="n">
        <v>0</v>
      </c>
      <c r="K1741" s="82" t="n">
        <f aca="false">IF(J1741=0,0,J1741/I1741)</f>
        <v>0</v>
      </c>
      <c r="L1741" s="82" t="n">
        <f aca="false">I1741/UOM</f>
        <v>23.6091</v>
      </c>
      <c r="M1741" s="82" t="n">
        <f aca="false">J1741/UOM</f>
        <v>0</v>
      </c>
      <c r="N1741" s="83" t="str">
        <f aca="false">IF(F1741="P","PHY",IF(F1741="G","G",E1741))</f>
        <v>P</v>
      </c>
      <c r="O1741" s="83" t="str">
        <f aca="false">IF(ISNA(VLOOKUP(G1741,BadCanCurves,1,FALSE())),VLOOKUP(D1741,FOLIOS,6,FALSE()),"not used")</f>
        <v>not used</v>
      </c>
      <c r="P1741" s="83" t="n">
        <f aca="false">IF($N1741="P",VLOOKUP(H1741,PrcBuckets,2,FALSE()),0)</f>
        <v>6</v>
      </c>
      <c r="Q1741" s="83" t="n">
        <f aca="false">IF($N1741="D",VLOOKUP(H1741,BasisBuckets,2,FALSE()),0)</f>
        <v>0</v>
      </c>
      <c r="R1741" s="83" t="n">
        <f aca="false">IF($N1741="PHY",VLOOKUP(H1741,PGDBuckets,2,FALSE()),0)</f>
        <v>0</v>
      </c>
      <c r="S1741" s="83" t="n">
        <f aca="false">IF($N1741="G",VLOOKUP(H1741,PGDBuckets,2,FALSE()),0)</f>
        <v>0</v>
      </c>
      <c r="T1741" s="83" t="n">
        <f aca="false">SUM(P1741:S1741)</f>
        <v>6</v>
      </c>
      <c r="U1741" s="83" t="str">
        <f aca="false">IF(O1741="not used","-",O1741&amp;N1741&amp;T1741)</f>
        <v>-</v>
      </c>
      <c r="V1741" s="83" t="str">
        <f aca="false">IF(O1741="Not Used","-",VLOOKUP(D1741,FOLIOS,7,FALSE())&amp;H1741)</f>
        <v>-</v>
      </c>
      <c r="W1741" s="83" t="str">
        <f aca="false">IF(U1741="-","-",O1741&amp;E1741&amp;H1741)</f>
        <v>-</v>
      </c>
      <c r="X1741" s="84" t="str">
        <f aca="false">D1741&amp;G1741</f>
        <v>FT-CAND-EGSC-PRCTOLL:SUMAS/STN2</v>
      </c>
      <c r="Y1741" s="5"/>
      <c r="Z1741" s="5"/>
      <c r="AF1741" s="0" t="str">
        <f aca="false">D1741&amp;V1741</f>
        <v>FT-CAND-EGSC-PRC-</v>
      </c>
    </row>
    <row r="1742" customFormat="false" ht="12.75" hidden="false" customHeight="false" outlineLevel="0" collapsed="false">
      <c r="A1742" s="80" t="n">
        <v>36682</v>
      </c>
      <c r="B1742" s="86" t="s">
        <v>55</v>
      </c>
      <c r="C1742" s="86" t="s">
        <v>56</v>
      </c>
      <c r="D1742" s="86" t="s">
        <v>80</v>
      </c>
      <c r="E1742" s="86" t="s">
        <v>24</v>
      </c>
      <c r="F1742" s="86"/>
      <c r="G1742" s="86" t="s">
        <v>82</v>
      </c>
      <c r="H1742" s="87" t="n">
        <v>36800</v>
      </c>
      <c r="I1742" s="81" t="n">
        <v>242587</v>
      </c>
      <c r="J1742" s="81" t="n">
        <v>0</v>
      </c>
      <c r="K1742" s="82" t="n">
        <f aca="false">IF(J1742=0,0,J1742/I1742)</f>
        <v>0</v>
      </c>
      <c r="L1742" s="82" t="n">
        <f aca="false">I1742/UOM</f>
        <v>24.2587</v>
      </c>
      <c r="M1742" s="82" t="n">
        <f aca="false">J1742/UOM</f>
        <v>0</v>
      </c>
      <c r="N1742" s="83" t="str">
        <f aca="false">IF(F1742="P","PHY",IF(F1742="G","G",E1742))</f>
        <v>P</v>
      </c>
      <c r="O1742" s="83" t="str">
        <f aca="false">IF(ISNA(VLOOKUP(G1742,BadCanCurves,1,FALSE())),VLOOKUP(D1742,FOLIOS,6,FALSE()),"not used")</f>
        <v>not used</v>
      </c>
      <c r="P1742" s="83" t="n">
        <f aca="false">IF($N1742="P",VLOOKUP(H1742,PrcBuckets,2,FALSE()),0)</f>
        <v>7</v>
      </c>
      <c r="Q1742" s="83" t="n">
        <f aca="false">IF($N1742="D",VLOOKUP(H1742,BasisBuckets,2,FALSE()),0)</f>
        <v>0</v>
      </c>
      <c r="R1742" s="83" t="n">
        <f aca="false">IF($N1742="PHY",VLOOKUP(H1742,PGDBuckets,2,FALSE()),0)</f>
        <v>0</v>
      </c>
      <c r="S1742" s="83" t="n">
        <f aca="false">IF($N1742="G",VLOOKUP(H1742,PGDBuckets,2,FALSE()),0)</f>
        <v>0</v>
      </c>
      <c r="T1742" s="83" t="n">
        <f aca="false">SUM(P1742:S1742)</f>
        <v>7</v>
      </c>
      <c r="U1742" s="83" t="str">
        <f aca="false">IF(O1742="not used","-",O1742&amp;N1742&amp;T1742)</f>
        <v>-</v>
      </c>
      <c r="V1742" s="83" t="str">
        <f aca="false">IF(O1742="Not Used","-",VLOOKUP(D1742,FOLIOS,7,FALSE())&amp;H1742)</f>
        <v>-</v>
      </c>
      <c r="W1742" s="83" t="str">
        <f aca="false">IF(U1742="-","-",O1742&amp;E1742&amp;H1742)</f>
        <v>-</v>
      </c>
      <c r="X1742" s="84" t="str">
        <f aca="false">D1742&amp;G1742</f>
        <v>FT-CAND-EGSC-PRCTOLL:SUMAS/STN2</v>
      </c>
      <c r="Y1742" s="5"/>
      <c r="Z1742" s="5"/>
      <c r="AF1742" s="0" t="str">
        <f aca="false">D1742&amp;V1742</f>
        <v>FT-CAND-EGSC-PRC-</v>
      </c>
    </row>
    <row r="1743" customFormat="false" ht="12.75" hidden="false" customHeight="false" outlineLevel="0" collapsed="false">
      <c r="A1743" s="80" t="n">
        <v>36682</v>
      </c>
      <c r="B1743" s="86" t="s">
        <v>55</v>
      </c>
      <c r="C1743" s="86" t="s">
        <v>56</v>
      </c>
      <c r="D1743" s="86" t="s">
        <v>80</v>
      </c>
      <c r="E1743" s="86" t="s">
        <v>24</v>
      </c>
      <c r="F1743" s="86"/>
      <c r="G1743" s="86" t="s">
        <v>72</v>
      </c>
      <c r="H1743" s="87" t="n">
        <v>36708</v>
      </c>
      <c r="I1743" s="81" t="n">
        <v>0</v>
      </c>
      <c r="J1743" s="81" t="n">
        <v>0</v>
      </c>
      <c r="K1743" s="82" t="n">
        <f aca="false">IF(J1743=0,0,J1743/I1743)</f>
        <v>0</v>
      </c>
      <c r="L1743" s="82" t="n">
        <f aca="false">I1743/UOM</f>
        <v>0</v>
      </c>
      <c r="M1743" s="82" t="n">
        <f aca="false">J1743/UOM</f>
        <v>0</v>
      </c>
      <c r="N1743" s="83" t="str">
        <f aca="false">IF(F1743="P","PHY",IF(F1743="G","G",E1743))</f>
        <v>P</v>
      </c>
      <c r="O1743" s="83" t="str">
        <f aca="false">IF(ISNA(VLOOKUP(G1743,BadCanCurves,1,FALSE())),VLOOKUP(D1743,FOLIOS,6,FALSE()),"not used")</f>
        <v>not used</v>
      </c>
      <c r="P1743" s="83" t="n">
        <f aca="false">IF($N1743="P",VLOOKUP(H1743,PrcBuckets,2,FALSE()),0)</f>
        <v>4</v>
      </c>
      <c r="Q1743" s="83" t="n">
        <f aca="false">IF($N1743="D",VLOOKUP(H1743,BasisBuckets,2,FALSE()),0)</f>
        <v>0</v>
      </c>
      <c r="R1743" s="83" t="n">
        <f aca="false">IF($N1743="PHY",VLOOKUP(H1743,PGDBuckets,2,FALSE()),0)</f>
        <v>0</v>
      </c>
      <c r="S1743" s="83" t="n">
        <f aca="false">IF($N1743="G",VLOOKUP(H1743,PGDBuckets,2,FALSE()),0)</f>
        <v>0</v>
      </c>
      <c r="T1743" s="83" t="n">
        <f aca="false">SUM(P1743:S1743)</f>
        <v>4</v>
      </c>
      <c r="U1743" s="83" t="str">
        <f aca="false">IF(O1743="not used","-",O1743&amp;N1743&amp;T1743)</f>
        <v>-</v>
      </c>
      <c r="V1743" s="83" t="str">
        <f aca="false">IF(O1743="Not Used","-",VLOOKUP(D1743,FOLIOS,7,FALSE())&amp;H1743)</f>
        <v>-</v>
      </c>
      <c r="W1743" s="83" t="str">
        <f aca="false">IF(U1743="-","-",O1743&amp;E1743&amp;H1743)</f>
        <v>-</v>
      </c>
      <c r="X1743" s="84" t="str">
        <f aca="false">D1743&amp;G1743</f>
        <v>FT-CAND-EGSC-PRCTOLL:WADD/BOS</v>
      </c>
      <c r="Y1743" s="5"/>
      <c r="Z1743" s="5"/>
      <c r="AF1743" s="0" t="str">
        <f aca="false">D1743&amp;V1743</f>
        <v>FT-CAND-EGSC-PRC-</v>
      </c>
    </row>
    <row r="1744" customFormat="false" ht="12.75" hidden="false" customHeight="false" outlineLevel="0" collapsed="false">
      <c r="A1744" s="80" t="n">
        <v>36682</v>
      </c>
      <c r="B1744" s="86" t="s">
        <v>55</v>
      </c>
      <c r="C1744" s="86" t="s">
        <v>56</v>
      </c>
      <c r="D1744" s="86" t="s">
        <v>80</v>
      </c>
      <c r="E1744" s="86" t="s">
        <v>24</v>
      </c>
      <c r="F1744" s="86"/>
      <c r="G1744" s="86" t="s">
        <v>72</v>
      </c>
      <c r="H1744" s="87" t="n">
        <v>36739</v>
      </c>
      <c r="I1744" s="81" t="n">
        <v>0</v>
      </c>
      <c r="J1744" s="81" t="n">
        <v>0</v>
      </c>
      <c r="K1744" s="82" t="n">
        <f aca="false">IF(J1744=0,0,J1744/I1744)</f>
        <v>0</v>
      </c>
      <c r="L1744" s="82" t="n">
        <f aca="false">I1744/UOM</f>
        <v>0</v>
      </c>
      <c r="M1744" s="82" t="n">
        <f aca="false">J1744/UOM</f>
        <v>0</v>
      </c>
      <c r="N1744" s="83" t="str">
        <f aca="false">IF(F1744="P","PHY",IF(F1744="G","G",E1744))</f>
        <v>P</v>
      </c>
      <c r="O1744" s="83" t="str">
        <f aca="false">IF(ISNA(VLOOKUP(G1744,BadCanCurves,1,FALSE())),VLOOKUP(D1744,FOLIOS,6,FALSE()),"not used")</f>
        <v>not used</v>
      </c>
      <c r="P1744" s="83" t="n">
        <f aca="false">IF($N1744="P",VLOOKUP(H1744,PrcBuckets,2,FALSE()),0)</f>
        <v>5</v>
      </c>
      <c r="Q1744" s="83" t="n">
        <f aca="false">IF($N1744="D",VLOOKUP(H1744,BasisBuckets,2,FALSE()),0)</f>
        <v>0</v>
      </c>
      <c r="R1744" s="83" t="n">
        <f aca="false">IF($N1744="PHY",VLOOKUP(H1744,PGDBuckets,2,FALSE()),0)</f>
        <v>0</v>
      </c>
      <c r="S1744" s="83" t="n">
        <f aca="false">IF($N1744="G",VLOOKUP(H1744,PGDBuckets,2,FALSE()),0)</f>
        <v>0</v>
      </c>
      <c r="T1744" s="83" t="n">
        <f aca="false">SUM(P1744:S1744)</f>
        <v>5</v>
      </c>
      <c r="U1744" s="83" t="str">
        <f aca="false">IF(O1744="not used","-",O1744&amp;N1744&amp;T1744)</f>
        <v>-</v>
      </c>
      <c r="V1744" s="83" t="str">
        <f aca="false">IF(O1744="Not Used","-",VLOOKUP(D1744,FOLIOS,7,FALSE())&amp;H1744)</f>
        <v>-</v>
      </c>
      <c r="W1744" s="83" t="str">
        <f aca="false">IF(U1744="-","-",O1744&amp;E1744&amp;H1744)</f>
        <v>-</v>
      </c>
      <c r="X1744" s="84" t="str">
        <f aca="false">D1744&amp;G1744</f>
        <v>FT-CAND-EGSC-PRCTOLL:WADD/BOS</v>
      </c>
      <c r="Y1744" s="5"/>
      <c r="Z1744" s="5"/>
      <c r="AF1744" s="0" t="str">
        <f aca="false">D1744&amp;V1744</f>
        <v>FT-CAND-EGSC-PRC-</v>
      </c>
    </row>
    <row r="1745" customFormat="false" ht="12.75" hidden="false" customHeight="false" outlineLevel="0" collapsed="false">
      <c r="A1745" s="80" t="n">
        <v>36682</v>
      </c>
      <c r="B1745" s="86" t="s">
        <v>55</v>
      </c>
      <c r="C1745" s="86" t="s">
        <v>56</v>
      </c>
      <c r="D1745" s="86" t="s">
        <v>80</v>
      </c>
      <c r="E1745" s="86" t="s">
        <v>24</v>
      </c>
      <c r="F1745" s="86"/>
      <c r="G1745" s="86" t="s">
        <v>72</v>
      </c>
      <c r="H1745" s="87" t="n">
        <v>36770</v>
      </c>
      <c r="I1745" s="81" t="n">
        <v>0</v>
      </c>
      <c r="J1745" s="81" t="n">
        <v>0</v>
      </c>
      <c r="K1745" s="82" t="n">
        <f aca="false">IF(J1745=0,0,J1745/I1745)</f>
        <v>0</v>
      </c>
      <c r="L1745" s="82" t="n">
        <f aca="false">I1745/UOM</f>
        <v>0</v>
      </c>
      <c r="M1745" s="82" t="n">
        <f aca="false">J1745/UOM</f>
        <v>0</v>
      </c>
      <c r="N1745" s="83" t="str">
        <f aca="false">IF(F1745="P","PHY",IF(F1745="G","G",E1745))</f>
        <v>P</v>
      </c>
      <c r="O1745" s="83" t="str">
        <f aca="false">IF(ISNA(VLOOKUP(G1745,BadCanCurves,1,FALSE())),VLOOKUP(D1745,FOLIOS,6,FALSE()),"not used")</f>
        <v>not used</v>
      </c>
      <c r="P1745" s="83" t="n">
        <f aca="false">IF($N1745="P",VLOOKUP(H1745,PrcBuckets,2,FALSE()),0)</f>
        <v>6</v>
      </c>
      <c r="Q1745" s="83" t="n">
        <f aca="false">IF($N1745="D",VLOOKUP(H1745,BasisBuckets,2,FALSE()),0)</f>
        <v>0</v>
      </c>
      <c r="R1745" s="83" t="n">
        <f aca="false">IF($N1745="PHY",VLOOKUP(H1745,PGDBuckets,2,FALSE()),0)</f>
        <v>0</v>
      </c>
      <c r="S1745" s="83" t="n">
        <f aca="false">IF($N1745="G",VLOOKUP(H1745,PGDBuckets,2,FALSE()),0)</f>
        <v>0</v>
      </c>
      <c r="T1745" s="83" t="n">
        <f aca="false">SUM(P1745:S1745)</f>
        <v>6</v>
      </c>
      <c r="U1745" s="83" t="str">
        <f aca="false">IF(O1745="not used","-",O1745&amp;N1745&amp;T1745)</f>
        <v>-</v>
      </c>
      <c r="V1745" s="83" t="str">
        <f aca="false">IF(O1745="Not Used","-",VLOOKUP(D1745,FOLIOS,7,FALSE())&amp;H1745)</f>
        <v>-</v>
      </c>
      <c r="W1745" s="83" t="str">
        <f aca="false">IF(U1745="-","-",O1745&amp;E1745&amp;H1745)</f>
        <v>-</v>
      </c>
      <c r="X1745" s="84" t="str">
        <f aca="false">D1745&amp;G1745</f>
        <v>FT-CAND-EGSC-PRCTOLL:WADD/BOS</v>
      </c>
      <c r="Y1745" s="5"/>
      <c r="Z1745" s="5"/>
      <c r="AF1745" s="0" t="str">
        <f aca="false">D1745&amp;V1745</f>
        <v>FT-CAND-EGSC-PRC-</v>
      </c>
    </row>
    <row r="1746" customFormat="false" ht="12.75" hidden="false" customHeight="false" outlineLevel="0" collapsed="false">
      <c r="A1746" s="80" t="n">
        <v>36682</v>
      </c>
      <c r="B1746" s="86" t="s">
        <v>55</v>
      </c>
      <c r="C1746" s="86" t="s">
        <v>56</v>
      </c>
      <c r="D1746" s="86" t="s">
        <v>80</v>
      </c>
      <c r="E1746" s="86" t="s">
        <v>24</v>
      </c>
      <c r="F1746" s="86"/>
      <c r="G1746" s="86" t="s">
        <v>72</v>
      </c>
      <c r="H1746" s="87" t="n">
        <v>36800</v>
      </c>
      <c r="I1746" s="81" t="n">
        <v>0</v>
      </c>
      <c r="J1746" s="81" t="n">
        <v>0</v>
      </c>
      <c r="K1746" s="82" t="n">
        <f aca="false">IF(J1746=0,0,J1746/I1746)</f>
        <v>0</v>
      </c>
      <c r="L1746" s="82" t="n">
        <f aca="false">I1746/UOM</f>
        <v>0</v>
      </c>
      <c r="M1746" s="82" t="n">
        <f aca="false">J1746/UOM</f>
        <v>0</v>
      </c>
      <c r="N1746" s="83" t="str">
        <f aca="false">IF(F1746="P","PHY",IF(F1746="G","G",E1746))</f>
        <v>P</v>
      </c>
      <c r="O1746" s="83" t="str">
        <f aca="false">IF(ISNA(VLOOKUP(G1746,BadCanCurves,1,FALSE())),VLOOKUP(D1746,FOLIOS,6,FALSE()),"not used")</f>
        <v>not used</v>
      </c>
      <c r="P1746" s="83" t="n">
        <f aca="false">IF($N1746="P",VLOOKUP(H1746,PrcBuckets,2,FALSE()),0)</f>
        <v>7</v>
      </c>
      <c r="Q1746" s="83" t="n">
        <f aca="false">IF($N1746="D",VLOOKUP(H1746,BasisBuckets,2,FALSE()),0)</f>
        <v>0</v>
      </c>
      <c r="R1746" s="83" t="n">
        <f aca="false">IF($N1746="PHY",VLOOKUP(H1746,PGDBuckets,2,FALSE()),0)</f>
        <v>0</v>
      </c>
      <c r="S1746" s="83" t="n">
        <f aca="false">IF($N1746="G",VLOOKUP(H1746,PGDBuckets,2,FALSE()),0)</f>
        <v>0</v>
      </c>
      <c r="T1746" s="83" t="n">
        <f aca="false">SUM(P1746:S1746)</f>
        <v>7</v>
      </c>
      <c r="U1746" s="83" t="str">
        <f aca="false">IF(O1746="not used","-",O1746&amp;N1746&amp;T1746)</f>
        <v>-</v>
      </c>
      <c r="V1746" s="83" t="str">
        <f aca="false">IF(O1746="Not Used","-",VLOOKUP(D1746,FOLIOS,7,FALSE())&amp;H1746)</f>
        <v>-</v>
      </c>
      <c r="W1746" s="83" t="str">
        <f aca="false">IF(U1746="-","-",O1746&amp;E1746&amp;H1746)</f>
        <v>-</v>
      </c>
      <c r="X1746" s="84" t="str">
        <f aca="false">D1746&amp;G1746</f>
        <v>FT-CAND-EGSC-PRCTOLL:WADD/BOS</v>
      </c>
      <c r="Y1746" s="5"/>
      <c r="Z1746" s="5"/>
      <c r="AF1746" s="0" t="str">
        <f aca="false">D1746&amp;V1746</f>
        <v>FT-CAND-EGSC-PRC-</v>
      </c>
    </row>
    <row r="1747" customFormat="false" ht="12.75" hidden="false" customHeight="false" outlineLevel="0" collapsed="false">
      <c r="A1747" s="80" t="n">
        <v>36682</v>
      </c>
      <c r="B1747" s="86" t="s">
        <v>55</v>
      </c>
      <c r="C1747" s="86" t="s">
        <v>56</v>
      </c>
      <c r="D1747" s="86" t="s">
        <v>80</v>
      </c>
      <c r="E1747" s="86" t="s">
        <v>24</v>
      </c>
      <c r="F1747" s="86"/>
      <c r="G1747" s="86" t="s">
        <v>72</v>
      </c>
      <c r="H1747" s="87" t="n">
        <v>36831</v>
      </c>
      <c r="I1747" s="81" t="n">
        <v>0</v>
      </c>
      <c r="J1747" s="81" t="n">
        <v>0</v>
      </c>
      <c r="K1747" s="82" t="n">
        <f aca="false">IF(J1747=0,0,J1747/I1747)</f>
        <v>0</v>
      </c>
      <c r="L1747" s="82" t="n">
        <f aca="false">I1747/UOM</f>
        <v>0</v>
      </c>
      <c r="M1747" s="82" t="n">
        <f aca="false">J1747/UOM</f>
        <v>0</v>
      </c>
      <c r="N1747" s="83" t="str">
        <f aca="false">IF(F1747="P","PHY",IF(F1747="G","G",E1747))</f>
        <v>P</v>
      </c>
      <c r="O1747" s="83" t="str">
        <f aca="false">IF(ISNA(VLOOKUP(G1747,BadCanCurves,1,FALSE())),VLOOKUP(D1747,FOLIOS,6,FALSE()),"not used")</f>
        <v>not used</v>
      </c>
      <c r="P1747" s="83" t="n">
        <f aca="false">IF($N1747="P",VLOOKUP(H1747,PrcBuckets,2,FALSE()),0)</f>
        <v>8</v>
      </c>
      <c r="Q1747" s="83" t="n">
        <f aca="false">IF($N1747="D",VLOOKUP(H1747,BasisBuckets,2,FALSE()),0)</f>
        <v>0</v>
      </c>
      <c r="R1747" s="83" t="n">
        <f aca="false">IF($N1747="PHY",VLOOKUP(H1747,PGDBuckets,2,FALSE()),0)</f>
        <v>0</v>
      </c>
      <c r="S1747" s="83" t="n">
        <f aca="false">IF($N1747="G",VLOOKUP(H1747,PGDBuckets,2,FALSE()),0)</f>
        <v>0</v>
      </c>
      <c r="T1747" s="83" t="n">
        <f aca="false">SUM(P1747:S1747)</f>
        <v>8</v>
      </c>
      <c r="U1747" s="83" t="str">
        <f aca="false">IF(O1747="not used","-",O1747&amp;N1747&amp;T1747)</f>
        <v>-</v>
      </c>
      <c r="V1747" s="83" t="str">
        <f aca="false">IF(O1747="Not Used","-",VLOOKUP(D1747,FOLIOS,7,FALSE())&amp;H1747)</f>
        <v>-</v>
      </c>
      <c r="W1747" s="83" t="str">
        <f aca="false">IF(U1747="-","-",O1747&amp;E1747&amp;H1747)</f>
        <v>-</v>
      </c>
      <c r="X1747" s="84" t="str">
        <f aca="false">D1747&amp;G1747</f>
        <v>FT-CAND-EGSC-PRCTOLL:WADD/BOS</v>
      </c>
      <c r="Y1747" s="5"/>
      <c r="Z1747" s="5"/>
      <c r="AF1747" s="0" t="str">
        <f aca="false">D1747&amp;V1747</f>
        <v>FT-CAND-EGSC-PRC-</v>
      </c>
    </row>
    <row r="1748" customFormat="false" ht="12.75" hidden="false" customHeight="false" outlineLevel="0" collapsed="false">
      <c r="A1748" s="80" t="n">
        <v>36682</v>
      </c>
      <c r="B1748" s="86" t="s">
        <v>55</v>
      </c>
      <c r="C1748" s="86" t="s">
        <v>56</v>
      </c>
      <c r="D1748" s="86" t="s">
        <v>80</v>
      </c>
      <c r="E1748" s="86" t="s">
        <v>24</v>
      </c>
      <c r="F1748" s="86"/>
      <c r="G1748" s="86" t="s">
        <v>72</v>
      </c>
      <c r="H1748" s="87" t="n">
        <v>36861</v>
      </c>
      <c r="I1748" s="81" t="n">
        <v>0</v>
      </c>
      <c r="J1748" s="81" t="n">
        <v>0</v>
      </c>
      <c r="K1748" s="82" t="n">
        <f aca="false">IF(J1748=0,0,J1748/I1748)</f>
        <v>0</v>
      </c>
      <c r="L1748" s="82" t="n">
        <f aca="false">I1748/UOM</f>
        <v>0</v>
      </c>
      <c r="M1748" s="82" t="n">
        <f aca="false">J1748/UOM</f>
        <v>0</v>
      </c>
      <c r="N1748" s="83" t="str">
        <f aca="false">IF(F1748="P","PHY",IF(F1748="G","G",E1748))</f>
        <v>P</v>
      </c>
      <c r="O1748" s="83" t="str">
        <f aca="false">IF(ISNA(VLOOKUP(G1748,BadCanCurves,1,FALSE())),VLOOKUP(D1748,FOLIOS,6,FALSE()),"not used")</f>
        <v>not used</v>
      </c>
      <c r="P1748" s="83" t="n">
        <f aca="false">IF($N1748="P",VLOOKUP(H1748,PrcBuckets,2,FALSE()),0)</f>
        <v>8</v>
      </c>
      <c r="Q1748" s="83" t="n">
        <f aca="false">IF($N1748="D",VLOOKUP(H1748,BasisBuckets,2,FALSE()),0)</f>
        <v>0</v>
      </c>
      <c r="R1748" s="83" t="n">
        <f aca="false">IF($N1748="PHY",VLOOKUP(H1748,PGDBuckets,2,FALSE()),0)</f>
        <v>0</v>
      </c>
      <c r="S1748" s="83" t="n">
        <f aca="false">IF($N1748="G",VLOOKUP(H1748,PGDBuckets,2,FALSE()),0)</f>
        <v>0</v>
      </c>
      <c r="T1748" s="83" t="n">
        <f aca="false">SUM(P1748:S1748)</f>
        <v>8</v>
      </c>
      <c r="U1748" s="83" t="str">
        <f aca="false">IF(O1748="not used","-",O1748&amp;N1748&amp;T1748)</f>
        <v>-</v>
      </c>
      <c r="V1748" s="83" t="str">
        <f aca="false">IF(O1748="Not Used","-",VLOOKUP(D1748,FOLIOS,7,FALSE())&amp;H1748)</f>
        <v>-</v>
      </c>
      <c r="W1748" s="83" t="str">
        <f aca="false">IF(U1748="-","-",O1748&amp;E1748&amp;H1748)</f>
        <v>-</v>
      </c>
      <c r="X1748" s="84" t="str">
        <f aca="false">D1748&amp;G1748</f>
        <v>FT-CAND-EGSC-PRCTOLL:WADD/BOS</v>
      </c>
      <c r="Y1748" s="5"/>
      <c r="Z1748" s="5"/>
      <c r="AF1748" s="0" t="str">
        <f aca="false">D1748&amp;V1748</f>
        <v>FT-CAND-EGSC-PRC-</v>
      </c>
    </row>
    <row r="1749" customFormat="false" ht="12.75" hidden="false" customHeight="false" outlineLevel="0" collapsed="false">
      <c r="A1749" s="80" t="n">
        <v>36682</v>
      </c>
      <c r="B1749" s="86" t="s">
        <v>55</v>
      </c>
      <c r="C1749" s="86" t="s">
        <v>56</v>
      </c>
      <c r="D1749" s="86" t="s">
        <v>80</v>
      </c>
      <c r="E1749" s="86" t="s">
        <v>24</v>
      </c>
      <c r="F1749" s="86"/>
      <c r="G1749" s="86" t="s">
        <v>72</v>
      </c>
      <c r="H1749" s="87" t="n">
        <v>36892</v>
      </c>
      <c r="I1749" s="81" t="n">
        <v>0</v>
      </c>
      <c r="J1749" s="81" t="n">
        <v>0</v>
      </c>
      <c r="K1749" s="82" t="n">
        <f aca="false">IF(J1749=0,0,J1749/I1749)</f>
        <v>0</v>
      </c>
      <c r="L1749" s="82" t="n">
        <f aca="false">I1749/UOM</f>
        <v>0</v>
      </c>
      <c r="M1749" s="82" t="n">
        <f aca="false">J1749/UOM</f>
        <v>0</v>
      </c>
      <c r="N1749" s="83" t="str">
        <f aca="false">IF(F1749="P","PHY",IF(F1749="G","G",E1749))</f>
        <v>P</v>
      </c>
      <c r="O1749" s="83" t="str">
        <f aca="false">IF(ISNA(VLOOKUP(G1749,BadCanCurves,1,FALSE())),VLOOKUP(D1749,FOLIOS,6,FALSE()),"not used")</f>
        <v>not used</v>
      </c>
      <c r="P1749" s="83" t="n">
        <f aca="false">IF($N1749="P",VLOOKUP(H1749,PrcBuckets,2,FALSE()),0)</f>
        <v>9</v>
      </c>
      <c r="Q1749" s="83" t="n">
        <f aca="false">IF($N1749="D",VLOOKUP(H1749,BasisBuckets,2,FALSE()),0)</f>
        <v>0</v>
      </c>
      <c r="R1749" s="83" t="n">
        <f aca="false">IF($N1749="PHY",VLOOKUP(H1749,PGDBuckets,2,FALSE()),0)</f>
        <v>0</v>
      </c>
      <c r="S1749" s="83" t="n">
        <f aca="false">IF($N1749="G",VLOOKUP(H1749,PGDBuckets,2,FALSE()),0)</f>
        <v>0</v>
      </c>
      <c r="T1749" s="83" t="n">
        <f aca="false">SUM(P1749:S1749)</f>
        <v>9</v>
      </c>
      <c r="U1749" s="83" t="str">
        <f aca="false">IF(O1749="not used","-",O1749&amp;N1749&amp;T1749)</f>
        <v>-</v>
      </c>
      <c r="V1749" s="83" t="str">
        <f aca="false">IF(O1749="Not Used","-",VLOOKUP(D1749,FOLIOS,7,FALSE())&amp;H1749)</f>
        <v>-</v>
      </c>
      <c r="W1749" s="83" t="str">
        <f aca="false">IF(U1749="-","-",O1749&amp;E1749&amp;H1749)</f>
        <v>-</v>
      </c>
      <c r="X1749" s="84" t="str">
        <f aca="false">D1749&amp;G1749</f>
        <v>FT-CAND-EGSC-PRCTOLL:WADD/BOS</v>
      </c>
      <c r="Y1749" s="5"/>
      <c r="Z1749" s="5"/>
      <c r="AF1749" s="0" t="str">
        <f aca="false">D1749&amp;V1749</f>
        <v>FT-CAND-EGSC-PRC-</v>
      </c>
    </row>
    <row r="1750" customFormat="false" ht="12.75" hidden="false" customHeight="false" outlineLevel="0" collapsed="false">
      <c r="A1750" s="80" t="n">
        <v>36682</v>
      </c>
      <c r="B1750" s="86" t="s">
        <v>55</v>
      </c>
      <c r="C1750" s="86" t="s">
        <v>56</v>
      </c>
      <c r="D1750" s="86" t="s">
        <v>80</v>
      </c>
      <c r="E1750" s="86" t="s">
        <v>24</v>
      </c>
      <c r="F1750" s="86"/>
      <c r="G1750" s="86" t="s">
        <v>72</v>
      </c>
      <c r="H1750" s="87" t="n">
        <v>36923</v>
      </c>
      <c r="I1750" s="81" t="n">
        <v>0</v>
      </c>
      <c r="J1750" s="81" t="n">
        <v>0</v>
      </c>
      <c r="K1750" s="82" t="n">
        <f aca="false">IF(J1750=0,0,J1750/I1750)</f>
        <v>0</v>
      </c>
      <c r="L1750" s="82" t="n">
        <f aca="false">I1750/UOM</f>
        <v>0</v>
      </c>
      <c r="M1750" s="82" t="n">
        <f aca="false">J1750/UOM</f>
        <v>0</v>
      </c>
      <c r="N1750" s="83" t="str">
        <f aca="false">IF(F1750="P","PHY",IF(F1750="G","G",E1750))</f>
        <v>P</v>
      </c>
      <c r="O1750" s="83" t="str">
        <f aca="false">IF(ISNA(VLOOKUP(G1750,BadCanCurves,1,FALSE())),VLOOKUP(D1750,FOLIOS,6,FALSE()),"not used")</f>
        <v>not used</v>
      </c>
      <c r="P1750" s="83" t="n">
        <f aca="false">IF($N1750="P",VLOOKUP(H1750,PrcBuckets,2,FALSE()),0)</f>
        <v>9</v>
      </c>
      <c r="Q1750" s="83" t="n">
        <f aca="false">IF($N1750="D",VLOOKUP(H1750,BasisBuckets,2,FALSE()),0)</f>
        <v>0</v>
      </c>
      <c r="R1750" s="83" t="n">
        <f aca="false">IF($N1750="PHY",VLOOKUP(H1750,PGDBuckets,2,FALSE()),0)</f>
        <v>0</v>
      </c>
      <c r="S1750" s="83" t="n">
        <f aca="false">IF($N1750="G",VLOOKUP(H1750,PGDBuckets,2,FALSE()),0)</f>
        <v>0</v>
      </c>
      <c r="T1750" s="83" t="n">
        <f aca="false">SUM(P1750:S1750)</f>
        <v>9</v>
      </c>
      <c r="U1750" s="83" t="str">
        <f aca="false">IF(O1750="not used","-",O1750&amp;N1750&amp;T1750)</f>
        <v>-</v>
      </c>
      <c r="V1750" s="83" t="str">
        <f aca="false">IF(O1750="Not Used","-",VLOOKUP(D1750,FOLIOS,7,FALSE())&amp;H1750)</f>
        <v>-</v>
      </c>
      <c r="W1750" s="83" t="str">
        <f aca="false">IF(U1750="-","-",O1750&amp;E1750&amp;H1750)</f>
        <v>-</v>
      </c>
      <c r="X1750" s="84" t="str">
        <f aca="false">D1750&amp;G1750</f>
        <v>FT-CAND-EGSC-PRCTOLL:WADD/BOS</v>
      </c>
      <c r="Y1750" s="5"/>
      <c r="Z1750" s="5"/>
      <c r="AF1750" s="0" t="str">
        <f aca="false">D1750&amp;V1750</f>
        <v>FT-CAND-EGSC-PRC-</v>
      </c>
    </row>
    <row r="1751" customFormat="false" ht="12.75" hidden="false" customHeight="false" outlineLevel="0" collapsed="false">
      <c r="A1751" s="80" t="n">
        <v>36682</v>
      </c>
      <c r="B1751" s="86" t="s">
        <v>55</v>
      </c>
      <c r="C1751" s="86" t="s">
        <v>56</v>
      </c>
      <c r="D1751" s="86" t="s">
        <v>80</v>
      </c>
      <c r="E1751" s="86" t="s">
        <v>24</v>
      </c>
      <c r="F1751" s="86"/>
      <c r="G1751" s="86" t="s">
        <v>72</v>
      </c>
      <c r="H1751" s="87" t="n">
        <v>36951</v>
      </c>
      <c r="I1751" s="81" t="n">
        <v>0</v>
      </c>
      <c r="J1751" s="81" t="n">
        <v>0</v>
      </c>
      <c r="K1751" s="82" t="n">
        <f aca="false">IF(J1751=0,0,J1751/I1751)</f>
        <v>0</v>
      </c>
      <c r="L1751" s="82" t="n">
        <f aca="false">I1751/UOM</f>
        <v>0</v>
      </c>
      <c r="M1751" s="82" t="n">
        <f aca="false">J1751/UOM</f>
        <v>0</v>
      </c>
      <c r="N1751" s="83" t="str">
        <f aca="false">IF(F1751="P","PHY",IF(F1751="G","G",E1751))</f>
        <v>P</v>
      </c>
      <c r="O1751" s="83" t="str">
        <f aca="false">IF(ISNA(VLOOKUP(G1751,BadCanCurves,1,FALSE())),VLOOKUP(D1751,FOLIOS,6,FALSE()),"not used")</f>
        <v>not used</v>
      </c>
      <c r="P1751" s="83" t="n">
        <f aca="false">IF($N1751="P",VLOOKUP(H1751,PrcBuckets,2,FALSE()),0)</f>
        <v>9</v>
      </c>
      <c r="Q1751" s="83" t="n">
        <f aca="false">IF($N1751="D",VLOOKUP(H1751,BasisBuckets,2,FALSE()),0)</f>
        <v>0</v>
      </c>
      <c r="R1751" s="83" t="n">
        <f aca="false">IF($N1751="PHY",VLOOKUP(H1751,PGDBuckets,2,FALSE()),0)</f>
        <v>0</v>
      </c>
      <c r="S1751" s="83" t="n">
        <f aca="false">IF($N1751="G",VLOOKUP(H1751,PGDBuckets,2,FALSE()),0)</f>
        <v>0</v>
      </c>
      <c r="T1751" s="83" t="n">
        <f aca="false">SUM(P1751:S1751)</f>
        <v>9</v>
      </c>
      <c r="U1751" s="83" t="str">
        <f aca="false">IF(O1751="not used","-",O1751&amp;N1751&amp;T1751)</f>
        <v>-</v>
      </c>
      <c r="V1751" s="83" t="str">
        <f aca="false">IF(O1751="Not Used","-",VLOOKUP(D1751,FOLIOS,7,FALSE())&amp;H1751)</f>
        <v>-</v>
      </c>
      <c r="W1751" s="83" t="str">
        <f aca="false">IF(U1751="-","-",O1751&amp;E1751&amp;H1751)</f>
        <v>-</v>
      </c>
      <c r="X1751" s="84" t="str">
        <f aca="false">D1751&amp;G1751</f>
        <v>FT-CAND-EGSC-PRCTOLL:WADD/BOS</v>
      </c>
      <c r="Y1751" s="5"/>
      <c r="Z1751" s="5"/>
      <c r="AF1751" s="0" t="str">
        <f aca="false">D1751&amp;V1751</f>
        <v>FT-CAND-EGSC-PRC-</v>
      </c>
    </row>
    <row r="1752" customFormat="false" ht="12.75" hidden="false" customHeight="false" outlineLevel="0" collapsed="false">
      <c r="A1752" s="80" t="n">
        <v>36682</v>
      </c>
      <c r="B1752" s="86" t="s">
        <v>55</v>
      </c>
      <c r="C1752" s="86" t="s">
        <v>56</v>
      </c>
      <c r="D1752" s="86" t="s">
        <v>80</v>
      </c>
      <c r="E1752" s="86" t="s">
        <v>24</v>
      </c>
      <c r="F1752" s="86"/>
      <c r="G1752" s="86" t="s">
        <v>72</v>
      </c>
      <c r="H1752" s="87" t="n">
        <v>36982</v>
      </c>
      <c r="I1752" s="81" t="n">
        <v>0</v>
      </c>
      <c r="J1752" s="81" t="n">
        <v>0</v>
      </c>
      <c r="K1752" s="82" t="n">
        <f aca="false">IF(J1752=0,0,J1752/I1752)</f>
        <v>0</v>
      </c>
      <c r="L1752" s="82" t="n">
        <f aca="false">I1752/UOM</f>
        <v>0</v>
      </c>
      <c r="M1752" s="82" t="n">
        <f aca="false">J1752/UOM</f>
        <v>0</v>
      </c>
      <c r="N1752" s="83" t="str">
        <f aca="false">IF(F1752="P","PHY",IF(F1752="G","G",E1752))</f>
        <v>P</v>
      </c>
      <c r="O1752" s="83" t="str">
        <f aca="false">IF(ISNA(VLOOKUP(G1752,BadCanCurves,1,FALSE())),VLOOKUP(D1752,FOLIOS,6,FALSE()),"not used")</f>
        <v>not used</v>
      </c>
      <c r="P1752" s="83" t="n">
        <f aca="false">IF($N1752="P",VLOOKUP(H1752,PrcBuckets,2,FALSE()),0)</f>
        <v>9</v>
      </c>
      <c r="Q1752" s="83" t="n">
        <f aca="false">IF($N1752="D",VLOOKUP(H1752,BasisBuckets,2,FALSE()),0)</f>
        <v>0</v>
      </c>
      <c r="R1752" s="83" t="n">
        <f aca="false">IF($N1752="PHY",VLOOKUP(H1752,PGDBuckets,2,FALSE()),0)</f>
        <v>0</v>
      </c>
      <c r="S1752" s="83" t="n">
        <f aca="false">IF($N1752="G",VLOOKUP(H1752,PGDBuckets,2,FALSE()),0)</f>
        <v>0</v>
      </c>
      <c r="T1752" s="83" t="n">
        <f aca="false">SUM(P1752:S1752)</f>
        <v>9</v>
      </c>
      <c r="U1752" s="83" t="str">
        <f aca="false">IF(O1752="not used","-",O1752&amp;N1752&amp;T1752)</f>
        <v>-</v>
      </c>
      <c r="V1752" s="83" t="str">
        <f aca="false">IF(O1752="Not Used","-",VLOOKUP(D1752,FOLIOS,7,FALSE())&amp;H1752)</f>
        <v>-</v>
      </c>
      <c r="W1752" s="83" t="str">
        <f aca="false">IF(U1752="-","-",O1752&amp;E1752&amp;H1752)</f>
        <v>-</v>
      </c>
      <c r="X1752" s="84" t="str">
        <f aca="false">D1752&amp;G1752</f>
        <v>FT-CAND-EGSC-PRCTOLL:WADD/BOS</v>
      </c>
      <c r="Y1752" s="5"/>
      <c r="Z1752" s="5"/>
      <c r="AF1752" s="0" t="str">
        <f aca="false">D1752&amp;V1752</f>
        <v>FT-CAND-EGSC-PRC-</v>
      </c>
    </row>
    <row r="1753" customFormat="false" ht="12.75" hidden="false" customHeight="false" outlineLevel="0" collapsed="false">
      <c r="A1753" s="80" t="n">
        <v>36682</v>
      </c>
      <c r="B1753" s="86" t="s">
        <v>55</v>
      </c>
      <c r="C1753" s="86" t="s">
        <v>56</v>
      </c>
      <c r="D1753" s="86" t="s">
        <v>80</v>
      </c>
      <c r="E1753" s="86" t="s">
        <v>24</v>
      </c>
      <c r="F1753" s="86"/>
      <c r="G1753" s="86" t="s">
        <v>72</v>
      </c>
      <c r="H1753" s="87" t="n">
        <v>37012</v>
      </c>
      <c r="I1753" s="81" t="n">
        <v>0</v>
      </c>
      <c r="J1753" s="81" t="n">
        <v>0</v>
      </c>
      <c r="K1753" s="82" t="n">
        <f aca="false">IF(J1753=0,0,J1753/I1753)</f>
        <v>0</v>
      </c>
      <c r="L1753" s="82" t="n">
        <f aca="false">I1753/UOM</f>
        <v>0</v>
      </c>
      <c r="M1753" s="82" t="n">
        <f aca="false">J1753/UOM</f>
        <v>0</v>
      </c>
      <c r="N1753" s="83" t="str">
        <f aca="false">IF(F1753="P","PHY",IF(F1753="G","G",E1753))</f>
        <v>P</v>
      </c>
      <c r="O1753" s="83" t="str">
        <f aca="false">IF(ISNA(VLOOKUP(G1753,BadCanCurves,1,FALSE())),VLOOKUP(D1753,FOLIOS,6,FALSE()),"not used")</f>
        <v>not used</v>
      </c>
      <c r="P1753" s="83" t="n">
        <f aca="false">IF($N1753="P",VLOOKUP(H1753,PrcBuckets,2,FALSE()),0)</f>
        <v>9</v>
      </c>
      <c r="Q1753" s="83" t="n">
        <f aca="false">IF($N1753="D",VLOOKUP(H1753,BasisBuckets,2,FALSE()),0)</f>
        <v>0</v>
      </c>
      <c r="R1753" s="83" t="n">
        <f aca="false">IF($N1753="PHY",VLOOKUP(H1753,PGDBuckets,2,FALSE()),0)</f>
        <v>0</v>
      </c>
      <c r="S1753" s="83" t="n">
        <f aca="false">IF($N1753="G",VLOOKUP(H1753,PGDBuckets,2,FALSE()),0)</f>
        <v>0</v>
      </c>
      <c r="T1753" s="83" t="n">
        <f aca="false">SUM(P1753:S1753)</f>
        <v>9</v>
      </c>
      <c r="U1753" s="83" t="str">
        <f aca="false">IF(O1753="not used","-",O1753&amp;N1753&amp;T1753)</f>
        <v>-</v>
      </c>
      <c r="V1753" s="83" t="str">
        <f aca="false">IF(O1753="Not Used","-",VLOOKUP(D1753,FOLIOS,7,FALSE())&amp;H1753)</f>
        <v>-</v>
      </c>
      <c r="W1753" s="83" t="str">
        <f aca="false">IF(U1753="-","-",O1753&amp;E1753&amp;H1753)</f>
        <v>-</v>
      </c>
      <c r="X1753" s="84" t="str">
        <f aca="false">D1753&amp;G1753</f>
        <v>FT-CAND-EGSC-PRCTOLL:WADD/BOS</v>
      </c>
      <c r="Y1753" s="5"/>
      <c r="Z1753" s="5"/>
      <c r="AF1753" s="0" t="str">
        <f aca="false">D1753&amp;V1753</f>
        <v>FT-CAND-EGSC-PRC-</v>
      </c>
    </row>
    <row r="1754" customFormat="false" ht="12.75" hidden="false" customHeight="false" outlineLevel="0" collapsed="false">
      <c r="A1754" s="80" t="n">
        <v>36682</v>
      </c>
      <c r="B1754" s="86" t="s">
        <v>55</v>
      </c>
      <c r="C1754" s="86" t="s">
        <v>56</v>
      </c>
      <c r="D1754" s="86" t="s">
        <v>80</v>
      </c>
      <c r="E1754" s="86" t="s">
        <v>24</v>
      </c>
      <c r="F1754" s="86"/>
      <c r="G1754" s="86" t="s">
        <v>72</v>
      </c>
      <c r="H1754" s="87" t="n">
        <v>37043</v>
      </c>
      <c r="I1754" s="81" t="n">
        <v>0</v>
      </c>
      <c r="J1754" s="81" t="n">
        <v>0</v>
      </c>
      <c r="K1754" s="82" t="n">
        <f aca="false">IF(J1754=0,0,J1754/I1754)</f>
        <v>0</v>
      </c>
      <c r="L1754" s="82" t="n">
        <f aca="false">I1754/UOM</f>
        <v>0</v>
      </c>
      <c r="M1754" s="82" t="n">
        <f aca="false">J1754/UOM</f>
        <v>0</v>
      </c>
      <c r="N1754" s="83" t="str">
        <f aca="false">IF(F1754="P","PHY",IF(F1754="G","G",E1754))</f>
        <v>P</v>
      </c>
      <c r="O1754" s="83" t="str">
        <f aca="false">IF(ISNA(VLOOKUP(G1754,BadCanCurves,1,FALSE())),VLOOKUP(D1754,FOLIOS,6,FALSE()),"not used")</f>
        <v>not used</v>
      </c>
      <c r="P1754" s="83" t="n">
        <f aca="false">IF($N1754="P",VLOOKUP(H1754,PrcBuckets,2,FALSE()),0)</f>
        <v>9</v>
      </c>
      <c r="Q1754" s="83" t="n">
        <f aca="false">IF($N1754="D",VLOOKUP(H1754,BasisBuckets,2,FALSE()),0)</f>
        <v>0</v>
      </c>
      <c r="R1754" s="83" t="n">
        <f aca="false">IF($N1754="PHY",VLOOKUP(H1754,PGDBuckets,2,FALSE()),0)</f>
        <v>0</v>
      </c>
      <c r="S1754" s="83" t="n">
        <f aca="false">IF($N1754="G",VLOOKUP(H1754,PGDBuckets,2,FALSE()),0)</f>
        <v>0</v>
      </c>
      <c r="T1754" s="83" t="n">
        <f aca="false">SUM(P1754:S1754)</f>
        <v>9</v>
      </c>
      <c r="U1754" s="83" t="str">
        <f aca="false">IF(O1754="not used","-",O1754&amp;N1754&amp;T1754)</f>
        <v>-</v>
      </c>
      <c r="V1754" s="83" t="str">
        <f aca="false">IF(O1754="Not Used","-",VLOOKUP(D1754,FOLIOS,7,FALSE())&amp;H1754)</f>
        <v>-</v>
      </c>
      <c r="W1754" s="83" t="str">
        <f aca="false">IF(U1754="-","-",O1754&amp;E1754&amp;H1754)</f>
        <v>-</v>
      </c>
      <c r="X1754" s="84" t="str">
        <f aca="false">D1754&amp;G1754</f>
        <v>FT-CAND-EGSC-PRCTOLL:WADD/BOS</v>
      </c>
      <c r="Y1754" s="5"/>
      <c r="Z1754" s="5"/>
      <c r="AF1754" s="0" t="str">
        <f aca="false">D1754&amp;V1754</f>
        <v>FT-CAND-EGSC-PRC-</v>
      </c>
    </row>
    <row r="1755" customFormat="false" ht="12.75" hidden="false" customHeight="false" outlineLevel="0" collapsed="false">
      <c r="A1755" s="80" t="n">
        <v>36682</v>
      </c>
      <c r="B1755" s="86" t="s">
        <v>55</v>
      </c>
      <c r="C1755" s="86" t="s">
        <v>56</v>
      </c>
      <c r="D1755" s="86" t="s">
        <v>80</v>
      </c>
      <c r="E1755" s="86" t="s">
        <v>24</v>
      </c>
      <c r="F1755" s="86"/>
      <c r="G1755" s="86" t="s">
        <v>72</v>
      </c>
      <c r="H1755" s="87" t="n">
        <v>37073</v>
      </c>
      <c r="I1755" s="81" t="n">
        <v>0</v>
      </c>
      <c r="J1755" s="81" t="n">
        <v>0</v>
      </c>
      <c r="K1755" s="82" t="n">
        <f aca="false">IF(J1755=0,0,J1755/I1755)</f>
        <v>0</v>
      </c>
      <c r="L1755" s="82" t="n">
        <f aca="false">I1755/UOM</f>
        <v>0</v>
      </c>
      <c r="M1755" s="82" t="n">
        <f aca="false">J1755/UOM</f>
        <v>0</v>
      </c>
      <c r="N1755" s="83" t="str">
        <f aca="false">IF(F1755="P","PHY",IF(F1755="G","G",E1755))</f>
        <v>P</v>
      </c>
      <c r="O1755" s="83" t="str">
        <f aca="false">IF(ISNA(VLOOKUP(G1755,BadCanCurves,1,FALSE())),VLOOKUP(D1755,FOLIOS,6,FALSE()),"not used")</f>
        <v>not used</v>
      </c>
      <c r="P1755" s="83" t="n">
        <f aca="false">IF($N1755="P",VLOOKUP(H1755,PrcBuckets,2,FALSE()),0)</f>
        <v>9</v>
      </c>
      <c r="Q1755" s="83" t="n">
        <f aca="false">IF($N1755="D",VLOOKUP(H1755,BasisBuckets,2,FALSE()),0)</f>
        <v>0</v>
      </c>
      <c r="R1755" s="83" t="n">
        <f aca="false">IF($N1755="PHY",VLOOKUP(H1755,PGDBuckets,2,FALSE()),0)</f>
        <v>0</v>
      </c>
      <c r="S1755" s="83" t="n">
        <f aca="false">IF($N1755="G",VLOOKUP(H1755,PGDBuckets,2,FALSE()),0)</f>
        <v>0</v>
      </c>
      <c r="T1755" s="83" t="n">
        <f aca="false">SUM(P1755:S1755)</f>
        <v>9</v>
      </c>
      <c r="U1755" s="83" t="str">
        <f aca="false">IF(O1755="not used","-",O1755&amp;N1755&amp;T1755)</f>
        <v>-</v>
      </c>
      <c r="V1755" s="83" t="str">
        <f aca="false">IF(O1755="Not Used","-",VLOOKUP(D1755,FOLIOS,7,FALSE())&amp;H1755)</f>
        <v>-</v>
      </c>
      <c r="W1755" s="83" t="str">
        <f aca="false">IF(U1755="-","-",O1755&amp;E1755&amp;H1755)</f>
        <v>-</v>
      </c>
      <c r="X1755" s="84" t="str">
        <f aca="false">D1755&amp;G1755</f>
        <v>FT-CAND-EGSC-PRCTOLL:WADD/BOS</v>
      </c>
      <c r="Y1755" s="5"/>
      <c r="Z1755" s="5"/>
      <c r="AF1755" s="0" t="str">
        <f aca="false">D1755&amp;V1755</f>
        <v>FT-CAND-EGSC-PRC-</v>
      </c>
    </row>
    <row r="1756" customFormat="false" ht="12.75" hidden="false" customHeight="false" outlineLevel="0" collapsed="false">
      <c r="A1756" s="80" t="n">
        <v>36682</v>
      </c>
      <c r="B1756" s="86" t="s">
        <v>55</v>
      </c>
      <c r="C1756" s="86" t="s">
        <v>56</v>
      </c>
      <c r="D1756" s="86" t="s">
        <v>80</v>
      </c>
      <c r="E1756" s="86" t="s">
        <v>24</v>
      </c>
      <c r="F1756" s="86"/>
      <c r="G1756" s="86" t="s">
        <v>72</v>
      </c>
      <c r="H1756" s="87" t="n">
        <v>37104</v>
      </c>
      <c r="I1756" s="81" t="n">
        <v>0</v>
      </c>
      <c r="J1756" s="81" t="n">
        <v>0</v>
      </c>
      <c r="K1756" s="82" t="n">
        <f aca="false">IF(J1756=0,0,J1756/I1756)</f>
        <v>0</v>
      </c>
      <c r="L1756" s="82" t="n">
        <f aca="false">I1756/UOM</f>
        <v>0</v>
      </c>
      <c r="M1756" s="82" t="n">
        <f aca="false">J1756/UOM</f>
        <v>0</v>
      </c>
      <c r="N1756" s="83" t="str">
        <f aca="false">IF(F1756="P","PHY",IF(F1756="G","G",E1756))</f>
        <v>P</v>
      </c>
      <c r="O1756" s="83" t="str">
        <f aca="false">IF(ISNA(VLOOKUP(G1756,BadCanCurves,1,FALSE())),VLOOKUP(D1756,FOLIOS,6,FALSE()),"not used")</f>
        <v>not used</v>
      </c>
      <c r="P1756" s="83" t="n">
        <f aca="false">IF($N1756="P",VLOOKUP(H1756,PrcBuckets,2,FALSE()),0)</f>
        <v>9</v>
      </c>
      <c r="Q1756" s="83" t="n">
        <f aca="false">IF($N1756="D",VLOOKUP(H1756,BasisBuckets,2,FALSE()),0)</f>
        <v>0</v>
      </c>
      <c r="R1756" s="83" t="n">
        <f aca="false">IF($N1756="PHY",VLOOKUP(H1756,PGDBuckets,2,FALSE()),0)</f>
        <v>0</v>
      </c>
      <c r="S1756" s="83" t="n">
        <f aca="false">IF($N1756="G",VLOOKUP(H1756,PGDBuckets,2,FALSE()),0)</f>
        <v>0</v>
      </c>
      <c r="T1756" s="83" t="n">
        <f aca="false">SUM(P1756:S1756)</f>
        <v>9</v>
      </c>
      <c r="U1756" s="83" t="str">
        <f aca="false">IF(O1756="not used","-",O1756&amp;N1756&amp;T1756)</f>
        <v>-</v>
      </c>
      <c r="V1756" s="83" t="str">
        <f aca="false">IF(O1756="Not Used","-",VLOOKUP(D1756,FOLIOS,7,FALSE())&amp;H1756)</f>
        <v>-</v>
      </c>
      <c r="W1756" s="83" t="str">
        <f aca="false">IF(U1756="-","-",O1756&amp;E1756&amp;H1756)</f>
        <v>-</v>
      </c>
      <c r="X1756" s="84" t="str">
        <f aca="false">D1756&amp;G1756</f>
        <v>FT-CAND-EGSC-PRCTOLL:WADD/BOS</v>
      </c>
      <c r="Y1756" s="5"/>
      <c r="Z1756" s="5"/>
      <c r="AF1756" s="0" t="str">
        <f aca="false">D1756&amp;V1756</f>
        <v>FT-CAND-EGSC-PRC-</v>
      </c>
    </row>
    <row r="1757" customFormat="false" ht="12.75" hidden="false" customHeight="false" outlineLevel="0" collapsed="false">
      <c r="A1757" s="80" t="n">
        <v>36682</v>
      </c>
      <c r="B1757" s="86" t="s">
        <v>55</v>
      </c>
      <c r="C1757" s="86" t="s">
        <v>56</v>
      </c>
      <c r="D1757" s="86" t="s">
        <v>80</v>
      </c>
      <c r="E1757" s="86" t="s">
        <v>24</v>
      </c>
      <c r="F1757" s="86"/>
      <c r="G1757" s="86" t="s">
        <v>72</v>
      </c>
      <c r="H1757" s="87" t="n">
        <v>37135</v>
      </c>
      <c r="I1757" s="81" t="n">
        <v>0</v>
      </c>
      <c r="J1757" s="81" t="n">
        <v>0</v>
      </c>
      <c r="K1757" s="82" t="n">
        <f aca="false">IF(J1757=0,0,J1757/I1757)</f>
        <v>0</v>
      </c>
      <c r="L1757" s="82" t="n">
        <f aca="false">I1757/UOM</f>
        <v>0</v>
      </c>
      <c r="M1757" s="82" t="n">
        <f aca="false">J1757/UOM</f>
        <v>0</v>
      </c>
      <c r="N1757" s="83" t="str">
        <f aca="false">IF(F1757="P","PHY",IF(F1757="G","G",E1757))</f>
        <v>P</v>
      </c>
      <c r="O1757" s="83" t="str">
        <f aca="false">IF(ISNA(VLOOKUP(G1757,BadCanCurves,1,FALSE())),VLOOKUP(D1757,FOLIOS,6,FALSE()),"not used")</f>
        <v>not used</v>
      </c>
      <c r="P1757" s="83" t="n">
        <f aca="false">IF($N1757="P",VLOOKUP(H1757,PrcBuckets,2,FALSE()),0)</f>
        <v>9</v>
      </c>
      <c r="Q1757" s="83" t="n">
        <f aca="false">IF($N1757="D",VLOOKUP(H1757,BasisBuckets,2,FALSE()),0)</f>
        <v>0</v>
      </c>
      <c r="R1757" s="83" t="n">
        <f aca="false">IF($N1757="PHY",VLOOKUP(H1757,PGDBuckets,2,FALSE()),0)</f>
        <v>0</v>
      </c>
      <c r="S1757" s="83" t="n">
        <f aca="false">IF($N1757="G",VLOOKUP(H1757,PGDBuckets,2,FALSE()),0)</f>
        <v>0</v>
      </c>
      <c r="T1757" s="83" t="n">
        <f aca="false">SUM(P1757:S1757)</f>
        <v>9</v>
      </c>
      <c r="U1757" s="83" t="str">
        <f aca="false">IF(O1757="not used","-",O1757&amp;N1757&amp;T1757)</f>
        <v>-</v>
      </c>
      <c r="V1757" s="83" t="str">
        <f aca="false">IF(O1757="Not Used","-",VLOOKUP(D1757,FOLIOS,7,FALSE())&amp;H1757)</f>
        <v>-</v>
      </c>
      <c r="W1757" s="83" t="str">
        <f aca="false">IF(U1757="-","-",O1757&amp;E1757&amp;H1757)</f>
        <v>-</v>
      </c>
      <c r="X1757" s="84" t="str">
        <f aca="false">D1757&amp;G1757</f>
        <v>FT-CAND-EGSC-PRCTOLL:WADD/BOS</v>
      </c>
      <c r="Y1757" s="5"/>
      <c r="Z1757" s="5"/>
      <c r="AF1757" s="0" t="str">
        <f aca="false">D1757&amp;V1757</f>
        <v>FT-CAND-EGSC-PRC-</v>
      </c>
    </row>
    <row r="1758" customFormat="false" ht="12.75" hidden="false" customHeight="false" outlineLevel="0" collapsed="false">
      <c r="A1758" s="80" t="n">
        <v>36682</v>
      </c>
      <c r="B1758" s="86" t="s">
        <v>55</v>
      </c>
      <c r="C1758" s="86" t="s">
        <v>56</v>
      </c>
      <c r="D1758" s="86" t="s">
        <v>80</v>
      </c>
      <c r="E1758" s="86" t="s">
        <v>24</v>
      </c>
      <c r="F1758" s="86"/>
      <c r="G1758" s="86" t="s">
        <v>72</v>
      </c>
      <c r="H1758" s="87" t="n">
        <v>37165</v>
      </c>
      <c r="I1758" s="81" t="n">
        <v>0</v>
      </c>
      <c r="J1758" s="81" t="n">
        <v>0</v>
      </c>
      <c r="K1758" s="82" t="n">
        <f aca="false">IF(J1758=0,0,J1758/I1758)</f>
        <v>0</v>
      </c>
      <c r="L1758" s="82" t="n">
        <f aca="false">I1758/UOM</f>
        <v>0</v>
      </c>
      <c r="M1758" s="82" t="n">
        <f aca="false">J1758/UOM</f>
        <v>0</v>
      </c>
      <c r="N1758" s="83" t="str">
        <f aca="false">IF(F1758="P","PHY",IF(F1758="G","G",E1758))</f>
        <v>P</v>
      </c>
      <c r="O1758" s="83" t="str">
        <f aca="false">IF(ISNA(VLOOKUP(G1758,BadCanCurves,1,FALSE())),VLOOKUP(D1758,FOLIOS,6,FALSE()),"not used")</f>
        <v>not used</v>
      </c>
      <c r="P1758" s="83" t="n">
        <f aca="false">IF($N1758="P",VLOOKUP(H1758,PrcBuckets,2,FALSE()),0)</f>
        <v>9</v>
      </c>
      <c r="Q1758" s="83" t="n">
        <f aca="false">IF($N1758="D",VLOOKUP(H1758,BasisBuckets,2,FALSE()),0)</f>
        <v>0</v>
      </c>
      <c r="R1758" s="83" t="n">
        <f aca="false">IF($N1758="PHY",VLOOKUP(H1758,PGDBuckets,2,FALSE()),0)</f>
        <v>0</v>
      </c>
      <c r="S1758" s="83" t="n">
        <f aca="false">IF($N1758="G",VLOOKUP(H1758,PGDBuckets,2,FALSE()),0)</f>
        <v>0</v>
      </c>
      <c r="T1758" s="83" t="n">
        <f aca="false">SUM(P1758:S1758)</f>
        <v>9</v>
      </c>
      <c r="U1758" s="83" t="str">
        <f aca="false">IF(O1758="not used","-",O1758&amp;N1758&amp;T1758)</f>
        <v>-</v>
      </c>
      <c r="V1758" s="83" t="str">
        <f aca="false">IF(O1758="Not Used","-",VLOOKUP(D1758,FOLIOS,7,FALSE())&amp;H1758)</f>
        <v>-</v>
      </c>
      <c r="W1758" s="83" t="str">
        <f aca="false">IF(U1758="-","-",O1758&amp;E1758&amp;H1758)</f>
        <v>-</v>
      </c>
      <c r="X1758" s="84" t="str">
        <f aca="false">D1758&amp;G1758</f>
        <v>FT-CAND-EGSC-PRCTOLL:WADD/BOS</v>
      </c>
      <c r="Y1758" s="5"/>
      <c r="Z1758" s="5"/>
      <c r="AF1758" s="0" t="str">
        <f aca="false">D1758&amp;V1758</f>
        <v>FT-CAND-EGSC-PRC-</v>
      </c>
    </row>
    <row r="1759" customFormat="false" ht="12.75" hidden="false" customHeight="false" outlineLevel="0" collapsed="false">
      <c r="A1759" s="80" t="n">
        <v>36682</v>
      </c>
      <c r="B1759" s="86" t="s">
        <v>55</v>
      </c>
      <c r="C1759" s="86" t="s">
        <v>56</v>
      </c>
      <c r="D1759" s="86" t="s">
        <v>80</v>
      </c>
      <c r="E1759" s="86" t="s">
        <v>24</v>
      </c>
      <c r="F1759" s="86"/>
      <c r="G1759" s="86" t="s">
        <v>72</v>
      </c>
      <c r="H1759" s="87" t="n">
        <v>37196</v>
      </c>
      <c r="I1759" s="81" t="n">
        <v>0</v>
      </c>
      <c r="J1759" s="81" t="n">
        <v>0</v>
      </c>
      <c r="K1759" s="82" t="n">
        <f aca="false">IF(J1759=0,0,J1759/I1759)</f>
        <v>0</v>
      </c>
      <c r="L1759" s="82" t="n">
        <f aca="false">I1759/UOM</f>
        <v>0</v>
      </c>
      <c r="M1759" s="82" t="n">
        <f aca="false">J1759/UOM</f>
        <v>0</v>
      </c>
      <c r="N1759" s="83" t="str">
        <f aca="false">IF(F1759="P","PHY",IF(F1759="G","G",E1759))</f>
        <v>P</v>
      </c>
      <c r="O1759" s="83" t="str">
        <f aca="false">IF(ISNA(VLOOKUP(G1759,BadCanCurves,1,FALSE())),VLOOKUP(D1759,FOLIOS,6,FALSE()),"not used")</f>
        <v>not used</v>
      </c>
      <c r="P1759" s="83" t="n">
        <f aca="false">IF($N1759="P",VLOOKUP(H1759,PrcBuckets,2,FALSE()),0)</f>
        <v>9</v>
      </c>
      <c r="Q1759" s="83" t="n">
        <f aca="false">IF($N1759="D",VLOOKUP(H1759,BasisBuckets,2,FALSE()),0)</f>
        <v>0</v>
      </c>
      <c r="R1759" s="83" t="n">
        <f aca="false">IF($N1759="PHY",VLOOKUP(H1759,PGDBuckets,2,FALSE()),0)</f>
        <v>0</v>
      </c>
      <c r="S1759" s="83" t="n">
        <f aca="false">IF($N1759="G",VLOOKUP(H1759,PGDBuckets,2,FALSE()),0)</f>
        <v>0</v>
      </c>
      <c r="T1759" s="83" t="n">
        <f aca="false">SUM(P1759:S1759)</f>
        <v>9</v>
      </c>
      <c r="U1759" s="83" t="str">
        <f aca="false">IF(O1759="not used","-",O1759&amp;N1759&amp;T1759)</f>
        <v>-</v>
      </c>
      <c r="V1759" s="83" t="str">
        <f aca="false">IF(O1759="Not Used","-",VLOOKUP(D1759,FOLIOS,7,FALSE())&amp;H1759)</f>
        <v>-</v>
      </c>
      <c r="W1759" s="83" t="str">
        <f aca="false">IF(U1759="-","-",O1759&amp;E1759&amp;H1759)</f>
        <v>-</v>
      </c>
      <c r="X1759" s="84" t="str">
        <f aca="false">D1759&amp;G1759</f>
        <v>FT-CAND-EGSC-PRCTOLL:WADD/BOS</v>
      </c>
      <c r="Y1759" s="5"/>
      <c r="Z1759" s="5"/>
      <c r="AF1759" s="0" t="str">
        <f aca="false">D1759&amp;V1759</f>
        <v>FT-CAND-EGSC-PRC-</v>
      </c>
    </row>
    <row r="1760" customFormat="false" ht="12.75" hidden="false" customHeight="false" outlineLevel="0" collapsed="false">
      <c r="A1760" s="80" t="n">
        <v>36682</v>
      </c>
      <c r="B1760" s="86" t="s">
        <v>55</v>
      </c>
      <c r="C1760" s="86" t="s">
        <v>56</v>
      </c>
      <c r="D1760" s="86" t="s">
        <v>80</v>
      </c>
      <c r="E1760" s="86" t="s">
        <v>24</v>
      </c>
      <c r="F1760" s="86"/>
      <c r="G1760" s="86" t="s">
        <v>72</v>
      </c>
      <c r="H1760" s="87" t="n">
        <v>37226</v>
      </c>
      <c r="I1760" s="81" t="n">
        <v>0</v>
      </c>
      <c r="J1760" s="81" t="n">
        <v>0</v>
      </c>
      <c r="K1760" s="82" t="n">
        <f aca="false">IF(J1760=0,0,J1760/I1760)</f>
        <v>0</v>
      </c>
      <c r="L1760" s="82" t="n">
        <f aca="false">I1760/UOM</f>
        <v>0</v>
      </c>
      <c r="M1760" s="82" t="n">
        <f aca="false">J1760/UOM</f>
        <v>0</v>
      </c>
      <c r="N1760" s="83" t="str">
        <f aca="false">IF(F1760="P","PHY",IF(F1760="G","G",E1760))</f>
        <v>P</v>
      </c>
      <c r="O1760" s="83" t="str">
        <f aca="false">IF(ISNA(VLOOKUP(G1760,BadCanCurves,1,FALSE())),VLOOKUP(D1760,FOLIOS,6,FALSE()),"not used")</f>
        <v>not used</v>
      </c>
      <c r="P1760" s="83" t="n">
        <f aca="false">IF($N1760="P",VLOOKUP(H1760,PrcBuckets,2,FALSE()),0)</f>
        <v>9</v>
      </c>
      <c r="Q1760" s="83" t="n">
        <f aca="false">IF($N1760="D",VLOOKUP(H1760,BasisBuckets,2,FALSE()),0)</f>
        <v>0</v>
      </c>
      <c r="R1760" s="83" t="n">
        <f aca="false">IF($N1760="PHY",VLOOKUP(H1760,PGDBuckets,2,FALSE()),0)</f>
        <v>0</v>
      </c>
      <c r="S1760" s="83" t="n">
        <f aca="false">IF($N1760="G",VLOOKUP(H1760,PGDBuckets,2,FALSE()),0)</f>
        <v>0</v>
      </c>
      <c r="T1760" s="83" t="n">
        <f aca="false">SUM(P1760:S1760)</f>
        <v>9</v>
      </c>
      <c r="U1760" s="83" t="str">
        <f aca="false">IF(O1760="not used","-",O1760&amp;N1760&amp;T1760)</f>
        <v>-</v>
      </c>
      <c r="V1760" s="83" t="str">
        <f aca="false">IF(O1760="Not Used","-",VLOOKUP(D1760,FOLIOS,7,FALSE())&amp;H1760)</f>
        <v>-</v>
      </c>
      <c r="W1760" s="83" t="str">
        <f aca="false">IF(U1760="-","-",O1760&amp;E1760&amp;H1760)</f>
        <v>-</v>
      </c>
      <c r="X1760" s="84" t="str">
        <f aca="false">D1760&amp;G1760</f>
        <v>FT-CAND-EGSC-PRCTOLL:WADD/BOS</v>
      </c>
      <c r="Y1760" s="5"/>
      <c r="Z1760" s="5"/>
      <c r="AF1760" s="0" t="str">
        <f aca="false">D1760&amp;V1760</f>
        <v>FT-CAND-EGSC-PRC-</v>
      </c>
    </row>
    <row r="1761" customFormat="false" ht="12.75" hidden="false" customHeight="false" outlineLevel="0" collapsed="false">
      <c r="A1761" s="80" t="n">
        <v>36682</v>
      </c>
      <c r="B1761" s="86" t="s">
        <v>55</v>
      </c>
      <c r="C1761" s="86" t="s">
        <v>56</v>
      </c>
      <c r="D1761" s="86" t="s">
        <v>80</v>
      </c>
      <c r="E1761" s="86" t="s">
        <v>24</v>
      </c>
      <c r="F1761" s="86"/>
      <c r="G1761" s="86" t="s">
        <v>72</v>
      </c>
      <c r="H1761" s="87" t="n">
        <v>37257</v>
      </c>
      <c r="I1761" s="81" t="n">
        <v>0</v>
      </c>
      <c r="J1761" s="81" t="n">
        <v>0</v>
      </c>
      <c r="K1761" s="82" t="n">
        <f aca="false">IF(J1761=0,0,J1761/I1761)</f>
        <v>0</v>
      </c>
      <c r="L1761" s="82" t="n">
        <f aca="false">I1761/UOM</f>
        <v>0</v>
      </c>
      <c r="M1761" s="82" t="n">
        <f aca="false">J1761/UOM</f>
        <v>0</v>
      </c>
      <c r="N1761" s="83" t="str">
        <f aca="false">IF(F1761="P","PHY",IF(F1761="G","G",E1761))</f>
        <v>P</v>
      </c>
      <c r="O1761" s="83" t="str">
        <f aca="false">IF(ISNA(VLOOKUP(G1761,BadCanCurves,1,FALSE())),VLOOKUP(D1761,FOLIOS,6,FALSE()),"not used")</f>
        <v>not used</v>
      </c>
      <c r="P1761" s="83" t="n">
        <f aca="false">IF($N1761="P",VLOOKUP(H1761,PrcBuckets,2,FALSE()),0)</f>
        <v>10</v>
      </c>
      <c r="Q1761" s="83" t="n">
        <f aca="false">IF($N1761="D",VLOOKUP(H1761,BasisBuckets,2,FALSE()),0)</f>
        <v>0</v>
      </c>
      <c r="R1761" s="83" t="n">
        <f aca="false">IF($N1761="PHY",VLOOKUP(H1761,PGDBuckets,2,FALSE()),0)</f>
        <v>0</v>
      </c>
      <c r="S1761" s="83" t="n">
        <f aca="false">IF($N1761="G",VLOOKUP(H1761,PGDBuckets,2,FALSE()),0)</f>
        <v>0</v>
      </c>
      <c r="T1761" s="83" t="n">
        <f aca="false">SUM(P1761:S1761)</f>
        <v>10</v>
      </c>
      <c r="U1761" s="83" t="str">
        <f aca="false">IF(O1761="not used","-",O1761&amp;N1761&amp;T1761)</f>
        <v>-</v>
      </c>
      <c r="V1761" s="83" t="str">
        <f aca="false">IF(O1761="Not Used","-",VLOOKUP(D1761,FOLIOS,7,FALSE())&amp;H1761)</f>
        <v>-</v>
      </c>
      <c r="W1761" s="83" t="str">
        <f aca="false">IF(U1761="-","-",O1761&amp;E1761&amp;H1761)</f>
        <v>-</v>
      </c>
      <c r="X1761" s="84" t="str">
        <f aca="false">D1761&amp;G1761</f>
        <v>FT-CAND-EGSC-PRCTOLL:WADD/BOS</v>
      </c>
      <c r="Y1761" s="5"/>
      <c r="Z1761" s="5"/>
      <c r="AF1761" s="0" t="str">
        <f aca="false">D1761&amp;V1761</f>
        <v>FT-CAND-EGSC-PRC-</v>
      </c>
    </row>
    <row r="1762" customFormat="false" ht="12.75" hidden="false" customHeight="false" outlineLevel="0" collapsed="false">
      <c r="A1762" s="80" t="n">
        <v>36682</v>
      </c>
      <c r="B1762" s="86" t="s">
        <v>55</v>
      </c>
      <c r="C1762" s="86" t="s">
        <v>56</v>
      </c>
      <c r="D1762" s="86" t="s">
        <v>80</v>
      </c>
      <c r="E1762" s="86" t="s">
        <v>24</v>
      </c>
      <c r="F1762" s="86"/>
      <c r="G1762" s="86" t="s">
        <v>72</v>
      </c>
      <c r="H1762" s="87" t="n">
        <v>37288</v>
      </c>
      <c r="I1762" s="81" t="n">
        <v>0</v>
      </c>
      <c r="J1762" s="81" t="n">
        <v>0</v>
      </c>
      <c r="K1762" s="82" t="n">
        <f aca="false">IF(J1762=0,0,J1762/I1762)</f>
        <v>0</v>
      </c>
      <c r="L1762" s="82" t="n">
        <f aca="false">I1762/UOM</f>
        <v>0</v>
      </c>
      <c r="M1762" s="82" t="n">
        <f aca="false">J1762/UOM</f>
        <v>0</v>
      </c>
      <c r="N1762" s="83" t="str">
        <f aca="false">IF(F1762="P","PHY",IF(F1762="G","G",E1762))</f>
        <v>P</v>
      </c>
      <c r="O1762" s="83" t="str">
        <f aca="false">IF(ISNA(VLOOKUP(G1762,BadCanCurves,1,FALSE())),VLOOKUP(D1762,FOLIOS,6,FALSE()),"not used")</f>
        <v>not used</v>
      </c>
      <c r="P1762" s="83" t="n">
        <f aca="false">IF($N1762="P",VLOOKUP(H1762,PrcBuckets,2,FALSE()),0)</f>
        <v>10</v>
      </c>
      <c r="Q1762" s="83" t="n">
        <f aca="false">IF($N1762="D",VLOOKUP(H1762,BasisBuckets,2,FALSE()),0)</f>
        <v>0</v>
      </c>
      <c r="R1762" s="83" t="n">
        <f aca="false">IF($N1762="PHY",VLOOKUP(H1762,PGDBuckets,2,FALSE()),0)</f>
        <v>0</v>
      </c>
      <c r="S1762" s="83" t="n">
        <f aca="false">IF($N1762="G",VLOOKUP(H1762,PGDBuckets,2,FALSE()),0)</f>
        <v>0</v>
      </c>
      <c r="T1762" s="83" t="n">
        <f aca="false">SUM(P1762:S1762)</f>
        <v>10</v>
      </c>
      <c r="U1762" s="83" t="str">
        <f aca="false">IF(O1762="not used","-",O1762&amp;N1762&amp;T1762)</f>
        <v>-</v>
      </c>
      <c r="V1762" s="83" t="str">
        <f aca="false">IF(O1762="Not Used","-",VLOOKUP(D1762,FOLIOS,7,FALSE())&amp;H1762)</f>
        <v>-</v>
      </c>
      <c r="W1762" s="83" t="str">
        <f aca="false">IF(U1762="-","-",O1762&amp;E1762&amp;H1762)</f>
        <v>-</v>
      </c>
      <c r="X1762" s="84" t="str">
        <f aca="false">D1762&amp;G1762</f>
        <v>FT-CAND-EGSC-PRCTOLL:WADD/BOS</v>
      </c>
      <c r="Y1762" s="5"/>
      <c r="Z1762" s="5"/>
      <c r="AF1762" s="0" t="str">
        <f aca="false">D1762&amp;V1762</f>
        <v>FT-CAND-EGSC-PRC-</v>
      </c>
    </row>
    <row r="1763" customFormat="false" ht="12.75" hidden="false" customHeight="false" outlineLevel="0" collapsed="false">
      <c r="A1763" s="80" t="n">
        <v>36682</v>
      </c>
      <c r="B1763" s="86" t="s">
        <v>55</v>
      </c>
      <c r="C1763" s="86" t="s">
        <v>56</v>
      </c>
      <c r="D1763" s="86" t="s">
        <v>80</v>
      </c>
      <c r="E1763" s="86" t="s">
        <v>24</v>
      </c>
      <c r="F1763" s="86"/>
      <c r="G1763" s="86" t="s">
        <v>72</v>
      </c>
      <c r="H1763" s="87" t="n">
        <v>37316</v>
      </c>
      <c r="I1763" s="81" t="n">
        <v>0</v>
      </c>
      <c r="J1763" s="81" t="n">
        <v>0</v>
      </c>
      <c r="K1763" s="82" t="n">
        <f aca="false">IF(J1763=0,0,J1763/I1763)</f>
        <v>0</v>
      </c>
      <c r="L1763" s="82" t="n">
        <f aca="false">I1763/UOM</f>
        <v>0</v>
      </c>
      <c r="M1763" s="82" t="n">
        <f aca="false">J1763/UOM</f>
        <v>0</v>
      </c>
      <c r="N1763" s="83" t="str">
        <f aca="false">IF(F1763="P","PHY",IF(F1763="G","G",E1763))</f>
        <v>P</v>
      </c>
      <c r="O1763" s="83" t="str">
        <f aca="false">IF(ISNA(VLOOKUP(G1763,BadCanCurves,1,FALSE())),VLOOKUP(D1763,FOLIOS,6,FALSE()),"not used")</f>
        <v>not used</v>
      </c>
      <c r="P1763" s="83" t="n">
        <f aca="false">IF($N1763="P",VLOOKUP(H1763,PrcBuckets,2,FALSE()),0)</f>
        <v>10</v>
      </c>
      <c r="Q1763" s="83" t="n">
        <f aca="false">IF($N1763="D",VLOOKUP(H1763,BasisBuckets,2,FALSE()),0)</f>
        <v>0</v>
      </c>
      <c r="R1763" s="83" t="n">
        <f aca="false">IF($N1763="PHY",VLOOKUP(H1763,PGDBuckets,2,FALSE()),0)</f>
        <v>0</v>
      </c>
      <c r="S1763" s="83" t="n">
        <f aca="false">IF($N1763="G",VLOOKUP(H1763,PGDBuckets,2,FALSE()),0)</f>
        <v>0</v>
      </c>
      <c r="T1763" s="83" t="n">
        <f aca="false">SUM(P1763:S1763)</f>
        <v>10</v>
      </c>
      <c r="U1763" s="83" t="str">
        <f aca="false">IF(O1763="not used","-",O1763&amp;N1763&amp;T1763)</f>
        <v>-</v>
      </c>
      <c r="V1763" s="83" t="str">
        <f aca="false">IF(O1763="Not Used","-",VLOOKUP(D1763,FOLIOS,7,FALSE())&amp;H1763)</f>
        <v>-</v>
      </c>
      <c r="W1763" s="83" t="str">
        <f aca="false">IF(U1763="-","-",O1763&amp;E1763&amp;H1763)</f>
        <v>-</v>
      </c>
      <c r="X1763" s="84" t="str">
        <f aca="false">D1763&amp;G1763</f>
        <v>FT-CAND-EGSC-PRCTOLL:WADD/BOS</v>
      </c>
      <c r="Y1763" s="5"/>
      <c r="Z1763" s="5"/>
      <c r="AF1763" s="0" t="str">
        <f aca="false">D1763&amp;V1763</f>
        <v>FT-CAND-EGSC-PRC-</v>
      </c>
    </row>
    <row r="1764" customFormat="false" ht="12.75" hidden="false" customHeight="false" outlineLevel="0" collapsed="false">
      <c r="A1764" s="80" t="n">
        <v>36682</v>
      </c>
      <c r="B1764" s="86" t="s">
        <v>55</v>
      </c>
      <c r="C1764" s="86" t="s">
        <v>56</v>
      </c>
      <c r="D1764" s="86" t="s">
        <v>80</v>
      </c>
      <c r="E1764" s="86" t="s">
        <v>24</v>
      </c>
      <c r="F1764" s="86"/>
      <c r="G1764" s="86" t="s">
        <v>72</v>
      </c>
      <c r="H1764" s="87" t="n">
        <v>37347</v>
      </c>
      <c r="I1764" s="81" t="n">
        <v>0</v>
      </c>
      <c r="J1764" s="81" t="n">
        <v>0</v>
      </c>
      <c r="K1764" s="82" t="n">
        <f aca="false">IF(J1764=0,0,J1764/I1764)</f>
        <v>0</v>
      </c>
      <c r="L1764" s="82" t="n">
        <f aca="false">I1764/UOM</f>
        <v>0</v>
      </c>
      <c r="M1764" s="82" t="n">
        <f aca="false">J1764/UOM</f>
        <v>0</v>
      </c>
      <c r="N1764" s="83" t="str">
        <f aca="false">IF(F1764="P","PHY",IF(F1764="G","G",E1764))</f>
        <v>P</v>
      </c>
      <c r="O1764" s="83" t="str">
        <f aca="false">IF(ISNA(VLOOKUP(G1764,BadCanCurves,1,FALSE())),VLOOKUP(D1764,FOLIOS,6,FALSE()),"not used")</f>
        <v>not used</v>
      </c>
      <c r="P1764" s="83" t="n">
        <f aca="false">IF($N1764="P",VLOOKUP(H1764,PrcBuckets,2,FALSE()),0)</f>
        <v>10</v>
      </c>
      <c r="Q1764" s="83" t="n">
        <f aca="false">IF($N1764="D",VLOOKUP(H1764,BasisBuckets,2,FALSE()),0)</f>
        <v>0</v>
      </c>
      <c r="R1764" s="83" t="n">
        <f aca="false">IF($N1764="PHY",VLOOKUP(H1764,PGDBuckets,2,FALSE()),0)</f>
        <v>0</v>
      </c>
      <c r="S1764" s="83" t="n">
        <f aca="false">IF($N1764="G",VLOOKUP(H1764,PGDBuckets,2,FALSE()),0)</f>
        <v>0</v>
      </c>
      <c r="T1764" s="83" t="n">
        <f aca="false">SUM(P1764:S1764)</f>
        <v>10</v>
      </c>
      <c r="U1764" s="83" t="str">
        <f aca="false">IF(O1764="not used","-",O1764&amp;N1764&amp;T1764)</f>
        <v>-</v>
      </c>
      <c r="V1764" s="83" t="str">
        <f aca="false">IF(O1764="Not Used","-",VLOOKUP(D1764,FOLIOS,7,FALSE())&amp;H1764)</f>
        <v>-</v>
      </c>
      <c r="W1764" s="83" t="str">
        <f aca="false">IF(U1764="-","-",O1764&amp;E1764&amp;H1764)</f>
        <v>-</v>
      </c>
      <c r="X1764" s="84" t="str">
        <f aca="false">D1764&amp;G1764</f>
        <v>FT-CAND-EGSC-PRCTOLL:WADD/BOS</v>
      </c>
      <c r="Y1764" s="5"/>
      <c r="Z1764" s="5"/>
      <c r="AF1764" s="0" t="str">
        <f aca="false">D1764&amp;V1764</f>
        <v>FT-CAND-EGSC-PRC-</v>
      </c>
    </row>
    <row r="1765" customFormat="false" ht="12.75" hidden="false" customHeight="false" outlineLevel="0" collapsed="false">
      <c r="A1765" s="80" t="n">
        <v>36682</v>
      </c>
      <c r="B1765" s="86" t="s">
        <v>55</v>
      </c>
      <c r="C1765" s="86" t="s">
        <v>56</v>
      </c>
      <c r="D1765" s="86" t="s">
        <v>80</v>
      </c>
      <c r="E1765" s="86" t="s">
        <v>24</v>
      </c>
      <c r="F1765" s="86"/>
      <c r="G1765" s="86" t="s">
        <v>72</v>
      </c>
      <c r="H1765" s="87" t="n">
        <v>37377</v>
      </c>
      <c r="I1765" s="81" t="n">
        <v>0</v>
      </c>
      <c r="J1765" s="81" t="n">
        <v>0</v>
      </c>
      <c r="K1765" s="82" t="n">
        <f aca="false">IF(J1765=0,0,J1765/I1765)</f>
        <v>0</v>
      </c>
      <c r="L1765" s="82" t="n">
        <f aca="false">I1765/UOM</f>
        <v>0</v>
      </c>
      <c r="M1765" s="82" t="n">
        <f aca="false">J1765/UOM</f>
        <v>0</v>
      </c>
      <c r="N1765" s="83" t="str">
        <f aca="false">IF(F1765="P","PHY",IF(F1765="G","G",E1765))</f>
        <v>P</v>
      </c>
      <c r="O1765" s="83" t="str">
        <f aca="false">IF(ISNA(VLOOKUP(G1765,BadCanCurves,1,FALSE())),VLOOKUP(D1765,FOLIOS,6,FALSE()),"not used")</f>
        <v>not used</v>
      </c>
      <c r="P1765" s="83" t="n">
        <f aca="false">IF($N1765="P",VLOOKUP(H1765,PrcBuckets,2,FALSE()),0)</f>
        <v>10</v>
      </c>
      <c r="Q1765" s="83" t="n">
        <f aca="false">IF($N1765="D",VLOOKUP(H1765,BasisBuckets,2,FALSE()),0)</f>
        <v>0</v>
      </c>
      <c r="R1765" s="83" t="n">
        <f aca="false">IF($N1765="PHY",VLOOKUP(H1765,PGDBuckets,2,FALSE()),0)</f>
        <v>0</v>
      </c>
      <c r="S1765" s="83" t="n">
        <f aca="false">IF($N1765="G",VLOOKUP(H1765,PGDBuckets,2,FALSE()),0)</f>
        <v>0</v>
      </c>
      <c r="T1765" s="83" t="n">
        <f aca="false">SUM(P1765:S1765)</f>
        <v>10</v>
      </c>
      <c r="U1765" s="83" t="str">
        <f aca="false">IF(O1765="not used","-",O1765&amp;N1765&amp;T1765)</f>
        <v>-</v>
      </c>
      <c r="V1765" s="83" t="str">
        <f aca="false">IF(O1765="Not Used","-",VLOOKUP(D1765,FOLIOS,7,FALSE())&amp;H1765)</f>
        <v>-</v>
      </c>
      <c r="W1765" s="83" t="str">
        <f aca="false">IF(U1765="-","-",O1765&amp;E1765&amp;H1765)</f>
        <v>-</v>
      </c>
      <c r="X1765" s="84" t="str">
        <f aca="false">D1765&amp;G1765</f>
        <v>FT-CAND-EGSC-PRCTOLL:WADD/BOS</v>
      </c>
      <c r="Y1765" s="5"/>
      <c r="Z1765" s="5"/>
      <c r="AF1765" s="0" t="str">
        <f aca="false">D1765&amp;V1765</f>
        <v>FT-CAND-EGSC-PRC-</v>
      </c>
    </row>
    <row r="1766" customFormat="false" ht="12.75" hidden="false" customHeight="false" outlineLevel="0" collapsed="false">
      <c r="A1766" s="80" t="n">
        <v>36682</v>
      </c>
      <c r="B1766" s="86" t="s">
        <v>55</v>
      </c>
      <c r="C1766" s="86" t="s">
        <v>56</v>
      </c>
      <c r="D1766" s="86" t="s">
        <v>80</v>
      </c>
      <c r="E1766" s="86" t="s">
        <v>24</v>
      </c>
      <c r="F1766" s="86"/>
      <c r="G1766" s="86" t="s">
        <v>72</v>
      </c>
      <c r="H1766" s="87" t="n">
        <v>37408</v>
      </c>
      <c r="I1766" s="81" t="n">
        <v>0</v>
      </c>
      <c r="J1766" s="81" t="n">
        <v>0</v>
      </c>
      <c r="K1766" s="82" t="n">
        <f aca="false">IF(J1766=0,0,J1766/I1766)</f>
        <v>0</v>
      </c>
      <c r="L1766" s="82" t="n">
        <f aca="false">I1766/UOM</f>
        <v>0</v>
      </c>
      <c r="M1766" s="82" t="n">
        <f aca="false">J1766/UOM</f>
        <v>0</v>
      </c>
      <c r="N1766" s="83" t="str">
        <f aca="false">IF(F1766="P","PHY",IF(F1766="G","G",E1766))</f>
        <v>P</v>
      </c>
      <c r="O1766" s="83" t="str">
        <f aca="false">IF(ISNA(VLOOKUP(G1766,BadCanCurves,1,FALSE())),VLOOKUP(D1766,FOLIOS,6,FALSE()),"not used")</f>
        <v>not used</v>
      </c>
      <c r="P1766" s="83" t="n">
        <f aca="false">IF($N1766="P",VLOOKUP(H1766,PrcBuckets,2,FALSE()),0)</f>
        <v>10</v>
      </c>
      <c r="Q1766" s="83" t="n">
        <f aca="false">IF($N1766="D",VLOOKUP(H1766,BasisBuckets,2,FALSE()),0)</f>
        <v>0</v>
      </c>
      <c r="R1766" s="83" t="n">
        <f aca="false">IF($N1766="PHY",VLOOKUP(H1766,PGDBuckets,2,FALSE()),0)</f>
        <v>0</v>
      </c>
      <c r="S1766" s="83" t="n">
        <f aca="false">IF($N1766="G",VLOOKUP(H1766,PGDBuckets,2,FALSE()),0)</f>
        <v>0</v>
      </c>
      <c r="T1766" s="83" t="n">
        <f aca="false">SUM(P1766:S1766)</f>
        <v>10</v>
      </c>
      <c r="U1766" s="83" t="str">
        <f aca="false">IF(O1766="not used","-",O1766&amp;N1766&amp;T1766)</f>
        <v>-</v>
      </c>
      <c r="V1766" s="83" t="str">
        <f aca="false">IF(O1766="Not Used","-",VLOOKUP(D1766,FOLIOS,7,FALSE())&amp;H1766)</f>
        <v>-</v>
      </c>
      <c r="W1766" s="83" t="str">
        <f aca="false">IF(U1766="-","-",O1766&amp;E1766&amp;H1766)</f>
        <v>-</v>
      </c>
      <c r="X1766" s="84" t="str">
        <f aca="false">D1766&amp;G1766</f>
        <v>FT-CAND-EGSC-PRCTOLL:WADD/BOS</v>
      </c>
      <c r="Y1766" s="5"/>
      <c r="Z1766" s="5"/>
      <c r="AF1766" s="0" t="str">
        <f aca="false">D1766&amp;V1766</f>
        <v>FT-CAND-EGSC-PRC-</v>
      </c>
    </row>
    <row r="1767" customFormat="false" ht="12.75" hidden="false" customHeight="false" outlineLevel="0" collapsed="false">
      <c r="A1767" s="80" t="n">
        <v>36682</v>
      </c>
      <c r="B1767" s="86" t="s">
        <v>55</v>
      </c>
      <c r="C1767" s="86" t="s">
        <v>56</v>
      </c>
      <c r="D1767" s="86" t="s">
        <v>80</v>
      </c>
      <c r="E1767" s="86" t="s">
        <v>24</v>
      </c>
      <c r="F1767" s="86"/>
      <c r="G1767" s="86" t="s">
        <v>72</v>
      </c>
      <c r="H1767" s="87" t="n">
        <v>37438</v>
      </c>
      <c r="I1767" s="81" t="n">
        <v>0</v>
      </c>
      <c r="J1767" s="81" t="n">
        <v>0</v>
      </c>
      <c r="K1767" s="82" t="n">
        <f aca="false">IF(J1767=0,0,J1767/I1767)</f>
        <v>0</v>
      </c>
      <c r="L1767" s="82" t="n">
        <f aca="false">I1767/UOM</f>
        <v>0</v>
      </c>
      <c r="M1767" s="82" t="n">
        <f aca="false">J1767/UOM</f>
        <v>0</v>
      </c>
      <c r="N1767" s="83" t="str">
        <f aca="false">IF(F1767="P","PHY",IF(F1767="G","G",E1767))</f>
        <v>P</v>
      </c>
      <c r="O1767" s="83" t="str">
        <f aca="false">IF(ISNA(VLOOKUP(G1767,BadCanCurves,1,FALSE())),VLOOKUP(D1767,FOLIOS,6,FALSE()),"not used")</f>
        <v>not used</v>
      </c>
      <c r="P1767" s="83" t="n">
        <f aca="false">IF($N1767="P",VLOOKUP(H1767,PrcBuckets,2,FALSE()),0)</f>
        <v>10</v>
      </c>
      <c r="Q1767" s="83" t="n">
        <f aca="false">IF($N1767="D",VLOOKUP(H1767,BasisBuckets,2,FALSE()),0)</f>
        <v>0</v>
      </c>
      <c r="R1767" s="83" t="n">
        <f aca="false">IF($N1767="PHY",VLOOKUP(H1767,PGDBuckets,2,FALSE()),0)</f>
        <v>0</v>
      </c>
      <c r="S1767" s="83" t="n">
        <f aca="false">IF($N1767="G",VLOOKUP(H1767,PGDBuckets,2,FALSE()),0)</f>
        <v>0</v>
      </c>
      <c r="T1767" s="83" t="n">
        <f aca="false">SUM(P1767:S1767)</f>
        <v>10</v>
      </c>
      <c r="U1767" s="83" t="str">
        <f aca="false">IF(O1767="not used","-",O1767&amp;N1767&amp;T1767)</f>
        <v>-</v>
      </c>
      <c r="V1767" s="83" t="str">
        <f aca="false">IF(O1767="Not Used","-",VLOOKUP(D1767,FOLIOS,7,FALSE())&amp;H1767)</f>
        <v>-</v>
      </c>
      <c r="W1767" s="83" t="str">
        <f aca="false">IF(U1767="-","-",O1767&amp;E1767&amp;H1767)</f>
        <v>-</v>
      </c>
      <c r="X1767" s="84" t="str">
        <f aca="false">D1767&amp;G1767</f>
        <v>FT-CAND-EGSC-PRCTOLL:WADD/BOS</v>
      </c>
      <c r="Y1767" s="5"/>
      <c r="Z1767" s="5"/>
      <c r="AF1767" s="0" t="str">
        <f aca="false">D1767&amp;V1767</f>
        <v>FT-CAND-EGSC-PRC-</v>
      </c>
    </row>
    <row r="1768" customFormat="false" ht="12.75" hidden="false" customHeight="false" outlineLevel="0" collapsed="false">
      <c r="A1768" s="80" t="n">
        <v>36682</v>
      </c>
      <c r="B1768" s="86" t="s">
        <v>55</v>
      </c>
      <c r="C1768" s="86" t="s">
        <v>56</v>
      </c>
      <c r="D1768" s="86" t="s">
        <v>80</v>
      </c>
      <c r="E1768" s="86" t="s">
        <v>24</v>
      </c>
      <c r="F1768" s="86"/>
      <c r="G1768" s="86" t="s">
        <v>72</v>
      </c>
      <c r="H1768" s="87" t="n">
        <v>37469</v>
      </c>
      <c r="I1768" s="81" t="n">
        <v>0</v>
      </c>
      <c r="J1768" s="81" t="n">
        <v>0</v>
      </c>
      <c r="K1768" s="82" t="n">
        <f aca="false">IF(J1768=0,0,J1768/I1768)</f>
        <v>0</v>
      </c>
      <c r="L1768" s="82" t="n">
        <f aca="false">I1768/UOM</f>
        <v>0</v>
      </c>
      <c r="M1768" s="82" t="n">
        <f aca="false">J1768/UOM</f>
        <v>0</v>
      </c>
      <c r="N1768" s="83" t="str">
        <f aca="false">IF(F1768="P","PHY",IF(F1768="G","G",E1768))</f>
        <v>P</v>
      </c>
      <c r="O1768" s="83" t="str">
        <f aca="false">IF(ISNA(VLOOKUP(G1768,BadCanCurves,1,FALSE())),VLOOKUP(D1768,FOLIOS,6,FALSE()),"not used")</f>
        <v>not used</v>
      </c>
      <c r="P1768" s="83" t="n">
        <f aca="false">IF($N1768="P",VLOOKUP(H1768,PrcBuckets,2,FALSE()),0)</f>
        <v>10</v>
      </c>
      <c r="Q1768" s="83" t="n">
        <f aca="false">IF($N1768="D",VLOOKUP(H1768,BasisBuckets,2,FALSE()),0)</f>
        <v>0</v>
      </c>
      <c r="R1768" s="83" t="n">
        <f aca="false">IF($N1768="PHY",VLOOKUP(H1768,PGDBuckets,2,FALSE()),0)</f>
        <v>0</v>
      </c>
      <c r="S1768" s="83" t="n">
        <f aca="false">IF($N1768="G",VLOOKUP(H1768,PGDBuckets,2,FALSE()),0)</f>
        <v>0</v>
      </c>
      <c r="T1768" s="83" t="n">
        <f aca="false">SUM(P1768:S1768)</f>
        <v>10</v>
      </c>
      <c r="U1768" s="83" t="str">
        <f aca="false">IF(O1768="not used","-",O1768&amp;N1768&amp;T1768)</f>
        <v>-</v>
      </c>
      <c r="V1768" s="83" t="str">
        <f aca="false">IF(O1768="Not Used","-",VLOOKUP(D1768,FOLIOS,7,FALSE())&amp;H1768)</f>
        <v>-</v>
      </c>
      <c r="W1768" s="83" t="str">
        <f aca="false">IF(U1768="-","-",O1768&amp;E1768&amp;H1768)</f>
        <v>-</v>
      </c>
      <c r="X1768" s="84" t="str">
        <f aca="false">D1768&amp;G1768</f>
        <v>FT-CAND-EGSC-PRCTOLL:WADD/BOS</v>
      </c>
      <c r="Y1768" s="5"/>
      <c r="Z1768" s="5"/>
      <c r="AF1768" s="0" t="str">
        <f aca="false">D1768&amp;V1768</f>
        <v>FT-CAND-EGSC-PRC-</v>
      </c>
    </row>
    <row r="1769" customFormat="false" ht="12.75" hidden="false" customHeight="false" outlineLevel="0" collapsed="false">
      <c r="A1769" s="80" t="n">
        <v>36682</v>
      </c>
      <c r="B1769" s="86" t="s">
        <v>55</v>
      </c>
      <c r="C1769" s="86" t="s">
        <v>56</v>
      </c>
      <c r="D1769" s="86" t="s">
        <v>80</v>
      </c>
      <c r="E1769" s="86" t="s">
        <v>24</v>
      </c>
      <c r="F1769" s="86"/>
      <c r="G1769" s="86" t="s">
        <v>72</v>
      </c>
      <c r="H1769" s="87" t="n">
        <v>37500</v>
      </c>
      <c r="I1769" s="81" t="n">
        <v>0</v>
      </c>
      <c r="J1769" s="81" t="n">
        <v>0</v>
      </c>
      <c r="K1769" s="82" t="n">
        <f aca="false">IF(J1769=0,0,J1769/I1769)</f>
        <v>0</v>
      </c>
      <c r="L1769" s="82" t="n">
        <f aca="false">I1769/UOM</f>
        <v>0</v>
      </c>
      <c r="M1769" s="82" t="n">
        <f aca="false">J1769/UOM</f>
        <v>0</v>
      </c>
      <c r="N1769" s="83" t="str">
        <f aca="false">IF(F1769="P","PHY",IF(F1769="G","G",E1769))</f>
        <v>P</v>
      </c>
      <c r="O1769" s="83" t="str">
        <f aca="false">IF(ISNA(VLOOKUP(G1769,BadCanCurves,1,FALSE())),VLOOKUP(D1769,FOLIOS,6,FALSE()),"not used")</f>
        <v>not used</v>
      </c>
      <c r="P1769" s="83" t="n">
        <f aca="false">IF($N1769="P",VLOOKUP(H1769,PrcBuckets,2,FALSE()),0)</f>
        <v>10</v>
      </c>
      <c r="Q1769" s="83" t="n">
        <f aca="false">IF($N1769="D",VLOOKUP(H1769,BasisBuckets,2,FALSE()),0)</f>
        <v>0</v>
      </c>
      <c r="R1769" s="83" t="n">
        <f aca="false">IF($N1769="PHY",VLOOKUP(H1769,PGDBuckets,2,FALSE()),0)</f>
        <v>0</v>
      </c>
      <c r="S1769" s="83" t="n">
        <f aca="false">IF($N1769="G",VLOOKUP(H1769,PGDBuckets,2,FALSE()),0)</f>
        <v>0</v>
      </c>
      <c r="T1769" s="83" t="n">
        <f aca="false">SUM(P1769:S1769)</f>
        <v>10</v>
      </c>
      <c r="U1769" s="83" t="str">
        <f aca="false">IF(O1769="not used","-",O1769&amp;N1769&amp;T1769)</f>
        <v>-</v>
      </c>
      <c r="V1769" s="83" t="str">
        <f aca="false">IF(O1769="Not Used","-",VLOOKUP(D1769,FOLIOS,7,FALSE())&amp;H1769)</f>
        <v>-</v>
      </c>
      <c r="W1769" s="83" t="str">
        <f aca="false">IF(U1769="-","-",O1769&amp;E1769&amp;H1769)</f>
        <v>-</v>
      </c>
      <c r="X1769" s="84" t="str">
        <f aca="false">D1769&amp;G1769</f>
        <v>FT-CAND-EGSC-PRCTOLL:WADD/BOS</v>
      </c>
      <c r="Y1769" s="5"/>
      <c r="Z1769" s="5"/>
      <c r="AF1769" s="0" t="str">
        <f aca="false">D1769&amp;V1769</f>
        <v>FT-CAND-EGSC-PRC-</v>
      </c>
    </row>
    <row r="1770" customFormat="false" ht="12.75" hidden="false" customHeight="false" outlineLevel="0" collapsed="false">
      <c r="A1770" s="80" t="n">
        <v>36682</v>
      </c>
      <c r="B1770" s="86" t="s">
        <v>55</v>
      </c>
      <c r="C1770" s="86" t="s">
        <v>56</v>
      </c>
      <c r="D1770" s="86" t="s">
        <v>80</v>
      </c>
      <c r="E1770" s="86" t="s">
        <v>24</v>
      </c>
      <c r="F1770" s="86"/>
      <c r="G1770" s="86" t="s">
        <v>72</v>
      </c>
      <c r="H1770" s="87" t="n">
        <v>37530</v>
      </c>
      <c r="I1770" s="81" t="n">
        <v>0</v>
      </c>
      <c r="J1770" s="81" t="n">
        <v>0</v>
      </c>
      <c r="K1770" s="82" t="n">
        <f aca="false">IF(J1770=0,0,J1770/I1770)</f>
        <v>0</v>
      </c>
      <c r="L1770" s="82" t="n">
        <f aca="false">I1770/UOM</f>
        <v>0</v>
      </c>
      <c r="M1770" s="82" t="n">
        <f aca="false">J1770/UOM</f>
        <v>0</v>
      </c>
      <c r="N1770" s="83" t="str">
        <f aca="false">IF(F1770="P","PHY",IF(F1770="G","G",E1770))</f>
        <v>P</v>
      </c>
      <c r="O1770" s="83" t="str">
        <f aca="false">IF(ISNA(VLOOKUP(G1770,BadCanCurves,1,FALSE())),VLOOKUP(D1770,FOLIOS,6,FALSE()),"not used")</f>
        <v>not used</v>
      </c>
      <c r="P1770" s="83" t="n">
        <f aca="false">IF($N1770="P",VLOOKUP(H1770,PrcBuckets,2,FALSE()),0)</f>
        <v>10</v>
      </c>
      <c r="Q1770" s="83" t="n">
        <f aca="false">IF($N1770="D",VLOOKUP(H1770,BasisBuckets,2,FALSE()),0)</f>
        <v>0</v>
      </c>
      <c r="R1770" s="83" t="n">
        <f aca="false">IF($N1770="PHY",VLOOKUP(H1770,PGDBuckets,2,FALSE()),0)</f>
        <v>0</v>
      </c>
      <c r="S1770" s="83" t="n">
        <f aca="false">IF($N1770="G",VLOOKUP(H1770,PGDBuckets,2,FALSE()),0)</f>
        <v>0</v>
      </c>
      <c r="T1770" s="83" t="n">
        <f aca="false">SUM(P1770:S1770)</f>
        <v>10</v>
      </c>
      <c r="U1770" s="83" t="str">
        <f aca="false">IF(O1770="not used","-",O1770&amp;N1770&amp;T1770)</f>
        <v>-</v>
      </c>
      <c r="V1770" s="83" t="str">
        <f aca="false">IF(O1770="Not Used","-",VLOOKUP(D1770,FOLIOS,7,FALSE())&amp;H1770)</f>
        <v>-</v>
      </c>
      <c r="W1770" s="83" t="str">
        <f aca="false">IF(U1770="-","-",O1770&amp;E1770&amp;H1770)</f>
        <v>-</v>
      </c>
      <c r="X1770" s="84" t="str">
        <f aca="false">D1770&amp;G1770</f>
        <v>FT-CAND-EGSC-PRCTOLL:WADD/BOS</v>
      </c>
      <c r="Y1770" s="5"/>
      <c r="Z1770" s="5"/>
      <c r="AF1770" s="0" t="str">
        <f aca="false">D1770&amp;V1770</f>
        <v>FT-CAND-EGSC-PRC-</v>
      </c>
    </row>
    <row r="1771" customFormat="false" ht="12.75" hidden="false" customHeight="false" outlineLevel="0" collapsed="false">
      <c r="A1771" s="80" t="n">
        <v>36682</v>
      </c>
      <c r="B1771" s="86" t="s">
        <v>55</v>
      </c>
      <c r="C1771" s="86" t="s">
        <v>56</v>
      </c>
      <c r="D1771" s="86" t="s">
        <v>80</v>
      </c>
      <c r="E1771" s="86" t="s">
        <v>24</v>
      </c>
      <c r="F1771" s="86"/>
      <c r="G1771" s="86" t="s">
        <v>72</v>
      </c>
      <c r="H1771" s="87" t="n">
        <v>37561</v>
      </c>
      <c r="I1771" s="81" t="n">
        <v>0</v>
      </c>
      <c r="J1771" s="81" t="n">
        <v>0</v>
      </c>
      <c r="K1771" s="82" t="n">
        <f aca="false">IF(J1771=0,0,J1771/I1771)</f>
        <v>0</v>
      </c>
      <c r="L1771" s="82" t="n">
        <f aca="false">I1771/UOM</f>
        <v>0</v>
      </c>
      <c r="M1771" s="82" t="n">
        <f aca="false">J1771/UOM</f>
        <v>0</v>
      </c>
      <c r="N1771" s="83" t="str">
        <f aca="false">IF(F1771="P","PHY",IF(F1771="G","G",E1771))</f>
        <v>P</v>
      </c>
      <c r="O1771" s="83" t="str">
        <f aca="false">IF(ISNA(VLOOKUP(G1771,BadCanCurves,1,FALSE())),VLOOKUP(D1771,FOLIOS,6,FALSE()),"not used")</f>
        <v>not used</v>
      </c>
      <c r="P1771" s="83" t="n">
        <f aca="false">IF($N1771="P",VLOOKUP(H1771,PrcBuckets,2,FALSE()),0)</f>
        <v>10</v>
      </c>
      <c r="Q1771" s="83" t="n">
        <f aca="false">IF($N1771="D",VLOOKUP(H1771,BasisBuckets,2,FALSE()),0)</f>
        <v>0</v>
      </c>
      <c r="R1771" s="83" t="n">
        <f aca="false">IF($N1771="PHY",VLOOKUP(H1771,PGDBuckets,2,FALSE()),0)</f>
        <v>0</v>
      </c>
      <c r="S1771" s="83" t="n">
        <f aca="false">IF($N1771="G",VLOOKUP(H1771,PGDBuckets,2,FALSE()),0)</f>
        <v>0</v>
      </c>
      <c r="T1771" s="83" t="n">
        <f aca="false">SUM(P1771:S1771)</f>
        <v>10</v>
      </c>
      <c r="U1771" s="83" t="str">
        <f aca="false">IF(O1771="not used","-",O1771&amp;N1771&amp;T1771)</f>
        <v>-</v>
      </c>
      <c r="V1771" s="83" t="str">
        <f aca="false">IF(O1771="Not Used","-",VLOOKUP(D1771,FOLIOS,7,FALSE())&amp;H1771)</f>
        <v>-</v>
      </c>
      <c r="W1771" s="83" t="str">
        <f aca="false">IF(U1771="-","-",O1771&amp;E1771&amp;H1771)</f>
        <v>-</v>
      </c>
      <c r="X1771" s="84" t="str">
        <f aca="false">D1771&amp;G1771</f>
        <v>FT-CAND-EGSC-PRCTOLL:WADD/BOS</v>
      </c>
      <c r="Y1771" s="5"/>
      <c r="Z1771" s="5"/>
      <c r="AF1771" s="0" t="str">
        <f aca="false">D1771&amp;V1771</f>
        <v>FT-CAND-EGSC-PRC-</v>
      </c>
    </row>
    <row r="1772" customFormat="false" ht="12.75" hidden="false" customHeight="false" outlineLevel="0" collapsed="false">
      <c r="A1772" s="80" t="n">
        <v>36682</v>
      </c>
      <c r="B1772" s="86" t="s">
        <v>55</v>
      </c>
      <c r="C1772" s="86" t="s">
        <v>56</v>
      </c>
      <c r="D1772" s="86" t="s">
        <v>80</v>
      </c>
      <c r="E1772" s="86" t="s">
        <v>24</v>
      </c>
      <c r="F1772" s="86"/>
      <c r="G1772" s="86" t="s">
        <v>72</v>
      </c>
      <c r="H1772" s="87" t="n">
        <v>37591</v>
      </c>
      <c r="I1772" s="81" t="n">
        <v>0</v>
      </c>
      <c r="J1772" s="81" t="n">
        <v>0</v>
      </c>
      <c r="K1772" s="82" t="n">
        <f aca="false">IF(J1772=0,0,J1772/I1772)</f>
        <v>0</v>
      </c>
      <c r="L1772" s="82" t="n">
        <f aca="false">I1772/UOM</f>
        <v>0</v>
      </c>
      <c r="M1772" s="82" t="n">
        <f aca="false">J1772/UOM</f>
        <v>0</v>
      </c>
      <c r="N1772" s="83" t="str">
        <f aca="false">IF(F1772="P","PHY",IF(F1772="G","G",E1772))</f>
        <v>P</v>
      </c>
      <c r="O1772" s="83" t="str">
        <f aca="false">IF(ISNA(VLOOKUP(G1772,BadCanCurves,1,FALSE())),VLOOKUP(D1772,FOLIOS,6,FALSE()),"not used")</f>
        <v>not used</v>
      </c>
      <c r="P1772" s="83" t="n">
        <f aca="false">IF($N1772="P",VLOOKUP(H1772,PrcBuckets,2,FALSE()),0)</f>
        <v>10</v>
      </c>
      <c r="Q1772" s="83" t="n">
        <f aca="false">IF($N1772="D",VLOOKUP(H1772,BasisBuckets,2,FALSE()),0)</f>
        <v>0</v>
      </c>
      <c r="R1772" s="83" t="n">
        <f aca="false">IF($N1772="PHY",VLOOKUP(H1772,PGDBuckets,2,FALSE()),0)</f>
        <v>0</v>
      </c>
      <c r="S1772" s="83" t="n">
        <f aca="false">IF($N1772="G",VLOOKUP(H1772,PGDBuckets,2,FALSE()),0)</f>
        <v>0</v>
      </c>
      <c r="T1772" s="83" t="n">
        <f aca="false">SUM(P1772:S1772)</f>
        <v>10</v>
      </c>
      <c r="U1772" s="83" t="str">
        <f aca="false">IF(O1772="not used","-",O1772&amp;N1772&amp;T1772)</f>
        <v>-</v>
      </c>
      <c r="V1772" s="83" t="str">
        <f aca="false">IF(O1772="Not Used","-",VLOOKUP(D1772,FOLIOS,7,FALSE())&amp;H1772)</f>
        <v>-</v>
      </c>
      <c r="W1772" s="83" t="str">
        <f aca="false">IF(U1772="-","-",O1772&amp;E1772&amp;H1772)</f>
        <v>-</v>
      </c>
      <c r="X1772" s="84" t="str">
        <f aca="false">D1772&amp;G1772</f>
        <v>FT-CAND-EGSC-PRCTOLL:WADD/BOS</v>
      </c>
      <c r="Y1772" s="5"/>
      <c r="Z1772" s="5"/>
      <c r="AF1772" s="0" t="str">
        <f aca="false">D1772&amp;V1772</f>
        <v>FT-CAND-EGSC-PRC-</v>
      </c>
    </row>
    <row r="1773" customFormat="false" ht="12.75" hidden="false" customHeight="false" outlineLevel="0" collapsed="false">
      <c r="A1773" s="80" t="n">
        <v>36682</v>
      </c>
      <c r="B1773" s="86" t="s">
        <v>55</v>
      </c>
      <c r="C1773" s="86" t="s">
        <v>56</v>
      </c>
      <c r="D1773" s="86" t="s">
        <v>80</v>
      </c>
      <c r="E1773" s="86" t="s">
        <v>24</v>
      </c>
      <c r="F1773" s="86"/>
      <c r="G1773" s="86" t="s">
        <v>72</v>
      </c>
      <c r="H1773" s="87" t="n">
        <v>37622</v>
      </c>
      <c r="I1773" s="81" t="n">
        <v>0</v>
      </c>
      <c r="J1773" s="81" t="n">
        <v>0</v>
      </c>
      <c r="K1773" s="82" t="n">
        <f aca="false">IF(J1773=0,0,J1773/I1773)</f>
        <v>0</v>
      </c>
      <c r="L1773" s="82" t="n">
        <f aca="false">I1773/UOM</f>
        <v>0</v>
      </c>
      <c r="M1773" s="82" t="n">
        <f aca="false">J1773/UOM</f>
        <v>0</v>
      </c>
      <c r="N1773" s="83" t="str">
        <f aca="false">IF(F1773="P","PHY",IF(F1773="G","G",E1773))</f>
        <v>P</v>
      </c>
      <c r="O1773" s="83" t="str">
        <f aca="false">IF(ISNA(VLOOKUP(G1773,BadCanCurves,1,FALSE())),VLOOKUP(D1773,FOLIOS,6,FALSE()),"not used")</f>
        <v>not used</v>
      </c>
      <c r="P1773" s="83" t="n">
        <f aca="false">IF($N1773="P",VLOOKUP(H1773,PrcBuckets,2,FALSE()),0)</f>
        <v>11</v>
      </c>
      <c r="Q1773" s="83" t="n">
        <f aca="false">IF($N1773="D",VLOOKUP(H1773,BasisBuckets,2,FALSE()),0)</f>
        <v>0</v>
      </c>
      <c r="R1773" s="83" t="n">
        <f aca="false">IF($N1773="PHY",VLOOKUP(H1773,PGDBuckets,2,FALSE()),0)</f>
        <v>0</v>
      </c>
      <c r="S1773" s="83" t="n">
        <f aca="false">IF($N1773="G",VLOOKUP(H1773,PGDBuckets,2,FALSE()),0)</f>
        <v>0</v>
      </c>
      <c r="T1773" s="83" t="n">
        <f aca="false">SUM(P1773:S1773)</f>
        <v>11</v>
      </c>
      <c r="U1773" s="83" t="str">
        <f aca="false">IF(O1773="not used","-",O1773&amp;N1773&amp;T1773)</f>
        <v>-</v>
      </c>
      <c r="V1773" s="83" t="str">
        <f aca="false">IF(O1773="Not Used","-",VLOOKUP(D1773,FOLIOS,7,FALSE())&amp;H1773)</f>
        <v>-</v>
      </c>
      <c r="W1773" s="83" t="str">
        <f aca="false">IF(U1773="-","-",O1773&amp;E1773&amp;H1773)</f>
        <v>-</v>
      </c>
      <c r="X1773" s="84" t="str">
        <f aca="false">D1773&amp;G1773</f>
        <v>FT-CAND-EGSC-PRCTOLL:WADD/BOS</v>
      </c>
      <c r="Y1773" s="5"/>
      <c r="Z1773" s="5"/>
      <c r="AF1773" s="0" t="str">
        <f aca="false">D1773&amp;V1773</f>
        <v>FT-CAND-EGSC-PRC-</v>
      </c>
    </row>
    <row r="1774" customFormat="false" ht="12.75" hidden="false" customHeight="false" outlineLevel="0" collapsed="false">
      <c r="A1774" s="80" t="n">
        <v>36682</v>
      </c>
      <c r="B1774" s="86" t="s">
        <v>55</v>
      </c>
      <c r="C1774" s="86" t="s">
        <v>56</v>
      </c>
      <c r="D1774" s="86" t="s">
        <v>80</v>
      </c>
      <c r="E1774" s="86" t="s">
        <v>24</v>
      </c>
      <c r="F1774" s="86"/>
      <c r="G1774" s="86" t="s">
        <v>72</v>
      </c>
      <c r="H1774" s="87" t="n">
        <v>37653</v>
      </c>
      <c r="I1774" s="81" t="n">
        <v>0</v>
      </c>
      <c r="J1774" s="81" t="n">
        <v>0</v>
      </c>
      <c r="K1774" s="82" t="n">
        <f aca="false">IF(J1774=0,0,J1774/I1774)</f>
        <v>0</v>
      </c>
      <c r="L1774" s="82" t="n">
        <f aca="false">I1774/UOM</f>
        <v>0</v>
      </c>
      <c r="M1774" s="82" t="n">
        <f aca="false">J1774/UOM</f>
        <v>0</v>
      </c>
      <c r="N1774" s="83" t="str">
        <f aca="false">IF(F1774="P","PHY",IF(F1774="G","G",E1774))</f>
        <v>P</v>
      </c>
      <c r="O1774" s="83" t="str">
        <f aca="false">IF(ISNA(VLOOKUP(G1774,BadCanCurves,1,FALSE())),VLOOKUP(D1774,FOLIOS,6,FALSE()),"not used")</f>
        <v>not used</v>
      </c>
      <c r="P1774" s="83" t="n">
        <f aca="false">IF($N1774="P",VLOOKUP(H1774,PrcBuckets,2,FALSE()),0)</f>
        <v>11</v>
      </c>
      <c r="Q1774" s="83" t="n">
        <f aca="false">IF($N1774="D",VLOOKUP(H1774,BasisBuckets,2,FALSE()),0)</f>
        <v>0</v>
      </c>
      <c r="R1774" s="83" t="n">
        <f aca="false">IF($N1774="PHY",VLOOKUP(H1774,PGDBuckets,2,FALSE()),0)</f>
        <v>0</v>
      </c>
      <c r="S1774" s="83" t="n">
        <f aca="false">IF($N1774="G",VLOOKUP(H1774,PGDBuckets,2,FALSE()),0)</f>
        <v>0</v>
      </c>
      <c r="T1774" s="83" t="n">
        <f aca="false">SUM(P1774:S1774)</f>
        <v>11</v>
      </c>
      <c r="U1774" s="83" t="str">
        <f aca="false">IF(O1774="not used","-",O1774&amp;N1774&amp;T1774)</f>
        <v>-</v>
      </c>
      <c r="V1774" s="83" t="str">
        <f aca="false">IF(O1774="Not Used","-",VLOOKUP(D1774,FOLIOS,7,FALSE())&amp;H1774)</f>
        <v>-</v>
      </c>
      <c r="W1774" s="83" t="str">
        <f aca="false">IF(U1774="-","-",O1774&amp;E1774&amp;H1774)</f>
        <v>-</v>
      </c>
      <c r="X1774" s="84" t="str">
        <f aca="false">D1774&amp;G1774</f>
        <v>FT-CAND-EGSC-PRCTOLL:WADD/BOS</v>
      </c>
      <c r="Y1774" s="5"/>
      <c r="Z1774" s="5"/>
      <c r="AF1774" s="0" t="str">
        <f aca="false">D1774&amp;V1774</f>
        <v>FT-CAND-EGSC-PRC-</v>
      </c>
    </row>
    <row r="1775" customFormat="false" ht="12.75" hidden="false" customHeight="false" outlineLevel="0" collapsed="false">
      <c r="A1775" s="80" t="n">
        <v>36682</v>
      </c>
      <c r="B1775" s="86" t="s">
        <v>55</v>
      </c>
      <c r="C1775" s="86" t="s">
        <v>56</v>
      </c>
      <c r="D1775" s="86" t="s">
        <v>80</v>
      </c>
      <c r="E1775" s="86" t="s">
        <v>24</v>
      </c>
      <c r="F1775" s="86"/>
      <c r="G1775" s="86" t="s">
        <v>72</v>
      </c>
      <c r="H1775" s="87" t="n">
        <v>37681</v>
      </c>
      <c r="I1775" s="81" t="n">
        <v>0</v>
      </c>
      <c r="J1775" s="81" t="n">
        <v>0</v>
      </c>
      <c r="K1775" s="82" t="n">
        <f aca="false">IF(J1775=0,0,J1775/I1775)</f>
        <v>0</v>
      </c>
      <c r="L1775" s="82" t="n">
        <f aca="false">I1775/UOM</f>
        <v>0</v>
      </c>
      <c r="M1775" s="82" t="n">
        <f aca="false">J1775/UOM</f>
        <v>0</v>
      </c>
      <c r="N1775" s="83" t="str">
        <f aca="false">IF(F1775="P","PHY",IF(F1775="G","G",E1775))</f>
        <v>P</v>
      </c>
      <c r="O1775" s="83" t="str">
        <f aca="false">IF(ISNA(VLOOKUP(G1775,BadCanCurves,1,FALSE())),VLOOKUP(D1775,FOLIOS,6,FALSE()),"not used")</f>
        <v>not used</v>
      </c>
      <c r="P1775" s="83" t="n">
        <f aca="false">IF($N1775="P",VLOOKUP(H1775,PrcBuckets,2,FALSE()),0)</f>
        <v>11</v>
      </c>
      <c r="Q1775" s="83" t="n">
        <f aca="false">IF($N1775="D",VLOOKUP(H1775,BasisBuckets,2,FALSE()),0)</f>
        <v>0</v>
      </c>
      <c r="R1775" s="83" t="n">
        <f aca="false">IF($N1775="PHY",VLOOKUP(H1775,PGDBuckets,2,FALSE()),0)</f>
        <v>0</v>
      </c>
      <c r="S1775" s="83" t="n">
        <f aca="false">IF($N1775="G",VLOOKUP(H1775,PGDBuckets,2,FALSE()),0)</f>
        <v>0</v>
      </c>
      <c r="T1775" s="83" t="n">
        <f aca="false">SUM(P1775:S1775)</f>
        <v>11</v>
      </c>
      <c r="U1775" s="83" t="str">
        <f aca="false">IF(O1775="not used","-",O1775&amp;N1775&amp;T1775)</f>
        <v>-</v>
      </c>
      <c r="V1775" s="83" t="str">
        <f aca="false">IF(O1775="Not Used","-",VLOOKUP(D1775,FOLIOS,7,FALSE())&amp;H1775)</f>
        <v>-</v>
      </c>
      <c r="W1775" s="83" t="str">
        <f aca="false">IF(U1775="-","-",O1775&amp;E1775&amp;H1775)</f>
        <v>-</v>
      </c>
      <c r="X1775" s="84" t="str">
        <f aca="false">D1775&amp;G1775</f>
        <v>FT-CAND-EGSC-PRCTOLL:WADD/BOS</v>
      </c>
      <c r="Y1775" s="5"/>
      <c r="Z1775" s="5"/>
      <c r="AF1775" s="0" t="str">
        <f aca="false">D1775&amp;V1775</f>
        <v>FT-CAND-EGSC-PRC-</v>
      </c>
    </row>
    <row r="1776" customFormat="false" ht="12.75" hidden="false" customHeight="false" outlineLevel="0" collapsed="false">
      <c r="A1776" s="80" t="n">
        <v>36682</v>
      </c>
      <c r="B1776" s="86" t="s">
        <v>55</v>
      </c>
      <c r="C1776" s="86" t="s">
        <v>56</v>
      </c>
      <c r="D1776" s="86" t="s">
        <v>80</v>
      </c>
      <c r="E1776" s="86" t="s">
        <v>24</v>
      </c>
      <c r="F1776" s="86"/>
      <c r="G1776" s="86" t="s">
        <v>72</v>
      </c>
      <c r="H1776" s="87" t="n">
        <v>37712</v>
      </c>
      <c r="I1776" s="81" t="n">
        <v>0</v>
      </c>
      <c r="J1776" s="81" t="n">
        <v>0</v>
      </c>
      <c r="K1776" s="82" t="n">
        <f aca="false">IF(J1776=0,0,J1776/I1776)</f>
        <v>0</v>
      </c>
      <c r="L1776" s="82" t="n">
        <f aca="false">I1776/UOM</f>
        <v>0</v>
      </c>
      <c r="M1776" s="82" t="n">
        <f aca="false">J1776/UOM</f>
        <v>0</v>
      </c>
      <c r="N1776" s="83" t="str">
        <f aca="false">IF(F1776="P","PHY",IF(F1776="G","G",E1776))</f>
        <v>P</v>
      </c>
      <c r="O1776" s="83" t="str">
        <f aca="false">IF(ISNA(VLOOKUP(G1776,BadCanCurves,1,FALSE())),VLOOKUP(D1776,FOLIOS,6,FALSE()),"not used")</f>
        <v>not used</v>
      </c>
      <c r="P1776" s="83" t="n">
        <f aca="false">IF($N1776="P",VLOOKUP(H1776,PrcBuckets,2,FALSE()),0)</f>
        <v>11</v>
      </c>
      <c r="Q1776" s="83" t="n">
        <f aca="false">IF($N1776="D",VLOOKUP(H1776,BasisBuckets,2,FALSE()),0)</f>
        <v>0</v>
      </c>
      <c r="R1776" s="83" t="n">
        <f aca="false">IF($N1776="PHY",VLOOKUP(H1776,PGDBuckets,2,FALSE()),0)</f>
        <v>0</v>
      </c>
      <c r="S1776" s="83" t="n">
        <f aca="false">IF($N1776="G",VLOOKUP(H1776,PGDBuckets,2,FALSE()),0)</f>
        <v>0</v>
      </c>
      <c r="T1776" s="83" t="n">
        <f aca="false">SUM(P1776:S1776)</f>
        <v>11</v>
      </c>
      <c r="U1776" s="83" t="str">
        <f aca="false">IF(O1776="not used","-",O1776&amp;N1776&amp;T1776)</f>
        <v>-</v>
      </c>
      <c r="V1776" s="83" t="str">
        <f aca="false">IF(O1776="Not Used","-",VLOOKUP(D1776,FOLIOS,7,FALSE())&amp;H1776)</f>
        <v>-</v>
      </c>
      <c r="W1776" s="83" t="str">
        <f aca="false">IF(U1776="-","-",O1776&amp;E1776&amp;H1776)</f>
        <v>-</v>
      </c>
      <c r="X1776" s="84" t="str">
        <f aca="false">D1776&amp;G1776</f>
        <v>FT-CAND-EGSC-PRCTOLL:WADD/BOS</v>
      </c>
      <c r="Y1776" s="5"/>
      <c r="Z1776" s="5"/>
      <c r="AF1776" s="0" t="str">
        <f aca="false">D1776&amp;V1776</f>
        <v>FT-CAND-EGSC-PRC-</v>
      </c>
    </row>
    <row r="1777" customFormat="false" ht="12.75" hidden="false" customHeight="false" outlineLevel="0" collapsed="false">
      <c r="A1777" s="80" t="n">
        <v>36682</v>
      </c>
      <c r="B1777" s="86" t="s">
        <v>55</v>
      </c>
      <c r="C1777" s="86" t="s">
        <v>56</v>
      </c>
      <c r="D1777" s="86" t="s">
        <v>80</v>
      </c>
      <c r="E1777" s="86" t="s">
        <v>24</v>
      </c>
      <c r="F1777" s="86"/>
      <c r="G1777" s="86" t="s">
        <v>72</v>
      </c>
      <c r="H1777" s="87" t="n">
        <v>37742</v>
      </c>
      <c r="I1777" s="81" t="n">
        <v>0</v>
      </c>
      <c r="J1777" s="81" t="n">
        <v>0</v>
      </c>
      <c r="K1777" s="82" t="n">
        <f aca="false">IF(J1777=0,0,J1777/I1777)</f>
        <v>0</v>
      </c>
      <c r="L1777" s="82" t="n">
        <f aca="false">I1777/UOM</f>
        <v>0</v>
      </c>
      <c r="M1777" s="82" t="n">
        <f aca="false">J1777/UOM</f>
        <v>0</v>
      </c>
      <c r="N1777" s="83" t="str">
        <f aca="false">IF(F1777="P","PHY",IF(F1777="G","G",E1777))</f>
        <v>P</v>
      </c>
      <c r="O1777" s="83" t="str">
        <f aca="false">IF(ISNA(VLOOKUP(G1777,BadCanCurves,1,FALSE())),VLOOKUP(D1777,FOLIOS,6,FALSE()),"not used")</f>
        <v>not used</v>
      </c>
      <c r="P1777" s="83" t="n">
        <f aca="false">IF($N1777="P",VLOOKUP(H1777,PrcBuckets,2,FALSE()),0)</f>
        <v>11</v>
      </c>
      <c r="Q1777" s="83" t="n">
        <f aca="false">IF($N1777="D",VLOOKUP(H1777,BasisBuckets,2,FALSE()),0)</f>
        <v>0</v>
      </c>
      <c r="R1777" s="83" t="n">
        <f aca="false">IF($N1777="PHY",VLOOKUP(H1777,PGDBuckets,2,FALSE()),0)</f>
        <v>0</v>
      </c>
      <c r="S1777" s="83" t="n">
        <f aca="false">IF($N1777="G",VLOOKUP(H1777,PGDBuckets,2,FALSE()),0)</f>
        <v>0</v>
      </c>
      <c r="T1777" s="83" t="n">
        <f aca="false">SUM(P1777:S1777)</f>
        <v>11</v>
      </c>
      <c r="U1777" s="83" t="str">
        <f aca="false">IF(O1777="not used","-",O1777&amp;N1777&amp;T1777)</f>
        <v>-</v>
      </c>
      <c r="V1777" s="83" t="str">
        <f aca="false">IF(O1777="Not Used","-",VLOOKUP(D1777,FOLIOS,7,FALSE())&amp;H1777)</f>
        <v>-</v>
      </c>
      <c r="W1777" s="83" t="str">
        <f aca="false">IF(U1777="-","-",O1777&amp;E1777&amp;H1777)</f>
        <v>-</v>
      </c>
      <c r="X1777" s="84" t="str">
        <f aca="false">D1777&amp;G1777</f>
        <v>FT-CAND-EGSC-PRCTOLL:WADD/BOS</v>
      </c>
      <c r="Y1777" s="5"/>
      <c r="Z1777" s="5"/>
      <c r="AF1777" s="0" t="str">
        <f aca="false">D1777&amp;V1777</f>
        <v>FT-CAND-EGSC-PRC-</v>
      </c>
    </row>
    <row r="1778" customFormat="false" ht="12.75" hidden="false" customHeight="false" outlineLevel="0" collapsed="false">
      <c r="A1778" s="80" t="n">
        <v>36682</v>
      </c>
      <c r="B1778" s="86" t="s">
        <v>55</v>
      </c>
      <c r="C1778" s="86" t="s">
        <v>56</v>
      </c>
      <c r="D1778" s="86" t="s">
        <v>80</v>
      </c>
      <c r="E1778" s="86" t="s">
        <v>24</v>
      </c>
      <c r="F1778" s="86"/>
      <c r="G1778" s="86" t="s">
        <v>72</v>
      </c>
      <c r="H1778" s="87" t="n">
        <v>37773</v>
      </c>
      <c r="I1778" s="81" t="n">
        <v>0</v>
      </c>
      <c r="J1778" s="81" t="n">
        <v>0</v>
      </c>
      <c r="K1778" s="82" t="n">
        <f aca="false">IF(J1778=0,0,J1778/I1778)</f>
        <v>0</v>
      </c>
      <c r="L1778" s="82" t="n">
        <f aca="false">I1778/UOM</f>
        <v>0</v>
      </c>
      <c r="M1778" s="82" t="n">
        <f aca="false">J1778/UOM</f>
        <v>0</v>
      </c>
      <c r="N1778" s="83" t="str">
        <f aca="false">IF(F1778="P","PHY",IF(F1778="G","G",E1778))</f>
        <v>P</v>
      </c>
      <c r="O1778" s="83" t="str">
        <f aca="false">IF(ISNA(VLOOKUP(G1778,BadCanCurves,1,FALSE())),VLOOKUP(D1778,FOLIOS,6,FALSE()),"not used")</f>
        <v>not used</v>
      </c>
      <c r="P1778" s="83" t="n">
        <f aca="false">IF($N1778="P",VLOOKUP(H1778,PrcBuckets,2,FALSE()),0)</f>
        <v>11</v>
      </c>
      <c r="Q1778" s="83" t="n">
        <f aca="false">IF($N1778="D",VLOOKUP(H1778,BasisBuckets,2,FALSE()),0)</f>
        <v>0</v>
      </c>
      <c r="R1778" s="83" t="n">
        <f aca="false">IF($N1778="PHY",VLOOKUP(H1778,PGDBuckets,2,FALSE()),0)</f>
        <v>0</v>
      </c>
      <c r="S1778" s="83" t="n">
        <f aca="false">IF($N1778="G",VLOOKUP(H1778,PGDBuckets,2,FALSE()),0)</f>
        <v>0</v>
      </c>
      <c r="T1778" s="83" t="n">
        <f aca="false">SUM(P1778:S1778)</f>
        <v>11</v>
      </c>
      <c r="U1778" s="83" t="str">
        <f aca="false">IF(O1778="not used","-",O1778&amp;N1778&amp;T1778)</f>
        <v>-</v>
      </c>
      <c r="V1778" s="83" t="str">
        <f aca="false">IF(O1778="Not Used","-",VLOOKUP(D1778,FOLIOS,7,FALSE())&amp;H1778)</f>
        <v>-</v>
      </c>
      <c r="W1778" s="83" t="str">
        <f aca="false">IF(U1778="-","-",O1778&amp;E1778&amp;H1778)</f>
        <v>-</v>
      </c>
      <c r="X1778" s="84" t="str">
        <f aca="false">D1778&amp;G1778</f>
        <v>FT-CAND-EGSC-PRCTOLL:WADD/BOS</v>
      </c>
      <c r="Y1778" s="5"/>
      <c r="Z1778" s="5"/>
      <c r="AF1778" s="0" t="str">
        <f aca="false">D1778&amp;V1778</f>
        <v>FT-CAND-EGSC-PRC-</v>
      </c>
    </row>
    <row r="1779" customFormat="false" ht="12.75" hidden="false" customHeight="false" outlineLevel="0" collapsed="false">
      <c r="A1779" s="80" t="n">
        <v>36682</v>
      </c>
      <c r="B1779" s="86" t="s">
        <v>55</v>
      </c>
      <c r="C1779" s="86" t="s">
        <v>56</v>
      </c>
      <c r="D1779" s="86" t="s">
        <v>80</v>
      </c>
      <c r="E1779" s="86" t="s">
        <v>24</v>
      </c>
      <c r="F1779" s="86"/>
      <c r="G1779" s="86" t="s">
        <v>72</v>
      </c>
      <c r="H1779" s="87" t="n">
        <v>37803</v>
      </c>
      <c r="I1779" s="81" t="n">
        <v>0</v>
      </c>
      <c r="J1779" s="81" t="n">
        <v>0</v>
      </c>
      <c r="K1779" s="82" t="n">
        <f aca="false">IF(J1779=0,0,J1779/I1779)</f>
        <v>0</v>
      </c>
      <c r="L1779" s="82" t="n">
        <f aca="false">I1779/UOM</f>
        <v>0</v>
      </c>
      <c r="M1779" s="82" t="n">
        <f aca="false">J1779/UOM</f>
        <v>0</v>
      </c>
      <c r="N1779" s="83" t="str">
        <f aca="false">IF(F1779="P","PHY",IF(F1779="G","G",E1779))</f>
        <v>P</v>
      </c>
      <c r="O1779" s="83" t="str">
        <f aca="false">IF(ISNA(VLOOKUP(G1779,BadCanCurves,1,FALSE())),VLOOKUP(D1779,FOLIOS,6,FALSE()),"not used")</f>
        <v>not used</v>
      </c>
      <c r="P1779" s="83" t="n">
        <f aca="false">IF($N1779="P",VLOOKUP(H1779,PrcBuckets,2,FALSE()),0)</f>
        <v>11</v>
      </c>
      <c r="Q1779" s="83" t="n">
        <f aca="false">IF($N1779="D",VLOOKUP(H1779,BasisBuckets,2,FALSE()),0)</f>
        <v>0</v>
      </c>
      <c r="R1779" s="83" t="n">
        <f aca="false">IF($N1779="PHY",VLOOKUP(H1779,PGDBuckets,2,FALSE()),0)</f>
        <v>0</v>
      </c>
      <c r="S1779" s="83" t="n">
        <f aca="false">IF($N1779="G",VLOOKUP(H1779,PGDBuckets,2,FALSE()),0)</f>
        <v>0</v>
      </c>
      <c r="T1779" s="83" t="n">
        <f aca="false">SUM(P1779:S1779)</f>
        <v>11</v>
      </c>
      <c r="U1779" s="83" t="str">
        <f aca="false">IF(O1779="not used","-",O1779&amp;N1779&amp;T1779)</f>
        <v>-</v>
      </c>
      <c r="V1779" s="83" t="str">
        <f aca="false">IF(O1779="Not Used","-",VLOOKUP(D1779,FOLIOS,7,FALSE())&amp;H1779)</f>
        <v>-</v>
      </c>
      <c r="W1779" s="83" t="str">
        <f aca="false">IF(U1779="-","-",O1779&amp;E1779&amp;H1779)</f>
        <v>-</v>
      </c>
      <c r="X1779" s="84" t="str">
        <f aca="false">D1779&amp;G1779</f>
        <v>FT-CAND-EGSC-PRCTOLL:WADD/BOS</v>
      </c>
      <c r="Y1779" s="5"/>
      <c r="Z1779" s="5"/>
      <c r="AF1779" s="0" t="str">
        <f aca="false">D1779&amp;V1779</f>
        <v>FT-CAND-EGSC-PRC-</v>
      </c>
    </row>
    <row r="1780" customFormat="false" ht="12.75" hidden="false" customHeight="false" outlineLevel="0" collapsed="false">
      <c r="A1780" s="80" t="n">
        <v>36682</v>
      </c>
      <c r="B1780" s="86" t="s">
        <v>55</v>
      </c>
      <c r="C1780" s="86" t="s">
        <v>56</v>
      </c>
      <c r="D1780" s="86" t="s">
        <v>80</v>
      </c>
      <c r="E1780" s="86" t="s">
        <v>24</v>
      </c>
      <c r="F1780" s="86"/>
      <c r="G1780" s="86" t="s">
        <v>72</v>
      </c>
      <c r="H1780" s="87" t="n">
        <v>37834</v>
      </c>
      <c r="I1780" s="81" t="n">
        <v>0</v>
      </c>
      <c r="J1780" s="81" t="n">
        <v>0</v>
      </c>
      <c r="K1780" s="82" t="n">
        <f aca="false">IF(J1780=0,0,J1780/I1780)</f>
        <v>0</v>
      </c>
      <c r="L1780" s="82" t="n">
        <f aca="false">I1780/UOM</f>
        <v>0</v>
      </c>
      <c r="M1780" s="82" t="n">
        <f aca="false">J1780/UOM</f>
        <v>0</v>
      </c>
      <c r="N1780" s="83" t="str">
        <f aca="false">IF(F1780="P","PHY",IF(F1780="G","G",E1780))</f>
        <v>P</v>
      </c>
      <c r="O1780" s="83" t="str">
        <f aca="false">IF(ISNA(VLOOKUP(G1780,BadCanCurves,1,FALSE())),VLOOKUP(D1780,FOLIOS,6,FALSE()),"not used")</f>
        <v>not used</v>
      </c>
      <c r="P1780" s="83" t="n">
        <f aca="false">IF($N1780="P",VLOOKUP(H1780,PrcBuckets,2,FALSE()),0)</f>
        <v>11</v>
      </c>
      <c r="Q1780" s="83" t="n">
        <f aca="false">IF($N1780="D",VLOOKUP(H1780,BasisBuckets,2,FALSE()),0)</f>
        <v>0</v>
      </c>
      <c r="R1780" s="83" t="n">
        <f aca="false">IF($N1780="PHY",VLOOKUP(H1780,PGDBuckets,2,FALSE()),0)</f>
        <v>0</v>
      </c>
      <c r="S1780" s="83" t="n">
        <f aca="false">IF($N1780="G",VLOOKUP(H1780,PGDBuckets,2,FALSE()),0)</f>
        <v>0</v>
      </c>
      <c r="T1780" s="83" t="n">
        <f aca="false">SUM(P1780:S1780)</f>
        <v>11</v>
      </c>
      <c r="U1780" s="83" t="str">
        <f aca="false">IF(O1780="not used","-",O1780&amp;N1780&amp;T1780)</f>
        <v>-</v>
      </c>
      <c r="V1780" s="83" t="str">
        <f aca="false">IF(O1780="Not Used","-",VLOOKUP(D1780,FOLIOS,7,FALSE())&amp;H1780)</f>
        <v>-</v>
      </c>
      <c r="W1780" s="83" t="str">
        <f aca="false">IF(U1780="-","-",O1780&amp;E1780&amp;H1780)</f>
        <v>-</v>
      </c>
      <c r="X1780" s="84" t="str">
        <f aca="false">D1780&amp;G1780</f>
        <v>FT-CAND-EGSC-PRCTOLL:WADD/BOS</v>
      </c>
      <c r="Y1780" s="5"/>
      <c r="Z1780" s="5"/>
      <c r="AF1780" s="0" t="str">
        <f aca="false">D1780&amp;V1780</f>
        <v>FT-CAND-EGSC-PRC-</v>
      </c>
    </row>
    <row r="1781" customFormat="false" ht="12.75" hidden="false" customHeight="false" outlineLevel="0" collapsed="false">
      <c r="A1781" s="80" t="n">
        <v>36682</v>
      </c>
      <c r="B1781" s="86" t="s">
        <v>55</v>
      </c>
      <c r="C1781" s="86" t="s">
        <v>56</v>
      </c>
      <c r="D1781" s="86" t="s">
        <v>80</v>
      </c>
      <c r="E1781" s="86" t="s">
        <v>24</v>
      </c>
      <c r="F1781" s="86"/>
      <c r="G1781" s="86" t="s">
        <v>72</v>
      </c>
      <c r="H1781" s="87" t="n">
        <v>37865</v>
      </c>
      <c r="I1781" s="81" t="n">
        <v>0</v>
      </c>
      <c r="J1781" s="81" t="n">
        <v>0</v>
      </c>
      <c r="K1781" s="82" t="n">
        <f aca="false">IF(J1781=0,0,J1781/I1781)</f>
        <v>0</v>
      </c>
      <c r="L1781" s="82" t="n">
        <f aca="false">I1781/UOM</f>
        <v>0</v>
      </c>
      <c r="M1781" s="82" t="n">
        <f aca="false">J1781/UOM</f>
        <v>0</v>
      </c>
      <c r="N1781" s="83" t="str">
        <f aca="false">IF(F1781="P","PHY",IF(F1781="G","G",E1781))</f>
        <v>P</v>
      </c>
      <c r="O1781" s="83" t="str">
        <f aca="false">IF(ISNA(VLOOKUP(G1781,BadCanCurves,1,FALSE())),VLOOKUP(D1781,FOLIOS,6,FALSE()),"not used")</f>
        <v>not used</v>
      </c>
      <c r="P1781" s="83" t="n">
        <f aca="false">IF($N1781="P",VLOOKUP(H1781,PrcBuckets,2,FALSE()),0)</f>
        <v>11</v>
      </c>
      <c r="Q1781" s="83" t="n">
        <f aca="false">IF($N1781="D",VLOOKUP(H1781,BasisBuckets,2,FALSE()),0)</f>
        <v>0</v>
      </c>
      <c r="R1781" s="83" t="n">
        <f aca="false">IF($N1781="PHY",VLOOKUP(H1781,PGDBuckets,2,FALSE()),0)</f>
        <v>0</v>
      </c>
      <c r="S1781" s="83" t="n">
        <f aca="false">IF($N1781="G",VLOOKUP(H1781,PGDBuckets,2,FALSE()),0)</f>
        <v>0</v>
      </c>
      <c r="T1781" s="83" t="n">
        <f aca="false">SUM(P1781:S1781)</f>
        <v>11</v>
      </c>
      <c r="U1781" s="83" t="str">
        <f aca="false">IF(O1781="not used","-",O1781&amp;N1781&amp;T1781)</f>
        <v>-</v>
      </c>
      <c r="V1781" s="83" t="str">
        <f aca="false">IF(O1781="Not Used","-",VLOOKUP(D1781,FOLIOS,7,FALSE())&amp;H1781)</f>
        <v>-</v>
      </c>
      <c r="W1781" s="83" t="str">
        <f aca="false">IF(U1781="-","-",O1781&amp;E1781&amp;H1781)</f>
        <v>-</v>
      </c>
      <c r="X1781" s="84" t="str">
        <f aca="false">D1781&amp;G1781</f>
        <v>FT-CAND-EGSC-PRCTOLL:WADD/BOS</v>
      </c>
      <c r="Y1781" s="5"/>
      <c r="Z1781" s="5"/>
      <c r="AF1781" s="0" t="str">
        <f aca="false">D1781&amp;V1781</f>
        <v>FT-CAND-EGSC-PRC-</v>
      </c>
    </row>
    <row r="1782" customFormat="false" ht="12.75" hidden="false" customHeight="false" outlineLevel="0" collapsed="false">
      <c r="A1782" s="80" t="n">
        <v>36682</v>
      </c>
      <c r="B1782" s="86" t="s">
        <v>55</v>
      </c>
      <c r="C1782" s="86" t="s">
        <v>56</v>
      </c>
      <c r="D1782" s="86" t="s">
        <v>80</v>
      </c>
      <c r="E1782" s="86" t="s">
        <v>24</v>
      </c>
      <c r="F1782" s="86"/>
      <c r="G1782" s="86" t="s">
        <v>72</v>
      </c>
      <c r="H1782" s="87" t="n">
        <v>37895</v>
      </c>
      <c r="I1782" s="81" t="n">
        <v>0</v>
      </c>
      <c r="J1782" s="81" t="n">
        <v>0</v>
      </c>
      <c r="K1782" s="82" t="n">
        <f aca="false">IF(J1782=0,0,J1782/I1782)</f>
        <v>0</v>
      </c>
      <c r="L1782" s="82" t="n">
        <f aca="false">I1782/UOM</f>
        <v>0</v>
      </c>
      <c r="M1782" s="82" t="n">
        <f aca="false">J1782/UOM</f>
        <v>0</v>
      </c>
      <c r="N1782" s="83" t="str">
        <f aca="false">IF(F1782="P","PHY",IF(F1782="G","G",E1782))</f>
        <v>P</v>
      </c>
      <c r="O1782" s="83" t="str">
        <f aca="false">IF(ISNA(VLOOKUP(G1782,BadCanCurves,1,FALSE())),VLOOKUP(D1782,FOLIOS,6,FALSE()),"not used")</f>
        <v>not used</v>
      </c>
      <c r="P1782" s="83" t="n">
        <f aca="false">IF($N1782="P",VLOOKUP(H1782,PrcBuckets,2,FALSE()),0)</f>
        <v>11</v>
      </c>
      <c r="Q1782" s="83" t="n">
        <f aca="false">IF($N1782="D",VLOOKUP(H1782,BasisBuckets,2,FALSE()),0)</f>
        <v>0</v>
      </c>
      <c r="R1782" s="83" t="n">
        <f aca="false">IF($N1782="PHY",VLOOKUP(H1782,PGDBuckets,2,FALSE()),0)</f>
        <v>0</v>
      </c>
      <c r="S1782" s="83" t="n">
        <f aca="false">IF($N1782="G",VLOOKUP(H1782,PGDBuckets,2,FALSE()),0)</f>
        <v>0</v>
      </c>
      <c r="T1782" s="83" t="n">
        <f aca="false">SUM(P1782:S1782)</f>
        <v>11</v>
      </c>
      <c r="U1782" s="83" t="str">
        <f aca="false">IF(O1782="not used","-",O1782&amp;N1782&amp;T1782)</f>
        <v>-</v>
      </c>
      <c r="V1782" s="83" t="str">
        <f aca="false">IF(O1782="Not Used","-",VLOOKUP(D1782,FOLIOS,7,FALSE())&amp;H1782)</f>
        <v>-</v>
      </c>
      <c r="W1782" s="83" t="str">
        <f aca="false">IF(U1782="-","-",O1782&amp;E1782&amp;H1782)</f>
        <v>-</v>
      </c>
      <c r="X1782" s="84" t="str">
        <f aca="false">D1782&amp;G1782</f>
        <v>FT-CAND-EGSC-PRCTOLL:WADD/BOS</v>
      </c>
      <c r="Y1782" s="5"/>
      <c r="Z1782" s="5"/>
      <c r="AF1782" s="0" t="str">
        <f aca="false">D1782&amp;V1782</f>
        <v>FT-CAND-EGSC-PRC-</v>
      </c>
    </row>
    <row r="1783" customFormat="false" ht="12.75" hidden="false" customHeight="false" outlineLevel="0" collapsed="false">
      <c r="A1783" s="80" t="n">
        <v>36682</v>
      </c>
      <c r="B1783" s="86" t="s">
        <v>55</v>
      </c>
      <c r="C1783" s="86" t="s">
        <v>56</v>
      </c>
      <c r="D1783" s="86" t="s">
        <v>80</v>
      </c>
      <c r="E1783" s="86" t="s">
        <v>24</v>
      </c>
      <c r="F1783" s="86"/>
      <c r="G1783" s="86" t="s">
        <v>72</v>
      </c>
      <c r="H1783" s="87" t="n">
        <v>37926</v>
      </c>
      <c r="I1783" s="81" t="n">
        <v>0</v>
      </c>
      <c r="J1783" s="81" t="n">
        <v>0</v>
      </c>
      <c r="K1783" s="82" t="n">
        <f aca="false">IF(J1783=0,0,J1783/I1783)</f>
        <v>0</v>
      </c>
      <c r="L1783" s="82" t="n">
        <f aca="false">I1783/UOM</f>
        <v>0</v>
      </c>
      <c r="M1783" s="82" t="n">
        <f aca="false">J1783/UOM</f>
        <v>0</v>
      </c>
      <c r="N1783" s="83" t="str">
        <f aca="false">IF(F1783="P","PHY",IF(F1783="G","G",E1783))</f>
        <v>P</v>
      </c>
      <c r="O1783" s="83" t="str">
        <f aca="false">IF(ISNA(VLOOKUP(G1783,BadCanCurves,1,FALSE())),VLOOKUP(D1783,FOLIOS,6,FALSE()),"not used")</f>
        <v>not used</v>
      </c>
      <c r="P1783" s="83" t="n">
        <f aca="false">IF($N1783="P",VLOOKUP(H1783,PrcBuckets,2,FALSE()),0)</f>
        <v>11</v>
      </c>
      <c r="Q1783" s="83" t="n">
        <f aca="false">IF($N1783="D",VLOOKUP(H1783,BasisBuckets,2,FALSE()),0)</f>
        <v>0</v>
      </c>
      <c r="R1783" s="83" t="n">
        <f aca="false">IF($N1783="PHY",VLOOKUP(H1783,PGDBuckets,2,FALSE()),0)</f>
        <v>0</v>
      </c>
      <c r="S1783" s="83" t="n">
        <f aca="false">IF($N1783="G",VLOOKUP(H1783,PGDBuckets,2,FALSE()),0)</f>
        <v>0</v>
      </c>
      <c r="T1783" s="83" t="n">
        <f aca="false">SUM(P1783:S1783)</f>
        <v>11</v>
      </c>
      <c r="U1783" s="83" t="str">
        <f aca="false">IF(O1783="not used","-",O1783&amp;N1783&amp;T1783)</f>
        <v>-</v>
      </c>
      <c r="V1783" s="83" t="str">
        <f aca="false">IF(O1783="Not Used","-",VLOOKUP(D1783,FOLIOS,7,FALSE())&amp;H1783)</f>
        <v>-</v>
      </c>
      <c r="W1783" s="83" t="str">
        <f aca="false">IF(U1783="-","-",O1783&amp;E1783&amp;H1783)</f>
        <v>-</v>
      </c>
      <c r="X1783" s="84" t="str">
        <f aca="false">D1783&amp;G1783</f>
        <v>FT-CAND-EGSC-PRCTOLL:WADD/BOS</v>
      </c>
      <c r="Y1783" s="5"/>
      <c r="Z1783" s="5"/>
      <c r="AF1783" s="0" t="str">
        <f aca="false">D1783&amp;V1783</f>
        <v>FT-CAND-EGSC-PRC-</v>
      </c>
    </row>
    <row r="1784" customFormat="false" ht="12.75" hidden="false" customHeight="false" outlineLevel="0" collapsed="false">
      <c r="A1784" s="80" t="n">
        <v>36682</v>
      </c>
      <c r="B1784" s="86" t="s">
        <v>55</v>
      </c>
      <c r="C1784" s="86" t="s">
        <v>56</v>
      </c>
      <c r="D1784" s="86" t="s">
        <v>80</v>
      </c>
      <c r="E1784" s="86" t="s">
        <v>24</v>
      </c>
      <c r="F1784" s="86"/>
      <c r="G1784" s="86" t="s">
        <v>72</v>
      </c>
      <c r="H1784" s="87" t="n">
        <v>37956</v>
      </c>
      <c r="I1784" s="81" t="n">
        <v>0</v>
      </c>
      <c r="J1784" s="81" t="n">
        <v>0</v>
      </c>
      <c r="K1784" s="82" t="n">
        <f aca="false">IF(J1784=0,0,J1784/I1784)</f>
        <v>0</v>
      </c>
      <c r="L1784" s="82" t="n">
        <f aca="false">I1784/UOM</f>
        <v>0</v>
      </c>
      <c r="M1784" s="82" t="n">
        <f aca="false">J1784/UOM</f>
        <v>0</v>
      </c>
      <c r="N1784" s="83" t="str">
        <f aca="false">IF(F1784="P","PHY",IF(F1784="G","G",E1784))</f>
        <v>P</v>
      </c>
      <c r="O1784" s="83" t="str">
        <f aca="false">IF(ISNA(VLOOKUP(G1784,BadCanCurves,1,FALSE())),VLOOKUP(D1784,FOLIOS,6,FALSE()),"not used")</f>
        <v>not used</v>
      </c>
      <c r="P1784" s="83" t="n">
        <f aca="false">IF($N1784="P",VLOOKUP(H1784,PrcBuckets,2,FALSE()),0)</f>
        <v>11</v>
      </c>
      <c r="Q1784" s="83" t="n">
        <f aca="false">IF($N1784="D",VLOOKUP(H1784,BasisBuckets,2,FALSE()),0)</f>
        <v>0</v>
      </c>
      <c r="R1784" s="83" t="n">
        <f aca="false">IF($N1784="PHY",VLOOKUP(H1784,PGDBuckets,2,FALSE()),0)</f>
        <v>0</v>
      </c>
      <c r="S1784" s="83" t="n">
        <f aca="false">IF($N1784="G",VLOOKUP(H1784,PGDBuckets,2,FALSE()),0)</f>
        <v>0</v>
      </c>
      <c r="T1784" s="83" t="n">
        <f aca="false">SUM(P1784:S1784)</f>
        <v>11</v>
      </c>
      <c r="U1784" s="83" t="str">
        <f aca="false">IF(O1784="not used","-",O1784&amp;N1784&amp;T1784)</f>
        <v>-</v>
      </c>
      <c r="V1784" s="83" t="str">
        <f aca="false">IF(O1784="Not Used","-",VLOOKUP(D1784,FOLIOS,7,FALSE())&amp;H1784)</f>
        <v>-</v>
      </c>
      <c r="W1784" s="83" t="str">
        <f aca="false">IF(U1784="-","-",O1784&amp;E1784&amp;H1784)</f>
        <v>-</v>
      </c>
      <c r="X1784" s="84" t="str">
        <f aca="false">D1784&amp;G1784</f>
        <v>FT-CAND-EGSC-PRCTOLL:WADD/BOS</v>
      </c>
      <c r="Y1784" s="5"/>
      <c r="Z1784" s="5"/>
      <c r="AF1784" s="0" t="str">
        <f aca="false">D1784&amp;V1784</f>
        <v>FT-CAND-EGSC-PRC-</v>
      </c>
    </row>
    <row r="1785" customFormat="false" ht="12.75" hidden="false" customHeight="false" outlineLevel="0" collapsed="false">
      <c r="A1785" s="80" t="n">
        <v>36682</v>
      </c>
      <c r="B1785" s="86" t="s">
        <v>55</v>
      </c>
      <c r="C1785" s="86" t="s">
        <v>56</v>
      </c>
      <c r="D1785" s="86" t="s">
        <v>80</v>
      </c>
      <c r="E1785" s="86" t="s">
        <v>24</v>
      </c>
      <c r="F1785" s="86"/>
      <c r="G1785" s="86" t="s">
        <v>72</v>
      </c>
      <c r="H1785" s="87" t="n">
        <v>37987</v>
      </c>
      <c r="I1785" s="81" t="n">
        <v>0</v>
      </c>
      <c r="J1785" s="81" t="n">
        <v>0</v>
      </c>
      <c r="K1785" s="82" t="n">
        <f aca="false">IF(J1785=0,0,J1785/I1785)</f>
        <v>0</v>
      </c>
      <c r="L1785" s="82" t="n">
        <f aca="false">I1785/UOM</f>
        <v>0</v>
      </c>
      <c r="M1785" s="82" t="n">
        <f aca="false">J1785/UOM</f>
        <v>0</v>
      </c>
      <c r="N1785" s="83" t="str">
        <f aca="false">IF(F1785="P","PHY",IF(F1785="G","G",E1785))</f>
        <v>P</v>
      </c>
      <c r="O1785" s="83" t="str">
        <f aca="false">IF(ISNA(VLOOKUP(G1785,BadCanCurves,1,FALSE())),VLOOKUP(D1785,FOLIOS,6,FALSE()),"not used")</f>
        <v>not used</v>
      </c>
      <c r="P1785" s="83" t="n">
        <f aca="false">IF($N1785="P",VLOOKUP(H1785,PrcBuckets,2,FALSE()),0)</f>
        <v>12</v>
      </c>
      <c r="Q1785" s="83" t="n">
        <f aca="false">IF($N1785="D",VLOOKUP(H1785,BasisBuckets,2,FALSE()),0)</f>
        <v>0</v>
      </c>
      <c r="R1785" s="83" t="n">
        <f aca="false">IF($N1785="PHY",VLOOKUP(H1785,PGDBuckets,2,FALSE()),0)</f>
        <v>0</v>
      </c>
      <c r="S1785" s="83" t="n">
        <f aca="false">IF($N1785="G",VLOOKUP(H1785,PGDBuckets,2,FALSE()),0)</f>
        <v>0</v>
      </c>
      <c r="T1785" s="83" t="n">
        <f aca="false">SUM(P1785:S1785)</f>
        <v>12</v>
      </c>
      <c r="U1785" s="83" t="str">
        <f aca="false">IF(O1785="not used","-",O1785&amp;N1785&amp;T1785)</f>
        <v>-</v>
      </c>
      <c r="V1785" s="83" t="str">
        <f aca="false">IF(O1785="Not Used","-",VLOOKUP(D1785,FOLIOS,7,FALSE())&amp;H1785)</f>
        <v>-</v>
      </c>
      <c r="W1785" s="83" t="str">
        <f aca="false">IF(U1785="-","-",O1785&amp;E1785&amp;H1785)</f>
        <v>-</v>
      </c>
      <c r="X1785" s="84" t="str">
        <f aca="false">D1785&amp;G1785</f>
        <v>FT-CAND-EGSC-PRCTOLL:WADD/BOS</v>
      </c>
      <c r="Y1785" s="5"/>
      <c r="Z1785" s="5"/>
      <c r="AF1785" s="0" t="str">
        <f aca="false">D1785&amp;V1785</f>
        <v>FT-CAND-EGSC-PRC-</v>
      </c>
    </row>
    <row r="1786" customFormat="false" ht="12.75" hidden="false" customHeight="false" outlineLevel="0" collapsed="false">
      <c r="A1786" s="80" t="n">
        <v>36682</v>
      </c>
      <c r="B1786" s="86" t="s">
        <v>55</v>
      </c>
      <c r="C1786" s="86" t="s">
        <v>56</v>
      </c>
      <c r="D1786" s="86" t="s">
        <v>80</v>
      </c>
      <c r="E1786" s="86" t="s">
        <v>24</v>
      </c>
      <c r="F1786" s="86"/>
      <c r="G1786" s="86" t="s">
        <v>72</v>
      </c>
      <c r="H1786" s="87" t="n">
        <v>38018</v>
      </c>
      <c r="I1786" s="81" t="n">
        <v>0</v>
      </c>
      <c r="J1786" s="81" t="n">
        <v>0</v>
      </c>
      <c r="K1786" s="82" t="n">
        <f aca="false">IF(J1786=0,0,J1786/I1786)</f>
        <v>0</v>
      </c>
      <c r="L1786" s="82" t="n">
        <f aca="false">I1786/UOM</f>
        <v>0</v>
      </c>
      <c r="M1786" s="82" t="n">
        <f aca="false">J1786/UOM</f>
        <v>0</v>
      </c>
      <c r="N1786" s="83" t="str">
        <f aca="false">IF(F1786="P","PHY",IF(F1786="G","G",E1786))</f>
        <v>P</v>
      </c>
      <c r="O1786" s="83" t="str">
        <f aca="false">IF(ISNA(VLOOKUP(G1786,BadCanCurves,1,FALSE())),VLOOKUP(D1786,FOLIOS,6,FALSE()),"not used")</f>
        <v>not used</v>
      </c>
      <c r="P1786" s="83" t="n">
        <f aca="false">IF($N1786="P",VLOOKUP(H1786,PrcBuckets,2,FALSE()),0)</f>
        <v>12</v>
      </c>
      <c r="Q1786" s="83" t="n">
        <f aca="false">IF($N1786="D",VLOOKUP(H1786,BasisBuckets,2,FALSE()),0)</f>
        <v>0</v>
      </c>
      <c r="R1786" s="83" t="n">
        <f aca="false">IF($N1786="PHY",VLOOKUP(H1786,PGDBuckets,2,FALSE()),0)</f>
        <v>0</v>
      </c>
      <c r="S1786" s="83" t="n">
        <f aca="false">IF($N1786="G",VLOOKUP(H1786,PGDBuckets,2,FALSE()),0)</f>
        <v>0</v>
      </c>
      <c r="T1786" s="83" t="n">
        <f aca="false">SUM(P1786:S1786)</f>
        <v>12</v>
      </c>
      <c r="U1786" s="83" t="str">
        <f aca="false">IF(O1786="not used","-",O1786&amp;N1786&amp;T1786)</f>
        <v>-</v>
      </c>
      <c r="V1786" s="83" t="str">
        <f aca="false">IF(O1786="Not Used","-",VLOOKUP(D1786,FOLIOS,7,FALSE())&amp;H1786)</f>
        <v>-</v>
      </c>
      <c r="W1786" s="83" t="str">
        <f aca="false">IF(U1786="-","-",O1786&amp;E1786&amp;H1786)</f>
        <v>-</v>
      </c>
      <c r="X1786" s="84" t="str">
        <f aca="false">D1786&amp;G1786</f>
        <v>FT-CAND-EGSC-PRCTOLL:WADD/BOS</v>
      </c>
      <c r="Y1786" s="5"/>
      <c r="Z1786" s="5"/>
      <c r="AF1786" s="0" t="str">
        <f aca="false">D1786&amp;V1786</f>
        <v>FT-CAND-EGSC-PRC-</v>
      </c>
    </row>
    <row r="1787" customFormat="false" ht="12.75" hidden="false" customHeight="false" outlineLevel="0" collapsed="false">
      <c r="A1787" s="80" t="n">
        <v>36682</v>
      </c>
      <c r="B1787" s="86" t="s">
        <v>55</v>
      </c>
      <c r="C1787" s="86" t="s">
        <v>56</v>
      </c>
      <c r="D1787" s="86" t="s">
        <v>80</v>
      </c>
      <c r="E1787" s="86" t="s">
        <v>24</v>
      </c>
      <c r="F1787" s="86"/>
      <c r="G1787" s="86" t="s">
        <v>72</v>
      </c>
      <c r="H1787" s="87" t="n">
        <v>38047</v>
      </c>
      <c r="I1787" s="81" t="n">
        <v>0</v>
      </c>
      <c r="J1787" s="81" t="n">
        <v>0</v>
      </c>
      <c r="K1787" s="82" t="n">
        <f aca="false">IF(J1787=0,0,J1787/I1787)</f>
        <v>0</v>
      </c>
      <c r="L1787" s="82" t="n">
        <f aca="false">I1787/UOM</f>
        <v>0</v>
      </c>
      <c r="M1787" s="82" t="n">
        <f aca="false">J1787/UOM</f>
        <v>0</v>
      </c>
      <c r="N1787" s="83" t="str">
        <f aca="false">IF(F1787="P","PHY",IF(F1787="G","G",E1787))</f>
        <v>P</v>
      </c>
      <c r="O1787" s="83" t="str">
        <f aca="false">IF(ISNA(VLOOKUP(G1787,BadCanCurves,1,FALSE())),VLOOKUP(D1787,FOLIOS,6,FALSE()),"not used")</f>
        <v>not used</v>
      </c>
      <c r="P1787" s="83" t="n">
        <f aca="false">IF($N1787="P",VLOOKUP(H1787,PrcBuckets,2,FALSE()),0)</f>
        <v>12</v>
      </c>
      <c r="Q1787" s="83" t="n">
        <f aca="false">IF($N1787="D",VLOOKUP(H1787,BasisBuckets,2,FALSE()),0)</f>
        <v>0</v>
      </c>
      <c r="R1787" s="83" t="n">
        <f aca="false">IF($N1787="PHY",VLOOKUP(H1787,PGDBuckets,2,FALSE()),0)</f>
        <v>0</v>
      </c>
      <c r="S1787" s="83" t="n">
        <f aca="false">IF($N1787="G",VLOOKUP(H1787,PGDBuckets,2,FALSE()),0)</f>
        <v>0</v>
      </c>
      <c r="T1787" s="83" t="n">
        <f aca="false">SUM(P1787:S1787)</f>
        <v>12</v>
      </c>
      <c r="U1787" s="83" t="str">
        <f aca="false">IF(O1787="not used","-",O1787&amp;N1787&amp;T1787)</f>
        <v>-</v>
      </c>
      <c r="V1787" s="83" t="str">
        <f aca="false">IF(O1787="Not Used","-",VLOOKUP(D1787,FOLIOS,7,FALSE())&amp;H1787)</f>
        <v>-</v>
      </c>
      <c r="W1787" s="83" t="str">
        <f aca="false">IF(U1787="-","-",O1787&amp;E1787&amp;H1787)</f>
        <v>-</v>
      </c>
      <c r="X1787" s="84" t="str">
        <f aca="false">D1787&amp;G1787</f>
        <v>FT-CAND-EGSC-PRCTOLL:WADD/BOS</v>
      </c>
      <c r="Y1787" s="5"/>
      <c r="Z1787" s="5"/>
      <c r="AF1787" s="0" t="str">
        <f aca="false">D1787&amp;V1787</f>
        <v>FT-CAND-EGSC-PRC-</v>
      </c>
    </row>
    <row r="1788" customFormat="false" ht="12.75" hidden="false" customHeight="false" outlineLevel="0" collapsed="false">
      <c r="A1788" s="80" t="n">
        <v>36682</v>
      </c>
      <c r="B1788" s="86" t="s">
        <v>55</v>
      </c>
      <c r="C1788" s="86" t="s">
        <v>56</v>
      </c>
      <c r="D1788" s="86" t="s">
        <v>80</v>
      </c>
      <c r="E1788" s="86" t="s">
        <v>24</v>
      </c>
      <c r="F1788" s="86"/>
      <c r="G1788" s="86" t="s">
        <v>72</v>
      </c>
      <c r="H1788" s="87" t="n">
        <v>38078</v>
      </c>
      <c r="I1788" s="81" t="n">
        <v>0</v>
      </c>
      <c r="J1788" s="81" t="n">
        <v>0</v>
      </c>
      <c r="K1788" s="82" t="n">
        <f aca="false">IF(J1788=0,0,J1788/I1788)</f>
        <v>0</v>
      </c>
      <c r="L1788" s="82" t="n">
        <f aca="false">I1788/UOM</f>
        <v>0</v>
      </c>
      <c r="M1788" s="82" t="n">
        <f aca="false">J1788/UOM</f>
        <v>0</v>
      </c>
      <c r="N1788" s="83" t="str">
        <f aca="false">IF(F1788="P","PHY",IF(F1788="G","G",E1788))</f>
        <v>P</v>
      </c>
      <c r="O1788" s="83" t="str">
        <f aca="false">IF(ISNA(VLOOKUP(G1788,BadCanCurves,1,FALSE())),VLOOKUP(D1788,FOLIOS,6,FALSE()),"not used")</f>
        <v>not used</v>
      </c>
      <c r="P1788" s="83" t="n">
        <f aca="false">IF($N1788="P",VLOOKUP(H1788,PrcBuckets,2,FALSE()),0)</f>
        <v>12</v>
      </c>
      <c r="Q1788" s="83" t="n">
        <f aca="false">IF($N1788="D",VLOOKUP(H1788,BasisBuckets,2,FALSE()),0)</f>
        <v>0</v>
      </c>
      <c r="R1788" s="83" t="n">
        <f aca="false">IF($N1788="PHY",VLOOKUP(H1788,PGDBuckets,2,FALSE()),0)</f>
        <v>0</v>
      </c>
      <c r="S1788" s="83" t="n">
        <f aca="false">IF($N1788="G",VLOOKUP(H1788,PGDBuckets,2,FALSE()),0)</f>
        <v>0</v>
      </c>
      <c r="T1788" s="83" t="n">
        <f aca="false">SUM(P1788:S1788)</f>
        <v>12</v>
      </c>
      <c r="U1788" s="83" t="str">
        <f aca="false">IF(O1788="not used","-",O1788&amp;N1788&amp;T1788)</f>
        <v>-</v>
      </c>
      <c r="V1788" s="83" t="str">
        <f aca="false">IF(O1788="Not Used","-",VLOOKUP(D1788,FOLIOS,7,FALSE())&amp;H1788)</f>
        <v>-</v>
      </c>
      <c r="W1788" s="83" t="str">
        <f aca="false">IF(U1788="-","-",O1788&amp;E1788&amp;H1788)</f>
        <v>-</v>
      </c>
      <c r="X1788" s="84" t="str">
        <f aca="false">D1788&amp;G1788</f>
        <v>FT-CAND-EGSC-PRCTOLL:WADD/BOS</v>
      </c>
      <c r="Y1788" s="5"/>
      <c r="Z1788" s="5"/>
      <c r="AF1788" s="0" t="str">
        <f aca="false">D1788&amp;V1788</f>
        <v>FT-CAND-EGSC-PRC-</v>
      </c>
    </row>
    <row r="1789" customFormat="false" ht="12.75" hidden="false" customHeight="false" outlineLevel="0" collapsed="false">
      <c r="A1789" s="80" t="n">
        <v>36682</v>
      </c>
      <c r="B1789" s="86" t="s">
        <v>55</v>
      </c>
      <c r="C1789" s="86" t="s">
        <v>56</v>
      </c>
      <c r="D1789" s="86" t="s">
        <v>80</v>
      </c>
      <c r="E1789" s="86" t="s">
        <v>24</v>
      </c>
      <c r="F1789" s="86"/>
      <c r="G1789" s="86" t="s">
        <v>72</v>
      </c>
      <c r="H1789" s="87" t="n">
        <v>38108</v>
      </c>
      <c r="I1789" s="81" t="n">
        <v>0</v>
      </c>
      <c r="J1789" s="81" t="n">
        <v>0</v>
      </c>
      <c r="K1789" s="82" t="n">
        <f aca="false">IF(J1789=0,0,J1789/I1789)</f>
        <v>0</v>
      </c>
      <c r="L1789" s="82" t="n">
        <f aca="false">I1789/UOM</f>
        <v>0</v>
      </c>
      <c r="M1789" s="82" t="n">
        <f aca="false">J1789/UOM</f>
        <v>0</v>
      </c>
      <c r="N1789" s="83" t="str">
        <f aca="false">IF(F1789="P","PHY",IF(F1789="G","G",E1789))</f>
        <v>P</v>
      </c>
      <c r="O1789" s="83" t="str">
        <f aca="false">IF(ISNA(VLOOKUP(G1789,BadCanCurves,1,FALSE())),VLOOKUP(D1789,FOLIOS,6,FALSE()),"not used")</f>
        <v>not used</v>
      </c>
      <c r="P1789" s="83" t="n">
        <f aca="false">IF($N1789="P",VLOOKUP(H1789,PrcBuckets,2,FALSE()),0)</f>
        <v>12</v>
      </c>
      <c r="Q1789" s="83" t="n">
        <f aca="false">IF($N1789="D",VLOOKUP(H1789,BasisBuckets,2,FALSE()),0)</f>
        <v>0</v>
      </c>
      <c r="R1789" s="83" t="n">
        <f aca="false">IF($N1789="PHY",VLOOKUP(H1789,PGDBuckets,2,FALSE()),0)</f>
        <v>0</v>
      </c>
      <c r="S1789" s="83" t="n">
        <f aca="false">IF($N1789="G",VLOOKUP(H1789,PGDBuckets,2,FALSE()),0)</f>
        <v>0</v>
      </c>
      <c r="T1789" s="83" t="n">
        <f aca="false">SUM(P1789:S1789)</f>
        <v>12</v>
      </c>
      <c r="U1789" s="83" t="str">
        <f aca="false">IF(O1789="not used","-",O1789&amp;N1789&amp;T1789)</f>
        <v>-</v>
      </c>
      <c r="V1789" s="83" t="str">
        <f aca="false">IF(O1789="Not Used","-",VLOOKUP(D1789,FOLIOS,7,FALSE())&amp;H1789)</f>
        <v>-</v>
      </c>
      <c r="W1789" s="83" t="str">
        <f aca="false">IF(U1789="-","-",O1789&amp;E1789&amp;H1789)</f>
        <v>-</v>
      </c>
      <c r="X1789" s="84" t="str">
        <f aca="false">D1789&amp;G1789</f>
        <v>FT-CAND-EGSC-PRCTOLL:WADD/BOS</v>
      </c>
      <c r="Y1789" s="5"/>
      <c r="Z1789" s="5"/>
      <c r="AF1789" s="0" t="str">
        <f aca="false">D1789&amp;V1789</f>
        <v>FT-CAND-EGSC-PRC-</v>
      </c>
    </row>
    <row r="1790" customFormat="false" ht="12.75" hidden="false" customHeight="false" outlineLevel="0" collapsed="false">
      <c r="A1790" s="80" t="n">
        <v>36682</v>
      </c>
      <c r="B1790" s="86" t="s">
        <v>55</v>
      </c>
      <c r="C1790" s="86" t="s">
        <v>56</v>
      </c>
      <c r="D1790" s="86" t="s">
        <v>80</v>
      </c>
      <c r="E1790" s="86" t="s">
        <v>24</v>
      </c>
      <c r="F1790" s="86"/>
      <c r="G1790" s="86" t="s">
        <v>72</v>
      </c>
      <c r="H1790" s="87" t="n">
        <v>38139</v>
      </c>
      <c r="I1790" s="81" t="n">
        <v>0</v>
      </c>
      <c r="J1790" s="81" t="n">
        <v>0</v>
      </c>
      <c r="K1790" s="82" t="n">
        <f aca="false">IF(J1790=0,0,J1790/I1790)</f>
        <v>0</v>
      </c>
      <c r="L1790" s="82" t="n">
        <f aca="false">I1790/UOM</f>
        <v>0</v>
      </c>
      <c r="M1790" s="82" t="n">
        <f aca="false">J1790/UOM</f>
        <v>0</v>
      </c>
      <c r="N1790" s="83" t="str">
        <f aca="false">IF(F1790="P","PHY",IF(F1790="G","G",E1790))</f>
        <v>P</v>
      </c>
      <c r="O1790" s="83" t="str">
        <f aca="false">IF(ISNA(VLOOKUP(G1790,BadCanCurves,1,FALSE())),VLOOKUP(D1790,FOLIOS,6,FALSE()),"not used")</f>
        <v>not used</v>
      </c>
      <c r="P1790" s="83" t="n">
        <f aca="false">IF($N1790="P",VLOOKUP(H1790,PrcBuckets,2,FALSE()),0)</f>
        <v>12</v>
      </c>
      <c r="Q1790" s="83" t="n">
        <f aca="false">IF($N1790="D",VLOOKUP(H1790,BasisBuckets,2,FALSE()),0)</f>
        <v>0</v>
      </c>
      <c r="R1790" s="83" t="n">
        <f aca="false">IF($N1790="PHY",VLOOKUP(H1790,PGDBuckets,2,FALSE()),0)</f>
        <v>0</v>
      </c>
      <c r="S1790" s="83" t="n">
        <f aca="false">IF($N1790="G",VLOOKUP(H1790,PGDBuckets,2,FALSE()),0)</f>
        <v>0</v>
      </c>
      <c r="T1790" s="83" t="n">
        <f aca="false">SUM(P1790:S1790)</f>
        <v>12</v>
      </c>
      <c r="U1790" s="83" t="str">
        <f aca="false">IF(O1790="not used","-",O1790&amp;N1790&amp;T1790)</f>
        <v>-</v>
      </c>
      <c r="V1790" s="83" t="str">
        <f aca="false">IF(O1790="Not Used","-",VLOOKUP(D1790,FOLIOS,7,FALSE())&amp;H1790)</f>
        <v>-</v>
      </c>
      <c r="W1790" s="83" t="str">
        <f aca="false">IF(U1790="-","-",O1790&amp;E1790&amp;H1790)</f>
        <v>-</v>
      </c>
      <c r="X1790" s="84" t="str">
        <f aca="false">D1790&amp;G1790</f>
        <v>FT-CAND-EGSC-PRCTOLL:WADD/BOS</v>
      </c>
      <c r="Y1790" s="5"/>
      <c r="Z1790" s="5"/>
      <c r="AF1790" s="0" t="str">
        <f aca="false">D1790&amp;V1790</f>
        <v>FT-CAND-EGSC-PRC-</v>
      </c>
    </row>
    <row r="1791" customFormat="false" ht="12.75" hidden="false" customHeight="false" outlineLevel="0" collapsed="false">
      <c r="A1791" s="80" t="n">
        <v>36682</v>
      </c>
      <c r="B1791" s="86" t="s">
        <v>55</v>
      </c>
      <c r="C1791" s="86" t="s">
        <v>56</v>
      </c>
      <c r="D1791" s="86" t="s">
        <v>80</v>
      </c>
      <c r="E1791" s="86" t="s">
        <v>24</v>
      </c>
      <c r="F1791" s="86"/>
      <c r="G1791" s="86" t="s">
        <v>72</v>
      </c>
      <c r="H1791" s="87" t="n">
        <v>38169</v>
      </c>
      <c r="I1791" s="81" t="n">
        <v>0</v>
      </c>
      <c r="J1791" s="81" t="n">
        <v>0</v>
      </c>
      <c r="K1791" s="82" t="n">
        <f aca="false">IF(J1791=0,0,J1791/I1791)</f>
        <v>0</v>
      </c>
      <c r="L1791" s="82" t="n">
        <f aca="false">I1791/UOM</f>
        <v>0</v>
      </c>
      <c r="M1791" s="82" t="n">
        <f aca="false">J1791/UOM</f>
        <v>0</v>
      </c>
      <c r="N1791" s="83" t="str">
        <f aca="false">IF(F1791="P","PHY",IF(F1791="G","G",E1791))</f>
        <v>P</v>
      </c>
      <c r="O1791" s="83" t="str">
        <f aca="false">IF(ISNA(VLOOKUP(G1791,BadCanCurves,1,FALSE())),VLOOKUP(D1791,FOLIOS,6,FALSE()),"not used")</f>
        <v>not used</v>
      </c>
      <c r="P1791" s="83" t="n">
        <f aca="false">IF($N1791="P",VLOOKUP(H1791,PrcBuckets,2,FALSE()),0)</f>
        <v>12</v>
      </c>
      <c r="Q1791" s="83" t="n">
        <f aca="false">IF($N1791="D",VLOOKUP(H1791,BasisBuckets,2,FALSE()),0)</f>
        <v>0</v>
      </c>
      <c r="R1791" s="83" t="n">
        <f aca="false">IF($N1791="PHY",VLOOKUP(H1791,PGDBuckets,2,FALSE()),0)</f>
        <v>0</v>
      </c>
      <c r="S1791" s="83" t="n">
        <f aca="false">IF($N1791="G",VLOOKUP(H1791,PGDBuckets,2,FALSE()),0)</f>
        <v>0</v>
      </c>
      <c r="T1791" s="83" t="n">
        <f aca="false">SUM(P1791:S1791)</f>
        <v>12</v>
      </c>
      <c r="U1791" s="83" t="str">
        <f aca="false">IF(O1791="not used","-",O1791&amp;N1791&amp;T1791)</f>
        <v>-</v>
      </c>
      <c r="V1791" s="83" t="str">
        <f aca="false">IF(O1791="Not Used","-",VLOOKUP(D1791,FOLIOS,7,FALSE())&amp;H1791)</f>
        <v>-</v>
      </c>
      <c r="W1791" s="83" t="str">
        <f aca="false">IF(U1791="-","-",O1791&amp;E1791&amp;H1791)</f>
        <v>-</v>
      </c>
      <c r="X1791" s="84" t="str">
        <f aca="false">D1791&amp;G1791</f>
        <v>FT-CAND-EGSC-PRCTOLL:WADD/BOS</v>
      </c>
      <c r="Y1791" s="5"/>
      <c r="Z1791" s="5"/>
      <c r="AF1791" s="0" t="str">
        <f aca="false">D1791&amp;V1791</f>
        <v>FT-CAND-EGSC-PRC-</v>
      </c>
    </row>
    <row r="1792" customFormat="false" ht="12.75" hidden="false" customHeight="false" outlineLevel="0" collapsed="false">
      <c r="A1792" s="80" t="n">
        <v>36682</v>
      </c>
      <c r="B1792" s="86" t="s">
        <v>55</v>
      </c>
      <c r="C1792" s="86" t="s">
        <v>56</v>
      </c>
      <c r="D1792" s="86" t="s">
        <v>80</v>
      </c>
      <c r="E1792" s="86" t="s">
        <v>24</v>
      </c>
      <c r="F1792" s="86"/>
      <c r="G1792" s="86" t="s">
        <v>72</v>
      </c>
      <c r="H1792" s="87" t="n">
        <v>38200</v>
      </c>
      <c r="I1792" s="81" t="n">
        <v>0</v>
      </c>
      <c r="J1792" s="81" t="n">
        <v>0</v>
      </c>
      <c r="K1792" s="82" t="n">
        <f aca="false">IF(J1792=0,0,J1792/I1792)</f>
        <v>0</v>
      </c>
      <c r="L1792" s="82" t="n">
        <f aca="false">I1792/UOM</f>
        <v>0</v>
      </c>
      <c r="M1792" s="82" t="n">
        <f aca="false">J1792/UOM</f>
        <v>0</v>
      </c>
      <c r="N1792" s="83" t="str">
        <f aca="false">IF(F1792="P","PHY",IF(F1792="G","G",E1792))</f>
        <v>P</v>
      </c>
      <c r="O1792" s="83" t="str">
        <f aca="false">IF(ISNA(VLOOKUP(G1792,BadCanCurves,1,FALSE())),VLOOKUP(D1792,FOLIOS,6,FALSE()),"not used")</f>
        <v>not used</v>
      </c>
      <c r="P1792" s="83" t="n">
        <f aca="false">IF($N1792="P",VLOOKUP(H1792,PrcBuckets,2,FALSE()),0)</f>
        <v>12</v>
      </c>
      <c r="Q1792" s="83" t="n">
        <f aca="false">IF($N1792="D",VLOOKUP(H1792,BasisBuckets,2,FALSE()),0)</f>
        <v>0</v>
      </c>
      <c r="R1792" s="83" t="n">
        <f aca="false">IF($N1792="PHY",VLOOKUP(H1792,PGDBuckets,2,FALSE()),0)</f>
        <v>0</v>
      </c>
      <c r="S1792" s="83" t="n">
        <f aca="false">IF($N1792="G",VLOOKUP(H1792,PGDBuckets,2,FALSE()),0)</f>
        <v>0</v>
      </c>
      <c r="T1792" s="83" t="n">
        <f aca="false">SUM(P1792:S1792)</f>
        <v>12</v>
      </c>
      <c r="U1792" s="83" t="str">
        <f aca="false">IF(O1792="not used","-",O1792&amp;N1792&amp;T1792)</f>
        <v>-</v>
      </c>
      <c r="V1792" s="83" t="str">
        <f aca="false">IF(O1792="Not Used","-",VLOOKUP(D1792,FOLIOS,7,FALSE())&amp;H1792)</f>
        <v>-</v>
      </c>
      <c r="W1792" s="83" t="str">
        <f aca="false">IF(U1792="-","-",O1792&amp;E1792&amp;H1792)</f>
        <v>-</v>
      </c>
      <c r="X1792" s="84" t="str">
        <f aca="false">D1792&amp;G1792</f>
        <v>FT-CAND-EGSC-PRCTOLL:WADD/BOS</v>
      </c>
      <c r="Y1792" s="5"/>
      <c r="Z1792" s="5"/>
      <c r="AF1792" s="0" t="str">
        <f aca="false">D1792&amp;V1792</f>
        <v>FT-CAND-EGSC-PRC-</v>
      </c>
    </row>
    <row r="1793" customFormat="false" ht="12.75" hidden="false" customHeight="false" outlineLevel="0" collapsed="false">
      <c r="A1793" s="80" t="n">
        <v>36682</v>
      </c>
      <c r="B1793" s="86" t="s">
        <v>55</v>
      </c>
      <c r="C1793" s="86" t="s">
        <v>56</v>
      </c>
      <c r="D1793" s="86" t="s">
        <v>80</v>
      </c>
      <c r="E1793" s="86" t="s">
        <v>24</v>
      </c>
      <c r="F1793" s="86"/>
      <c r="G1793" s="86" t="s">
        <v>72</v>
      </c>
      <c r="H1793" s="87" t="n">
        <v>38231</v>
      </c>
      <c r="I1793" s="81" t="n">
        <v>0</v>
      </c>
      <c r="J1793" s="81" t="n">
        <v>0</v>
      </c>
      <c r="K1793" s="82" t="n">
        <f aca="false">IF(J1793=0,0,J1793/I1793)</f>
        <v>0</v>
      </c>
      <c r="L1793" s="82" t="n">
        <f aca="false">I1793/UOM</f>
        <v>0</v>
      </c>
      <c r="M1793" s="82" t="n">
        <f aca="false">J1793/UOM</f>
        <v>0</v>
      </c>
      <c r="N1793" s="83" t="str">
        <f aca="false">IF(F1793="P","PHY",IF(F1793="G","G",E1793))</f>
        <v>P</v>
      </c>
      <c r="O1793" s="83" t="str">
        <f aca="false">IF(ISNA(VLOOKUP(G1793,BadCanCurves,1,FALSE())),VLOOKUP(D1793,FOLIOS,6,FALSE()),"not used")</f>
        <v>not used</v>
      </c>
      <c r="P1793" s="83" t="n">
        <f aca="false">IF($N1793="P",VLOOKUP(H1793,PrcBuckets,2,FALSE()),0)</f>
        <v>12</v>
      </c>
      <c r="Q1793" s="83" t="n">
        <f aca="false">IF($N1793="D",VLOOKUP(H1793,BasisBuckets,2,FALSE()),0)</f>
        <v>0</v>
      </c>
      <c r="R1793" s="83" t="n">
        <f aca="false">IF($N1793="PHY",VLOOKUP(H1793,PGDBuckets,2,FALSE()),0)</f>
        <v>0</v>
      </c>
      <c r="S1793" s="83" t="n">
        <f aca="false">IF($N1793="G",VLOOKUP(H1793,PGDBuckets,2,FALSE()),0)</f>
        <v>0</v>
      </c>
      <c r="T1793" s="83" t="n">
        <f aca="false">SUM(P1793:S1793)</f>
        <v>12</v>
      </c>
      <c r="U1793" s="83" t="str">
        <f aca="false">IF(O1793="not used","-",O1793&amp;N1793&amp;T1793)</f>
        <v>-</v>
      </c>
      <c r="V1793" s="83" t="str">
        <f aca="false">IF(O1793="Not Used","-",VLOOKUP(D1793,FOLIOS,7,FALSE())&amp;H1793)</f>
        <v>-</v>
      </c>
      <c r="W1793" s="83" t="str">
        <f aca="false">IF(U1793="-","-",O1793&amp;E1793&amp;H1793)</f>
        <v>-</v>
      </c>
      <c r="X1793" s="84" t="str">
        <f aca="false">D1793&amp;G1793</f>
        <v>FT-CAND-EGSC-PRCTOLL:WADD/BOS</v>
      </c>
      <c r="Y1793" s="5"/>
      <c r="Z1793" s="5"/>
      <c r="AF1793" s="0" t="str">
        <f aca="false">D1793&amp;V1793</f>
        <v>FT-CAND-EGSC-PRC-</v>
      </c>
    </row>
    <row r="1794" customFormat="false" ht="12.75" hidden="false" customHeight="false" outlineLevel="0" collapsed="false">
      <c r="A1794" s="80" t="n">
        <v>36682</v>
      </c>
      <c r="B1794" s="86" t="s">
        <v>55</v>
      </c>
      <c r="C1794" s="86" t="s">
        <v>56</v>
      </c>
      <c r="D1794" s="86" t="s">
        <v>80</v>
      </c>
      <c r="E1794" s="86" t="s">
        <v>24</v>
      </c>
      <c r="F1794" s="86"/>
      <c r="G1794" s="86" t="s">
        <v>72</v>
      </c>
      <c r="H1794" s="87" t="n">
        <v>38261</v>
      </c>
      <c r="I1794" s="81" t="n">
        <v>0</v>
      </c>
      <c r="J1794" s="81" t="n">
        <v>0</v>
      </c>
      <c r="K1794" s="82" t="n">
        <f aca="false">IF(J1794=0,0,J1794/I1794)</f>
        <v>0</v>
      </c>
      <c r="L1794" s="82" t="n">
        <f aca="false">I1794/UOM</f>
        <v>0</v>
      </c>
      <c r="M1794" s="82" t="n">
        <f aca="false">J1794/UOM</f>
        <v>0</v>
      </c>
      <c r="N1794" s="83" t="str">
        <f aca="false">IF(F1794="P","PHY",IF(F1794="G","G",E1794))</f>
        <v>P</v>
      </c>
      <c r="O1794" s="83" t="str">
        <f aca="false">IF(ISNA(VLOOKUP(G1794,BadCanCurves,1,FALSE())),VLOOKUP(D1794,FOLIOS,6,FALSE()),"not used")</f>
        <v>not used</v>
      </c>
      <c r="P1794" s="83" t="n">
        <f aca="false">IF($N1794="P",VLOOKUP(H1794,PrcBuckets,2,FALSE()),0)</f>
        <v>12</v>
      </c>
      <c r="Q1794" s="83" t="n">
        <f aca="false">IF($N1794="D",VLOOKUP(H1794,BasisBuckets,2,FALSE()),0)</f>
        <v>0</v>
      </c>
      <c r="R1794" s="83" t="n">
        <f aca="false">IF($N1794="PHY",VLOOKUP(H1794,PGDBuckets,2,FALSE()),0)</f>
        <v>0</v>
      </c>
      <c r="S1794" s="83" t="n">
        <f aca="false">IF($N1794="G",VLOOKUP(H1794,PGDBuckets,2,FALSE()),0)</f>
        <v>0</v>
      </c>
      <c r="T1794" s="83" t="n">
        <f aca="false">SUM(P1794:S1794)</f>
        <v>12</v>
      </c>
      <c r="U1794" s="83" t="str">
        <f aca="false">IF(O1794="not used","-",O1794&amp;N1794&amp;T1794)</f>
        <v>-</v>
      </c>
      <c r="V1794" s="83" t="str">
        <f aca="false">IF(O1794="Not Used","-",VLOOKUP(D1794,FOLIOS,7,FALSE())&amp;H1794)</f>
        <v>-</v>
      </c>
      <c r="W1794" s="83" t="str">
        <f aca="false">IF(U1794="-","-",O1794&amp;E1794&amp;H1794)</f>
        <v>-</v>
      </c>
      <c r="X1794" s="84" t="str">
        <f aca="false">D1794&amp;G1794</f>
        <v>FT-CAND-EGSC-PRCTOLL:WADD/BOS</v>
      </c>
      <c r="Y1794" s="5"/>
      <c r="Z1794" s="5"/>
      <c r="AF1794" s="0" t="str">
        <f aca="false">D1794&amp;V1794</f>
        <v>FT-CAND-EGSC-PRC-</v>
      </c>
    </row>
    <row r="1795" customFormat="false" ht="12.75" hidden="false" customHeight="false" outlineLevel="0" collapsed="false">
      <c r="A1795" s="80" t="n">
        <v>36682</v>
      </c>
      <c r="B1795" s="86" t="s">
        <v>55</v>
      </c>
      <c r="C1795" s="86" t="s">
        <v>56</v>
      </c>
      <c r="D1795" s="86" t="s">
        <v>80</v>
      </c>
      <c r="E1795" s="86" t="s">
        <v>24</v>
      </c>
      <c r="F1795" s="86"/>
      <c r="G1795" s="86" t="s">
        <v>72</v>
      </c>
      <c r="H1795" s="87" t="n">
        <v>38292</v>
      </c>
      <c r="I1795" s="81" t="n">
        <v>0</v>
      </c>
      <c r="J1795" s="81" t="n">
        <v>0</v>
      </c>
      <c r="K1795" s="82" t="n">
        <f aca="false">IF(J1795=0,0,J1795/I1795)</f>
        <v>0</v>
      </c>
      <c r="L1795" s="82" t="n">
        <f aca="false">I1795/UOM</f>
        <v>0</v>
      </c>
      <c r="M1795" s="82" t="n">
        <f aca="false">J1795/UOM</f>
        <v>0</v>
      </c>
      <c r="N1795" s="83" t="str">
        <f aca="false">IF(F1795="P","PHY",IF(F1795="G","G",E1795))</f>
        <v>P</v>
      </c>
      <c r="O1795" s="83" t="str">
        <f aca="false">IF(ISNA(VLOOKUP(G1795,BadCanCurves,1,FALSE())),VLOOKUP(D1795,FOLIOS,6,FALSE()),"not used")</f>
        <v>not used</v>
      </c>
      <c r="P1795" s="83" t="n">
        <f aca="false">IF($N1795="P",VLOOKUP(H1795,PrcBuckets,2,FALSE()),0)</f>
        <v>12</v>
      </c>
      <c r="Q1795" s="83" t="n">
        <f aca="false">IF($N1795="D",VLOOKUP(H1795,BasisBuckets,2,FALSE()),0)</f>
        <v>0</v>
      </c>
      <c r="R1795" s="83" t="n">
        <f aca="false">IF($N1795="PHY",VLOOKUP(H1795,PGDBuckets,2,FALSE()),0)</f>
        <v>0</v>
      </c>
      <c r="S1795" s="83" t="n">
        <f aca="false">IF($N1795="G",VLOOKUP(H1795,PGDBuckets,2,FALSE()),0)</f>
        <v>0</v>
      </c>
      <c r="T1795" s="83" t="n">
        <f aca="false">SUM(P1795:S1795)</f>
        <v>12</v>
      </c>
      <c r="U1795" s="83" t="str">
        <f aca="false">IF(O1795="not used","-",O1795&amp;N1795&amp;T1795)</f>
        <v>-</v>
      </c>
      <c r="V1795" s="83" t="str">
        <f aca="false">IF(O1795="Not Used","-",VLOOKUP(D1795,FOLIOS,7,FALSE())&amp;H1795)</f>
        <v>-</v>
      </c>
      <c r="W1795" s="83" t="str">
        <f aca="false">IF(U1795="-","-",O1795&amp;E1795&amp;H1795)</f>
        <v>-</v>
      </c>
      <c r="X1795" s="84" t="str">
        <f aca="false">D1795&amp;G1795</f>
        <v>FT-CAND-EGSC-PRCTOLL:WADD/BOS</v>
      </c>
      <c r="Y1795" s="5"/>
      <c r="Z1795" s="5"/>
      <c r="AF1795" s="0" t="str">
        <f aca="false">D1795&amp;V1795</f>
        <v>FT-CAND-EGSC-PRC-</v>
      </c>
    </row>
    <row r="1796" customFormat="false" ht="12.75" hidden="false" customHeight="false" outlineLevel="0" collapsed="false">
      <c r="A1796" s="80" t="n">
        <v>36682</v>
      </c>
      <c r="B1796" s="86" t="s">
        <v>55</v>
      </c>
      <c r="C1796" s="86" t="s">
        <v>56</v>
      </c>
      <c r="D1796" s="86" t="s">
        <v>80</v>
      </c>
      <c r="E1796" s="86" t="s">
        <v>24</v>
      </c>
      <c r="F1796" s="86"/>
      <c r="G1796" s="86" t="s">
        <v>72</v>
      </c>
      <c r="H1796" s="87" t="n">
        <v>38322</v>
      </c>
      <c r="I1796" s="81" t="n">
        <v>0</v>
      </c>
      <c r="J1796" s="81" t="n">
        <v>0</v>
      </c>
      <c r="K1796" s="82" t="n">
        <f aca="false">IF(J1796=0,0,J1796/I1796)</f>
        <v>0</v>
      </c>
      <c r="L1796" s="82" t="n">
        <f aca="false">I1796/UOM</f>
        <v>0</v>
      </c>
      <c r="M1796" s="82" t="n">
        <f aca="false">J1796/UOM</f>
        <v>0</v>
      </c>
      <c r="N1796" s="83" t="str">
        <f aca="false">IF(F1796="P","PHY",IF(F1796="G","G",E1796))</f>
        <v>P</v>
      </c>
      <c r="O1796" s="83" t="str">
        <f aca="false">IF(ISNA(VLOOKUP(G1796,BadCanCurves,1,FALSE())),VLOOKUP(D1796,FOLIOS,6,FALSE()),"not used")</f>
        <v>not used</v>
      </c>
      <c r="P1796" s="83" t="n">
        <f aca="false">IF($N1796="P",VLOOKUP(H1796,PrcBuckets,2,FALSE()),0)</f>
        <v>12</v>
      </c>
      <c r="Q1796" s="83" t="n">
        <f aca="false">IF($N1796="D",VLOOKUP(H1796,BasisBuckets,2,FALSE()),0)</f>
        <v>0</v>
      </c>
      <c r="R1796" s="83" t="n">
        <f aca="false">IF($N1796="PHY",VLOOKUP(H1796,PGDBuckets,2,FALSE()),0)</f>
        <v>0</v>
      </c>
      <c r="S1796" s="83" t="n">
        <f aca="false">IF($N1796="G",VLOOKUP(H1796,PGDBuckets,2,FALSE()),0)</f>
        <v>0</v>
      </c>
      <c r="T1796" s="83" t="n">
        <f aca="false">SUM(P1796:S1796)</f>
        <v>12</v>
      </c>
      <c r="U1796" s="83" t="str">
        <f aca="false">IF(O1796="not used","-",O1796&amp;N1796&amp;T1796)</f>
        <v>-</v>
      </c>
      <c r="V1796" s="83" t="str">
        <f aca="false">IF(O1796="Not Used","-",VLOOKUP(D1796,FOLIOS,7,FALSE())&amp;H1796)</f>
        <v>-</v>
      </c>
      <c r="W1796" s="83" t="str">
        <f aca="false">IF(U1796="-","-",O1796&amp;E1796&amp;H1796)</f>
        <v>-</v>
      </c>
      <c r="X1796" s="84" t="str">
        <f aca="false">D1796&amp;G1796</f>
        <v>FT-CAND-EGSC-PRCTOLL:WADD/BOS</v>
      </c>
      <c r="Y1796" s="5"/>
      <c r="Z1796" s="5"/>
      <c r="AF1796" s="0" t="str">
        <f aca="false">D1796&amp;V1796</f>
        <v>FT-CAND-EGSC-PRC-</v>
      </c>
    </row>
    <row r="1797" customFormat="false" ht="12.75" hidden="false" customHeight="false" outlineLevel="0" collapsed="false">
      <c r="A1797" s="80" t="n">
        <v>36682</v>
      </c>
      <c r="B1797" s="86" t="s">
        <v>55</v>
      </c>
      <c r="C1797" s="86" t="s">
        <v>56</v>
      </c>
      <c r="D1797" s="86" t="s">
        <v>80</v>
      </c>
      <c r="E1797" s="86" t="s">
        <v>24</v>
      </c>
      <c r="F1797" s="86"/>
      <c r="G1797" s="86" t="s">
        <v>72</v>
      </c>
      <c r="H1797" s="87" t="n">
        <v>38353</v>
      </c>
      <c r="I1797" s="81" t="n">
        <v>0</v>
      </c>
      <c r="J1797" s="81" t="n">
        <v>0</v>
      </c>
      <c r="K1797" s="82" t="n">
        <f aca="false">IF(J1797=0,0,J1797/I1797)</f>
        <v>0</v>
      </c>
      <c r="L1797" s="82" t="n">
        <f aca="false">I1797/UOM</f>
        <v>0</v>
      </c>
      <c r="M1797" s="82" t="n">
        <f aca="false">J1797/UOM</f>
        <v>0</v>
      </c>
      <c r="N1797" s="83" t="str">
        <f aca="false">IF(F1797="P","PHY",IF(F1797="G","G",E1797))</f>
        <v>P</v>
      </c>
      <c r="O1797" s="83" t="str">
        <f aca="false">IF(ISNA(VLOOKUP(G1797,BadCanCurves,1,FALSE())),VLOOKUP(D1797,FOLIOS,6,FALSE()),"not used")</f>
        <v>not used</v>
      </c>
      <c r="P1797" s="83" t="n">
        <f aca="false">IF($N1797="P",VLOOKUP(H1797,PrcBuckets,2,FALSE()),0)</f>
        <v>13</v>
      </c>
      <c r="Q1797" s="83" t="n">
        <f aca="false">IF($N1797="D",VLOOKUP(H1797,BasisBuckets,2,FALSE()),0)</f>
        <v>0</v>
      </c>
      <c r="R1797" s="83" t="n">
        <f aca="false">IF($N1797="PHY",VLOOKUP(H1797,PGDBuckets,2,FALSE()),0)</f>
        <v>0</v>
      </c>
      <c r="S1797" s="83" t="n">
        <f aca="false">IF($N1797="G",VLOOKUP(H1797,PGDBuckets,2,FALSE()),0)</f>
        <v>0</v>
      </c>
      <c r="T1797" s="83" t="n">
        <f aca="false">SUM(P1797:S1797)</f>
        <v>13</v>
      </c>
      <c r="U1797" s="83" t="str">
        <f aca="false">IF(O1797="not used","-",O1797&amp;N1797&amp;T1797)</f>
        <v>-</v>
      </c>
      <c r="V1797" s="83" t="str">
        <f aca="false">IF(O1797="Not Used","-",VLOOKUP(D1797,FOLIOS,7,FALSE())&amp;H1797)</f>
        <v>-</v>
      </c>
      <c r="W1797" s="83" t="str">
        <f aca="false">IF(U1797="-","-",O1797&amp;E1797&amp;H1797)</f>
        <v>-</v>
      </c>
      <c r="X1797" s="84" t="str">
        <f aca="false">D1797&amp;G1797</f>
        <v>FT-CAND-EGSC-PRCTOLL:WADD/BOS</v>
      </c>
      <c r="Y1797" s="5"/>
      <c r="Z1797" s="5"/>
      <c r="AF1797" s="0" t="str">
        <f aca="false">D1797&amp;V1797</f>
        <v>FT-CAND-EGSC-PRC-</v>
      </c>
    </row>
    <row r="1798" customFormat="false" ht="12.75" hidden="false" customHeight="false" outlineLevel="0" collapsed="false">
      <c r="A1798" s="80" t="n">
        <v>36682</v>
      </c>
      <c r="B1798" s="86" t="s">
        <v>55</v>
      </c>
      <c r="C1798" s="86" t="s">
        <v>56</v>
      </c>
      <c r="D1798" s="86" t="s">
        <v>80</v>
      </c>
      <c r="E1798" s="86" t="s">
        <v>24</v>
      </c>
      <c r="F1798" s="86"/>
      <c r="G1798" s="86" t="s">
        <v>72</v>
      </c>
      <c r="H1798" s="87" t="n">
        <v>38384</v>
      </c>
      <c r="I1798" s="81" t="n">
        <v>0</v>
      </c>
      <c r="J1798" s="81" t="n">
        <v>0</v>
      </c>
      <c r="K1798" s="82" t="n">
        <f aca="false">IF(J1798=0,0,J1798/I1798)</f>
        <v>0</v>
      </c>
      <c r="L1798" s="82" t="n">
        <f aca="false">I1798/UOM</f>
        <v>0</v>
      </c>
      <c r="M1798" s="82" t="n">
        <f aca="false">J1798/UOM</f>
        <v>0</v>
      </c>
      <c r="N1798" s="83" t="str">
        <f aca="false">IF(F1798="P","PHY",IF(F1798="G","G",E1798))</f>
        <v>P</v>
      </c>
      <c r="O1798" s="83" t="str">
        <f aca="false">IF(ISNA(VLOOKUP(G1798,BadCanCurves,1,FALSE())),VLOOKUP(D1798,FOLIOS,6,FALSE()),"not used")</f>
        <v>not used</v>
      </c>
      <c r="P1798" s="83" t="n">
        <f aca="false">IF($N1798="P",VLOOKUP(H1798,PrcBuckets,2,FALSE()),0)</f>
        <v>13</v>
      </c>
      <c r="Q1798" s="83" t="n">
        <f aca="false">IF($N1798="D",VLOOKUP(H1798,BasisBuckets,2,FALSE()),0)</f>
        <v>0</v>
      </c>
      <c r="R1798" s="83" t="n">
        <f aca="false">IF($N1798="PHY",VLOOKUP(H1798,PGDBuckets,2,FALSE()),0)</f>
        <v>0</v>
      </c>
      <c r="S1798" s="83" t="n">
        <f aca="false">IF($N1798="G",VLOOKUP(H1798,PGDBuckets,2,FALSE()),0)</f>
        <v>0</v>
      </c>
      <c r="T1798" s="83" t="n">
        <f aca="false">SUM(P1798:S1798)</f>
        <v>13</v>
      </c>
      <c r="U1798" s="83" t="str">
        <f aca="false">IF(O1798="not used","-",O1798&amp;N1798&amp;T1798)</f>
        <v>-</v>
      </c>
      <c r="V1798" s="83" t="str">
        <f aca="false">IF(O1798="Not Used","-",VLOOKUP(D1798,FOLIOS,7,FALSE())&amp;H1798)</f>
        <v>-</v>
      </c>
      <c r="W1798" s="83" t="str">
        <f aca="false">IF(U1798="-","-",O1798&amp;E1798&amp;H1798)</f>
        <v>-</v>
      </c>
      <c r="X1798" s="84" t="str">
        <f aca="false">D1798&amp;G1798</f>
        <v>FT-CAND-EGSC-PRCTOLL:WADD/BOS</v>
      </c>
      <c r="Y1798" s="5"/>
      <c r="Z1798" s="5"/>
      <c r="AF1798" s="0" t="str">
        <f aca="false">D1798&amp;V1798</f>
        <v>FT-CAND-EGSC-PRC-</v>
      </c>
    </row>
    <row r="1799" customFormat="false" ht="12.75" hidden="false" customHeight="false" outlineLevel="0" collapsed="false">
      <c r="A1799" s="80" t="n">
        <v>36682</v>
      </c>
      <c r="B1799" s="86" t="s">
        <v>55</v>
      </c>
      <c r="C1799" s="86" t="s">
        <v>56</v>
      </c>
      <c r="D1799" s="86" t="s">
        <v>80</v>
      </c>
      <c r="E1799" s="86" t="s">
        <v>24</v>
      </c>
      <c r="F1799" s="86"/>
      <c r="G1799" s="86" t="s">
        <v>72</v>
      </c>
      <c r="H1799" s="87" t="n">
        <v>38412</v>
      </c>
      <c r="I1799" s="81" t="n">
        <v>0</v>
      </c>
      <c r="J1799" s="81" t="n">
        <v>0</v>
      </c>
      <c r="K1799" s="82" t="n">
        <f aca="false">IF(J1799=0,0,J1799/I1799)</f>
        <v>0</v>
      </c>
      <c r="L1799" s="82" t="n">
        <f aca="false">I1799/UOM</f>
        <v>0</v>
      </c>
      <c r="M1799" s="82" t="n">
        <f aca="false">J1799/UOM</f>
        <v>0</v>
      </c>
      <c r="N1799" s="83" t="str">
        <f aca="false">IF(F1799="P","PHY",IF(F1799="G","G",E1799))</f>
        <v>P</v>
      </c>
      <c r="O1799" s="83" t="str">
        <f aca="false">IF(ISNA(VLOOKUP(G1799,BadCanCurves,1,FALSE())),VLOOKUP(D1799,FOLIOS,6,FALSE()),"not used")</f>
        <v>not used</v>
      </c>
      <c r="P1799" s="83" t="n">
        <f aca="false">IF($N1799="P",VLOOKUP(H1799,PrcBuckets,2,FALSE()),0)</f>
        <v>13</v>
      </c>
      <c r="Q1799" s="83" t="n">
        <f aca="false">IF($N1799="D",VLOOKUP(H1799,BasisBuckets,2,FALSE()),0)</f>
        <v>0</v>
      </c>
      <c r="R1799" s="83" t="n">
        <f aca="false">IF($N1799="PHY",VLOOKUP(H1799,PGDBuckets,2,FALSE()),0)</f>
        <v>0</v>
      </c>
      <c r="S1799" s="83" t="n">
        <f aca="false">IF($N1799="G",VLOOKUP(H1799,PGDBuckets,2,FALSE()),0)</f>
        <v>0</v>
      </c>
      <c r="T1799" s="83" t="n">
        <f aca="false">SUM(P1799:S1799)</f>
        <v>13</v>
      </c>
      <c r="U1799" s="83" t="str">
        <f aca="false">IF(O1799="not used","-",O1799&amp;N1799&amp;T1799)</f>
        <v>-</v>
      </c>
      <c r="V1799" s="83" t="str">
        <f aca="false">IF(O1799="Not Used","-",VLOOKUP(D1799,FOLIOS,7,FALSE())&amp;H1799)</f>
        <v>-</v>
      </c>
      <c r="W1799" s="83" t="str">
        <f aca="false">IF(U1799="-","-",O1799&amp;E1799&amp;H1799)</f>
        <v>-</v>
      </c>
      <c r="X1799" s="84" t="str">
        <f aca="false">D1799&amp;G1799</f>
        <v>FT-CAND-EGSC-PRCTOLL:WADD/BOS</v>
      </c>
      <c r="Y1799" s="5"/>
      <c r="Z1799" s="5"/>
      <c r="AF1799" s="0" t="str">
        <f aca="false">D1799&amp;V1799</f>
        <v>FT-CAND-EGSC-PRC-</v>
      </c>
    </row>
    <row r="1800" customFormat="false" ht="12.75" hidden="false" customHeight="false" outlineLevel="0" collapsed="false">
      <c r="A1800" s="80" t="n">
        <v>36682</v>
      </c>
      <c r="B1800" s="86" t="s">
        <v>55</v>
      </c>
      <c r="C1800" s="86" t="s">
        <v>56</v>
      </c>
      <c r="D1800" s="86" t="s">
        <v>80</v>
      </c>
      <c r="E1800" s="86" t="s">
        <v>24</v>
      </c>
      <c r="F1800" s="86"/>
      <c r="G1800" s="86" t="s">
        <v>72</v>
      </c>
      <c r="H1800" s="87" t="n">
        <v>38443</v>
      </c>
      <c r="I1800" s="81" t="n">
        <v>0</v>
      </c>
      <c r="J1800" s="81" t="n">
        <v>0</v>
      </c>
      <c r="K1800" s="82" t="n">
        <f aca="false">IF(J1800=0,0,J1800/I1800)</f>
        <v>0</v>
      </c>
      <c r="L1800" s="82" t="n">
        <f aca="false">I1800/UOM</f>
        <v>0</v>
      </c>
      <c r="M1800" s="82" t="n">
        <f aca="false">J1800/UOM</f>
        <v>0</v>
      </c>
      <c r="N1800" s="83" t="str">
        <f aca="false">IF(F1800="P","PHY",IF(F1800="G","G",E1800))</f>
        <v>P</v>
      </c>
      <c r="O1800" s="83" t="str">
        <f aca="false">IF(ISNA(VLOOKUP(G1800,BadCanCurves,1,FALSE())),VLOOKUP(D1800,FOLIOS,6,FALSE()),"not used")</f>
        <v>not used</v>
      </c>
      <c r="P1800" s="83" t="n">
        <f aca="false">IF($N1800="P",VLOOKUP(H1800,PrcBuckets,2,FALSE()),0)</f>
        <v>13</v>
      </c>
      <c r="Q1800" s="83" t="n">
        <f aca="false">IF($N1800="D",VLOOKUP(H1800,BasisBuckets,2,FALSE()),0)</f>
        <v>0</v>
      </c>
      <c r="R1800" s="83" t="n">
        <f aca="false">IF($N1800="PHY",VLOOKUP(H1800,PGDBuckets,2,FALSE()),0)</f>
        <v>0</v>
      </c>
      <c r="S1800" s="83" t="n">
        <f aca="false">IF($N1800="G",VLOOKUP(H1800,PGDBuckets,2,FALSE()),0)</f>
        <v>0</v>
      </c>
      <c r="T1800" s="83" t="n">
        <f aca="false">SUM(P1800:S1800)</f>
        <v>13</v>
      </c>
      <c r="U1800" s="83" t="str">
        <f aca="false">IF(O1800="not used","-",O1800&amp;N1800&amp;T1800)</f>
        <v>-</v>
      </c>
      <c r="V1800" s="83" t="str">
        <f aca="false">IF(O1800="Not Used","-",VLOOKUP(D1800,FOLIOS,7,FALSE())&amp;H1800)</f>
        <v>-</v>
      </c>
      <c r="W1800" s="83" t="str">
        <f aca="false">IF(U1800="-","-",O1800&amp;E1800&amp;H1800)</f>
        <v>-</v>
      </c>
      <c r="X1800" s="84" t="str">
        <f aca="false">D1800&amp;G1800</f>
        <v>FT-CAND-EGSC-PRCTOLL:WADD/BOS</v>
      </c>
      <c r="Y1800" s="5"/>
      <c r="Z1800" s="5"/>
      <c r="AF1800" s="0" t="str">
        <f aca="false">D1800&amp;V1800</f>
        <v>FT-CAND-EGSC-PRC-</v>
      </c>
    </row>
    <row r="1801" customFormat="false" ht="12.75" hidden="false" customHeight="false" outlineLevel="0" collapsed="false">
      <c r="A1801" s="80" t="n">
        <v>36682</v>
      </c>
      <c r="B1801" s="86" t="s">
        <v>55</v>
      </c>
      <c r="C1801" s="86" t="s">
        <v>56</v>
      </c>
      <c r="D1801" s="86" t="s">
        <v>80</v>
      </c>
      <c r="E1801" s="86" t="s">
        <v>24</v>
      </c>
      <c r="F1801" s="86"/>
      <c r="G1801" s="86" t="s">
        <v>72</v>
      </c>
      <c r="H1801" s="87" t="n">
        <v>38473</v>
      </c>
      <c r="I1801" s="81" t="n">
        <v>0</v>
      </c>
      <c r="J1801" s="81" t="n">
        <v>0</v>
      </c>
      <c r="K1801" s="82" t="n">
        <f aca="false">IF(J1801=0,0,J1801/I1801)</f>
        <v>0</v>
      </c>
      <c r="L1801" s="82" t="n">
        <f aca="false">I1801/UOM</f>
        <v>0</v>
      </c>
      <c r="M1801" s="82" t="n">
        <f aca="false">J1801/UOM</f>
        <v>0</v>
      </c>
      <c r="N1801" s="83" t="str">
        <f aca="false">IF(F1801="P","PHY",IF(F1801="G","G",E1801))</f>
        <v>P</v>
      </c>
      <c r="O1801" s="83" t="str">
        <f aca="false">IF(ISNA(VLOOKUP(G1801,BadCanCurves,1,FALSE())),VLOOKUP(D1801,FOLIOS,6,FALSE()),"not used")</f>
        <v>not used</v>
      </c>
      <c r="P1801" s="83" t="n">
        <f aca="false">IF($N1801="P",VLOOKUP(H1801,PrcBuckets,2,FALSE()),0)</f>
        <v>13</v>
      </c>
      <c r="Q1801" s="83" t="n">
        <f aca="false">IF($N1801="D",VLOOKUP(H1801,BasisBuckets,2,FALSE()),0)</f>
        <v>0</v>
      </c>
      <c r="R1801" s="83" t="n">
        <f aca="false">IF($N1801="PHY",VLOOKUP(H1801,PGDBuckets,2,FALSE()),0)</f>
        <v>0</v>
      </c>
      <c r="S1801" s="83" t="n">
        <f aca="false">IF($N1801="G",VLOOKUP(H1801,PGDBuckets,2,FALSE()),0)</f>
        <v>0</v>
      </c>
      <c r="T1801" s="83" t="n">
        <f aca="false">SUM(P1801:S1801)</f>
        <v>13</v>
      </c>
      <c r="U1801" s="83" t="str">
        <f aca="false">IF(O1801="not used","-",O1801&amp;N1801&amp;T1801)</f>
        <v>-</v>
      </c>
      <c r="V1801" s="83" t="str">
        <f aca="false">IF(O1801="Not Used","-",VLOOKUP(D1801,FOLIOS,7,FALSE())&amp;H1801)</f>
        <v>-</v>
      </c>
      <c r="W1801" s="83" t="str">
        <f aca="false">IF(U1801="-","-",O1801&amp;E1801&amp;H1801)</f>
        <v>-</v>
      </c>
      <c r="X1801" s="84" t="str">
        <f aca="false">D1801&amp;G1801</f>
        <v>FT-CAND-EGSC-PRCTOLL:WADD/BOS</v>
      </c>
      <c r="Y1801" s="5"/>
      <c r="Z1801" s="5"/>
      <c r="AF1801" s="0" t="str">
        <f aca="false">D1801&amp;V1801</f>
        <v>FT-CAND-EGSC-PRC-</v>
      </c>
    </row>
    <row r="1802" customFormat="false" ht="12.75" hidden="false" customHeight="false" outlineLevel="0" collapsed="false">
      <c r="A1802" s="80" t="n">
        <v>36682</v>
      </c>
      <c r="B1802" s="86" t="s">
        <v>55</v>
      </c>
      <c r="C1802" s="86" t="s">
        <v>56</v>
      </c>
      <c r="D1802" s="86" t="s">
        <v>80</v>
      </c>
      <c r="E1802" s="86" t="s">
        <v>24</v>
      </c>
      <c r="F1802" s="86"/>
      <c r="G1802" s="86" t="s">
        <v>72</v>
      </c>
      <c r="H1802" s="87" t="n">
        <v>38504</v>
      </c>
      <c r="I1802" s="81" t="n">
        <v>0</v>
      </c>
      <c r="J1802" s="81" t="n">
        <v>0</v>
      </c>
      <c r="K1802" s="82" t="n">
        <f aca="false">IF(J1802=0,0,J1802/I1802)</f>
        <v>0</v>
      </c>
      <c r="L1802" s="82" t="n">
        <f aca="false">I1802/UOM</f>
        <v>0</v>
      </c>
      <c r="M1802" s="82" t="n">
        <f aca="false">J1802/UOM</f>
        <v>0</v>
      </c>
      <c r="N1802" s="83" t="str">
        <f aca="false">IF(F1802="P","PHY",IF(F1802="G","G",E1802))</f>
        <v>P</v>
      </c>
      <c r="O1802" s="83" t="str">
        <f aca="false">IF(ISNA(VLOOKUP(G1802,BadCanCurves,1,FALSE())),VLOOKUP(D1802,FOLIOS,6,FALSE()),"not used")</f>
        <v>not used</v>
      </c>
      <c r="P1802" s="83" t="n">
        <f aca="false">IF($N1802="P",VLOOKUP(H1802,PrcBuckets,2,FALSE()),0)</f>
        <v>13</v>
      </c>
      <c r="Q1802" s="83" t="n">
        <f aca="false">IF($N1802="D",VLOOKUP(H1802,BasisBuckets,2,FALSE()),0)</f>
        <v>0</v>
      </c>
      <c r="R1802" s="83" t="n">
        <f aca="false">IF($N1802="PHY",VLOOKUP(H1802,PGDBuckets,2,FALSE()),0)</f>
        <v>0</v>
      </c>
      <c r="S1802" s="83" t="n">
        <f aca="false">IF($N1802="G",VLOOKUP(H1802,PGDBuckets,2,FALSE()),0)</f>
        <v>0</v>
      </c>
      <c r="T1802" s="83" t="n">
        <f aca="false">SUM(P1802:S1802)</f>
        <v>13</v>
      </c>
      <c r="U1802" s="83" t="str">
        <f aca="false">IF(O1802="not used","-",O1802&amp;N1802&amp;T1802)</f>
        <v>-</v>
      </c>
      <c r="V1802" s="83" t="str">
        <f aca="false">IF(O1802="Not Used","-",VLOOKUP(D1802,FOLIOS,7,FALSE())&amp;H1802)</f>
        <v>-</v>
      </c>
      <c r="W1802" s="83" t="str">
        <f aca="false">IF(U1802="-","-",O1802&amp;E1802&amp;H1802)</f>
        <v>-</v>
      </c>
      <c r="X1802" s="84" t="str">
        <f aca="false">D1802&amp;G1802</f>
        <v>FT-CAND-EGSC-PRCTOLL:WADD/BOS</v>
      </c>
      <c r="Y1802" s="5"/>
      <c r="Z1802" s="5"/>
      <c r="AF1802" s="0" t="str">
        <f aca="false">D1802&amp;V1802</f>
        <v>FT-CAND-EGSC-PRC-</v>
      </c>
    </row>
    <row r="1803" customFormat="false" ht="12.75" hidden="false" customHeight="false" outlineLevel="0" collapsed="false">
      <c r="A1803" s="80" t="n">
        <v>36682</v>
      </c>
      <c r="B1803" s="86" t="s">
        <v>55</v>
      </c>
      <c r="C1803" s="86" t="s">
        <v>56</v>
      </c>
      <c r="D1803" s="86" t="s">
        <v>80</v>
      </c>
      <c r="E1803" s="86" t="s">
        <v>24</v>
      </c>
      <c r="F1803" s="86"/>
      <c r="G1803" s="86" t="s">
        <v>72</v>
      </c>
      <c r="H1803" s="87" t="n">
        <v>38534</v>
      </c>
      <c r="I1803" s="81" t="n">
        <v>0</v>
      </c>
      <c r="J1803" s="81" t="n">
        <v>0</v>
      </c>
      <c r="K1803" s="82" t="n">
        <f aca="false">IF(J1803=0,0,J1803/I1803)</f>
        <v>0</v>
      </c>
      <c r="L1803" s="82" t="n">
        <f aca="false">I1803/UOM</f>
        <v>0</v>
      </c>
      <c r="M1803" s="82" t="n">
        <f aca="false">J1803/UOM</f>
        <v>0</v>
      </c>
      <c r="N1803" s="83" t="str">
        <f aca="false">IF(F1803="P","PHY",IF(F1803="G","G",E1803))</f>
        <v>P</v>
      </c>
      <c r="O1803" s="83" t="str">
        <f aca="false">IF(ISNA(VLOOKUP(G1803,BadCanCurves,1,FALSE())),VLOOKUP(D1803,FOLIOS,6,FALSE()),"not used")</f>
        <v>not used</v>
      </c>
      <c r="P1803" s="83" t="n">
        <f aca="false">IF($N1803="P",VLOOKUP(H1803,PrcBuckets,2,FALSE()),0)</f>
        <v>13</v>
      </c>
      <c r="Q1803" s="83" t="n">
        <f aca="false">IF($N1803="D",VLOOKUP(H1803,BasisBuckets,2,FALSE()),0)</f>
        <v>0</v>
      </c>
      <c r="R1803" s="83" t="n">
        <f aca="false">IF($N1803="PHY",VLOOKUP(H1803,PGDBuckets,2,FALSE()),0)</f>
        <v>0</v>
      </c>
      <c r="S1803" s="83" t="n">
        <f aca="false">IF($N1803="G",VLOOKUP(H1803,PGDBuckets,2,FALSE()),0)</f>
        <v>0</v>
      </c>
      <c r="T1803" s="83" t="n">
        <f aca="false">SUM(P1803:S1803)</f>
        <v>13</v>
      </c>
      <c r="U1803" s="83" t="str">
        <f aca="false">IF(O1803="not used","-",O1803&amp;N1803&amp;T1803)</f>
        <v>-</v>
      </c>
      <c r="V1803" s="83" t="str">
        <f aca="false">IF(O1803="Not Used","-",VLOOKUP(D1803,FOLIOS,7,FALSE())&amp;H1803)</f>
        <v>-</v>
      </c>
      <c r="W1803" s="83" t="str">
        <f aca="false">IF(U1803="-","-",O1803&amp;E1803&amp;H1803)</f>
        <v>-</v>
      </c>
      <c r="X1803" s="84" t="str">
        <f aca="false">D1803&amp;G1803</f>
        <v>FT-CAND-EGSC-PRCTOLL:WADD/BOS</v>
      </c>
      <c r="Y1803" s="5"/>
      <c r="Z1803" s="5"/>
      <c r="AF1803" s="0" t="str">
        <f aca="false">D1803&amp;V1803</f>
        <v>FT-CAND-EGSC-PRC-</v>
      </c>
    </row>
    <row r="1804" customFormat="false" ht="12.75" hidden="false" customHeight="false" outlineLevel="0" collapsed="false">
      <c r="A1804" s="80" t="n">
        <v>36682</v>
      </c>
      <c r="B1804" s="86" t="s">
        <v>55</v>
      </c>
      <c r="C1804" s="86" t="s">
        <v>56</v>
      </c>
      <c r="D1804" s="86" t="s">
        <v>80</v>
      </c>
      <c r="E1804" s="86" t="s">
        <v>24</v>
      </c>
      <c r="F1804" s="86"/>
      <c r="G1804" s="86" t="s">
        <v>72</v>
      </c>
      <c r="H1804" s="87" t="n">
        <v>38565</v>
      </c>
      <c r="I1804" s="81" t="n">
        <v>0</v>
      </c>
      <c r="J1804" s="81" t="n">
        <v>0</v>
      </c>
      <c r="K1804" s="82" t="n">
        <f aca="false">IF(J1804=0,0,J1804/I1804)</f>
        <v>0</v>
      </c>
      <c r="L1804" s="82" t="n">
        <f aca="false">I1804/UOM</f>
        <v>0</v>
      </c>
      <c r="M1804" s="82" t="n">
        <f aca="false">J1804/UOM</f>
        <v>0</v>
      </c>
      <c r="N1804" s="83" t="str">
        <f aca="false">IF(F1804="P","PHY",IF(F1804="G","G",E1804))</f>
        <v>P</v>
      </c>
      <c r="O1804" s="83" t="str">
        <f aca="false">IF(ISNA(VLOOKUP(G1804,BadCanCurves,1,FALSE())),VLOOKUP(D1804,FOLIOS,6,FALSE()),"not used")</f>
        <v>not used</v>
      </c>
      <c r="P1804" s="83" t="n">
        <f aca="false">IF($N1804="P",VLOOKUP(H1804,PrcBuckets,2,FALSE()),0)</f>
        <v>13</v>
      </c>
      <c r="Q1804" s="83" t="n">
        <f aca="false">IF($N1804="D",VLOOKUP(H1804,BasisBuckets,2,FALSE()),0)</f>
        <v>0</v>
      </c>
      <c r="R1804" s="83" t="n">
        <f aca="false">IF($N1804="PHY",VLOOKUP(H1804,PGDBuckets,2,FALSE()),0)</f>
        <v>0</v>
      </c>
      <c r="S1804" s="83" t="n">
        <f aca="false">IF($N1804="G",VLOOKUP(H1804,PGDBuckets,2,FALSE()),0)</f>
        <v>0</v>
      </c>
      <c r="T1804" s="83" t="n">
        <f aca="false">SUM(P1804:S1804)</f>
        <v>13</v>
      </c>
      <c r="U1804" s="83" t="str">
        <f aca="false">IF(O1804="not used","-",O1804&amp;N1804&amp;T1804)</f>
        <v>-</v>
      </c>
      <c r="V1804" s="83" t="str">
        <f aca="false">IF(O1804="Not Used","-",VLOOKUP(D1804,FOLIOS,7,FALSE())&amp;H1804)</f>
        <v>-</v>
      </c>
      <c r="W1804" s="83" t="str">
        <f aca="false">IF(U1804="-","-",O1804&amp;E1804&amp;H1804)</f>
        <v>-</v>
      </c>
      <c r="X1804" s="84" t="str">
        <f aca="false">D1804&amp;G1804</f>
        <v>FT-CAND-EGSC-PRCTOLL:WADD/BOS</v>
      </c>
      <c r="Y1804" s="5"/>
      <c r="Z1804" s="5"/>
      <c r="AF1804" s="0" t="str">
        <f aca="false">D1804&amp;V1804</f>
        <v>FT-CAND-EGSC-PRC-</v>
      </c>
    </row>
    <row r="1805" customFormat="false" ht="12.75" hidden="false" customHeight="false" outlineLevel="0" collapsed="false">
      <c r="A1805" s="80" t="n">
        <v>36682</v>
      </c>
      <c r="B1805" s="86" t="s">
        <v>55</v>
      </c>
      <c r="C1805" s="86" t="s">
        <v>56</v>
      </c>
      <c r="D1805" s="86" t="s">
        <v>80</v>
      </c>
      <c r="E1805" s="86" t="s">
        <v>24</v>
      </c>
      <c r="F1805" s="86"/>
      <c r="G1805" s="86" t="s">
        <v>72</v>
      </c>
      <c r="H1805" s="87" t="n">
        <v>38596</v>
      </c>
      <c r="I1805" s="81" t="n">
        <v>0</v>
      </c>
      <c r="J1805" s="81" t="n">
        <v>0</v>
      </c>
      <c r="K1805" s="82" t="n">
        <f aca="false">IF(J1805=0,0,J1805/I1805)</f>
        <v>0</v>
      </c>
      <c r="L1805" s="82" t="n">
        <f aca="false">I1805/UOM</f>
        <v>0</v>
      </c>
      <c r="M1805" s="82" t="n">
        <f aca="false">J1805/UOM</f>
        <v>0</v>
      </c>
      <c r="N1805" s="83" t="str">
        <f aca="false">IF(F1805="P","PHY",IF(F1805="G","G",E1805))</f>
        <v>P</v>
      </c>
      <c r="O1805" s="83" t="str">
        <f aca="false">IF(ISNA(VLOOKUP(G1805,BadCanCurves,1,FALSE())),VLOOKUP(D1805,FOLIOS,6,FALSE()),"not used")</f>
        <v>not used</v>
      </c>
      <c r="P1805" s="83" t="n">
        <f aca="false">IF($N1805="P",VLOOKUP(H1805,PrcBuckets,2,FALSE()),0)</f>
        <v>13</v>
      </c>
      <c r="Q1805" s="83" t="n">
        <f aca="false">IF($N1805="D",VLOOKUP(H1805,BasisBuckets,2,FALSE()),0)</f>
        <v>0</v>
      </c>
      <c r="R1805" s="83" t="n">
        <f aca="false">IF($N1805="PHY",VLOOKUP(H1805,PGDBuckets,2,FALSE()),0)</f>
        <v>0</v>
      </c>
      <c r="S1805" s="83" t="n">
        <f aca="false">IF($N1805="G",VLOOKUP(H1805,PGDBuckets,2,FALSE()),0)</f>
        <v>0</v>
      </c>
      <c r="T1805" s="83" t="n">
        <f aca="false">SUM(P1805:S1805)</f>
        <v>13</v>
      </c>
      <c r="U1805" s="83" t="str">
        <f aca="false">IF(O1805="not used","-",O1805&amp;N1805&amp;T1805)</f>
        <v>-</v>
      </c>
      <c r="V1805" s="83" t="str">
        <f aca="false">IF(O1805="Not Used","-",VLOOKUP(D1805,FOLIOS,7,FALSE())&amp;H1805)</f>
        <v>-</v>
      </c>
      <c r="W1805" s="83" t="str">
        <f aca="false">IF(U1805="-","-",O1805&amp;E1805&amp;H1805)</f>
        <v>-</v>
      </c>
      <c r="X1805" s="84" t="str">
        <f aca="false">D1805&amp;G1805</f>
        <v>FT-CAND-EGSC-PRCTOLL:WADD/BOS</v>
      </c>
      <c r="Y1805" s="5"/>
      <c r="Z1805" s="5"/>
      <c r="AF1805" s="0" t="str">
        <f aca="false">D1805&amp;V1805</f>
        <v>FT-CAND-EGSC-PRC-</v>
      </c>
    </row>
    <row r="1806" customFormat="false" ht="12.75" hidden="false" customHeight="false" outlineLevel="0" collapsed="false">
      <c r="A1806" s="80" t="n">
        <v>36682</v>
      </c>
      <c r="B1806" s="86" t="s">
        <v>55</v>
      </c>
      <c r="C1806" s="86" t="s">
        <v>56</v>
      </c>
      <c r="D1806" s="86" t="s">
        <v>80</v>
      </c>
      <c r="E1806" s="86" t="s">
        <v>24</v>
      </c>
      <c r="F1806" s="86"/>
      <c r="G1806" s="86" t="s">
        <v>72</v>
      </c>
      <c r="H1806" s="87" t="n">
        <v>38626</v>
      </c>
      <c r="I1806" s="81" t="n">
        <v>0</v>
      </c>
      <c r="J1806" s="81" t="n">
        <v>0</v>
      </c>
      <c r="K1806" s="82" t="n">
        <f aca="false">IF(J1806=0,0,J1806/I1806)</f>
        <v>0</v>
      </c>
      <c r="L1806" s="82" t="n">
        <f aca="false">I1806/UOM</f>
        <v>0</v>
      </c>
      <c r="M1806" s="82" t="n">
        <f aca="false">J1806/UOM</f>
        <v>0</v>
      </c>
      <c r="N1806" s="83" t="str">
        <f aca="false">IF(F1806="P","PHY",IF(F1806="G","G",E1806))</f>
        <v>P</v>
      </c>
      <c r="O1806" s="83" t="str">
        <f aca="false">IF(ISNA(VLOOKUP(G1806,BadCanCurves,1,FALSE())),VLOOKUP(D1806,FOLIOS,6,FALSE()),"not used")</f>
        <v>not used</v>
      </c>
      <c r="P1806" s="83" t="n">
        <f aca="false">IF($N1806="P",VLOOKUP(H1806,PrcBuckets,2,FALSE()),0)</f>
        <v>13</v>
      </c>
      <c r="Q1806" s="83" t="n">
        <f aca="false">IF($N1806="D",VLOOKUP(H1806,BasisBuckets,2,FALSE()),0)</f>
        <v>0</v>
      </c>
      <c r="R1806" s="83" t="n">
        <f aca="false">IF($N1806="PHY",VLOOKUP(H1806,PGDBuckets,2,FALSE()),0)</f>
        <v>0</v>
      </c>
      <c r="S1806" s="83" t="n">
        <f aca="false">IF($N1806="G",VLOOKUP(H1806,PGDBuckets,2,FALSE()),0)</f>
        <v>0</v>
      </c>
      <c r="T1806" s="83" t="n">
        <f aca="false">SUM(P1806:S1806)</f>
        <v>13</v>
      </c>
      <c r="U1806" s="83" t="str">
        <f aca="false">IF(O1806="not used","-",O1806&amp;N1806&amp;T1806)</f>
        <v>-</v>
      </c>
      <c r="V1806" s="83" t="str">
        <f aca="false">IF(O1806="Not Used","-",VLOOKUP(D1806,FOLIOS,7,FALSE())&amp;H1806)</f>
        <v>-</v>
      </c>
      <c r="W1806" s="83" t="str">
        <f aca="false">IF(U1806="-","-",O1806&amp;E1806&amp;H1806)</f>
        <v>-</v>
      </c>
      <c r="X1806" s="84" t="str">
        <f aca="false">D1806&amp;G1806</f>
        <v>FT-CAND-EGSC-PRCTOLL:WADD/BOS</v>
      </c>
      <c r="Y1806" s="5"/>
      <c r="Z1806" s="5"/>
      <c r="AF1806" s="0" t="str">
        <f aca="false">D1806&amp;V1806</f>
        <v>FT-CAND-EGSC-PRC-</v>
      </c>
    </row>
    <row r="1807" customFormat="false" ht="12.75" hidden="false" customHeight="false" outlineLevel="0" collapsed="false">
      <c r="A1807" s="80" t="n">
        <v>36682</v>
      </c>
      <c r="B1807" s="86" t="s">
        <v>55</v>
      </c>
      <c r="C1807" s="86" t="s">
        <v>56</v>
      </c>
      <c r="D1807" s="86" t="s">
        <v>80</v>
      </c>
      <c r="E1807" s="86" t="s">
        <v>24</v>
      </c>
      <c r="F1807" s="86"/>
      <c r="G1807" s="86" t="s">
        <v>72</v>
      </c>
      <c r="H1807" s="87" t="n">
        <v>38657</v>
      </c>
      <c r="I1807" s="81" t="n">
        <v>0</v>
      </c>
      <c r="J1807" s="81" t="n">
        <v>0</v>
      </c>
      <c r="K1807" s="82" t="n">
        <f aca="false">IF(J1807=0,0,J1807/I1807)</f>
        <v>0</v>
      </c>
      <c r="L1807" s="82" t="n">
        <f aca="false">I1807/UOM</f>
        <v>0</v>
      </c>
      <c r="M1807" s="82" t="n">
        <f aca="false">J1807/UOM</f>
        <v>0</v>
      </c>
      <c r="N1807" s="83" t="str">
        <f aca="false">IF(F1807="P","PHY",IF(F1807="G","G",E1807))</f>
        <v>P</v>
      </c>
      <c r="O1807" s="83" t="str">
        <f aca="false">IF(ISNA(VLOOKUP(G1807,BadCanCurves,1,FALSE())),VLOOKUP(D1807,FOLIOS,6,FALSE()),"not used")</f>
        <v>not used</v>
      </c>
      <c r="P1807" s="83" t="n">
        <f aca="false">IF($N1807="P",VLOOKUP(H1807,PrcBuckets,2,FALSE()),0)</f>
        <v>13</v>
      </c>
      <c r="Q1807" s="83" t="n">
        <f aca="false">IF($N1807="D",VLOOKUP(H1807,BasisBuckets,2,FALSE()),0)</f>
        <v>0</v>
      </c>
      <c r="R1807" s="83" t="n">
        <f aca="false">IF($N1807="PHY",VLOOKUP(H1807,PGDBuckets,2,FALSE()),0)</f>
        <v>0</v>
      </c>
      <c r="S1807" s="83" t="n">
        <f aca="false">IF($N1807="G",VLOOKUP(H1807,PGDBuckets,2,FALSE()),0)</f>
        <v>0</v>
      </c>
      <c r="T1807" s="83" t="n">
        <f aca="false">SUM(P1807:S1807)</f>
        <v>13</v>
      </c>
      <c r="U1807" s="83" t="str">
        <f aca="false">IF(O1807="not used","-",O1807&amp;N1807&amp;T1807)</f>
        <v>-</v>
      </c>
      <c r="V1807" s="83" t="str">
        <f aca="false">IF(O1807="Not Used","-",VLOOKUP(D1807,FOLIOS,7,FALSE())&amp;H1807)</f>
        <v>-</v>
      </c>
      <c r="W1807" s="83" t="str">
        <f aca="false">IF(U1807="-","-",O1807&amp;E1807&amp;H1807)</f>
        <v>-</v>
      </c>
      <c r="X1807" s="84" t="str">
        <f aca="false">D1807&amp;G1807</f>
        <v>FT-CAND-EGSC-PRCTOLL:WADD/BOS</v>
      </c>
      <c r="Y1807" s="5"/>
      <c r="Z1807" s="5"/>
      <c r="AF1807" s="0" t="str">
        <f aca="false">D1807&amp;V1807</f>
        <v>FT-CAND-EGSC-PRC-</v>
      </c>
    </row>
    <row r="1808" customFormat="false" ht="12.75" hidden="false" customHeight="false" outlineLevel="0" collapsed="false">
      <c r="A1808" s="80" t="n">
        <v>36682</v>
      </c>
      <c r="B1808" s="86" t="s">
        <v>55</v>
      </c>
      <c r="C1808" s="86" t="s">
        <v>56</v>
      </c>
      <c r="D1808" s="86" t="s">
        <v>80</v>
      </c>
      <c r="E1808" s="86" t="s">
        <v>24</v>
      </c>
      <c r="F1808" s="86"/>
      <c r="G1808" s="86" t="s">
        <v>72</v>
      </c>
      <c r="H1808" s="87" t="n">
        <v>38687</v>
      </c>
      <c r="I1808" s="81" t="n">
        <v>0</v>
      </c>
      <c r="J1808" s="81" t="n">
        <v>0</v>
      </c>
      <c r="K1808" s="82" t="n">
        <f aca="false">IF(J1808=0,0,J1808/I1808)</f>
        <v>0</v>
      </c>
      <c r="L1808" s="82" t="n">
        <f aca="false">I1808/UOM</f>
        <v>0</v>
      </c>
      <c r="M1808" s="82" t="n">
        <f aca="false">J1808/UOM</f>
        <v>0</v>
      </c>
      <c r="N1808" s="83" t="str">
        <f aca="false">IF(F1808="P","PHY",IF(F1808="G","G",E1808))</f>
        <v>P</v>
      </c>
      <c r="O1808" s="83" t="str">
        <f aca="false">IF(ISNA(VLOOKUP(G1808,BadCanCurves,1,FALSE())),VLOOKUP(D1808,FOLIOS,6,FALSE()),"not used")</f>
        <v>not used</v>
      </c>
      <c r="P1808" s="83" t="n">
        <f aca="false">IF($N1808="P",VLOOKUP(H1808,PrcBuckets,2,FALSE()),0)</f>
        <v>13</v>
      </c>
      <c r="Q1808" s="83" t="n">
        <f aca="false">IF($N1808="D",VLOOKUP(H1808,BasisBuckets,2,FALSE()),0)</f>
        <v>0</v>
      </c>
      <c r="R1808" s="83" t="n">
        <f aca="false">IF($N1808="PHY",VLOOKUP(H1808,PGDBuckets,2,FALSE()),0)</f>
        <v>0</v>
      </c>
      <c r="S1808" s="83" t="n">
        <f aca="false">IF($N1808="G",VLOOKUP(H1808,PGDBuckets,2,FALSE()),0)</f>
        <v>0</v>
      </c>
      <c r="T1808" s="83" t="n">
        <f aca="false">SUM(P1808:S1808)</f>
        <v>13</v>
      </c>
      <c r="U1808" s="83" t="str">
        <f aca="false">IF(O1808="not used","-",O1808&amp;N1808&amp;T1808)</f>
        <v>-</v>
      </c>
      <c r="V1808" s="83" t="str">
        <f aca="false">IF(O1808="Not Used","-",VLOOKUP(D1808,FOLIOS,7,FALSE())&amp;H1808)</f>
        <v>-</v>
      </c>
      <c r="W1808" s="83" t="str">
        <f aca="false">IF(U1808="-","-",O1808&amp;E1808&amp;H1808)</f>
        <v>-</v>
      </c>
      <c r="X1808" s="84" t="str">
        <f aca="false">D1808&amp;G1808</f>
        <v>FT-CAND-EGSC-PRCTOLL:WADD/BOS</v>
      </c>
      <c r="Y1808" s="5"/>
      <c r="Z1808" s="5"/>
      <c r="AF1808" s="0" t="str">
        <f aca="false">D1808&amp;V1808</f>
        <v>FT-CAND-EGSC-PRC-</v>
      </c>
    </row>
    <row r="1809" customFormat="false" ht="12.75" hidden="false" customHeight="false" outlineLevel="0" collapsed="false">
      <c r="A1809" s="80" t="n">
        <v>36682</v>
      </c>
      <c r="B1809" s="86" t="s">
        <v>55</v>
      </c>
      <c r="C1809" s="86" t="s">
        <v>56</v>
      </c>
      <c r="D1809" s="86" t="s">
        <v>80</v>
      </c>
      <c r="E1809" s="86" t="s">
        <v>24</v>
      </c>
      <c r="F1809" s="86"/>
      <c r="G1809" s="86" t="s">
        <v>72</v>
      </c>
      <c r="H1809" s="87" t="n">
        <v>38718</v>
      </c>
      <c r="I1809" s="81" t="n">
        <v>0</v>
      </c>
      <c r="J1809" s="81" t="n">
        <v>0</v>
      </c>
      <c r="K1809" s="82" t="n">
        <f aca="false">IF(J1809=0,0,J1809/I1809)</f>
        <v>0</v>
      </c>
      <c r="L1809" s="82" t="n">
        <f aca="false">I1809/UOM</f>
        <v>0</v>
      </c>
      <c r="M1809" s="82" t="n">
        <f aca="false">J1809/UOM</f>
        <v>0</v>
      </c>
      <c r="N1809" s="83" t="str">
        <f aca="false">IF(F1809="P","PHY",IF(F1809="G","G",E1809))</f>
        <v>P</v>
      </c>
      <c r="O1809" s="83" t="str">
        <f aca="false">IF(ISNA(VLOOKUP(G1809,BadCanCurves,1,FALSE())),VLOOKUP(D1809,FOLIOS,6,FALSE()),"not used")</f>
        <v>not used</v>
      </c>
      <c r="P1809" s="83" t="n">
        <f aca="false">IF($N1809="P",VLOOKUP(H1809,PrcBuckets,2,FALSE()),0)</f>
        <v>13</v>
      </c>
      <c r="Q1809" s="83" t="n">
        <f aca="false">IF($N1809="D",VLOOKUP(H1809,BasisBuckets,2,FALSE()),0)</f>
        <v>0</v>
      </c>
      <c r="R1809" s="83" t="n">
        <f aca="false">IF($N1809="PHY",VLOOKUP(H1809,PGDBuckets,2,FALSE()),0)</f>
        <v>0</v>
      </c>
      <c r="S1809" s="83" t="n">
        <f aca="false">IF($N1809="G",VLOOKUP(H1809,PGDBuckets,2,FALSE()),0)</f>
        <v>0</v>
      </c>
      <c r="T1809" s="83" t="n">
        <f aca="false">SUM(P1809:S1809)</f>
        <v>13</v>
      </c>
      <c r="U1809" s="83" t="str">
        <f aca="false">IF(O1809="not used","-",O1809&amp;N1809&amp;T1809)</f>
        <v>-</v>
      </c>
      <c r="V1809" s="83" t="str">
        <f aca="false">IF(O1809="Not Used","-",VLOOKUP(D1809,FOLIOS,7,FALSE())&amp;H1809)</f>
        <v>-</v>
      </c>
      <c r="W1809" s="83" t="str">
        <f aca="false">IF(U1809="-","-",O1809&amp;E1809&amp;H1809)</f>
        <v>-</v>
      </c>
      <c r="X1809" s="84" t="str">
        <f aca="false">D1809&amp;G1809</f>
        <v>FT-CAND-EGSC-PRCTOLL:WADD/BOS</v>
      </c>
      <c r="Y1809" s="5"/>
      <c r="Z1809" s="5"/>
      <c r="AF1809" s="0" t="str">
        <f aca="false">D1809&amp;V1809</f>
        <v>FT-CAND-EGSC-PRC-</v>
      </c>
    </row>
    <row r="1810" customFormat="false" ht="12.75" hidden="false" customHeight="false" outlineLevel="0" collapsed="false">
      <c r="A1810" s="80" t="n">
        <v>36682</v>
      </c>
      <c r="B1810" s="86" t="s">
        <v>55</v>
      </c>
      <c r="C1810" s="86" t="s">
        <v>56</v>
      </c>
      <c r="D1810" s="86" t="s">
        <v>80</v>
      </c>
      <c r="E1810" s="86" t="s">
        <v>24</v>
      </c>
      <c r="F1810" s="86"/>
      <c r="G1810" s="86" t="s">
        <v>72</v>
      </c>
      <c r="H1810" s="87" t="n">
        <v>38749</v>
      </c>
      <c r="I1810" s="81" t="n">
        <v>0</v>
      </c>
      <c r="J1810" s="81" t="n">
        <v>0</v>
      </c>
      <c r="K1810" s="82" t="n">
        <f aca="false">IF(J1810=0,0,J1810/I1810)</f>
        <v>0</v>
      </c>
      <c r="L1810" s="82" t="n">
        <f aca="false">I1810/UOM</f>
        <v>0</v>
      </c>
      <c r="M1810" s="82" t="n">
        <f aca="false">J1810/UOM</f>
        <v>0</v>
      </c>
      <c r="N1810" s="83" t="str">
        <f aca="false">IF(F1810="P","PHY",IF(F1810="G","G",E1810))</f>
        <v>P</v>
      </c>
      <c r="O1810" s="83" t="str">
        <f aca="false">IF(ISNA(VLOOKUP(G1810,BadCanCurves,1,FALSE())),VLOOKUP(D1810,FOLIOS,6,FALSE()),"not used")</f>
        <v>not used</v>
      </c>
      <c r="P1810" s="83" t="n">
        <f aca="false">IF($N1810="P",VLOOKUP(H1810,PrcBuckets,2,FALSE()),0)</f>
        <v>13</v>
      </c>
      <c r="Q1810" s="83" t="n">
        <f aca="false">IF($N1810="D",VLOOKUP(H1810,BasisBuckets,2,FALSE()),0)</f>
        <v>0</v>
      </c>
      <c r="R1810" s="83" t="n">
        <f aca="false">IF($N1810="PHY",VLOOKUP(H1810,PGDBuckets,2,FALSE()),0)</f>
        <v>0</v>
      </c>
      <c r="S1810" s="83" t="n">
        <f aca="false">IF($N1810="G",VLOOKUP(H1810,PGDBuckets,2,FALSE()),0)</f>
        <v>0</v>
      </c>
      <c r="T1810" s="83" t="n">
        <f aca="false">SUM(P1810:S1810)</f>
        <v>13</v>
      </c>
      <c r="U1810" s="83" t="str">
        <f aca="false">IF(O1810="not used","-",O1810&amp;N1810&amp;T1810)</f>
        <v>-</v>
      </c>
      <c r="V1810" s="83" t="str">
        <f aca="false">IF(O1810="Not Used","-",VLOOKUP(D1810,FOLIOS,7,FALSE())&amp;H1810)</f>
        <v>-</v>
      </c>
      <c r="W1810" s="83" t="str">
        <f aca="false">IF(U1810="-","-",O1810&amp;E1810&amp;H1810)</f>
        <v>-</v>
      </c>
      <c r="X1810" s="84" t="str">
        <f aca="false">D1810&amp;G1810</f>
        <v>FT-CAND-EGSC-PRCTOLL:WADD/BOS</v>
      </c>
      <c r="Y1810" s="5"/>
      <c r="Z1810" s="5"/>
      <c r="AF1810" s="0" t="str">
        <f aca="false">D1810&amp;V1810</f>
        <v>FT-CAND-EGSC-PRC-</v>
      </c>
    </row>
    <row r="1811" customFormat="false" ht="12.75" hidden="false" customHeight="false" outlineLevel="0" collapsed="false">
      <c r="A1811" s="80" t="n">
        <v>36682</v>
      </c>
      <c r="B1811" s="86" t="s">
        <v>55</v>
      </c>
      <c r="C1811" s="86" t="s">
        <v>56</v>
      </c>
      <c r="D1811" s="86" t="s">
        <v>80</v>
      </c>
      <c r="E1811" s="86" t="s">
        <v>24</v>
      </c>
      <c r="F1811" s="86"/>
      <c r="G1811" s="86" t="s">
        <v>72</v>
      </c>
      <c r="H1811" s="87" t="n">
        <v>38777</v>
      </c>
      <c r="I1811" s="81" t="n">
        <v>0</v>
      </c>
      <c r="J1811" s="81" t="n">
        <v>0</v>
      </c>
      <c r="K1811" s="82" t="n">
        <f aca="false">IF(J1811=0,0,J1811/I1811)</f>
        <v>0</v>
      </c>
      <c r="L1811" s="82" t="n">
        <f aca="false">I1811/UOM</f>
        <v>0</v>
      </c>
      <c r="M1811" s="82" t="n">
        <f aca="false">J1811/UOM</f>
        <v>0</v>
      </c>
      <c r="N1811" s="83" t="str">
        <f aca="false">IF(F1811="P","PHY",IF(F1811="G","G",E1811))</f>
        <v>P</v>
      </c>
      <c r="O1811" s="83" t="str">
        <f aca="false">IF(ISNA(VLOOKUP(G1811,BadCanCurves,1,FALSE())),VLOOKUP(D1811,FOLIOS,6,FALSE()),"not used")</f>
        <v>not used</v>
      </c>
      <c r="P1811" s="83" t="n">
        <f aca="false">IF($N1811="P",VLOOKUP(H1811,PrcBuckets,2,FALSE()),0)</f>
        <v>13</v>
      </c>
      <c r="Q1811" s="83" t="n">
        <f aca="false">IF($N1811="D",VLOOKUP(H1811,BasisBuckets,2,FALSE()),0)</f>
        <v>0</v>
      </c>
      <c r="R1811" s="83" t="n">
        <f aca="false">IF($N1811="PHY",VLOOKUP(H1811,PGDBuckets,2,FALSE()),0)</f>
        <v>0</v>
      </c>
      <c r="S1811" s="83" t="n">
        <f aca="false">IF($N1811="G",VLOOKUP(H1811,PGDBuckets,2,FALSE()),0)</f>
        <v>0</v>
      </c>
      <c r="T1811" s="83" t="n">
        <f aca="false">SUM(P1811:S1811)</f>
        <v>13</v>
      </c>
      <c r="U1811" s="83" t="str">
        <f aca="false">IF(O1811="not used","-",O1811&amp;N1811&amp;T1811)</f>
        <v>-</v>
      </c>
      <c r="V1811" s="83" t="str">
        <f aca="false">IF(O1811="Not Used","-",VLOOKUP(D1811,FOLIOS,7,FALSE())&amp;H1811)</f>
        <v>-</v>
      </c>
      <c r="W1811" s="83" t="str">
        <f aca="false">IF(U1811="-","-",O1811&amp;E1811&amp;H1811)</f>
        <v>-</v>
      </c>
      <c r="X1811" s="84" t="str">
        <f aca="false">D1811&amp;G1811</f>
        <v>FT-CAND-EGSC-PRCTOLL:WADD/BOS</v>
      </c>
      <c r="Y1811" s="5"/>
      <c r="Z1811" s="5"/>
      <c r="AF1811" s="0" t="str">
        <f aca="false">D1811&amp;V1811</f>
        <v>FT-CAND-EGSC-PRC-</v>
      </c>
    </row>
    <row r="1812" customFormat="false" ht="12.75" hidden="false" customHeight="false" outlineLevel="0" collapsed="false">
      <c r="A1812" s="80" t="n">
        <v>36682</v>
      </c>
      <c r="B1812" s="86" t="s">
        <v>55</v>
      </c>
      <c r="C1812" s="86" t="s">
        <v>56</v>
      </c>
      <c r="D1812" s="86" t="s">
        <v>80</v>
      </c>
      <c r="E1812" s="86" t="s">
        <v>24</v>
      </c>
      <c r="F1812" s="86"/>
      <c r="G1812" s="86" t="s">
        <v>72</v>
      </c>
      <c r="H1812" s="87" t="n">
        <v>38808</v>
      </c>
      <c r="I1812" s="81" t="n">
        <v>0</v>
      </c>
      <c r="J1812" s="81" t="n">
        <v>0</v>
      </c>
      <c r="K1812" s="82" t="n">
        <f aca="false">IF(J1812=0,0,J1812/I1812)</f>
        <v>0</v>
      </c>
      <c r="L1812" s="82" t="n">
        <f aca="false">I1812/UOM</f>
        <v>0</v>
      </c>
      <c r="M1812" s="82" t="n">
        <f aca="false">J1812/UOM</f>
        <v>0</v>
      </c>
      <c r="N1812" s="83" t="str">
        <f aca="false">IF(F1812="P","PHY",IF(F1812="G","G",E1812))</f>
        <v>P</v>
      </c>
      <c r="O1812" s="83" t="str">
        <f aca="false">IF(ISNA(VLOOKUP(G1812,BadCanCurves,1,FALSE())),VLOOKUP(D1812,FOLIOS,6,FALSE()),"not used")</f>
        <v>not used</v>
      </c>
      <c r="P1812" s="83" t="n">
        <f aca="false">IF($N1812="P",VLOOKUP(H1812,PrcBuckets,2,FALSE()),0)</f>
        <v>13</v>
      </c>
      <c r="Q1812" s="83" t="n">
        <f aca="false">IF($N1812="D",VLOOKUP(H1812,BasisBuckets,2,FALSE()),0)</f>
        <v>0</v>
      </c>
      <c r="R1812" s="83" t="n">
        <f aca="false">IF($N1812="PHY",VLOOKUP(H1812,PGDBuckets,2,FALSE()),0)</f>
        <v>0</v>
      </c>
      <c r="S1812" s="83" t="n">
        <f aca="false">IF($N1812="G",VLOOKUP(H1812,PGDBuckets,2,FALSE()),0)</f>
        <v>0</v>
      </c>
      <c r="T1812" s="83" t="n">
        <f aca="false">SUM(P1812:S1812)</f>
        <v>13</v>
      </c>
      <c r="U1812" s="83" t="str">
        <f aca="false">IF(O1812="not used","-",O1812&amp;N1812&amp;T1812)</f>
        <v>-</v>
      </c>
      <c r="V1812" s="83" t="str">
        <f aca="false">IF(O1812="Not Used","-",VLOOKUP(D1812,FOLIOS,7,FALSE())&amp;H1812)</f>
        <v>-</v>
      </c>
      <c r="W1812" s="83" t="str">
        <f aca="false">IF(U1812="-","-",O1812&amp;E1812&amp;H1812)</f>
        <v>-</v>
      </c>
      <c r="X1812" s="84" t="str">
        <f aca="false">D1812&amp;G1812</f>
        <v>FT-CAND-EGSC-PRCTOLL:WADD/BOS</v>
      </c>
      <c r="Y1812" s="5"/>
      <c r="Z1812" s="5"/>
      <c r="AF1812" s="0" t="str">
        <f aca="false">D1812&amp;V1812</f>
        <v>FT-CAND-EGSC-PRC-</v>
      </c>
    </row>
    <row r="1813" customFormat="false" ht="12.75" hidden="false" customHeight="false" outlineLevel="0" collapsed="false">
      <c r="A1813" s="80" t="n">
        <v>36682</v>
      </c>
      <c r="B1813" s="86" t="s">
        <v>55</v>
      </c>
      <c r="C1813" s="86" t="s">
        <v>56</v>
      </c>
      <c r="D1813" s="86" t="s">
        <v>80</v>
      </c>
      <c r="E1813" s="86" t="s">
        <v>24</v>
      </c>
      <c r="F1813" s="86"/>
      <c r="G1813" s="86" t="s">
        <v>72</v>
      </c>
      <c r="H1813" s="87" t="n">
        <v>38838</v>
      </c>
      <c r="I1813" s="81" t="n">
        <v>0</v>
      </c>
      <c r="J1813" s="81" t="n">
        <v>0</v>
      </c>
      <c r="K1813" s="82" t="n">
        <f aca="false">IF(J1813=0,0,J1813/I1813)</f>
        <v>0</v>
      </c>
      <c r="L1813" s="82" t="n">
        <f aca="false">I1813/UOM</f>
        <v>0</v>
      </c>
      <c r="M1813" s="82" t="n">
        <f aca="false">J1813/UOM</f>
        <v>0</v>
      </c>
      <c r="N1813" s="83" t="str">
        <f aca="false">IF(F1813="P","PHY",IF(F1813="G","G",E1813))</f>
        <v>P</v>
      </c>
      <c r="O1813" s="83" t="str">
        <f aca="false">IF(ISNA(VLOOKUP(G1813,BadCanCurves,1,FALSE())),VLOOKUP(D1813,FOLIOS,6,FALSE()),"not used")</f>
        <v>not used</v>
      </c>
      <c r="P1813" s="83" t="n">
        <f aca="false">IF($N1813="P",VLOOKUP(H1813,PrcBuckets,2,FALSE()),0)</f>
        <v>13</v>
      </c>
      <c r="Q1813" s="83" t="n">
        <f aca="false">IF($N1813="D",VLOOKUP(H1813,BasisBuckets,2,FALSE()),0)</f>
        <v>0</v>
      </c>
      <c r="R1813" s="83" t="n">
        <f aca="false">IF($N1813="PHY",VLOOKUP(H1813,PGDBuckets,2,FALSE()),0)</f>
        <v>0</v>
      </c>
      <c r="S1813" s="83" t="n">
        <f aca="false">IF($N1813="G",VLOOKUP(H1813,PGDBuckets,2,FALSE()),0)</f>
        <v>0</v>
      </c>
      <c r="T1813" s="83" t="n">
        <f aca="false">SUM(P1813:S1813)</f>
        <v>13</v>
      </c>
      <c r="U1813" s="83" t="str">
        <f aca="false">IF(O1813="not used","-",O1813&amp;N1813&amp;T1813)</f>
        <v>-</v>
      </c>
      <c r="V1813" s="83" t="str">
        <f aca="false">IF(O1813="Not Used","-",VLOOKUP(D1813,FOLIOS,7,FALSE())&amp;H1813)</f>
        <v>-</v>
      </c>
      <c r="W1813" s="83" t="str">
        <f aca="false">IF(U1813="-","-",O1813&amp;E1813&amp;H1813)</f>
        <v>-</v>
      </c>
      <c r="X1813" s="84" t="str">
        <f aca="false">D1813&amp;G1813</f>
        <v>FT-CAND-EGSC-PRCTOLL:WADD/BOS</v>
      </c>
      <c r="Y1813" s="5"/>
      <c r="Z1813" s="5"/>
      <c r="AF1813" s="0" t="str">
        <f aca="false">D1813&amp;V1813</f>
        <v>FT-CAND-EGSC-PRC-</v>
      </c>
    </row>
    <row r="1814" customFormat="false" ht="12.75" hidden="false" customHeight="false" outlineLevel="0" collapsed="false">
      <c r="A1814" s="80" t="n">
        <v>36682</v>
      </c>
      <c r="B1814" s="86" t="s">
        <v>55</v>
      </c>
      <c r="C1814" s="86" t="s">
        <v>56</v>
      </c>
      <c r="D1814" s="86" t="s">
        <v>80</v>
      </c>
      <c r="E1814" s="86" t="s">
        <v>24</v>
      </c>
      <c r="F1814" s="86"/>
      <c r="G1814" s="86" t="s">
        <v>72</v>
      </c>
      <c r="H1814" s="87" t="n">
        <v>38869</v>
      </c>
      <c r="I1814" s="81" t="n">
        <v>0</v>
      </c>
      <c r="J1814" s="81" t="n">
        <v>0</v>
      </c>
      <c r="K1814" s="82" t="n">
        <f aca="false">IF(J1814=0,0,J1814/I1814)</f>
        <v>0</v>
      </c>
      <c r="L1814" s="82" t="n">
        <f aca="false">I1814/UOM</f>
        <v>0</v>
      </c>
      <c r="M1814" s="82" t="n">
        <f aca="false">J1814/UOM</f>
        <v>0</v>
      </c>
      <c r="N1814" s="83" t="str">
        <f aca="false">IF(F1814="P","PHY",IF(F1814="G","G",E1814))</f>
        <v>P</v>
      </c>
      <c r="O1814" s="83" t="str">
        <f aca="false">IF(ISNA(VLOOKUP(G1814,BadCanCurves,1,FALSE())),VLOOKUP(D1814,FOLIOS,6,FALSE()),"not used")</f>
        <v>not used</v>
      </c>
      <c r="P1814" s="83" t="n">
        <f aca="false">IF($N1814="P",VLOOKUP(H1814,PrcBuckets,2,FALSE()),0)</f>
        <v>13</v>
      </c>
      <c r="Q1814" s="83" t="n">
        <f aca="false">IF($N1814="D",VLOOKUP(H1814,BasisBuckets,2,FALSE()),0)</f>
        <v>0</v>
      </c>
      <c r="R1814" s="83" t="n">
        <f aca="false">IF($N1814="PHY",VLOOKUP(H1814,PGDBuckets,2,FALSE()),0)</f>
        <v>0</v>
      </c>
      <c r="S1814" s="83" t="n">
        <f aca="false">IF($N1814="G",VLOOKUP(H1814,PGDBuckets,2,FALSE()),0)</f>
        <v>0</v>
      </c>
      <c r="T1814" s="83" t="n">
        <f aca="false">SUM(P1814:S1814)</f>
        <v>13</v>
      </c>
      <c r="U1814" s="83" t="str">
        <f aca="false">IF(O1814="not used","-",O1814&amp;N1814&amp;T1814)</f>
        <v>-</v>
      </c>
      <c r="V1814" s="83" t="str">
        <f aca="false">IF(O1814="Not Used","-",VLOOKUP(D1814,FOLIOS,7,FALSE())&amp;H1814)</f>
        <v>-</v>
      </c>
      <c r="W1814" s="83" t="str">
        <f aca="false">IF(U1814="-","-",O1814&amp;E1814&amp;H1814)</f>
        <v>-</v>
      </c>
      <c r="X1814" s="84" t="str">
        <f aca="false">D1814&amp;G1814</f>
        <v>FT-CAND-EGSC-PRCTOLL:WADD/BOS</v>
      </c>
      <c r="Y1814" s="5"/>
      <c r="Z1814" s="5"/>
      <c r="AF1814" s="0" t="str">
        <f aca="false">D1814&amp;V1814</f>
        <v>FT-CAND-EGSC-PRC-</v>
      </c>
    </row>
    <row r="1815" customFormat="false" ht="12.75" hidden="false" customHeight="false" outlineLevel="0" collapsed="false">
      <c r="A1815" s="80" t="n">
        <v>36682</v>
      </c>
      <c r="B1815" s="86" t="s">
        <v>55</v>
      </c>
      <c r="C1815" s="86" t="s">
        <v>56</v>
      </c>
      <c r="D1815" s="86" t="s">
        <v>80</v>
      </c>
      <c r="E1815" s="86" t="s">
        <v>24</v>
      </c>
      <c r="F1815" s="86"/>
      <c r="G1815" s="86" t="s">
        <v>72</v>
      </c>
      <c r="H1815" s="87" t="n">
        <v>38899</v>
      </c>
      <c r="I1815" s="81" t="n">
        <v>0</v>
      </c>
      <c r="J1815" s="81" t="n">
        <v>0</v>
      </c>
      <c r="K1815" s="82" t="n">
        <f aca="false">IF(J1815=0,0,J1815/I1815)</f>
        <v>0</v>
      </c>
      <c r="L1815" s="82" t="n">
        <f aca="false">I1815/UOM</f>
        <v>0</v>
      </c>
      <c r="M1815" s="82" t="n">
        <f aca="false">J1815/UOM</f>
        <v>0</v>
      </c>
      <c r="N1815" s="83" t="str">
        <f aca="false">IF(F1815="P","PHY",IF(F1815="G","G",E1815))</f>
        <v>P</v>
      </c>
      <c r="O1815" s="83" t="str">
        <f aca="false">IF(ISNA(VLOOKUP(G1815,BadCanCurves,1,FALSE())),VLOOKUP(D1815,FOLIOS,6,FALSE()),"not used")</f>
        <v>not used</v>
      </c>
      <c r="P1815" s="83" t="n">
        <f aca="false">IF($N1815="P",VLOOKUP(H1815,PrcBuckets,2,FALSE()),0)</f>
        <v>13</v>
      </c>
      <c r="Q1815" s="83" t="n">
        <f aca="false">IF($N1815="D",VLOOKUP(H1815,BasisBuckets,2,FALSE()),0)</f>
        <v>0</v>
      </c>
      <c r="R1815" s="83" t="n">
        <f aca="false">IF($N1815="PHY",VLOOKUP(H1815,PGDBuckets,2,FALSE()),0)</f>
        <v>0</v>
      </c>
      <c r="S1815" s="83" t="n">
        <f aca="false">IF($N1815="G",VLOOKUP(H1815,PGDBuckets,2,FALSE()),0)</f>
        <v>0</v>
      </c>
      <c r="T1815" s="83" t="n">
        <f aca="false">SUM(P1815:S1815)</f>
        <v>13</v>
      </c>
      <c r="U1815" s="83" t="str">
        <f aca="false">IF(O1815="not used","-",O1815&amp;N1815&amp;T1815)</f>
        <v>-</v>
      </c>
      <c r="V1815" s="83" t="str">
        <f aca="false">IF(O1815="Not Used","-",VLOOKUP(D1815,FOLIOS,7,FALSE())&amp;H1815)</f>
        <v>-</v>
      </c>
      <c r="W1815" s="83" t="str">
        <f aca="false">IF(U1815="-","-",O1815&amp;E1815&amp;H1815)</f>
        <v>-</v>
      </c>
      <c r="X1815" s="84" t="str">
        <f aca="false">D1815&amp;G1815</f>
        <v>FT-CAND-EGSC-PRCTOLL:WADD/BOS</v>
      </c>
      <c r="Y1815" s="5"/>
      <c r="Z1815" s="5"/>
      <c r="AF1815" s="0" t="str">
        <f aca="false">D1815&amp;V1815</f>
        <v>FT-CAND-EGSC-PRC-</v>
      </c>
    </row>
    <row r="1816" customFormat="false" ht="12.75" hidden="false" customHeight="false" outlineLevel="0" collapsed="false">
      <c r="A1816" s="80" t="n">
        <v>36682</v>
      </c>
      <c r="B1816" s="86" t="s">
        <v>55</v>
      </c>
      <c r="C1816" s="86" t="s">
        <v>56</v>
      </c>
      <c r="D1816" s="86" t="s">
        <v>80</v>
      </c>
      <c r="E1816" s="86" t="s">
        <v>24</v>
      </c>
      <c r="F1816" s="86"/>
      <c r="G1816" s="86" t="s">
        <v>72</v>
      </c>
      <c r="H1816" s="87" t="n">
        <v>38930</v>
      </c>
      <c r="I1816" s="81" t="n">
        <v>0</v>
      </c>
      <c r="J1816" s="81" t="n">
        <v>0</v>
      </c>
      <c r="K1816" s="82" t="n">
        <f aca="false">IF(J1816=0,0,J1816/I1816)</f>
        <v>0</v>
      </c>
      <c r="L1816" s="82" t="n">
        <f aca="false">I1816/UOM</f>
        <v>0</v>
      </c>
      <c r="M1816" s="82" t="n">
        <f aca="false">J1816/UOM</f>
        <v>0</v>
      </c>
      <c r="N1816" s="83" t="str">
        <f aca="false">IF(F1816="P","PHY",IF(F1816="G","G",E1816))</f>
        <v>P</v>
      </c>
      <c r="O1816" s="83" t="str">
        <f aca="false">IF(ISNA(VLOOKUP(G1816,BadCanCurves,1,FALSE())),VLOOKUP(D1816,FOLIOS,6,FALSE()),"not used")</f>
        <v>not used</v>
      </c>
      <c r="P1816" s="83" t="n">
        <f aca="false">IF($N1816="P",VLOOKUP(H1816,PrcBuckets,2,FALSE()),0)</f>
        <v>13</v>
      </c>
      <c r="Q1816" s="83" t="n">
        <f aca="false">IF($N1816="D",VLOOKUP(H1816,BasisBuckets,2,FALSE()),0)</f>
        <v>0</v>
      </c>
      <c r="R1816" s="83" t="n">
        <f aca="false">IF($N1816="PHY",VLOOKUP(H1816,PGDBuckets,2,FALSE()),0)</f>
        <v>0</v>
      </c>
      <c r="S1816" s="83" t="n">
        <f aca="false">IF($N1816="G",VLOOKUP(H1816,PGDBuckets,2,FALSE()),0)</f>
        <v>0</v>
      </c>
      <c r="T1816" s="83" t="n">
        <f aca="false">SUM(P1816:S1816)</f>
        <v>13</v>
      </c>
      <c r="U1816" s="83" t="str">
        <f aca="false">IF(O1816="not used","-",O1816&amp;N1816&amp;T1816)</f>
        <v>-</v>
      </c>
      <c r="V1816" s="83" t="str">
        <f aca="false">IF(O1816="Not Used","-",VLOOKUP(D1816,FOLIOS,7,FALSE())&amp;H1816)</f>
        <v>-</v>
      </c>
      <c r="W1816" s="83" t="str">
        <f aca="false">IF(U1816="-","-",O1816&amp;E1816&amp;H1816)</f>
        <v>-</v>
      </c>
      <c r="X1816" s="84" t="str">
        <f aca="false">D1816&amp;G1816</f>
        <v>FT-CAND-EGSC-PRCTOLL:WADD/BOS</v>
      </c>
      <c r="Y1816" s="5"/>
      <c r="Z1816" s="5"/>
      <c r="AF1816" s="0" t="str">
        <f aca="false">D1816&amp;V1816</f>
        <v>FT-CAND-EGSC-PRC-</v>
      </c>
    </row>
    <row r="1817" customFormat="false" ht="12.75" hidden="false" customHeight="false" outlineLevel="0" collapsed="false">
      <c r="A1817" s="80" t="n">
        <v>36682</v>
      </c>
      <c r="B1817" s="86" t="s">
        <v>55</v>
      </c>
      <c r="C1817" s="86" t="s">
        <v>56</v>
      </c>
      <c r="D1817" s="86" t="s">
        <v>80</v>
      </c>
      <c r="E1817" s="86" t="s">
        <v>24</v>
      </c>
      <c r="F1817" s="86"/>
      <c r="G1817" s="86" t="s">
        <v>72</v>
      </c>
      <c r="H1817" s="87" t="n">
        <v>38961</v>
      </c>
      <c r="I1817" s="81" t="n">
        <v>0</v>
      </c>
      <c r="J1817" s="81" t="n">
        <v>0</v>
      </c>
      <c r="K1817" s="82" t="n">
        <f aca="false">IF(J1817=0,0,J1817/I1817)</f>
        <v>0</v>
      </c>
      <c r="L1817" s="82" t="n">
        <f aca="false">I1817/UOM</f>
        <v>0</v>
      </c>
      <c r="M1817" s="82" t="n">
        <f aca="false">J1817/UOM</f>
        <v>0</v>
      </c>
      <c r="N1817" s="83" t="str">
        <f aca="false">IF(F1817="P","PHY",IF(F1817="G","G",E1817))</f>
        <v>P</v>
      </c>
      <c r="O1817" s="83" t="str">
        <f aca="false">IF(ISNA(VLOOKUP(G1817,BadCanCurves,1,FALSE())),VLOOKUP(D1817,FOLIOS,6,FALSE()),"not used")</f>
        <v>not used</v>
      </c>
      <c r="P1817" s="83" t="n">
        <f aca="false">IF($N1817="P",VLOOKUP(H1817,PrcBuckets,2,FALSE()),0)</f>
        <v>13</v>
      </c>
      <c r="Q1817" s="83" t="n">
        <f aca="false">IF($N1817="D",VLOOKUP(H1817,BasisBuckets,2,FALSE()),0)</f>
        <v>0</v>
      </c>
      <c r="R1817" s="83" t="n">
        <f aca="false">IF($N1817="PHY",VLOOKUP(H1817,PGDBuckets,2,FALSE()),0)</f>
        <v>0</v>
      </c>
      <c r="S1817" s="83" t="n">
        <f aca="false">IF($N1817="G",VLOOKUP(H1817,PGDBuckets,2,FALSE()),0)</f>
        <v>0</v>
      </c>
      <c r="T1817" s="83" t="n">
        <f aca="false">SUM(P1817:S1817)</f>
        <v>13</v>
      </c>
      <c r="U1817" s="83" t="str">
        <f aca="false">IF(O1817="not used","-",O1817&amp;N1817&amp;T1817)</f>
        <v>-</v>
      </c>
      <c r="V1817" s="83" t="str">
        <f aca="false">IF(O1817="Not Used","-",VLOOKUP(D1817,FOLIOS,7,FALSE())&amp;H1817)</f>
        <v>-</v>
      </c>
      <c r="W1817" s="83" t="str">
        <f aca="false">IF(U1817="-","-",O1817&amp;E1817&amp;H1817)</f>
        <v>-</v>
      </c>
      <c r="X1817" s="84" t="str">
        <f aca="false">D1817&amp;G1817</f>
        <v>FT-CAND-EGSC-PRCTOLL:WADD/BOS</v>
      </c>
      <c r="Y1817" s="5"/>
      <c r="Z1817" s="5"/>
      <c r="AF1817" s="0" t="str">
        <f aca="false">D1817&amp;V1817</f>
        <v>FT-CAND-EGSC-PRC-</v>
      </c>
    </row>
    <row r="1818" customFormat="false" ht="12.75" hidden="false" customHeight="false" outlineLevel="0" collapsed="false">
      <c r="A1818" s="80" t="n">
        <v>36682</v>
      </c>
      <c r="B1818" s="86" t="s">
        <v>55</v>
      </c>
      <c r="C1818" s="86" t="s">
        <v>56</v>
      </c>
      <c r="D1818" s="86" t="s">
        <v>80</v>
      </c>
      <c r="E1818" s="86" t="s">
        <v>24</v>
      </c>
      <c r="F1818" s="86"/>
      <c r="G1818" s="86" t="s">
        <v>72</v>
      </c>
      <c r="H1818" s="87" t="n">
        <v>38991</v>
      </c>
      <c r="I1818" s="81" t="n">
        <v>0</v>
      </c>
      <c r="J1818" s="81" t="n">
        <v>0</v>
      </c>
      <c r="K1818" s="82" t="n">
        <f aca="false">IF(J1818=0,0,J1818/I1818)</f>
        <v>0</v>
      </c>
      <c r="L1818" s="82" t="n">
        <f aca="false">I1818/UOM</f>
        <v>0</v>
      </c>
      <c r="M1818" s="82" t="n">
        <f aca="false">J1818/UOM</f>
        <v>0</v>
      </c>
      <c r="N1818" s="83" t="str">
        <f aca="false">IF(F1818="P","PHY",IF(F1818="G","G",E1818))</f>
        <v>P</v>
      </c>
      <c r="O1818" s="83" t="str">
        <f aca="false">IF(ISNA(VLOOKUP(G1818,BadCanCurves,1,FALSE())),VLOOKUP(D1818,FOLIOS,6,FALSE()),"not used")</f>
        <v>not used</v>
      </c>
      <c r="P1818" s="83" t="n">
        <f aca="false">IF($N1818="P",VLOOKUP(H1818,PrcBuckets,2,FALSE()),0)</f>
        <v>13</v>
      </c>
      <c r="Q1818" s="83" t="n">
        <f aca="false">IF($N1818="D",VLOOKUP(H1818,BasisBuckets,2,FALSE()),0)</f>
        <v>0</v>
      </c>
      <c r="R1818" s="83" t="n">
        <f aca="false">IF($N1818="PHY",VLOOKUP(H1818,PGDBuckets,2,FALSE()),0)</f>
        <v>0</v>
      </c>
      <c r="S1818" s="83" t="n">
        <f aca="false">IF($N1818="G",VLOOKUP(H1818,PGDBuckets,2,FALSE()),0)</f>
        <v>0</v>
      </c>
      <c r="T1818" s="83" t="n">
        <f aca="false">SUM(P1818:S1818)</f>
        <v>13</v>
      </c>
      <c r="U1818" s="83" t="str">
        <f aca="false">IF(O1818="not used","-",O1818&amp;N1818&amp;T1818)</f>
        <v>-</v>
      </c>
      <c r="V1818" s="83" t="str">
        <f aca="false">IF(O1818="Not Used","-",VLOOKUP(D1818,FOLIOS,7,FALSE())&amp;H1818)</f>
        <v>-</v>
      </c>
      <c r="W1818" s="83" t="str">
        <f aca="false">IF(U1818="-","-",O1818&amp;E1818&amp;H1818)</f>
        <v>-</v>
      </c>
      <c r="X1818" s="84" t="str">
        <f aca="false">D1818&amp;G1818</f>
        <v>FT-CAND-EGSC-PRCTOLL:WADD/BOS</v>
      </c>
      <c r="Y1818" s="5"/>
      <c r="Z1818" s="5"/>
      <c r="AF1818" s="0" t="str">
        <f aca="false">D1818&amp;V1818</f>
        <v>FT-CAND-EGSC-PRC-</v>
      </c>
    </row>
    <row r="1819" customFormat="false" ht="12.75" hidden="false" customHeight="false" outlineLevel="0" collapsed="false">
      <c r="A1819" s="80" t="n">
        <v>36682</v>
      </c>
      <c r="B1819" s="86" t="s">
        <v>55</v>
      </c>
      <c r="C1819" s="86" t="s">
        <v>56</v>
      </c>
      <c r="D1819" s="86" t="s">
        <v>80</v>
      </c>
      <c r="E1819" s="86" t="s">
        <v>24</v>
      </c>
      <c r="F1819" s="86"/>
      <c r="G1819" s="86" t="s">
        <v>72</v>
      </c>
      <c r="H1819" s="87" t="n">
        <v>39022</v>
      </c>
      <c r="I1819" s="81" t="n">
        <v>0</v>
      </c>
      <c r="J1819" s="81" t="n">
        <v>0</v>
      </c>
      <c r="K1819" s="82" t="n">
        <f aca="false">IF(J1819=0,0,J1819/I1819)</f>
        <v>0</v>
      </c>
      <c r="L1819" s="82" t="n">
        <f aca="false">I1819/UOM</f>
        <v>0</v>
      </c>
      <c r="M1819" s="82" t="n">
        <f aca="false">J1819/UOM</f>
        <v>0</v>
      </c>
      <c r="N1819" s="83" t="str">
        <f aca="false">IF(F1819="P","PHY",IF(F1819="G","G",E1819))</f>
        <v>P</v>
      </c>
      <c r="O1819" s="83" t="str">
        <f aca="false">IF(ISNA(VLOOKUP(G1819,BadCanCurves,1,FALSE())),VLOOKUP(D1819,FOLIOS,6,FALSE()),"not used")</f>
        <v>not used</v>
      </c>
      <c r="P1819" s="83" t="n">
        <f aca="false">IF($N1819="P",VLOOKUP(H1819,PrcBuckets,2,FALSE()),0)</f>
        <v>13</v>
      </c>
      <c r="Q1819" s="83" t="n">
        <f aca="false">IF($N1819="D",VLOOKUP(H1819,BasisBuckets,2,FALSE()),0)</f>
        <v>0</v>
      </c>
      <c r="R1819" s="83" t="n">
        <f aca="false">IF($N1819="PHY",VLOOKUP(H1819,PGDBuckets,2,FALSE()),0)</f>
        <v>0</v>
      </c>
      <c r="S1819" s="83" t="n">
        <f aca="false">IF($N1819="G",VLOOKUP(H1819,PGDBuckets,2,FALSE()),0)</f>
        <v>0</v>
      </c>
      <c r="T1819" s="83" t="n">
        <f aca="false">SUM(P1819:S1819)</f>
        <v>13</v>
      </c>
      <c r="U1819" s="83" t="str">
        <f aca="false">IF(O1819="not used","-",O1819&amp;N1819&amp;T1819)</f>
        <v>-</v>
      </c>
      <c r="V1819" s="83" t="str">
        <f aca="false">IF(O1819="Not Used","-",VLOOKUP(D1819,FOLIOS,7,FALSE())&amp;H1819)</f>
        <v>-</v>
      </c>
      <c r="W1819" s="83" t="str">
        <f aca="false">IF(U1819="-","-",O1819&amp;E1819&amp;H1819)</f>
        <v>-</v>
      </c>
      <c r="X1819" s="84" t="str">
        <f aca="false">D1819&amp;G1819</f>
        <v>FT-CAND-EGSC-PRCTOLL:WADD/BOS</v>
      </c>
      <c r="Y1819" s="5"/>
      <c r="Z1819" s="5"/>
      <c r="AF1819" s="0" t="str">
        <f aca="false">D1819&amp;V1819</f>
        <v>FT-CAND-EGSC-PRC-</v>
      </c>
    </row>
    <row r="1820" customFormat="false" ht="12.75" hidden="false" customHeight="false" outlineLevel="0" collapsed="false">
      <c r="A1820" s="80" t="n">
        <v>36682</v>
      </c>
      <c r="B1820" s="86" t="s">
        <v>55</v>
      </c>
      <c r="C1820" s="86" t="s">
        <v>56</v>
      </c>
      <c r="D1820" s="86" t="s">
        <v>80</v>
      </c>
      <c r="E1820" s="86" t="s">
        <v>24</v>
      </c>
      <c r="F1820" s="86"/>
      <c r="G1820" s="86" t="s">
        <v>72</v>
      </c>
      <c r="H1820" s="87" t="n">
        <v>39052</v>
      </c>
      <c r="I1820" s="81" t="n">
        <v>0</v>
      </c>
      <c r="J1820" s="81" t="n">
        <v>0</v>
      </c>
      <c r="K1820" s="82" t="n">
        <f aca="false">IF(J1820=0,0,J1820/I1820)</f>
        <v>0</v>
      </c>
      <c r="L1820" s="82" t="n">
        <f aca="false">I1820/UOM</f>
        <v>0</v>
      </c>
      <c r="M1820" s="82" t="n">
        <f aca="false">J1820/UOM</f>
        <v>0</v>
      </c>
      <c r="N1820" s="83" t="str">
        <f aca="false">IF(F1820="P","PHY",IF(F1820="G","G",E1820))</f>
        <v>P</v>
      </c>
      <c r="O1820" s="83" t="str">
        <f aca="false">IF(ISNA(VLOOKUP(G1820,BadCanCurves,1,FALSE())),VLOOKUP(D1820,FOLIOS,6,FALSE()),"not used")</f>
        <v>not used</v>
      </c>
      <c r="P1820" s="83" t="n">
        <f aca="false">IF($N1820="P",VLOOKUP(H1820,PrcBuckets,2,FALSE()),0)</f>
        <v>13</v>
      </c>
      <c r="Q1820" s="83" t="n">
        <f aca="false">IF($N1820="D",VLOOKUP(H1820,BasisBuckets,2,FALSE()),0)</f>
        <v>0</v>
      </c>
      <c r="R1820" s="83" t="n">
        <f aca="false">IF($N1820="PHY",VLOOKUP(H1820,PGDBuckets,2,FALSE()),0)</f>
        <v>0</v>
      </c>
      <c r="S1820" s="83" t="n">
        <f aca="false">IF($N1820="G",VLOOKUP(H1820,PGDBuckets,2,FALSE()),0)</f>
        <v>0</v>
      </c>
      <c r="T1820" s="83" t="n">
        <f aca="false">SUM(P1820:S1820)</f>
        <v>13</v>
      </c>
      <c r="U1820" s="83" t="str">
        <f aca="false">IF(O1820="not used","-",O1820&amp;N1820&amp;T1820)</f>
        <v>-</v>
      </c>
      <c r="V1820" s="83" t="str">
        <f aca="false">IF(O1820="Not Used","-",VLOOKUP(D1820,FOLIOS,7,FALSE())&amp;H1820)</f>
        <v>-</v>
      </c>
      <c r="W1820" s="83" t="str">
        <f aca="false">IF(U1820="-","-",O1820&amp;E1820&amp;H1820)</f>
        <v>-</v>
      </c>
      <c r="X1820" s="84" t="str">
        <f aca="false">D1820&amp;G1820</f>
        <v>FT-CAND-EGSC-PRCTOLL:WADD/BOS</v>
      </c>
      <c r="Y1820" s="5"/>
      <c r="Z1820" s="5"/>
      <c r="AF1820" s="0" t="str">
        <f aca="false">D1820&amp;V1820</f>
        <v>FT-CAND-EGSC-PRC-</v>
      </c>
    </row>
    <row r="1821" customFormat="false" ht="12.75" hidden="false" customHeight="false" outlineLevel="0" collapsed="false">
      <c r="A1821" s="80" t="n">
        <v>36682</v>
      </c>
      <c r="B1821" s="86" t="s">
        <v>55</v>
      </c>
      <c r="C1821" s="86" t="s">
        <v>56</v>
      </c>
      <c r="D1821" s="86" t="s">
        <v>80</v>
      </c>
      <c r="E1821" s="86" t="s">
        <v>24</v>
      </c>
      <c r="F1821" s="86"/>
      <c r="G1821" s="86" t="s">
        <v>72</v>
      </c>
      <c r="H1821" s="87" t="n">
        <v>39083</v>
      </c>
      <c r="I1821" s="81" t="n">
        <v>0</v>
      </c>
      <c r="J1821" s="81" t="n">
        <v>0</v>
      </c>
      <c r="K1821" s="82" t="n">
        <f aca="false">IF(J1821=0,0,J1821/I1821)</f>
        <v>0</v>
      </c>
      <c r="L1821" s="82" t="n">
        <f aca="false">I1821/UOM</f>
        <v>0</v>
      </c>
      <c r="M1821" s="82" t="n">
        <f aca="false">J1821/UOM</f>
        <v>0</v>
      </c>
      <c r="N1821" s="83" t="str">
        <f aca="false">IF(F1821="P","PHY",IF(F1821="G","G",E1821))</f>
        <v>P</v>
      </c>
      <c r="O1821" s="83" t="str">
        <f aca="false">IF(ISNA(VLOOKUP(G1821,BadCanCurves,1,FALSE())),VLOOKUP(D1821,FOLIOS,6,FALSE()),"not used")</f>
        <v>not used</v>
      </c>
      <c r="P1821" s="83" t="n">
        <f aca="false">IF($N1821="P",VLOOKUP(H1821,PrcBuckets,2,FALSE()),0)</f>
        <v>13</v>
      </c>
      <c r="Q1821" s="83" t="n">
        <f aca="false">IF($N1821="D",VLOOKUP(H1821,BasisBuckets,2,FALSE()),0)</f>
        <v>0</v>
      </c>
      <c r="R1821" s="83" t="n">
        <f aca="false">IF($N1821="PHY",VLOOKUP(H1821,PGDBuckets,2,FALSE()),0)</f>
        <v>0</v>
      </c>
      <c r="S1821" s="83" t="n">
        <f aca="false">IF($N1821="G",VLOOKUP(H1821,PGDBuckets,2,FALSE()),0)</f>
        <v>0</v>
      </c>
      <c r="T1821" s="83" t="n">
        <f aca="false">SUM(P1821:S1821)</f>
        <v>13</v>
      </c>
      <c r="U1821" s="83" t="str">
        <f aca="false">IF(O1821="not used","-",O1821&amp;N1821&amp;T1821)</f>
        <v>-</v>
      </c>
      <c r="V1821" s="83" t="str">
        <f aca="false">IF(O1821="Not Used","-",VLOOKUP(D1821,FOLIOS,7,FALSE())&amp;H1821)</f>
        <v>-</v>
      </c>
      <c r="W1821" s="83" t="str">
        <f aca="false">IF(U1821="-","-",O1821&amp;E1821&amp;H1821)</f>
        <v>-</v>
      </c>
      <c r="X1821" s="84" t="str">
        <f aca="false">D1821&amp;G1821</f>
        <v>FT-CAND-EGSC-PRCTOLL:WADD/BOS</v>
      </c>
      <c r="Y1821" s="5"/>
      <c r="Z1821" s="5"/>
      <c r="AF1821" s="0" t="str">
        <f aca="false">D1821&amp;V1821</f>
        <v>FT-CAND-EGSC-PRC-</v>
      </c>
    </row>
    <row r="1822" customFormat="false" ht="12.75" hidden="false" customHeight="false" outlineLevel="0" collapsed="false">
      <c r="A1822" s="80" t="n">
        <v>36682</v>
      </c>
      <c r="B1822" s="86" t="s">
        <v>55</v>
      </c>
      <c r="C1822" s="86" t="s">
        <v>56</v>
      </c>
      <c r="D1822" s="86" t="s">
        <v>80</v>
      </c>
      <c r="E1822" s="86" t="s">
        <v>24</v>
      </c>
      <c r="F1822" s="86"/>
      <c r="G1822" s="86" t="s">
        <v>72</v>
      </c>
      <c r="H1822" s="87" t="n">
        <v>39114</v>
      </c>
      <c r="I1822" s="81" t="n">
        <v>0</v>
      </c>
      <c r="J1822" s="81" t="n">
        <v>0</v>
      </c>
      <c r="K1822" s="82" t="n">
        <f aca="false">IF(J1822=0,0,J1822/I1822)</f>
        <v>0</v>
      </c>
      <c r="L1822" s="82" t="n">
        <f aca="false">I1822/UOM</f>
        <v>0</v>
      </c>
      <c r="M1822" s="82" t="n">
        <f aca="false">J1822/UOM</f>
        <v>0</v>
      </c>
      <c r="N1822" s="83" t="str">
        <f aca="false">IF(F1822="P","PHY",IF(F1822="G","G",E1822))</f>
        <v>P</v>
      </c>
      <c r="O1822" s="83" t="str">
        <f aca="false">IF(ISNA(VLOOKUP(G1822,BadCanCurves,1,FALSE())),VLOOKUP(D1822,FOLIOS,6,FALSE()),"not used")</f>
        <v>not used</v>
      </c>
      <c r="P1822" s="83" t="n">
        <f aca="false">IF($N1822="P",VLOOKUP(H1822,PrcBuckets,2,FALSE()),0)</f>
        <v>13</v>
      </c>
      <c r="Q1822" s="83" t="n">
        <f aca="false">IF($N1822="D",VLOOKUP(H1822,BasisBuckets,2,FALSE()),0)</f>
        <v>0</v>
      </c>
      <c r="R1822" s="83" t="n">
        <f aca="false">IF($N1822="PHY",VLOOKUP(H1822,PGDBuckets,2,FALSE()),0)</f>
        <v>0</v>
      </c>
      <c r="S1822" s="83" t="n">
        <f aca="false">IF($N1822="G",VLOOKUP(H1822,PGDBuckets,2,FALSE()),0)</f>
        <v>0</v>
      </c>
      <c r="T1822" s="83" t="n">
        <f aca="false">SUM(P1822:S1822)</f>
        <v>13</v>
      </c>
      <c r="U1822" s="83" t="str">
        <f aca="false">IF(O1822="not used","-",O1822&amp;N1822&amp;T1822)</f>
        <v>-</v>
      </c>
      <c r="V1822" s="83" t="str">
        <f aca="false">IF(O1822="Not Used","-",VLOOKUP(D1822,FOLIOS,7,FALSE())&amp;H1822)</f>
        <v>-</v>
      </c>
      <c r="W1822" s="83" t="str">
        <f aca="false">IF(U1822="-","-",O1822&amp;E1822&amp;H1822)</f>
        <v>-</v>
      </c>
      <c r="X1822" s="84" t="str">
        <f aca="false">D1822&amp;G1822</f>
        <v>FT-CAND-EGSC-PRCTOLL:WADD/BOS</v>
      </c>
      <c r="Y1822" s="5"/>
      <c r="Z1822" s="5"/>
      <c r="AF1822" s="0" t="str">
        <f aca="false">D1822&amp;V1822</f>
        <v>FT-CAND-EGSC-PRC-</v>
      </c>
    </row>
    <row r="1823" customFormat="false" ht="12.75" hidden="false" customHeight="false" outlineLevel="0" collapsed="false">
      <c r="A1823" s="80" t="n">
        <v>36682</v>
      </c>
      <c r="B1823" s="86" t="s">
        <v>55</v>
      </c>
      <c r="C1823" s="86" t="s">
        <v>56</v>
      </c>
      <c r="D1823" s="86" t="s">
        <v>80</v>
      </c>
      <c r="E1823" s="86" t="s">
        <v>24</v>
      </c>
      <c r="F1823" s="86"/>
      <c r="G1823" s="86" t="s">
        <v>72</v>
      </c>
      <c r="H1823" s="87" t="n">
        <v>39142</v>
      </c>
      <c r="I1823" s="81" t="n">
        <v>0</v>
      </c>
      <c r="J1823" s="81" t="n">
        <v>0</v>
      </c>
      <c r="K1823" s="82" t="n">
        <f aca="false">IF(J1823=0,0,J1823/I1823)</f>
        <v>0</v>
      </c>
      <c r="L1823" s="82" t="n">
        <f aca="false">I1823/UOM</f>
        <v>0</v>
      </c>
      <c r="M1823" s="82" t="n">
        <f aca="false">J1823/UOM</f>
        <v>0</v>
      </c>
      <c r="N1823" s="83" t="str">
        <f aca="false">IF(F1823="P","PHY",IF(F1823="G","G",E1823))</f>
        <v>P</v>
      </c>
      <c r="O1823" s="83" t="str">
        <f aca="false">IF(ISNA(VLOOKUP(G1823,BadCanCurves,1,FALSE())),VLOOKUP(D1823,FOLIOS,6,FALSE()),"not used")</f>
        <v>not used</v>
      </c>
      <c r="P1823" s="83" t="n">
        <f aca="false">IF($N1823="P",VLOOKUP(H1823,PrcBuckets,2,FALSE()),0)</f>
        <v>13</v>
      </c>
      <c r="Q1823" s="83" t="n">
        <f aca="false">IF($N1823="D",VLOOKUP(H1823,BasisBuckets,2,FALSE()),0)</f>
        <v>0</v>
      </c>
      <c r="R1823" s="83" t="n">
        <f aca="false">IF($N1823="PHY",VLOOKUP(H1823,PGDBuckets,2,FALSE()),0)</f>
        <v>0</v>
      </c>
      <c r="S1823" s="83" t="n">
        <f aca="false">IF($N1823="G",VLOOKUP(H1823,PGDBuckets,2,FALSE()),0)</f>
        <v>0</v>
      </c>
      <c r="T1823" s="83" t="n">
        <f aca="false">SUM(P1823:S1823)</f>
        <v>13</v>
      </c>
      <c r="U1823" s="83" t="str">
        <f aca="false">IF(O1823="not used","-",O1823&amp;N1823&amp;T1823)</f>
        <v>-</v>
      </c>
      <c r="V1823" s="83" t="str">
        <f aca="false">IF(O1823="Not Used","-",VLOOKUP(D1823,FOLIOS,7,FALSE())&amp;H1823)</f>
        <v>-</v>
      </c>
      <c r="W1823" s="83" t="str">
        <f aca="false">IF(U1823="-","-",O1823&amp;E1823&amp;H1823)</f>
        <v>-</v>
      </c>
      <c r="X1823" s="84" t="str">
        <f aca="false">D1823&amp;G1823</f>
        <v>FT-CAND-EGSC-PRCTOLL:WADD/BOS</v>
      </c>
      <c r="Y1823" s="5"/>
      <c r="Z1823" s="5"/>
      <c r="AF1823" s="0" t="str">
        <f aca="false">D1823&amp;V1823</f>
        <v>FT-CAND-EGSC-PRC-</v>
      </c>
    </row>
    <row r="1824" customFormat="false" ht="12.75" hidden="false" customHeight="false" outlineLevel="0" collapsed="false">
      <c r="A1824" s="80" t="n">
        <v>36682</v>
      </c>
      <c r="B1824" s="86" t="s">
        <v>55</v>
      </c>
      <c r="C1824" s="86" t="s">
        <v>56</v>
      </c>
      <c r="D1824" s="86" t="s">
        <v>80</v>
      </c>
      <c r="E1824" s="86" t="s">
        <v>24</v>
      </c>
      <c r="F1824" s="86"/>
      <c r="G1824" s="86" t="s">
        <v>83</v>
      </c>
      <c r="H1824" s="87" t="n">
        <v>36708</v>
      </c>
      <c r="I1824" s="81" t="n">
        <v>394802</v>
      </c>
      <c r="J1824" s="81" t="n">
        <v>0</v>
      </c>
      <c r="K1824" s="82" t="n">
        <f aca="false">IF(J1824=0,0,J1824/I1824)</f>
        <v>0</v>
      </c>
      <c r="L1824" s="82" t="n">
        <f aca="false">I1824/UOM</f>
        <v>39.4802</v>
      </c>
      <c r="M1824" s="82" t="n">
        <f aca="false">J1824/UOM</f>
        <v>0</v>
      </c>
      <c r="N1824" s="83" t="str">
        <f aca="false">IF(F1824="P","PHY",IF(F1824="G","G",E1824))</f>
        <v>P</v>
      </c>
      <c r="O1824" s="83" t="str">
        <f aca="false">IF(ISNA(VLOOKUP(G1824,BadCanCurves,1,FALSE())),VLOOKUP(D1824,FOLIOS,6,FALSE()),"not used")</f>
        <v>not used</v>
      </c>
      <c r="P1824" s="83" t="n">
        <f aca="false">IF($N1824="P",VLOOKUP(H1824,PrcBuckets,2,FALSE()),0)</f>
        <v>4</v>
      </c>
      <c r="Q1824" s="83" t="n">
        <f aca="false">IF($N1824="D",VLOOKUP(H1824,BasisBuckets,2,FALSE()),0)</f>
        <v>0</v>
      </c>
      <c r="R1824" s="83" t="n">
        <f aca="false">IF($N1824="PHY",VLOOKUP(H1824,PGDBuckets,2,FALSE()),0)</f>
        <v>0</v>
      </c>
      <c r="S1824" s="83" t="n">
        <f aca="false">IF($N1824="G",VLOOKUP(H1824,PGDBuckets,2,FALSE()),0)</f>
        <v>0</v>
      </c>
      <c r="T1824" s="83" t="n">
        <f aca="false">SUM(P1824:S1824)</f>
        <v>4</v>
      </c>
      <c r="U1824" s="83" t="str">
        <f aca="false">IF(O1824="not used","-",O1824&amp;N1824&amp;T1824)</f>
        <v>-</v>
      </c>
      <c r="V1824" s="83" t="str">
        <f aca="false">IF(O1824="Not Used","-",VLOOKUP(D1824,FOLIOS,7,FALSE())&amp;H1824)</f>
        <v>-</v>
      </c>
      <c r="W1824" s="83" t="str">
        <f aca="false">IF(U1824="-","-",O1824&amp;E1824&amp;H1824)</f>
        <v>-</v>
      </c>
      <c r="X1824" s="84" t="str">
        <f aca="false">D1824&amp;G1824</f>
        <v>FT-CAND-EGSC-PRCTRANS:AECO/EMP</v>
      </c>
      <c r="Y1824" s="5"/>
      <c r="Z1824" s="5"/>
      <c r="AF1824" s="0" t="str">
        <f aca="false">D1824&amp;V1824</f>
        <v>FT-CAND-EGSC-PRC-</v>
      </c>
    </row>
    <row r="1825" customFormat="false" ht="12.75" hidden="false" customHeight="false" outlineLevel="0" collapsed="false">
      <c r="A1825" s="80" t="n">
        <v>36682</v>
      </c>
      <c r="B1825" s="86" t="s">
        <v>55</v>
      </c>
      <c r="C1825" s="86" t="s">
        <v>56</v>
      </c>
      <c r="D1825" s="86" t="s">
        <v>80</v>
      </c>
      <c r="E1825" s="86" t="s">
        <v>24</v>
      </c>
      <c r="F1825" s="86"/>
      <c r="G1825" s="86" t="s">
        <v>83</v>
      </c>
      <c r="H1825" s="87" t="n">
        <v>36739</v>
      </c>
      <c r="I1825" s="81" t="n">
        <v>101782</v>
      </c>
      <c r="J1825" s="81" t="n">
        <v>0</v>
      </c>
      <c r="K1825" s="82" t="n">
        <f aca="false">IF(J1825=0,0,J1825/I1825)</f>
        <v>0</v>
      </c>
      <c r="L1825" s="82" t="n">
        <f aca="false">I1825/UOM</f>
        <v>10.1782</v>
      </c>
      <c r="M1825" s="82" t="n">
        <f aca="false">J1825/UOM</f>
        <v>0</v>
      </c>
      <c r="N1825" s="83" t="str">
        <f aca="false">IF(F1825="P","PHY",IF(F1825="G","G",E1825))</f>
        <v>P</v>
      </c>
      <c r="O1825" s="83" t="str">
        <f aca="false">IF(ISNA(VLOOKUP(G1825,BadCanCurves,1,FALSE())),VLOOKUP(D1825,FOLIOS,6,FALSE()),"not used")</f>
        <v>not used</v>
      </c>
      <c r="P1825" s="83" t="n">
        <f aca="false">IF($N1825="P",VLOOKUP(H1825,PrcBuckets,2,FALSE()),0)</f>
        <v>5</v>
      </c>
      <c r="Q1825" s="83" t="n">
        <f aca="false">IF($N1825="D",VLOOKUP(H1825,BasisBuckets,2,FALSE()),0)</f>
        <v>0</v>
      </c>
      <c r="R1825" s="83" t="n">
        <f aca="false">IF($N1825="PHY",VLOOKUP(H1825,PGDBuckets,2,FALSE()),0)</f>
        <v>0</v>
      </c>
      <c r="S1825" s="83" t="n">
        <f aca="false">IF($N1825="G",VLOOKUP(H1825,PGDBuckets,2,FALSE()),0)</f>
        <v>0</v>
      </c>
      <c r="T1825" s="83" t="n">
        <f aca="false">SUM(P1825:S1825)</f>
        <v>5</v>
      </c>
      <c r="U1825" s="83" t="str">
        <f aca="false">IF(O1825="not used","-",O1825&amp;N1825&amp;T1825)</f>
        <v>-</v>
      </c>
      <c r="V1825" s="83" t="str">
        <f aca="false">IF(O1825="Not Used","-",VLOOKUP(D1825,FOLIOS,7,FALSE())&amp;H1825)</f>
        <v>-</v>
      </c>
      <c r="W1825" s="83" t="str">
        <f aca="false">IF(U1825="-","-",O1825&amp;E1825&amp;H1825)</f>
        <v>-</v>
      </c>
      <c r="X1825" s="84" t="str">
        <f aca="false">D1825&amp;G1825</f>
        <v>FT-CAND-EGSC-PRCTRANS:AECO/EMP</v>
      </c>
      <c r="Y1825" s="5"/>
      <c r="Z1825" s="5"/>
      <c r="AF1825" s="0" t="str">
        <f aca="false">D1825&amp;V1825</f>
        <v>FT-CAND-EGSC-PRC-</v>
      </c>
    </row>
    <row r="1826" customFormat="false" ht="12.75" hidden="false" customHeight="false" outlineLevel="0" collapsed="false">
      <c r="A1826" s="80" t="n">
        <v>36682</v>
      </c>
      <c r="B1826" s="86" t="s">
        <v>55</v>
      </c>
      <c r="C1826" s="86" t="s">
        <v>56</v>
      </c>
      <c r="D1826" s="86" t="s">
        <v>80</v>
      </c>
      <c r="E1826" s="86" t="s">
        <v>24</v>
      </c>
      <c r="F1826" s="86"/>
      <c r="G1826" s="86" t="s">
        <v>83</v>
      </c>
      <c r="H1826" s="87" t="n">
        <v>36770</v>
      </c>
      <c r="I1826" s="81" t="n">
        <v>109907</v>
      </c>
      <c r="J1826" s="81" t="n">
        <v>0</v>
      </c>
      <c r="K1826" s="82" t="n">
        <f aca="false">IF(J1826=0,0,J1826/I1826)</f>
        <v>0</v>
      </c>
      <c r="L1826" s="82" t="n">
        <f aca="false">I1826/UOM</f>
        <v>10.9907</v>
      </c>
      <c r="M1826" s="82" t="n">
        <f aca="false">J1826/UOM</f>
        <v>0</v>
      </c>
      <c r="N1826" s="83" t="str">
        <f aca="false">IF(F1826="P","PHY",IF(F1826="G","G",E1826))</f>
        <v>P</v>
      </c>
      <c r="O1826" s="83" t="str">
        <f aca="false">IF(ISNA(VLOOKUP(G1826,BadCanCurves,1,FALSE())),VLOOKUP(D1826,FOLIOS,6,FALSE()),"not used")</f>
        <v>not used</v>
      </c>
      <c r="P1826" s="83" t="n">
        <f aca="false">IF($N1826="P",VLOOKUP(H1826,PrcBuckets,2,FALSE()),0)</f>
        <v>6</v>
      </c>
      <c r="Q1826" s="83" t="n">
        <f aca="false">IF($N1826="D",VLOOKUP(H1826,BasisBuckets,2,FALSE()),0)</f>
        <v>0</v>
      </c>
      <c r="R1826" s="83" t="n">
        <f aca="false">IF($N1826="PHY",VLOOKUP(H1826,PGDBuckets,2,FALSE()),0)</f>
        <v>0</v>
      </c>
      <c r="S1826" s="83" t="n">
        <f aca="false">IF($N1826="G",VLOOKUP(H1826,PGDBuckets,2,FALSE()),0)</f>
        <v>0</v>
      </c>
      <c r="T1826" s="83" t="n">
        <f aca="false">SUM(P1826:S1826)</f>
        <v>6</v>
      </c>
      <c r="U1826" s="83" t="str">
        <f aca="false">IF(O1826="not used","-",O1826&amp;N1826&amp;T1826)</f>
        <v>-</v>
      </c>
      <c r="V1826" s="83" t="str">
        <f aca="false">IF(O1826="Not Used","-",VLOOKUP(D1826,FOLIOS,7,FALSE())&amp;H1826)</f>
        <v>-</v>
      </c>
      <c r="W1826" s="83" t="str">
        <f aca="false">IF(U1826="-","-",O1826&amp;E1826&amp;H1826)</f>
        <v>-</v>
      </c>
      <c r="X1826" s="84" t="str">
        <f aca="false">D1826&amp;G1826</f>
        <v>FT-CAND-EGSC-PRCTRANS:AECO/EMP</v>
      </c>
      <c r="Y1826" s="5"/>
      <c r="Z1826" s="5"/>
      <c r="AF1826" s="0" t="str">
        <f aca="false">D1826&amp;V1826</f>
        <v>FT-CAND-EGSC-PRC-</v>
      </c>
    </row>
    <row r="1827" customFormat="false" ht="12.75" hidden="false" customHeight="false" outlineLevel="0" collapsed="false">
      <c r="A1827" s="80" t="n">
        <v>36682</v>
      </c>
      <c r="B1827" s="86" t="s">
        <v>55</v>
      </c>
      <c r="C1827" s="86" t="s">
        <v>56</v>
      </c>
      <c r="D1827" s="86" t="s">
        <v>80</v>
      </c>
      <c r="E1827" s="86" t="s">
        <v>24</v>
      </c>
      <c r="F1827" s="86"/>
      <c r="G1827" s="86" t="s">
        <v>83</v>
      </c>
      <c r="H1827" s="87" t="n">
        <v>36800</v>
      </c>
      <c r="I1827" s="81" t="n">
        <v>112931</v>
      </c>
      <c r="J1827" s="81" t="n">
        <v>0</v>
      </c>
      <c r="K1827" s="82" t="n">
        <f aca="false">IF(J1827=0,0,J1827/I1827)</f>
        <v>0</v>
      </c>
      <c r="L1827" s="82" t="n">
        <f aca="false">I1827/UOM</f>
        <v>11.2931</v>
      </c>
      <c r="M1827" s="82" t="n">
        <f aca="false">J1827/UOM</f>
        <v>0</v>
      </c>
      <c r="N1827" s="83" t="str">
        <f aca="false">IF(F1827="P","PHY",IF(F1827="G","G",E1827))</f>
        <v>P</v>
      </c>
      <c r="O1827" s="83" t="str">
        <f aca="false">IF(ISNA(VLOOKUP(G1827,BadCanCurves,1,FALSE())),VLOOKUP(D1827,FOLIOS,6,FALSE()),"not used")</f>
        <v>not used</v>
      </c>
      <c r="P1827" s="83" t="n">
        <f aca="false">IF($N1827="P",VLOOKUP(H1827,PrcBuckets,2,FALSE()),0)</f>
        <v>7</v>
      </c>
      <c r="Q1827" s="83" t="n">
        <f aca="false">IF($N1827="D",VLOOKUP(H1827,BasisBuckets,2,FALSE()),0)</f>
        <v>0</v>
      </c>
      <c r="R1827" s="83" t="n">
        <f aca="false">IF($N1827="PHY",VLOOKUP(H1827,PGDBuckets,2,FALSE()),0)</f>
        <v>0</v>
      </c>
      <c r="S1827" s="83" t="n">
        <f aca="false">IF($N1827="G",VLOOKUP(H1827,PGDBuckets,2,FALSE()),0)</f>
        <v>0</v>
      </c>
      <c r="T1827" s="83" t="n">
        <f aca="false">SUM(P1827:S1827)</f>
        <v>7</v>
      </c>
      <c r="U1827" s="83" t="str">
        <f aca="false">IF(O1827="not used","-",O1827&amp;N1827&amp;T1827)</f>
        <v>-</v>
      </c>
      <c r="V1827" s="83" t="str">
        <f aca="false">IF(O1827="Not Used","-",VLOOKUP(D1827,FOLIOS,7,FALSE())&amp;H1827)</f>
        <v>-</v>
      </c>
      <c r="W1827" s="83" t="str">
        <f aca="false">IF(U1827="-","-",O1827&amp;E1827&amp;H1827)</f>
        <v>-</v>
      </c>
      <c r="X1827" s="84" t="str">
        <f aca="false">D1827&amp;G1827</f>
        <v>FT-CAND-EGSC-PRCTRANS:AECO/EMP</v>
      </c>
      <c r="Y1827" s="5"/>
      <c r="Z1827" s="5"/>
      <c r="AF1827" s="0" t="str">
        <f aca="false">D1827&amp;V1827</f>
        <v>FT-CAND-EGSC-PRC-</v>
      </c>
    </row>
    <row r="1828" customFormat="false" ht="12.75" hidden="false" customHeight="false" outlineLevel="0" collapsed="false">
      <c r="A1828" s="80" t="n">
        <v>36682</v>
      </c>
      <c r="B1828" s="86" t="s">
        <v>55</v>
      </c>
      <c r="C1828" s="86" t="s">
        <v>56</v>
      </c>
      <c r="D1828" s="86" t="s">
        <v>80</v>
      </c>
      <c r="E1828" s="86" t="s">
        <v>24</v>
      </c>
      <c r="F1828" s="86"/>
      <c r="G1828" s="86" t="s">
        <v>83</v>
      </c>
      <c r="H1828" s="87" t="n">
        <v>36831</v>
      </c>
      <c r="I1828" s="81" t="n">
        <v>381977</v>
      </c>
      <c r="J1828" s="81" t="n">
        <v>0</v>
      </c>
      <c r="K1828" s="82" t="n">
        <f aca="false">IF(J1828=0,0,J1828/I1828)</f>
        <v>0</v>
      </c>
      <c r="L1828" s="82" t="n">
        <f aca="false">I1828/UOM</f>
        <v>38.1977</v>
      </c>
      <c r="M1828" s="82" t="n">
        <f aca="false">J1828/UOM</f>
        <v>0</v>
      </c>
      <c r="N1828" s="83" t="str">
        <f aca="false">IF(F1828="P","PHY",IF(F1828="G","G",E1828))</f>
        <v>P</v>
      </c>
      <c r="O1828" s="83" t="str">
        <f aca="false">IF(ISNA(VLOOKUP(G1828,BadCanCurves,1,FALSE())),VLOOKUP(D1828,FOLIOS,6,FALSE()),"not used")</f>
        <v>not used</v>
      </c>
      <c r="P1828" s="83" t="n">
        <f aca="false">IF($N1828="P",VLOOKUP(H1828,PrcBuckets,2,FALSE()),0)</f>
        <v>8</v>
      </c>
      <c r="Q1828" s="83" t="n">
        <f aca="false">IF($N1828="D",VLOOKUP(H1828,BasisBuckets,2,FALSE()),0)</f>
        <v>0</v>
      </c>
      <c r="R1828" s="83" t="n">
        <f aca="false">IF($N1828="PHY",VLOOKUP(H1828,PGDBuckets,2,FALSE()),0)</f>
        <v>0</v>
      </c>
      <c r="S1828" s="83" t="n">
        <f aca="false">IF($N1828="G",VLOOKUP(H1828,PGDBuckets,2,FALSE()),0)</f>
        <v>0</v>
      </c>
      <c r="T1828" s="83" t="n">
        <f aca="false">SUM(P1828:S1828)</f>
        <v>8</v>
      </c>
      <c r="U1828" s="83" t="str">
        <f aca="false">IF(O1828="not used","-",O1828&amp;N1828&amp;T1828)</f>
        <v>-</v>
      </c>
      <c r="V1828" s="83" t="str">
        <f aca="false">IF(O1828="Not Used","-",VLOOKUP(D1828,FOLIOS,7,FALSE())&amp;H1828)</f>
        <v>-</v>
      </c>
      <c r="W1828" s="83" t="str">
        <f aca="false">IF(U1828="-","-",O1828&amp;E1828&amp;H1828)</f>
        <v>-</v>
      </c>
      <c r="X1828" s="84" t="str">
        <f aca="false">D1828&amp;G1828</f>
        <v>FT-CAND-EGSC-PRCTRANS:AECO/EMP</v>
      </c>
      <c r="Y1828" s="5"/>
      <c r="Z1828" s="5"/>
      <c r="AF1828" s="0" t="str">
        <f aca="false">D1828&amp;V1828</f>
        <v>FT-CAND-EGSC-PRC-</v>
      </c>
    </row>
    <row r="1829" customFormat="false" ht="12.75" hidden="false" customHeight="false" outlineLevel="0" collapsed="false">
      <c r="A1829" s="80" t="n">
        <v>36682</v>
      </c>
      <c r="B1829" s="86" t="s">
        <v>55</v>
      </c>
      <c r="C1829" s="86" t="s">
        <v>56</v>
      </c>
      <c r="D1829" s="86" t="s">
        <v>80</v>
      </c>
      <c r="E1829" s="86" t="s">
        <v>24</v>
      </c>
      <c r="F1829" s="86"/>
      <c r="G1829" s="86" t="s">
        <v>83</v>
      </c>
      <c r="H1829" s="87" t="n">
        <v>36861</v>
      </c>
      <c r="I1829" s="81" t="n">
        <v>432897</v>
      </c>
      <c r="J1829" s="81" t="n">
        <v>0</v>
      </c>
      <c r="K1829" s="82" t="n">
        <f aca="false">IF(J1829=0,0,J1829/I1829)</f>
        <v>0</v>
      </c>
      <c r="L1829" s="82" t="n">
        <f aca="false">I1829/UOM</f>
        <v>43.2897</v>
      </c>
      <c r="M1829" s="82" t="n">
        <f aca="false">J1829/UOM</f>
        <v>0</v>
      </c>
      <c r="N1829" s="83" t="str">
        <f aca="false">IF(F1829="P","PHY",IF(F1829="G","G",E1829))</f>
        <v>P</v>
      </c>
      <c r="O1829" s="83" t="str">
        <f aca="false">IF(ISNA(VLOOKUP(G1829,BadCanCurves,1,FALSE())),VLOOKUP(D1829,FOLIOS,6,FALSE()),"not used")</f>
        <v>not used</v>
      </c>
      <c r="P1829" s="83" t="n">
        <f aca="false">IF($N1829="P",VLOOKUP(H1829,PrcBuckets,2,FALSE()),0)</f>
        <v>8</v>
      </c>
      <c r="Q1829" s="83" t="n">
        <f aca="false">IF($N1829="D",VLOOKUP(H1829,BasisBuckets,2,FALSE()),0)</f>
        <v>0</v>
      </c>
      <c r="R1829" s="83" t="n">
        <f aca="false">IF($N1829="PHY",VLOOKUP(H1829,PGDBuckets,2,FALSE()),0)</f>
        <v>0</v>
      </c>
      <c r="S1829" s="83" t="n">
        <f aca="false">IF($N1829="G",VLOOKUP(H1829,PGDBuckets,2,FALSE()),0)</f>
        <v>0</v>
      </c>
      <c r="T1829" s="83" t="n">
        <f aca="false">SUM(P1829:S1829)</f>
        <v>8</v>
      </c>
      <c r="U1829" s="83" t="str">
        <f aca="false">IF(O1829="not used","-",O1829&amp;N1829&amp;T1829)</f>
        <v>-</v>
      </c>
      <c r="V1829" s="83" t="str">
        <f aca="false">IF(O1829="Not Used","-",VLOOKUP(D1829,FOLIOS,7,FALSE())&amp;H1829)</f>
        <v>-</v>
      </c>
      <c r="W1829" s="83" t="str">
        <f aca="false">IF(U1829="-","-",O1829&amp;E1829&amp;H1829)</f>
        <v>-</v>
      </c>
      <c r="X1829" s="84" t="str">
        <f aca="false">D1829&amp;G1829</f>
        <v>FT-CAND-EGSC-PRCTRANS:AECO/EMP</v>
      </c>
      <c r="Y1829" s="5"/>
      <c r="Z1829" s="5"/>
      <c r="AF1829" s="0" t="str">
        <f aca="false">D1829&amp;V1829</f>
        <v>FT-CAND-EGSC-PRC-</v>
      </c>
    </row>
    <row r="1830" customFormat="false" ht="12.75" hidden="false" customHeight="false" outlineLevel="0" collapsed="false">
      <c r="A1830" s="80" t="n">
        <v>36682</v>
      </c>
      <c r="B1830" s="86" t="s">
        <v>55</v>
      </c>
      <c r="C1830" s="86" t="s">
        <v>56</v>
      </c>
      <c r="D1830" s="86" t="s">
        <v>80</v>
      </c>
      <c r="E1830" s="86" t="s">
        <v>24</v>
      </c>
      <c r="F1830" s="86"/>
      <c r="G1830" s="86" t="s">
        <v>83</v>
      </c>
      <c r="H1830" s="87" t="n">
        <v>36892</v>
      </c>
      <c r="I1830" s="81" t="n">
        <v>430282</v>
      </c>
      <c r="J1830" s="81" t="n">
        <v>0</v>
      </c>
      <c r="K1830" s="82" t="n">
        <f aca="false">IF(J1830=0,0,J1830/I1830)</f>
        <v>0</v>
      </c>
      <c r="L1830" s="82" t="n">
        <f aca="false">I1830/UOM</f>
        <v>43.0282</v>
      </c>
      <c r="M1830" s="82" t="n">
        <f aca="false">J1830/UOM</f>
        <v>0</v>
      </c>
      <c r="N1830" s="83" t="str">
        <f aca="false">IF(F1830="P","PHY",IF(F1830="G","G",E1830))</f>
        <v>P</v>
      </c>
      <c r="O1830" s="83" t="str">
        <f aca="false">IF(ISNA(VLOOKUP(G1830,BadCanCurves,1,FALSE())),VLOOKUP(D1830,FOLIOS,6,FALSE()),"not used")</f>
        <v>not used</v>
      </c>
      <c r="P1830" s="83" t="n">
        <f aca="false">IF($N1830="P",VLOOKUP(H1830,PrcBuckets,2,FALSE()),0)</f>
        <v>9</v>
      </c>
      <c r="Q1830" s="83" t="n">
        <f aca="false">IF($N1830="D",VLOOKUP(H1830,BasisBuckets,2,FALSE()),0)</f>
        <v>0</v>
      </c>
      <c r="R1830" s="83" t="n">
        <f aca="false">IF($N1830="PHY",VLOOKUP(H1830,PGDBuckets,2,FALSE()),0)</f>
        <v>0</v>
      </c>
      <c r="S1830" s="83" t="n">
        <f aca="false">IF($N1830="G",VLOOKUP(H1830,PGDBuckets,2,FALSE()),0)</f>
        <v>0</v>
      </c>
      <c r="T1830" s="83" t="n">
        <f aca="false">SUM(P1830:S1830)</f>
        <v>9</v>
      </c>
      <c r="U1830" s="83" t="str">
        <f aca="false">IF(O1830="not used","-",O1830&amp;N1830&amp;T1830)</f>
        <v>-</v>
      </c>
      <c r="V1830" s="83" t="str">
        <f aca="false">IF(O1830="Not Used","-",VLOOKUP(D1830,FOLIOS,7,FALSE())&amp;H1830)</f>
        <v>-</v>
      </c>
      <c r="W1830" s="83" t="str">
        <f aca="false">IF(U1830="-","-",O1830&amp;E1830&amp;H1830)</f>
        <v>-</v>
      </c>
      <c r="X1830" s="84" t="str">
        <f aca="false">D1830&amp;G1830</f>
        <v>FT-CAND-EGSC-PRCTRANS:AECO/EMP</v>
      </c>
      <c r="Y1830" s="5"/>
      <c r="Z1830" s="5"/>
      <c r="AF1830" s="0" t="str">
        <f aca="false">D1830&amp;V1830</f>
        <v>FT-CAND-EGSC-PRC-</v>
      </c>
    </row>
    <row r="1831" customFormat="false" ht="12.75" hidden="false" customHeight="false" outlineLevel="0" collapsed="false">
      <c r="A1831" s="80" t="n">
        <v>36682</v>
      </c>
      <c r="B1831" s="86" t="s">
        <v>55</v>
      </c>
      <c r="C1831" s="86" t="s">
        <v>56</v>
      </c>
      <c r="D1831" s="86" t="s">
        <v>80</v>
      </c>
      <c r="E1831" s="86" t="s">
        <v>24</v>
      </c>
      <c r="F1831" s="86"/>
      <c r="G1831" s="86" t="s">
        <v>83</v>
      </c>
      <c r="H1831" s="87" t="n">
        <v>36923</v>
      </c>
      <c r="I1831" s="81" t="n">
        <v>386282</v>
      </c>
      <c r="J1831" s="81" t="n">
        <v>0</v>
      </c>
      <c r="K1831" s="82" t="n">
        <f aca="false">IF(J1831=0,0,J1831/I1831)</f>
        <v>0</v>
      </c>
      <c r="L1831" s="82" t="n">
        <f aca="false">I1831/UOM</f>
        <v>38.6282</v>
      </c>
      <c r="M1831" s="82" t="n">
        <f aca="false">J1831/UOM</f>
        <v>0</v>
      </c>
      <c r="N1831" s="83" t="str">
        <f aca="false">IF(F1831="P","PHY",IF(F1831="G","G",E1831))</f>
        <v>P</v>
      </c>
      <c r="O1831" s="83" t="str">
        <f aca="false">IF(ISNA(VLOOKUP(G1831,BadCanCurves,1,FALSE())),VLOOKUP(D1831,FOLIOS,6,FALSE()),"not used")</f>
        <v>not used</v>
      </c>
      <c r="P1831" s="83" t="n">
        <f aca="false">IF($N1831="P",VLOOKUP(H1831,PrcBuckets,2,FALSE()),0)</f>
        <v>9</v>
      </c>
      <c r="Q1831" s="83" t="n">
        <f aca="false">IF($N1831="D",VLOOKUP(H1831,BasisBuckets,2,FALSE()),0)</f>
        <v>0</v>
      </c>
      <c r="R1831" s="83" t="n">
        <f aca="false">IF($N1831="PHY",VLOOKUP(H1831,PGDBuckets,2,FALSE()),0)</f>
        <v>0</v>
      </c>
      <c r="S1831" s="83" t="n">
        <f aca="false">IF($N1831="G",VLOOKUP(H1831,PGDBuckets,2,FALSE()),0)</f>
        <v>0</v>
      </c>
      <c r="T1831" s="83" t="n">
        <f aca="false">SUM(P1831:S1831)</f>
        <v>9</v>
      </c>
      <c r="U1831" s="83" t="str">
        <f aca="false">IF(O1831="not used","-",O1831&amp;N1831&amp;T1831)</f>
        <v>-</v>
      </c>
      <c r="V1831" s="83" t="str">
        <f aca="false">IF(O1831="Not Used","-",VLOOKUP(D1831,FOLIOS,7,FALSE())&amp;H1831)</f>
        <v>-</v>
      </c>
      <c r="W1831" s="83" t="str">
        <f aca="false">IF(U1831="-","-",O1831&amp;E1831&amp;H1831)</f>
        <v>-</v>
      </c>
      <c r="X1831" s="84" t="str">
        <f aca="false">D1831&amp;G1831</f>
        <v>FT-CAND-EGSC-PRCTRANS:AECO/EMP</v>
      </c>
      <c r="Y1831" s="5"/>
      <c r="Z1831" s="5"/>
      <c r="AF1831" s="0" t="str">
        <f aca="false">D1831&amp;V1831</f>
        <v>FT-CAND-EGSC-PRC-</v>
      </c>
    </row>
    <row r="1832" customFormat="false" ht="12.75" hidden="false" customHeight="false" outlineLevel="0" collapsed="false">
      <c r="A1832" s="80" t="n">
        <v>36682</v>
      </c>
      <c r="B1832" s="86" t="s">
        <v>55</v>
      </c>
      <c r="C1832" s="86" t="s">
        <v>56</v>
      </c>
      <c r="D1832" s="86" t="s">
        <v>80</v>
      </c>
      <c r="E1832" s="86" t="s">
        <v>24</v>
      </c>
      <c r="F1832" s="86"/>
      <c r="G1832" s="86" t="s">
        <v>83</v>
      </c>
      <c r="H1832" s="87" t="n">
        <v>36951</v>
      </c>
      <c r="I1832" s="81" t="n">
        <v>983435</v>
      </c>
      <c r="J1832" s="81" t="n">
        <v>0</v>
      </c>
      <c r="K1832" s="82" t="n">
        <f aca="false">IF(J1832=0,0,J1832/I1832)</f>
        <v>0</v>
      </c>
      <c r="L1832" s="82" t="n">
        <f aca="false">I1832/UOM</f>
        <v>98.3435</v>
      </c>
      <c r="M1832" s="82" t="n">
        <f aca="false">J1832/UOM</f>
        <v>0</v>
      </c>
      <c r="N1832" s="83" t="str">
        <f aca="false">IF(F1832="P","PHY",IF(F1832="G","G",E1832))</f>
        <v>P</v>
      </c>
      <c r="O1832" s="83" t="str">
        <f aca="false">IF(ISNA(VLOOKUP(G1832,BadCanCurves,1,FALSE())),VLOOKUP(D1832,FOLIOS,6,FALSE()),"not used")</f>
        <v>not used</v>
      </c>
      <c r="P1832" s="83" t="n">
        <f aca="false">IF($N1832="P",VLOOKUP(H1832,PrcBuckets,2,FALSE()),0)</f>
        <v>9</v>
      </c>
      <c r="Q1832" s="83" t="n">
        <f aca="false">IF($N1832="D",VLOOKUP(H1832,BasisBuckets,2,FALSE()),0)</f>
        <v>0</v>
      </c>
      <c r="R1832" s="83" t="n">
        <f aca="false">IF($N1832="PHY",VLOOKUP(H1832,PGDBuckets,2,FALSE()),0)</f>
        <v>0</v>
      </c>
      <c r="S1832" s="83" t="n">
        <f aca="false">IF($N1832="G",VLOOKUP(H1832,PGDBuckets,2,FALSE()),0)</f>
        <v>0</v>
      </c>
      <c r="T1832" s="83" t="n">
        <f aca="false">SUM(P1832:S1832)</f>
        <v>9</v>
      </c>
      <c r="U1832" s="83" t="str">
        <f aca="false">IF(O1832="not used","-",O1832&amp;N1832&amp;T1832)</f>
        <v>-</v>
      </c>
      <c r="V1832" s="83" t="str">
        <f aca="false">IF(O1832="Not Used","-",VLOOKUP(D1832,FOLIOS,7,FALSE())&amp;H1832)</f>
        <v>-</v>
      </c>
      <c r="W1832" s="83" t="str">
        <f aca="false">IF(U1832="-","-",O1832&amp;E1832&amp;H1832)</f>
        <v>-</v>
      </c>
      <c r="X1832" s="84" t="str">
        <f aca="false">D1832&amp;G1832</f>
        <v>FT-CAND-EGSC-PRCTRANS:AECO/EMP</v>
      </c>
      <c r="Y1832" s="5"/>
      <c r="Z1832" s="5"/>
      <c r="AF1832" s="0" t="str">
        <f aca="false">D1832&amp;V1832</f>
        <v>FT-CAND-EGSC-PRC-</v>
      </c>
    </row>
    <row r="1833" customFormat="false" ht="12.75" hidden="false" customHeight="false" outlineLevel="0" collapsed="false">
      <c r="A1833" s="80" t="n">
        <v>36682</v>
      </c>
      <c r="B1833" s="86" t="s">
        <v>55</v>
      </c>
      <c r="C1833" s="86" t="s">
        <v>56</v>
      </c>
      <c r="D1833" s="86" t="s">
        <v>80</v>
      </c>
      <c r="E1833" s="86" t="s">
        <v>24</v>
      </c>
      <c r="F1833" s="86"/>
      <c r="G1833" s="86" t="s">
        <v>83</v>
      </c>
      <c r="H1833" s="87" t="n">
        <v>36982</v>
      </c>
      <c r="I1833" s="81" t="n">
        <v>-36497</v>
      </c>
      <c r="J1833" s="81" t="n">
        <v>0</v>
      </c>
      <c r="K1833" s="82" t="n">
        <f aca="false">IF(J1833=0,0,J1833/I1833)</f>
        <v>0</v>
      </c>
      <c r="L1833" s="82" t="n">
        <f aca="false">I1833/UOM</f>
        <v>-3.6497</v>
      </c>
      <c r="M1833" s="82" t="n">
        <f aca="false">J1833/UOM</f>
        <v>0</v>
      </c>
      <c r="N1833" s="83" t="str">
        <f aca="false">IF(F1833="P","PHY",IF(F1833="G","G",E1833))</f>
        <v>P</v>
      </c>
      <c r="O1833" s="83" t="str">
        <f aca="false">IF(ISNA(VLOOKUP(G1833,BadCanCurves,1,FALSE())),VLOOKUP(D1833,FOLIOS,6,FALSE()),"not used")</f>
        <v>not used</v>
      </c>
      <c r="P1833" s="83" t="n">
        <f aca="false">IF($N1833="P",VLOOKUP(H1833,PrcBuckets,2,FALSE()),0)</f>
        <v>9</v>
      </c>
      <c r="Q1833" s="83" t="n">
        <f aca="false">IF($N1833="D",VLOOKUP(H1833,BasisBuckets,2,FALSE()),0)</f>
        <v>0</v>
      </c>
      <c r="R1833" s="83" t="n">
        <f aca="false">IF($N1833="PHY",VLOOKUP(H1833,PGDBuckets,2,FALSE()),0)</f>
        <v>0</v>
      </c>
      <c r="S1833" s="83" t="n">
        <f aca="false">IF($N1833="G",VLOOKUP(H1833,PGDBuckets,2,FALSE()),0)</f>
        <v>0</v>
      </c>
      <c r="T1833" s="83" t="n">
        <f aca="false">SUM(P1833:S1833)</f>
        <v>9</v>
      </c>
      <c r="U1833" s="83" t="str">
        <f aca="false">IF(O1833="not used","-",O1833&amp;N1833&amp;T1833)</f>
        <v>-</v>
      </c>
      <c r="V1833" s="83" t="str">
        <f aca="false">IF(O1833="Not Used","-",VLOOKUP(D1833,FOLIOS,7,FALSE())&amp;H1833)</f>
        <v>-</v>
      </c>
      <c r="W1833" s="83" t="str">
        <f aca="false">IF(U1833="-","-",O1833&amp;E1833&amp;H1833)</f>
        <v>-</v>
      </c>
      <c r="X1833" s="84" t="str">
        <f aca="false">D1833&amp;G1833</f>
        <v>FT-CAND-EGSC-PRCTRANS:AECO/EMP</v>
      </c>
      <c r="Y1833" s="5"/>
      <c r="Z1833" s="5"/>
      <c r="AF1833" s="0" t="str">
        <f aca="false">D1833&amp;V1833</f>
        <v>FT-CAND-EGSC-PRC-</v>
      </c>
    </row>
    <row r="1834" customFormat="false" ht="12.75" hidden="false" customHeight="false" outlineLevel="0" collapsed="false">
      <c r="A1834" s="80" t="n">
        <v>36682</v>
      </c>
      <c r="B1834" s="86" t="s">
        <v>55</v>
      </c>
      <c r="C1834" s="86" t="s">
        <v>56</v>
      </c>
      <c r="D1834" s="86" t="s">
        <v>80</v>
      </c>
      <c r="E1834" s="86" t="s">
        <v>24</v>
      </c>
      <c r="F1834" s="86"/>
      <c r="G1834" s="86" t="s">
        <v>83</v>
      </c>
      <c r="H1834" s="87" t="n">
        <v>37012</v>
      </c>
      <c r="I1834" s="81" t="n">
        <v>-37491</v>
      </c>
      <c r="J1834" s="81" t="n">
        <v>0</v>
      </c>
      <c r="K1834" s="82" t="n">
        <f aca="false">IF(J1834=0,0,J1834/I1834)</f>
        <v>0</v>
      </c>
      <c r="L1834" s="82" t="n">
        <f aca="false">I1834/UOM</f>
        <v>-3.7491</v>
      </c>
      <c r="M1834" s="82" t="n">
        <f aca="false">J1834/UOM</f>
        <v>0</v>
      </c>
      <c r="N1834" s="83" t="str">
        <f aca="false">IF(F1834="P","PHY",IF(F1834="G","G",E1834))</f>
        <v>P</v>
      </c>
      <c r="O1834" s="83" t="str">
        <f aca="false">IF(ISNA(VLOOKUP(G1834,BadCanCurves,1,FALSE())),VLOOKUP(D1834,FOLIOS,6,FALSE()),"not used")</f>
        <v>not used</v>
      </c>
      <c r="P1834" s="83" t="n">
        <f aca="false">IF($N1834="P",VLOOKUP(H1834,PrcBuckets,2,FALSE()),0)</f>
        <v>9</v>
      </c>
      <c r="Q1834" s="83" t="n">
        <f aca="false">IF($N1834="D",VLOOKUP(H1834,BasisBuckets,2,FALSE()),0)</f>
        <v>0</v>
      </c>
      <c r="R1834" s="83" t="n">
        <f aca="false">IF($N1834="PHY",VLOOKUP(H1834,PGDBuckets,2,FALSE()),0)</f>
        <v>0</v>
      </c>
      <c r="S1834" s="83" t="n">
        <f aca="false">IF($N1834="G",VLOOKUP(H1834,PGDBuckets,2,FALSE()),0)</f>
        <v>0</v>
      </c>
      <c r="T1834" s="83" t="n">
        <f aca="false">SUM(P1834:S1834)</f>
        <v>9</v>
      </c>
      <c r="U1834" s="83" t="str">
        <f aca="false">IF(O1834="not used","-",O1834&amp;N1834&amp;T1834)</f>
        <v>-</v>
      </c>
      <c r="V1834" s="83" t="str">
        <f aca="false">IF(O1834="Not Used","-",VLOOKUP(D1834,FOLIOS,7,FALSE())&amp;H1834)</f>
        <v>-</v>
      </c>
      <c r="W1834" s="83" t="str">
        <f aca="false">IF(U1834="-","-",O1834&amp;E1834&amp;H1834)</f>
        <v>-</v>
      </c>
      <c r="X1834" s="84" t="str">
        <f aca="false">D1834&amp;G1834</f>
        <v>FT-CAND-EGSC-PRCTRANS:AECO/EMP</v>
      </c>
      <c r="Y1834" s="5"/>
      <c r="Z1834" s="5"/>
      <c r="AF1834" s="0" t="str">
        <f aca="false">D1834&amp;V1834</f>
        <v>FT-CAND-EGSC-PRC-</v>
      </c>
    </row>
    <row r="1835" customFormat="false" ht="12.75" hidden="false" customHeight="false" outlineLevel="0" collapsed="false">
      <c r="A1835" s="80" t="n">
        <v>36682</v>
      </c>
      <c r="B1835" s="86" t="s">
        <v>55</v>
      </c>
      <c r="C1835" s="86" t="s">
        <v>56</v>
      </c>
      <c r="D1835" s="86" t="s">
        <v>80</v>
      </c>
      <c r="E1835" s="86" t="s">
        <v>24</v>
      </c>
      <c r="F1835" s="86"/>
      <c r="G1835" s="86" t="s">
        <v>83</v>
      </c>
      <c r="H1835" s="87" t="n">
        <v>37043</v>
      </c>
      <c r="I1835" s="81" t="n">
        <v>-36059</v>
      </c>
      <c r="J1835" s="81" t="n">
        <v>0</v>
      </c>
      <c r="K1835" s="82" t="n">
        <f aca="false">IF(J1835=0,0,J1835/I1835)</f>
        <v>0</v>
      </c>
      <c r="L1835" s="82" t="n">
        <f aca="false">I1835/UOM</f>
        <v>-3.6059</v>
      </c>
      <c r="M1835" s="82" t="n">
        <f aca="false">J1835/UOM</f>
        <v>0</v>
      </c>
      <c r="N1835" s="83" t="str">
        <f aca="false">IF(F1835="P","PHY",IF(F1835="G","G",E1835))</f>
        <v>P</v>
      </c>
      <c r="O1835" s="83" t="str">
        <f aca="false">IF(ISNA(VLOOKUP(G1835,BadCanCurves,1,FALSE())),VLOOKUP(D1835,FOLIOS,6,FALSE()),"not used")</f>
        <v>not used</v>
      </c>
      <c r="P1835" s="83" t="n">
        <f aca="false">IF($N1835="P",VLOOKUP(H1835,PrcBuckets,2,FALSE()),0)</f>
        <v>9</v>
      </c>
      <c r="Q1835" s="83" t="n">
        <f aca="false">IF($N1835="D",VLOOKUP(H1835,BasisBuckets,2,FALSE()),0)</f>
        <v>0</v>
      </c>
      <c r="R1835" s="83" t="n">
        <f aca="false">IF($N1835="PHY",VLOOKUP(H1835,PGDBuckets,2,FALSE()),0)</f>
        <v>0</v>
      </c>
      <c r="S1835" s="83" t="n">
        <f aca="false">IF($N1835="G",VLOOKUP(H1835,PGDBuckets,2,FALSE()),0)</f>
        <v>0</v>
      </c>
      <c r="T1835" s="83" t="n">
        <f aca="false">SUM(P1835:S1835)</f>
        <v>9</v>
      </c>
      <c r="U1835" s="83" t="str">
        <f aca="false">IF(O1835="not used","-",O1835&amp;N1835&amp;T1835)</f>
        <v>-</v>
      </c>
      <c r="V1835" s="83" t="str">
        <f aca="false">IF(O1835="Not Used","-",VLOOKUP(D1835,FOLIOS,7,FALSE())&amp;H1835)</f>
        <v>-</v>
      </c>
      <c r="W1835" s="83" t="str">
        <f aca="false">IF(U1835="-","-",O1835&amp;E1835&amp;H1835)</f>
        <v>-</v>
      </c>
      <c r="X1835" s="84" t="str">
        <f aca="false">D1835&amp;G1835</f>
        <v>FT-CAND-EGSC-PRCTRANS:AECO/EMP</v>
      </c>
      <c r="Y1835" s="5"/>
      <c r="Z1835" s="5"/>
      <c r="AF1835" s="0" t="str">
        <f aca="false">D1835&amp;V1835</f>
        <v>FT-CAND-EGSC-PRC-</v>
      </c>
    </row>
    <row r="1836" customFormat="false" ht="12.75" hidden="false" customHeight="false" outlineLevel="0" collapsed="false">
      <c r="A1836" s="80" t="n">
        <v>36682</v>
      </c>
      <c r="B1836" s="86" t="s">
        <v>55</v>
      </c>
      <c r="C1836" s="86" t="s">
        <v>56</v>
      </c>
      <c r="D1836" s="86" t="s">
        <v>80</v>
      </c>
      <c r="E1836" s="86" t="s">
        <v>24</v>
      </c>
      <c r="F1836" s="86"/>
      <c r="G1836" s="86" t="s">
        <v>83</v>
      </c>
      <c r="H1836" s="87" t="n">
        <v>37073</v>
      </c>
      <c r="I1836" s="81" t="n">
        <v>-37040</v>
      </c>
      <c r="J1836" s="81" t="n">
        <v>0</v>
      </c>
      <c r="K1836" s="82" t="n">
        <f aca="false">IF(J1836=0,0,J1836/I1836)</f>
        <v>0</v>
      </c>
      <c r="L1836" s="82" t="n">
        <f aca="false">I1836/UOM</f>
        <v>-3.704</v>
      </c>
      <c r="M1836" s="82" t="n">
        <f aca="false">J1836/UOM</f>
        <v>0</v>
      </c>
      <c r="N1836" s="83" t="str">
        <f aca="false">IF(F1836="P","PHY",IF(F1836="G","G",E1836))</f>
        <v>P</v>
      </c>
      <c r="O1836" s="83" t="str">
        <f aca="false">IF(ISNA(VLOOKUP(G1836,BadCanCurves,1,FALSE())),VLOOKUP(D1836,FOLIOS,6,FALSE()),"not used")</f>
        <v>not used</v>
      </c>
      <c r="P1836" s="83" t="n">
        <f aca="false">IF($N1836="P",VLOOKUP(H1836,PrcBuckets,2,FALSE()),0)</f>
        <v>9</v>
      </c>
      <c r="Q1836" s="83" t="n">
        <f aca="false">IF($N1836="D",VLOOKUP(H1836,BasisBuckets,2,FALSE()),0)</f>
        <v>0</v>
      </c>
      <c r="R1836" s="83" t="n">
        <f aca="false">IF($N1836="PHY",VLOOKUP(H1836,PGDBuckets,2,FALSE()),0)</f>
        <v>0</v>
      </c>
      <c r="S1836" s="83" t="n">
        <f aca="false">IF($N1836="G",VLOOKUP(H1836,PGDBuckets,2,FALSE()),0)</f>
        <v>0</v>
      </c>
      <c r="T1836" s="83" t="n">
        <f aca="false">SUM(P1836:S1836)</f>
        <v>9</v>
      </c>
      <c r="U1836" s="83" t="str">
        <f aca="false">IF(O1836="not used","-",O1836&amp;N1836&amp;T1836)</f>
        <v>-</v>
      </c>
      <c r="V1836" s="83" t="str">
        <f aca="false">IF(O1836="Not Used","-",VLOOKUP(D1836,FOLIOS,7,FALSE())&amp;H1836)</f>
        <v>-</v>
      </c>
      <c r="W1836" s="83" t="str">
        <f aca="false">IF(U1836="-","-",O1836&amp;E1836&amp;H1836)</f>
        <v>-</v>
      </c>
      <c r="X1836" s="84" t="str">
        <f aca="false">D1836&amp;G1836</f>
        <v>FT-CAND-EGSC-PRCTRANS:AECO/EMP</v>
      </c>
      <c r="Y1836" s="5"/>
      <c r="Z1836" s="5"/>
      <c r="AF1836" s="0" t="str">
        <f aca="false">D1836&amp;V1836</f>
        <v>FT-CAND-EGSC-PRC-</v>
      </c>
    </row>
    <row r="1837" customFormat="false" ht="12.75" hidden="false" customHeight="false" outlineLevel="0" collapsed="false">
      <c r="A1837" s="80" t="n">
        <v>36682</v>
      </c>
      <c r="B1837" s="86" t="s">
        <v>55</v>
      </c>
      <c r="C1837" s="86" t="s">
        <v>56</v>
      </c>
      <c r="D1837" s="86" t="s">
        <v>80</v>
      </c>
      <c r="E1837" s="86" t="s">
        <v>24</v>
      </c>
      <c r="F1837" s="86"/>
      <c r="G1837" s="86" t="s">
        <v>83</v>
      </c>
      <c r="H1837" s="87" t="n">
        <v>37104</v>
      </c>
      <c r="I1837" s="81" t="n">
        <v>-36814</v>
      </c>
      <c r="J1837" s="81" t="n">
        <v>0</v>
      </c>
      <c r="K1837" s="82" t="n">
        <f aca="false">IF(J1837=0,0,J1837/I1837)</f>
        <v>0</v>
      </c>
      <c r="L1837" s="82" t="n">
        <f aca="false">I1837/UOM</f>
        <v>-3.6814</v>
      </c>
      <c r="M1837" s="82" t="n">
        <f aca="false">J1837/UOM</f>
        <v>0</v>
      </c>
      <c r="N1837" s="83" t="str">
        <f aca="false">IF(F1837="P","PHY",IF(F1837="G","G",E1837))</f>
        <v>P</v>
      </c>
      <c r="O1837" s="83" t="str">
        <f aca="false">IF(ISNA(VLOOKUP(G1837,BadCanCurves,1,FALSE())),VLOOKUP(D1837,FOLIOS,6,FALSE()),"not used")</f>
        <v>not used</v>
      </c>
      <c r="P1837" s="83" t="n">
        <f aca="false">IF($N1837="P",VLOOKUP(H1837,PrcBuckets,2,FALSE()),0)</f>
        <v>9</v>
      </c>
      <c r="Q1837" s="83" t="n">
        <f aca="false">IF($N1837="D",VLOOKUP(H1837,BasisBuckets,2,FALSE()),0)</f>
        <v>0</v>
      </c>
      <c r="R1837" s="83" t="n">
        <f aca="false">IF($N1837="PHY",VLOOKUP(H1837,PGDBuckets,2,FALSE()),0)</f>
        <v>0</v>
      </c>
      <c r="S1837" s="83" t="n">
        <f aca="false">IF($N1837="G",VLOOKUP(H1837,PGDBuckets,2,FALSE()),0)</f>
        <v>0</v>
      </c>
      <c r="T1837" s="83" t="n">
        <f aca="false">SUM(P1837:S1837)</f>
        <v>9</v>
      </c>
      <c r="U1837" s="83" t="str">
        <f aca="false">IF(O1837="not used","-",O1837&amp;N1837&amp;T1837)</f>
        <v>-</v>
      </c>
      <c r="V1837" s="83" t="str">
        <f aca="false">IF(O1837="Not Used","-",VLOOKUP(D1837,FOLIOS,7,FALSE())&amp;H1837)</f>
        <v>-</v>
      </c>
      <c r="W1837" s="83" t="str">
        <f aca="false">IF(U1837="-","-",O1837&amp;E1837&amp;H1837)</f>
        <v>-</v>
      </c>
      <c r="X1837" s="84" t="str">
        <f aca="false">D1837&amp;G1837</f>
        <v>FT-CAND-EGSC-PRCTRANS:AECO/EMP</v>
      </c>
      <c r="Y1837" s="5"/>
      <c r="Z1837" s="5"/>
      <c r="AF1837" s="0" t="str">
        <f aca="false">D1837&amp;V1837</f>
        <v>FT-CAND-EGSC-PRC-</v>
      </c>
    </row>
    <row r="1838" customFormat="false" ht="12.75" hidden="false" customHeight="false" outlineLevel="0" collapsed="false">
      <c r="A1838" s="80" t="n">
        <v>36682</v>
      </c>
      <c r="B1838" s="86" t="s">
        <v>55</v>
      </c>
      <c r="C1838" s="86" t="s">
        <v>56</v>
      </c>
      <c r="D1838" s="86" t="s">
        <v>80</v>
      </c>
      <c r="E1838" s="86" t="s">
        <v>24</v>
      </c>
      <c r="F1838" s="86"/>
      <c r="G1838" s="86" t="s">
        <v>83</v>
      </c>
      <c r="H1838" s="87" t="n">
        <v>37135</v>
      </c>
      <c r="I1838" s="81" t="n">
        <v>-35408</v>
      </c>
      <c r="J1838" s="81" t="n">
        <v>0</v>
      </c>
      <c r="K1838" s="82" t="n">
        <f aca="false">IF(J1838=0,0,J1838/I1838)</f>
        <v>0</v>
      </c>
      <c r="L1838" s="82" t="n">
        <f aca="false">I1838/UOM</f>
        <v>-3.5408</v>
      </c>
      <c r="M1838" s="82" t="n">
        <f aca="false">J1838/UOM</f>
        <v>0</v>
      </c>
      <c r="N1838" s="83" t="str">
        <f aca="false">IF(F1838="P","PHY",IF(F1838="G","G",E1838))</f>
        <v>P</v>
      </c>
      <c r="O1838" s="83" t="str">
        <f aca="false">IF(ISNA(VLOOKUP(G1838,BadCanCurves,1,FALSE())),VLOOKUP(D1838,FOLIOS,6,FALSE()),"not used")</f>
        <v>not used</v>
      </c>
      <c r="P1838" s="83" t="n">
        <f aca="false">IF($N1838="P",VLOOKUP(H1838,PrcBuckets,2,FALSE()),0)</f>
        <v>9</v>
      </c>
      <c r="Q1838" s="83" t="n">
        <f aca="false">IF($N1838="D",VLOOKUP(H1838,BasisBuckets,2,FALSE()),0)</f>
        <v>0</v>
      </c>
      <c r="R1838" s="83" t="n">
        <f aca="false">IF($N1838="PHY",VLOOKUP(H1838,PGDBuckets,2,FALSE()),0)</f>
        <v>0</v>
      </c>
      <c r="S1838" s="83" t="n">
        <f aca="false">IF($N1838="G",VLOOKUP(H1838,PGDBuckets,2,FALSE()),0)</f>
        <v>0</v>
      </c>
      <c r="T1838" s="83" t="n">
        <f aca="false">SUM(P1838:S1838)</f>
        <v>9</v>
      </c>
      <c r="U1838" s="83" t="str">
        <f aca="false">IF(O1838="not used","-",O1838&amp;N1838&amp;T1838)</f>
        <v>-</v>
      </c>
      <c r="V1838" s="83" t="str">
        <f aca="false">IF(O1838="Not Used","-",VLOOKUP(D1838,FOLIOS,7,FALSE())&amp;H1838)</f>
        <v>-</v>
      </c>
      <c r="W1838" s="83" t="str">
        <f aca="false">IF(U1838="-","-",O1838&amp;E1838&amp;H1838)</f>
        <v>-</v>
      </c>
      <c r="X1838" s="84" t="str">
        <f aca="false">D1838&amp;G1838</f>
        <v>FT-CAND-EGSC-PRCTRANS:AECO/EMP</v>
      </c>
      <c r="Y1838" s="5"/>
      <c r="Z1838" s="5"/>
      <c r="AF1838" s="0" t="str">
        <f aca="false">D1838&amp;V1838</f>
        <v>FT-CAND-EGSC-PRC-</v>
      </c>
    </row>
    <row r="1839" customFormat="false" ht="12.75" hidden="false" customHeight="false" outlineLevel="0" collapsed="false">
      <c r="A1839" s="80" t="n">
        <v>36682</v>
      </c>
      <c r="B1839" s="86" t="s">
        <v>55</v>
      </c>
      <c r="C1839" s="86" t="s">
        <v>56</v>
      </c>
      <c r="D1839" s="86" t="s">
        <v>80</v>
      </c>
      <c r="E1839" s="86" t="s">
        <v>24</v>
      </c>
      <c r="F1839" s="86"/>
      <c r="G1839" s="86" t="s">
        <v>83</v>
      </c>
      <c r="H1839" s="87" t="n">
        <v>37165</v>
      </c>
      <c r="I1839" s="81" t="n">
        <v>-36372</v>
      </c>
      <c r="J1839" s="81" t="n">
        <v>0</v>
      </c>
      <c r="K1839" s="82" t="n">
        <f aca="false">IF(J1839=0,0,J1839/I1839)</f>
        <v>0</v>
      </c>
      <c r="L1839" s="82" t="n">
        <f aca="false">I1839/UOM</f>
        <v>-3.6372</v>
      </c>
      <c r="M1839" s="82" t="n">
        <f aca="false">J1839/UOM</f>
        <v>0</v>
      </c>
      <c r="N1839" s="83" t="str">
        <f aca="false">IF(F1839="P","PHY",IF(F1839="G","G",E1839))</f>
        <v>P</v>
      </c>
      <c r="O1839" s="83" t="str">
        <f aca="false">IF(ISNA(VLOOKUP(G1839,BadCanCurves,1,FALSE())),VLOOKUP(D1839,FOLIOS,6,FALSE()),"not used")</f>
        <v>not used</v>
      </c>
      <c r="P1839" s="83" t="n">
        <f aca="false">IF($N1839="P",VLOOKUP(H1839,PrcBuckets,2,FALSE()),0)</f>
        <v>9</v>
      </c>
      <c r="Q1839" s="83" t="n">
        <f aca="false">IF($N1839="D",VLOOKUP(H1839,BasisBuckets,2,FALSE()),0)</f>
        <v>0</v>
      </c>
      <c r="R1839" s="83" t="n">
        <f aca="false">IF($N1839="PHY",VLOOKUP(H1839,PGDBuckets,2,FALSE()),0)</f>
        <v>0</v>
      </c>
      <c r="S1839" s="83" t="n">
        <f aca="false">IF($N1839="G",VLOOKUP(H1839,PGDBuckets,2,FALSE()),0)</f>
        <v>0</v>
      </c>
      <c r="T1839" s="83" t="n">
        <f aca="false">SUM(P1839:S1839)</f>
        <v>9</v>
      </c>
      <c r="U1839" s="83" t="str">
        <f aca="false">IF(O1839="not used","-",O1839&amp;N1839&amp;T1839)</f>
        <v>-</v>
      </c>
      <c r="V1839" s="83" t="str">
        <f aca="false">IF(O1839="Not Used","-",VLOOKUP(D1839,FOLIOS,7,FALSE())&amp;H1839)</f>
        <v>-</v>
      </c>
      <c r="W1839" s="83" t="str">
        <f aca="false">IF(U1839="-","-",O1839&amp;E1839&amp;H1839)</f>
        <v>-</v>
      </c>
      <c r="X1839" s="84" t="str">
        <f aca="false">D1839&amp;G1839</f>
        <v>FT-CAND-EGSC-PRCTRANS:AECO/EMP</v>
      </c>
      <c r="Y1839" s="5"/>
      <c r="Z1839" s="5"/>
      <c r="AF1839" s="0" t="str">
        <f aca="false">D1839&amp;V1839</f>
        <v>FT-CAND-EGSC-PRC-</v>
      </c>
    </row>
    <row r="1840" customFormat="false" ht="12.75" hidden="false" customHeight="false" outlineLevel="0" collapsed="false">
      <c r="A1840" s="80" t="n">
        <v>36682</v>
      </c>
      <c r="B1840" s="86" t="s">
        <v>55</v>
      </c>
      <c r="C1840" s="86" t="s">
        <v>56</v>
      </c>
      <c r="D1840" s="86" t="s">
        <v>80</v>
      </c>
      <c r="E1840" s="86" t="s">
        <v>24</v>
      </c>
      <c r="F1840" s="86"/>
      <c r="G1840" s="86" t="s">
        <v>83</v>
      </c>
      <c r="H1840" s="87" t="n">
        <v>37196</v>
      </c>
      <c r="I1840" s="81" t="n">
        <v>787700</v>
      </c>
      <c r="J1840" s="81" t="n">
        <v>0</v>
      </c>
      <c r="K1840" s="82" t="n">
        <f aca="false">IF(J1840=0,0,J1840/I1840)</f>
        <v>0</v>
      </c>
      <c r="L1840" s="82" t="n">
        <f aca="false">I1840/UOM</f>
        <v>78.77</v>
      </c>
      <c r="M1840" s="82" t="n">
        <f aca="false">J1840/UOM</f>
        <v>0</v>
      </c>
      <c r="N1840" s="83" t="str">
        <f aca="false">IF(F1840="P","PHY",IF(F1840="G","G",E1840))</f>
        <v>P</v>
      </c>
      <c r="O1840" s="83" t="str">
        <f aca="false">IF(ISNA(VLOOKUP(G1840,BadCanCurves,1,FALSE())),VLOOKUP(D1840,FOLIOS,6,FALSE()),"not used")</f>
        <v>not used</v>
      </c>
      <c r="P1840" s="83" t="n">
        <f aca="false">IF($N1840="P",VLOOKUP(H1840,PrcBuckets,2,FALSE()),0)</f>
        <v>9</v>
      </c>
      <c r="Q1840" s="83" t="n">
        <f aca="false">IF($N1840="D",VLOOKUP(H1840,BasisBuckets,2,FALSE()),0)</f>
        <v>0</v>
      </c>
      <c r="R1840" s="83" t="n">
        <f aca="false">IF($N1840="PHY",VLOOKUP(H1840,PGDBuckets,2,FALSE()),0)</f>
        <v>0</v>
      </c>
      <c r="S1840" s="83" t="n">
        <f aca="false">IF($N1840="G",VLOOKUP(H1840,PGDBuckets,2,FALSE()),0)</f>
        <v>0</v>
      </c>
      <c r="T1840" s="83" t="n">
        <f aca="false">SUM(P1840:S1840)</f>
        <v>9</v>
      </c>
      <c r="U1840" s="83" t="str">
        <f aca="false">IF(O1840="not used","-",O1840&amp;N1840&amp;T1840)</f>
        <v>-</v>
      </c>
      <c r="V1840" s="83" t="str">
        <f aca="false">IF(O1840="Not Used","-",VLOOKUP(D1840,FOLIOS,7,FALSE())&amp;H1840)</f>
        <v>-</v>
      </c>
      <c r="W1840" s="83" t="str">
        <f aca="false">IF(U1840="-","-",O1840&amp;E1840&amp;H1840)</f>
        <v>-</v>
      </c>
      <c r="X1840" s="84" t="str">
        <f aca="false">D1840&amp;G1840</f>
        <v>FT-CAND-EGSC-PRCTRANS:AECO/EMP</v>
      </c>
      <c r="Y1840" s="5"/>
      <c r="Z1840" s="5"/>
      <c r="AF1840" s="0" t="str">
        <f aca="false">D1840&amp;V1840</f>
        <v>FT-CAND-EGSC-PRC-</v>
      </c>
    </row>
    <row r="1841" customFormat="false" ht="12.75" hidden="false" customHeight="false" outlineLevel="0" collapsed="false">
      <c r="A1841" s="80" t="n">
        <v>36682</v>
      </c>
      <c r="B1841" s="86" t="s">
        <v>55</v>
      </c>
      <c r="C1841" s="86" t="s">
        <v>56</v>
      </c>
      <c r="D1841" s="86" t="s">
        <v>80</v>
      </c>
      <c r="E1841" s="86" t="s">
        <v>24</v>
      </c>
      <c r="F1841" s="86"/>
      <c r="G1841" s="86" t="s">
        <v>83</v>
      </c>
      <c r="H1841" s="87" t="n">
        <v>37226</v>
      </c>
      <c r="I1841" s="81" t="n">
        <v>809139</v>
      </c>
      <c r="J1841" s="81" t="n">
        <v>0</v>
      </c>
      <c r="K1841" s="82" t="n">
        <f aca="false">IF(J1841=0,0,J1841/I1841)</f>
        <v>0</v>
      </c>
      <c r="L1841" s="82" t="n">
        <f aca="false">I1841/UOM</f>
        <v>80.9139</v>
      </c>
      <c r="M1841" s="82" t="n">
        <f aca="false">J1841/UOM</f>
        <v>0</v>
      </c>
      <c r="N1841" s="83" t="str">
        <f aca="false">IF(F1841="P","PHY",IF(F1841="G","G",E1841))</f>
        <v>P</v>
      </c>
      <c r="O1841" s="83" t="str">
        <f aca="false">IF(ISNA(VLOOKUP(G1841,BadCanCurves,1,FALSE())),VLOOKUP(D1841,FOLIOS,6,FALSE()),"not used")</f>
        <v>not used</v>
      </c>
      <c r="P1841" s="83" t="n">
        <f aca="false">IF($N1841="P",VLOOKUP(H1841,PrcBuckets,2,FALSE()),0)</f>
        <v>9</v>
      </c>
      <c r="Q1841" s="83" t="n">
        <f aca="false">IF($N1841="D",VLOOKUP(H1841,BasisBuckets,2,FALSE()),0)</f>
        <v>0</v>
      </c>
      <c r="R1841" s="83" t="n">
        <f aca="false">IF($N1841="PHY",VLOOKUP(H1841,PGDBuckets,2,FALSE()),0)</f>
        <v>0</v>
      </c>
      <c r="S1841" s="83" t="n">
        <f aca="false">IF($N1841="G",VLOOKUP(H1841,PGDBuckets,2,FALSE()),0)</f>
        <v>0</v>
      </c>
      <c r="T1841" s="83" t="n">
        <f aca="false">SUM(P1841:S1841)</f>
        <v>9</v>
      </c>
      <c r="U1841" s="83" t="str">
        <f aca="false">IF(O1841="not used","-",O1841&amp;N1841&amp;T1841)</f>
        <v>-</v>
      </c>
      <c r="V1841" s="83" t="str">
        <f aca="false">IF(O1841="Not Used","-",VLOOKUP(D1841,FOLIOS,7,FALSE())&amp;H1841)</f>
        <v>-</v>
      </c>
      <c r="W1841" s="83" t="str">
        <f aca="false">IF(U1841="-","-",O1841&amp;E1841&amp;H1841)</f>
        <v>-</v>
      </c>
      <c r="X1841" s="84" t="str">
        <f aca="false">D1841&amp;G1841</f>
        <v>FT-CAND-EGSC-PRCTRANS:AECO/EMP</v>
      </c>
      <c r="Y1841" s="5"/>
      <c r="Z1841" s="5"/>
      <c r="AF1841" s="0" t="str">
        <f aca="false">D1841&amp;V1841</f>
        <v>FT-CAND-EGSC-PRC-</v>
      </c>
    </row>
    <row r="1842" customFormat="false" ht="12.75" hidden="false" customHeight="false" outlineLevel="0" collapsed="false">
      <c r="A1842" s="80" t="n">
        <v>36682</v>
      </c>
      <c r="B1842" s="86" t="s">
        <v>55</v>
      </c>
      <c r="C1842" s="86" t="s">
        <v>56</v>
      </c>
      <c r="D1842" s="86" t="s">
        <v>80</v>
      </c>
      <c r="E1842" s="86" t="s">
        <v>24</v>
      </c>
      <c r="F1842" s="86"/>
      <c r="G1842" s="86" t="s">
        <v>83</v>
      </c>
      <c r="H1842" s="87" t="n">
        <v>37257</v>
      </c>
      <c r="I1842" s="81" t="n">
        <v>804182</v>
      </c>
      <c r="J1842" s="81" t="n">
        <v>0</v>
      </c>
      <c r="K1842" s="82" t="n">
        <f aca="false">IF(J1842=0,0,J1842/I1842)</f>
        <v>0</v>
      </c>
      <c r="L1842" s="82" t="n">
        <f aca="false">I1842/UOM</f>
        <v>80.4182</v>
      </c>
      <c r="M1842" s="82" t="n">
        <f aca="false">J1842/UOM</f>
        <v>0</v>
      </c>
      <c r="N1842" s="83" t="str">
        <f aca="false">IF(F1842="P","PHY",IF(F1842="G","G",E1842))</f>
        <v>P</v>
      </c>
      <c r="O1842" s="83" t="str">
        <f aca="false">IF(ISNA(VLOOKUP(G1842,BadCanCurves,1,FALSE())),VLOOKUP(D1842,FOLIOS,6,FALSE()),"not used")</f>
        <v>not used</v>
      </c>
      <c r="P1842" s="83" t="n">
        <f aca="false">IF($N1842="P",VLOOKUP(H1842,PrcBuckets,2,FALSE()),0)</f>
        <v>10</v>
      </c>
      <c r="Q1842" s="83" t="n">
        <f aca="false">IF($N1842="D",VLOOKUP(H1842,BasisBuckets,2,FALSE()),0)</f>
        <v>0</v>
      </c>
      <c r="R1842" s="83" t="n">
        <f aca="false">IF($N1842="PHY",VLOOKUP(H1842,PGDBuckets,2,FALSE()),0)</f>
        <v>0</v>
      </c>
      <c r="S1842" s="83" t="n">
        <f aca="false">IF($N1842="G",VLOOKUP(H1842,PGDBuckets,2,FALSE()),0)</f>
        <v>0</v>
      </c>
      <c r="T1842" s="83" t="n">
        <f aca="false">SUM(P1842:S1842)</f>
        <v>10</v>
      </c>
      <c r="U1842" s="83" t="str">
        <f aca="false">IF(O1842="not used","-",O1842&amp;N1842&amp;T1842)</f>
        <v>-</v>
      </c>
      <c r="V1842" s="83" t="str">
        <f aca="false">IF(O1842="Not Used","-",VLOOKUP(D1842,FOLIOS,7,FALSE())&amp;H1842)</f>
        <v>-</v>
      </c>
      <c r="W1842" s="83" t="str">
        <f aca="false">IF(U1842="-","-",O1842&amp;E1842&amp;H1842)</f>
        <v>-</v>
      </c>
      <c r="X1842" s="84" t="str">
        <f aca="false">D1842&amp;G1842</f>
        <v>FT-CAND-EGSC-PRCTRANS:AECO/EMP</v>
      </c>
      <c r="Y1842" s="5"/>
      <c r="Z1842" s="5"/>
      <c r="AF1842" s="0" t="str">
        <f aca="false">D1842&amp;V1842</f>
        <v>FT-CAND-EGSC-PRC-</v>
      </c>
    </row>
    <row r="1843" customFormat="false" ht="12.75" hidden="false" customHeight="false" outlineLevel="0" collapsed="false">
      <c r="A1843" s="80" t="n">
        <v>36682</v>
      </c>
      <c r="B1843" s="86" t="s">
        <v>55</v>
      </c>
      <c r="C1843" s="86" t="s">
        <v>56</v>
      </c>
      <c r="D1843" s="86" t="s">
        <v>80</v>
      </c>
      <c r="E1843" s="86" t="s">
        <v>24</v>
      </c>
      <c r="F1843" s="86"/>
      <c r="G1843" s="86" t="s">
        <v>83</v>
      </c>
      <c r="H1843" s="87" t="n">
        <v>37288</v>
      </c>
      <c r="I1843" s="81" t="n">
        <v>721900</v>
      </c>
      <c r="J1843" s="81" t="n">
        <v>0</v>
      </c>
      <c r="K1843" s="82" t="n">
        <f aca="false">IF(J1843=0,0,J1843/I1843)</f>
        <v>0</v>
      </c>
      <c r="L1843" s="82" t="n">
        <f aca="false">I1843/UOM</f>
        <v>72.19</v>
      </c>
      <c r="M1843" s="82" t="n">
        <f aca="false">J1843/UOM</f>
        <v>0</v>
      </c>
      <c r="N1843" s="83" t="str">
        <f aca="false">IF(F1843="P","PHY",IF(F1843="G","G",E1843))</f>
        <v>P</v>
      </c>
      <c r="O1843" s="83" t="str">
        <f aca="false">IF(ISNA(VLOOKUP(G1843,BadCanCurves,1,FALSE())),VLOOKUP(D1843,FOLIOS,6,FALSE()),"not used")</f>
        <v>not used</v>
      </c>
      <c r="P1843" s="83" t="n">
        <f aca="false">IF($N1843="P",VLOOKUP(H1843,PrcBuckets,2,FALSE()),0)</f>
        <v>10</v>
      </c>
      <c r="Q1843" s="83" t="n">
        <f aca="false">IF($N1843="D",VLOOKUP(H1843,BasisBuckets,2,FALSE()),0)</f>
        <v>0</v>
      </c>
      <c r="R1843" s="83" t="n">
        <f aca="false">IF($N1843="PHY",VLOOKUP(H1843,PGDBuckets,2,FALSE()),0)</f>
        <v>0</v>
      </c>
      <c r="S1843" s="83" t="n">
        <f aca="false">IF($N1843="G",VLOOKUP(H1843,PGDBuckets,2,FALSE()),0)</f>
        <v>0</v>
      </c>
      <c r="T1843" s="83" t="n">
        <f aca="false">SUM(P1843:S1843)</f>
        <v>10</v>
      </c>
      <c r="U1843" s="83" t="str">
        <f aca="false">IF(O1843="not used","-",O1843&amp;N1843&amp;T1843)</f>
        <v>-</v>
      </c>
      <c r="V1843" s="83" t="str">
        <f aca="false">IF(O1843="Not Used","-",VLOOKUP(D1843,FOLIOS,7,FALSE())&amp;H1843)</f>
        <v>-</v>
      </c>
      <c r="W1843" s="83" t="str">
        <f aca="false">IF(U1843="-","-",O1843&amp;E1843&amp;H1843)</f>
        <v>-</v>
      </c>
      <c r="X1843" s="84" t="str">
        <f aca="false">D1843&amp;G1843</f>
        <v>FT-CAND-EGSC-PRCTRANS:AECO/EMP</v>
      </c>
      <c r="Y1843" s="5"/>
      <c r="Z1843" s="5"/>
      <c r="AF1843" s="0" t="str">
        <f aca="false">D1843&amp;V1843</f>
        <v>FT-CAND-EGSC-PRC-</v>
      </c>
    </row>
    <row r="1844" customFormat="false" ht="12.75" hidden="false" customHeight="false" outlineLevel="0" collapsed="false">
      <c r="A1844" s="80" t="n">
        <v>36682</v>
      </c>
      <c r="B1844" s="86" t="s">
        <v>55</v>
      </c>
      <c r="C1844" s="86" t="s">
        <v>56</v>
      </c>
      <c r="D1844" s="86" t="s">
        <v>80</v>
      </c>
      <c r="E1844" s="86" t="s">
        <v>24</v>
      </c>
      <c r="F1844" s="86"/>
      <c r="G1844" s="86" t="s">
        <v>83</v>
      </c>
      <c r="H1844" s="87" t="n">
        <v>37316</v>
      </c>
      <c r="I1844" s="81" t="n">
        <v>794807</v>
      </c>
      <c r="J1844" s="81" t="n">
        <v>0</v>
      </c>
      <c r="K1844" s="82" t="n">
        <f aca="false">IF(J1844=0,0,J1844/I1844)</f>
        <v>0</v>
      </c>
      <c r="L1844" s="82" t="n">
        <f aca="false">I1844/UOM</f>
        <v>79.4807</v>
      </c>
      <c r="M1844" s="82" t="n">
        <f aca="false">J1844/UOM</f>
        <v>0</v>
      </c>
      <c r="N1844" s="83" t="str">
        <f aca="false">IF(F1844="P","PHY",IF(F1844="G","G",E1844))</f>
        <v>P</v>
      </c>
      <c r="O1844" s="83" t="str">
        <f aca="false">IF(ISNA(VLOOKUP(G1844,BadCanCurves,1,FALSE())),VLOOKUP(D1844,FOLIOS,6,FALSE()),"not used")</f>
        <v>not used</v>
      </c>
      <c r="P1844" s="83" t="n">
        <f aca="false">IF($N1844="P",VLOOKUP(H1844,PrcBuckets,2,FALSE()),0)</f>
        <v>10</v>
      </c>
      <c r="Q1844" s="83" t="n">
        <f aca="false">IF($N1844="D",VLOOKUP(H1844,BasisBuckets,2,FALSE()),0)</f>
        <v>0</v>
      </c>
      <c r="R1844" s="83" t="n">
        <f aca="false">IF($N1844="PHY",VLOOKUP(H1844,PGDBuckets,2,FALSE()),0)</f>
        <v>0</v>
      </c>
      <c r="S1844" s="83" t="n">
        <f aca="false">IF($N1844="G",VLOOKUP(H1844,PGDBuckets,2,FALSE()),0)</f>
        <v>0</v>
      </c>
      <c r="T1844" s="83" t="n">
        <f aca="false">SUM(P1844:S1844)</f>
        <v>10</v>
      </c>
      <c r="U1844" s="83" t="str">
        <f aca="false">IF(O1844="not used","-",O1844&amp;N1844&amp;T1844)</f>
        <v>-</v>
      </c>
      <c r="V1844" s="83" t="str">
        <f aca="false">IF(O1844="Not Used","-",VLOOKUP(D1844,FOLIOS,7,FALSE())&amp;H1844)</f>
        <v>-</v>
      </c>
      <c r="W1844" s="83" t="str">
        <f aca="false">IF(U1844="-","-",O1844&amp;E1844&amp;H1844)</f>
        <v>-</v>
      </c>
      <c r="X1844" s="84" t="str">
        <f aca="false">D1844&amp;G1844</f>
        <v>FT-CAND-EGSC-PRCTRANS:AECO/EMP</v>
      </c>
      <c r="Y1844" s="5"/>
      <c r="Z1844" s="5"/>
      <c r="AF1844" s="0" t="str">
        <f aca="false">D1844&amp;V1844</f>
        <v>FT-CAND-EGSC-PRC-</v>
      </c>
    </row>
    <row r="1845" customFormat="false" ht="12.75" hidden="false" customHeight="false" outlineLevel="0" collapsed="false">
      <c r="A1845" s="80" t="n">
        <v>36682</v>
      </c>
      <c r="B1845" s="86" t="s">
        <v>55</v>
      </c>
      <c r="C1845" s="86" t="s">
        <v>56</v>
      </c>
      <c r="D1845" s="86" t="s">
        <v>80</v>
      </c>
      <c r="E1845" s="86" t="s">
        <v>24</v>
      </c>
      <c r="F1845" s="86"/>
      <c r="G1845" s="86" t="s">
        <v>83</v>
      </c>
      <c r="H1845" s="87" t="n">
        <v>37347</v>
      </c>
      <c r="I1845" s="81" t="n">
        <v>764458</v>
      </c>
      <c r="J1845" s="81" t="n">
        <v>0</v>
      </c>
      <c r="K1845" s="82" t="n">
        <f aca="false">IF(J1845=0,0,J1845/I1845)</f>
        <v>0</v>
      </c>
      <c r="L1845" s="82" t="n">
        <f aca="false">I1845/UOM</f>
        <v>76.4458</v>
      </c>
      <c r="M1845" s="82" t="n">
        <f aca="false">J1845/UOM</f>
        <v>0</v>
      </c>
      <c r="N1845" s="83" t="str">
        <f aca="false">IF(F1845="P","PHY",IF(F1845="G","G",E1845))</f>
        <v>P</v>
      </c>
      <c r="O1845" s="83" t="str">
        <f aca="false">IF(ISNA(VLOOKUP(G1845,BadCanCurves,1,FALSE())),VLOOKUP(D1845,FOLIOS,6,FALSE()),"not used")</f>
        <v>not used</v>
      </c>
      <c r="P1845" s="83" t="n">
        <f aca="false">IF($N1845="P",VLOOKUP(H1845,PrcBuckets,2,FALSE()),0)</f>
        <v>10</v>
      </c>
      <c r="Q1845" s="83" t="n">
        <f aca="false">IF($N1845="D",VLOOKUP(H1845,BasisBuckets,2,FALSE()),0)</f>
        <v>0</v>
      </c>
      <c r="R1845" s="83" t="n">
        <f aca="false">IF($N1845="PHY",VLOOKUP(H1845,PGDBuckets,2,FALSE()),0)</f>
        <v>0</v>
      </c>
      <c r="S1845" s="83" t="n">
        <f aca="false">IF($N1845="G",VLOOKUP(H1845,PGDBuckets,2,FALSE()),0)</f>
        <v>0</v>
      </c>
      <c r="T1845" s="83" t="n">
        <f aca="false">SUM(P1845:S1845)</f>
        <v>10</v>
      </c>
      <c r="U1845" s="83" t="str">
        <f aca="false">IF(O1845="not used","-",O1845&amp;N1845&amp;T1845)</f>
        <v>-</v>
      </c>
      <c r="V1845" s="83" t="str">
        <f aca="false">IF(O1845="Not Used","-",VLOOKUP(D1845,FOLIOS,7,FALSE())&amp;H1845)</f>
        <v>-</v>
      </c>
      <c r="W1845" s="83" t="str">
        <f aca="false">IF(U1845="-","-",O1845&amp;E1845&amp;H1845)</f>
        <v>-</v>
      </c>
      <c r="X1845" s="84" t="str">
        <f aca="false">D1845&amp;G1845</f>
        <v>FT-CAND-EGSC-PRCTRANS:AECO/EMP</v>
      </c>
      <c r="Y1845" s="5"/>
      <c r="Z1845" s="5"/>
      <c r="AF1845" s="0" t="str">
        <f aca="false">D1845&amp;V1845</f>
        <v>FT-CAND-EGSC-PRC-</v>
      </c>
    </row>
    <row r="1846" customFormat="false" ht="12.75" hidden="false" customHeight="false" outlineLevel="0" collapsed="false">
      <c r="A1846" s="80" t="n">
        <v>36682</v>
      </c>
      <c r="B1846" s="86" t="s">
        <v>55</v>
      </c>
      <c r="C1846" s="86" t="s">
        <v>56</v>
      </c>
      <c r="D1846" s="86" t="s">
        <v>80</v>
      </c>
      <c r="E1846" s="86" t="s">
        <v>24</v>
      </c>
      <c r="F1846" s="86"/>
      <c r="G1846" s="86" t="s">
        <v>83</v>
      </c>
      <c r="H1846" s="87" t="n">
        <v>37377</v>
      </c>
      <c r="I1846" s="81" t="n">
        <v>785293</v>
      </c>
      <c r="J1846" s="81" t="n">
        <v>0</v>
      </c>
      <c r="K1846" s="82" t="n">
        <f aca="false">IF(J1846=0,0,J1846/I1846)</f>
        <v>0</v>
      </c>
      <c r="L1846" s="82" t="n">
        <f aca="false">I1846/UOM</f>
        <v>78.5293</v>
      </c>
      <c r="M1846" s="82" t="n">
        <f aca="false">J1846/UOM</f>
        <v>0</v>
      </c>
      <c r="N1846" s="83" t="str">
        <f aca="false">IF(F1846="P","PHY",IF(F1846="G","G",E1846))</f>
        <v>P</v>
      </c>
      <c r="O1846" s="83" t="str">
        <f aca="false">IF(ISNA(VLOOKUP(G1846,BadCanCurves,1,FALSE())),VLOOKUP(D1846,FOLIOS,6,FALSE()),"not used")</f>
        <v>not used</v>
      </c>
      <c r="P1846" s="83" t="n">
        <f aca="false">IF($N1846="P",VLOOKUP(H1846,PrcBuckets,2,FALSE()),0)</f>
        <v>10</v>
      </c>
      <c r="Q1846" s="83" t="n">
        <f aca="false">IF($N1846="D",VLOOKUP(H1846,BasisBuckets,2,FALSE()),0)</f>
        <v>0</v>
      </c>
      <c r="R1846" s="83" t="n">
        <f aca="false">IF($N1846="PHY",VLOOKUP(H1846,PGDBuckets,2,FALSE()),0)</f>
        <v>0</v>
      </c>
      <c r="S1846" s="83" t="n">
        <f aca="false">IF($N1846="G",VLOOKUP(H1846,PGDBuckets,2,FALSE()),0)</f>
        <v>0</v>
      </c>
      <c r="T1846" s="83" t="n">
        <f aca="false">SUM(P1846:S1846)</f>
        <v>10</v>
      </c>
      <c r="U1846" s="83" t="str">
        <f aca="false">IF(O1846="not used","-",O1846&amp;N1846&amp;T1846)</f>
        <v>-</v>
      </c>
      <c r="V1846" s="83" t="str">
        <f aca="false">IF(O1846="Not Used","-",VLOOKUP(D1846,FOLIOS,7,FALSE())&amp;H1846)</f>
        <v>-</v>
      </c>
      <c r="W1846" s="83" t="str">
        <f aca="false">IF(U1846="-","-",O1846&amp;E1846&amp;H1846)</f>
        <v>-</v>
      </c>
      <c r="X1846" s="84" t="str">
        <f aca="false">D1846&amp;G1846</f>
        <v>FT-CAND-EGSC-PRCTRANS:AECO/EMP</v>
      </c>
      <c r="Y1846" s="5"/>
      <c r="Z1846" s="5"/>
      <c r="AF1846" s="0" t="str">
        <f aca="false">D1846&amp;V1846</f>
        <v>FT-CAND-EGSC-PRC-</v>
      </c>
    </row>
    <row r="1847" customFormat="false" ht="12.75" hidden="false" customHeight="false" outlineLevel="0" collapsed="false">
      <c r="A1847" s="80" t="n">
        <v>36682</v>
      </c>
      <c r="B1847" s="86" t="s">
        <v>55</v>
      </c>
      <c r="C1847" s="86" t="s">
        <v>56</v>
      </c>
      <c r="D1847" s="86" t="s">
        <v>80</v>
      </c>
      <c r="E1847" s="86" t="s">
        <v>24</v>
      </c>
      <c r="F1847" s="86"/>
      <c r="G1847" s="86" t="s">
        <v>83</v>
      </c>
      <c r="H1847" s="87" t="n">
        <v>37408</v>
      </c>
      <c r="I1847" s="81" t="n">
        <v>755340</v>
      </c>
      <c r="J1847" s="81" t="n">
        <v>0</v>
      </c>
      <c r="K1847" s="82" t="n">
        <f aca="false">IF(J1847=0,0,J1847/I1847)</f>
        <v>0</v>
      </c>
      <c r="L1847" s="82" t="n">
        <f aca="false">I1847/UOM</f>
        <v>75.534</v>
      </c>
      <c r="M1847" s="82" t="n">
        <f aca="false">J1847/UOM</f>
        <v>0</v>
      </c>
      <c r="N1847" s="83" t="str">
        <f aca="false">IF(F1847="P","PHY",IF(F1847="G","G",E1847))</f>
        <v>P</v>
      </c>
      <c r="O1847" s="83" t="str">
        <f aca="false">IF(ISNA(VLOOKUP(G1847,BadCanCurves,1,FALSE())),VLOOKUP(D1847,FOLIOS,6,FALSE()),"not used")</f>
        <v>not used</v>
      </c>
      <c r="P1847" s="83" t="n">
        <f aca="false">IF($N1847="P",VLOOKUP(H1847,PrcBuckets,2,FALSE()),0)</f>
        <v>10</v>
      </c>
      <c r="Q1847" s="83" t="n">
        <f aca="false">IF($N1847="D",VLOOKUP(H1847,BasisBuckets,2,FALSE()),0)</f>
        <v>0</v>
      </c>
      <c r="R1847" s="83" t="n">
        <f aca="false">IF($N1847="PHY",VLOOKUP(H1847,PGDBuckets,2,FALSE()),0)</f>
        <v>0</v>
      </c>
      <c r="S1847" s="83" t="n">
        <f aca="false">IF($N1847="G",VLOOKUP(H1847,PGDBuckets,2,FALSE()),0)</f>
        <v>0</v>
      </c>
      <c r="T1847" s="83" t="n">
        <f aca="false">SUM(P1847:S1847)</f>
        <v>10</v>
      </c>
      <c r="U1847" s="83" t="str">
        <f aca="false">IF(O1847="not used","-",O1847&amp;N1847&amp;T1847)</f>
        <v>-</v>
      </c>
      <c r="V1847" s="83" t="str">
        <f aca="false">IF(O1847="Not Used","-",VLOOKUP(D1847,FOLIOS,7,FALSE())&amp;H1847)</f>
        <v>-</v>
      </c>
      <c r="W1847" s="83" t="str">
        <f aca="false">IF(U1847="-","-",O1847&amp;E1847&amp;H1847)</f>
        <v>-</v>
      </c>
      <c r="X1847" s="84" t="str">
        <f aca="false">D1847&amp;G1847</f>
        <v>FT-CAND-EGSC-PRCTRANS:AECO/EMP</v>
      </c>
      <c r="Y1847" s="5"/>
      <c r="Z1847" s="5"/>
      <c r="AF1847" s="0" t="str">
        <f aca="false">D1847&amp;V1847</f>
        <v>FT-CAND-EGSC-PRC-</v>
      </c>
    </row>
    <row r="1848" customFormat="false" ht="12.75" hidden="false" customHeight="false" outlineLevel="0" collapsed="false">
      <c r="A1848" s="80" t="n">
        <v>36682</v>
      </c>
      <c r="B1848" s="86" t="s">
        <v>55</v>
      </c>
      <c r="C1848" s="86" t="s">
        <v>56</v>
      </c>
      <c r="D1848" s="86" t="s">
        <v>80</v>
      </c>
      <c r="E1848" s="86" t="s">
        <v>24</v>
      </c>
      <c r="F1848" s="86"/>
      <c r="G1848" s="86" t="s">
        <v>83</v>
      </c>
      <c r="H1848" s="87" t="n">
        <v>37438</v>
      </c>
      <c r="I1848" s="81" t="n">
        <v>775928</v>
      </c>
      <c r="J1848" s="81" t="n">
        <v>0</v>
      </c>
      <c r="K1848" s="82" t="n">
        <f aca="false">IF(J1848=0,0,J1848/I1848)</f>
        <v>0</v>
      </c>
      <c r="L1848" s="82" t="n">
        <f aca="false">I1848/UOM</f>
        <v>77.5928</v>
      </c>
      <c r="M1848" s="82" t="n">
        <f aca="false">J1848/UOM</f>
        <v>0</v>
      </c>
      <c r="N1848" s="83" t="str">
        <f aca="false">IF(F1848="P","PHY",IF(F1848="G","G",E1848))</f>
        <v>P</v>
      </c>
      <c r="O1848" s="83" t="str">
        <f aca="false">IF(ISNA(VLOOKUP(G1848,BadCanCurves,1,FALSE())),VLOOKUP(D1848,FOLIOS,6,FALSE()),"not used")</f>
        <v>not used</v>
      </c>
      <c r="P1848" s="83" t="n">
        <f aca="false">IF($N1848="P",VLOOKUP(H1848,PrcBuckets,2,FALSE()),0)</f>
        <v>10</v>
      </c>
      <c r="Q1848" s="83" t="n">
        <f aca="false">IF($N1848="D",VLOOKUP(H1848,BasisBuckets,2,FALSE()),0)</f>
        <v>0</v>
      </c>
      <c r="R1848" s="83" t="n">
        <f aca="false">IF($N1848="PHY",VLOOKUP(H1848,PGDBuckets,2,FALSE()),0)</f>
        <v>0</v>
      </c>
      <c r="S1848" s="83" t="n">
        <f aca="false">IF($N1848="G",VLOOKUP(H1848,PGDBuckets,2,FALSE()),0)</f>
        <v>0</v>
      </c>
      <c r="T1848" s="83" t="n">
        <f aca="false">SUM(P1848:S1848)</f>
        <v>10</v>
      </c>
      <c r="U1848" s="83" t="str">
        <f aca="false">IF(O1848="not used","-",O1848&amp;N1848&amp;T1848)</f>
        <v>-</v>
      </c>
      <c r="V1848" s="83" t="str">
        <f aca="false">IF(O1848="Not Used","-",VLOOKUP(D1848,FOLIOS,7,FALSE())&amp;H1848)</f>
        <v>-</v>
      </c>
      <c r="W1848" s="83" t="str">
        <f aca="false">IF(U1848="-","-",O1848&amp;E1848&amp;H1848)</f>
        <v>-</v>
      </c>
      <c r="X1848" s="84" t="str">
        <f aca="false">D1848&amp;G1848</f>
        <v>FT-CAND-EGSC-PRCTRANS:AECO/EMP</v>
      </c>
      <c r="Y1848" s="5"/>
      <c r="Z1848" s="5"/>
      <c r="AF1848" s="0" t="str">
        <f aca="false">D1848&amp;V1848</f>
        <v>FT-CAND-EGSC-PRC-</v>
      </c>
    </row>
    <row r="1849" customFormat="false" ht="12.75" hidden="false" customHeight="false" outlineLevel="0" collapsed="false">
      <c r="A1849" s="80" t="n">
        <v>36682</v>
      </c>
      <c r="B1849" s="86" t="s">
        <v>55</v>
      </c>
      <c r="C1849" s="86" t="s">
        <v>56</v>
      </c>
      <c r="D1849" s="86" t="s">
        <v>80</v>
      </c>
      <c r="E1849" s="86" t="s">
        <v>24</v>
      </c>
      <c r="F1849" s="86"/>
      <c r="G1849" s="86" t="s">
        <v>83</v>
      </c>
      <c r="H1849" s="87" t="n">
        <v>37469</v>
      </c>
      <c r="I1849" s="81" t="n">
        <v>771221</v>
      </c>
      <c r="J1849" s="81" t="n">
        <v>0</v>
      </c>
      <c r="K1849" s="82" t="n">
        <f aca="false">IF(J1849=0,0,J1849/I1849)</f>
        <v>0</v>
      </c>
      <c r="L1849" s="82" t="n">
        <f aca="false">I1849/UOM</f>
        <v>77.1221</v>
      </c>
      <c r="M1849" s="82" t="n">
        <f aca="false">J1849/UOM</f>
        <v>0</v>
      </c>
      <c r="N1849" s="83" t="str">
        <f aca="false">IF(F1849="P","PHY",IF(F1849="G","G",E1849))</f>
        <v>P</v>
      </c>
      <c r="O1849" s="83" t="str">
        <f aca="false">IF(ISNA(VLOOKUP(G1849,BadCanCurves,1,FALSE())),VLOOKUP(D1849,FOLIOS,6,FALSE()),"not used")</f>
        <v>not used</v>
      </c>
      <c r="P1849" s="83" t="n">
        <f aca="false">IF($N1849="P",VLOOKUP(H1849,PrcBuckets,2,FALSE()),0)</f>
        <v>10</v>
      </c>
      <c r="Q1849" s="83" t="n">
        <f aca="false">IF($N1849="D",VLOOKUP(H1849,BasisBuckets,2,FALSE()),0)</f>
        <v>0</v>
      </c>
      <c r="R1849" s="83" t="n">
        <f aca="false">IF($N1849="PHY",VLOOKUP(H1849,PGDBuckets,2,FALSE()),0)</f>
        <v>0</v>
      </c>
      <c r="S1849" s="83" t="n">
        <f aca="false">IF($N1849="G",VLOOKUP(H1849,PGDBuckets,2,FALSE()),0)</f>
        <v>0</v>
      </c>
      <c r="T1849" s="83" t="n">
        <f aca="false">SUM(P1849:S1849)</f>
        <v>10</v>
      </c>
      <c r="U1849" s="83" t="str">
        <f aca="false">IF(O1849="not used","-",O1849&amp;N1849&amp;T1849)</f>
        <v>-</v>
      </c>
      <c r="V1849" s="83" t="str">
        <f aca="false">IF(O1849="Not Used","-",VLOOKUP(D1849,FOLIOS,7,FALSE())&amp;H1849)</f>
        <v>-</v>
      </c>
      <c r="W1849" s="83" t="str">
        <f aca="false">IF(U1849="-","-",O1849&amp;E1849&amp;H1849)</f>
        <v>-</v>
      </c>
      <c r="X1849" s="84" t="str">
        <f aca="false">D1849&amp;G1849</f>
        <v>FT-CAND-EGSC-PRCTRANS:AECO/EMP</v>
      </c>
      <c r="Y1849" s="5"/>
      <c r="Z1849" s="5"/>
      <c r="AF1849" s="0" t="str">
        <f aca="false">D1849&amp;V1849</f>
        <v>FT-CAND-EGSC-PRC-</v>
      </c>
    </row>
    <row r="1850" customFormat="false" ht="12.75" hidden="false" customHeight="false" outlineLevel="0" collapsed="false">
      <c r="A1850" s="80" t="n">
        <v>36682</v>
      </c>
      <c r="B1850" s="86" t="s">
        <v>55</v>
      </c>
      <c r="C1850" s="86" t="s">
        <v>56</v>
      </c>
      <c r="D1850" s="86" t="s">
        <v>80</v>
      </c>
      <c r="E1850" s="86" t="s">
        <v>24</v>
      </c>
      <c r="F1850" s="86"/>
      <c r="G1850" s="86" t="s">
        <v>83</v>
      </c>
      <c r="H1850" s="87" t="n">
        <v>37500</v>
      </c>
      <c r="I1850" s="81" t="n">
        <v>741813</v>
      </c>
      <c r="J1850" s="81" t="n">
        <v>0</v>
      </c>
      <c r="K1850" s="82" t="n">
        <f aca="false">IF(J1850=0,0,J1850/I1850)</f>
        <v>0</v>
      </c>
      <c r="L1850" s="82" t="n">
        <f aca="false">I1850/UOM</f>
        <v>74.1813</v>
      </c>
      <c r="M1850" s="82" t="n">
        <f aca="false">J1850/UOM</f>
        <v>0</v>
      </c>
      <c r="N1850" s="83" t="str">
        <f aca="false">IF(F1850="P","PHY",IF(F1850="G","G",E1850))</f>
        <v>P</v>
      </c>
      <c r="O1850" s="83" t="str">
        <f aca="false">IF(ISNA(VLOOKUP(G1850,BadCanCurves,1,FALSE())),VLOOKUP(D1850,FOLIOS,6,FALSE()),"not used")</f>
        <v>not used</v>
      </c>
      <c r="P1850" s="83" t="n">
        <f aca="false">IF($N1850="P",VLOOKUP(H1850,PrcBuckets,2,FALSE()),0)</f>
        <v>10</v>
      </c>
      <c r="Q1850" s="83" t="n">
        <f aca="false">IF($N1850="D",VLOOKUP(H1850,BasisBuckets,2,FALSE()),0)</f>
        <v>0</v>
      </c>
      <c r="R1850" s="83" t="n">
        <f aca="false">IF($N1850="PHY",VLOOKUP(H1850,PGDBuckets,2,FALSE()),0)</f>
        <v>0</v>
      </c>
      <c r="S1850" s="83" t="n">
        <f aca="false">IF($N1850="G",VLOOKUP(H1850,PGDBuckets,2,FALSE()),0)</f>
        <v>0</v>
      </c>
      <c r="T1850" s="83" t="n">
        <f aca="false">SUM(P1850:S1850)</f>
        <v>10</v>
      </c>
      <c r="U1850" s="83" t="str">
        <f aca="false">IF(O1850="not used","-",O1850&amp;N1850&amp;T1850)</f>
        <v>-</v>
      </c>
      <c r="V1850" s="83" t="str">
        <f aca="false">IF(O1850="Not Used","-",VLOOKUP(D1850,FOLIOS,7,FALSE())&amp;H1850)</f>
        <v>-</v>
      </c>
      <c r="W1850" s="83" t="str">
        <f aca="false">IF(U1850="-","-",O1850&amp;E1850&amp;H1850)</f>
        <v>-</v>
      </c>
      <c r="X1850" s="84" t="str">
        <f aca="false">D1850&amp;G1850</f>
        <v>FT-CAND-EGSC-PRCTRANS:AECO/EMP</v>
      </c>
      <c r="Y1850" s="5"/>
      <c r="Z1850" s="5"/>
      <c r="AF1850" s="0" t="str">
        <f aca="false">D1850&amp;V1850</f>
        <v>FT-CAND-EGSC-PRC-</v>
      </c>
    </row>
    <row r="1851" customFormat="false" ht="12.75" hidden="false" customHeight="false" outlineLevel="0" collapsed="false">
      <c r="A1851" s="80" t="n">
        <v>36682</v>
      </c>
      <c r="B1851" s="86" t="s">
        <v>55</v>
      </c>
      <c r="C1851" s="86" t="s">
        <v>56</v>
      </c>
      <c r="D1851" s="86" t="s">
        <v>80</v>
      </c>
      <c r="E1851" s="86" t="s">
        <v>24</v>
      </c>
      <c r="F1851" s="86"/>
      <c r="G1851" s="86" t="s">
        <v>83</v>
      </c>
      <c r="H1851" s="87" t="n">
        <v>37530</v>
      </c>
      <c r="I1851" s="81" t="n">
        <v>762042</v>
      </c>
      <c r="J1851" s="81" t="n">
        <v>0</v>
      </c>
      <c r="K1851" s="82" t="n">
        <f aca="false">IF(J1851=0,0,J1851/I1851)</f>
        <v>0</v>
      </c>
      <c r="L1851" s="82" t="n">
        <f aca="false">I1851/UOM</f>
        <v>76.2042</v>
      </c>
      <c r="M1851" s="82" t="n">
        <f aca="false">J1851/UOM</f>
        <v>0</v>
      </c>
      <c r="N1851" s="83" t="str">
        <f aca="false">IF(F1851="P","PHY",IF(F1851="G","G",E1851))</f>
        <v>P</v>
      </c>
      <c r="O1851" s="83" t="str">
        <f aca="false">IF(ISNA(VLOOKUP(G1851,BadCanCurves,1,FALSE())),VLOOKUP(D1851,FOLIOS,6,FALSE()),"not used")</f>
        <v>not used</v>
      </c>
      <c r="P1851" s="83" t="n">
        <f aca="false">IF($N1851="P",VLOOKUP(H1851,PrcBuckets,2,FALSE()),0)</f>
        <v>10</v>
      </c>
      <c r="Q1851" s="83" t="n">
        <f aca="false">IF($N1851="D",VLOOKUP(H1851,BasisBuckets,2,FALSE()),0)</f>
        <v>0</v>
      </c>
      <c r="R1851" s="83" t="n">
        <f aca="false">IF($N1851="PHY",VLOOKUP(H1851,PGDBuckets,2,FALSE()),0)</f>
        <v>0</v>
      </c>
      <c r="S1851" s="83" t="n">
        <f aca="false">IF($N1851="G",VLOOKUP(H1851,PGDBuckets,2,FALSE()),0)</f>
        <v>0</v>
      </c>
      <c r="T1851" s="83" t="n">
        <f aca="false">SUM(P1851:S1851)</f>
        <v>10</v>
      </c>
      <c r="U1851" s="83" t="str">
        <f aca="false">IF(O1851="not used","-",O1851&amp;N1851&amp;T1851)</f>
        <v>-</v>
      </c>
      <c r="V1851" s="83" t="str">
        <f aca="false">IF(O1851="Not Used","-",VLOOKUP(D1851,FOLIOS,7,FALSE())&amp;H1851)</f>
        <v>-</v>
      </c>
      <c r="W1851" s="83" t="str">
        <f aca="false">IF(U1851="-","-",O1851&amp;E1851&amp;H1851)</f>
        <v>-</v>
      </c>
      <c r="X1851" s="84" t="str">
        <f aca="false">D1851&amp;G1851</f>
        <v>FT-CAND-EGSC-PRCTRANS:AECO/EMP</v>
      </c>
      <c r="Y1851" s="5"/>
      <c r="Z1851" s="5"/>
      <c r="AF1851" s="0" t="str">
        <f aca="false">D1851&amp;V1851</f>
        <v>FT-CAND-EGSC-PRC-</v>
      </c>
    </row>
    <row r="1852" customFormat="false" ht="12.75" hidden="false" customHeight="false" outlineLevel="0" collapsed="false">
      <c r="A1852" s="80" t="n">
        <v>36682</v>
      </c>
      <c r="B1852" s="86" t="s">
        <v>55</v>
      </c>
      <c r="C1852" s="86" t="s">
        <v>56</v>
      </c>
      <c r="D1852" s="86" t="s">
        <v>80</v>
      </c>
      <c r="E1852" s="86" t="s">
        <v>24</v>
      </c>
      <c r="F1852" s="86"/>
      <c r="G1852" s="86" t="s">
        <v>83</v>
      </c>
      <c r="H1852" s="87" t="n">
        <v>37561</v>
      </c>
      <c r="I1852" s="81" t="n">
        <v>386083</v>
      </c>
      <c r="J1852" s="81" t="n">
        <v>0</v>
      </c>
      <c r="K1852" s="82" t="n">
        <f aca="false">IF(J1852=0,0,J1852/I1852)</f>
        <v>0</v>
      </c>
      <c r="L1852" s="82" t="n">
        <f aca="false">I1852/UOM</f>
        <v>38.6083</v>
      </c>
      <c r="M1852" s="82" t="n">
        <f aca="false">J1852/UOM</f>
        <v>0</v>
      </c>
      <c r="N1852" s="83" t="str">
        <f aca="false">IF(F1852="P","PHY",IF(F1852="G","G",E1852))</f>
        <v>P</v>
      </c>
      <c r="O1852" s="83" t="str">
        <f aca="false">IF(ISNA(VLOOKUP(G1852,BadCanCurves,1,FALSE())),VLOOKUP(D1852,FOLIOS,6,FALSE()),"not used")</f>
        <v>not used</v>
      </c>
      <c r="P1852" s="83" t="n">
        <f aca="false">IF($N1852="P",VLOOKUP(H1852,PrcBuckets,2,FALSE()),0)</f>
        <v>10</v>
      </c>
      <c r="Q1852" s="83" t="n">
        <f aca="false">IF($N1852="D",VLOOKUP(H1852,BasisBuckets,2,FALSE()),0)</f>
        <v>0</v>
      </c>
      <c r="R1852" s="83" t="n">
        <f aca="false">IF($N1852="PHY",VLOOKUP(H1852,PGDBuckets,2,FALSE()),0)</f>
        <v>0</v>
      </c>
      <c r="S1852" s="83" t="n">
        <f aca="false">IF($N1852="G",VLOOKUP(H1852,PGDBuckets,2,FALSE()),0)</f>
        <v>0</v>
      </c>
      <c r="T1852" s="83" t="n">
        <f aca="false">SUM(P1852:S1852)</f>
        <v>10</v>
      </c>
      <c r="U1852" s="83" t="str">
        <f aca="false">IF(O1852="not used","-",O1852&amp;N1852&amp;T1852)</f>
        <v>-</v>
      </c>
      <c r="V1852" s="83" t="str">
        <f aca="false">IF(O1852="Not Used","-",VLOOKUP(D1852,FOLIOS,7,FALSE())&amp;H1852)</f>
        <v>-</v>
      </c>
      <c r="W1852" s="83" t="str">
        <f aca="false">IF(U1852="-","-",O1852&amp;E1852&amp;H1852)</f>
        <v>-</v>
      </c>
      <c r="X1852" s="84" t="str">
        <f aca="false">D1852&amp;G1852</f>
        <v>FT-CAND-EGSC-PRCTRANS:AECO/EMP</v>
      </c>
      <c r="Y1852" s="5"/>
      <c r="Z1852" s="5"/>
      <c r="AF1852" s="0" t="str">
        <f aca="false">D1852&amp;V1852</f>
        <v>FT-CAND-EGSC-PRC-</v>
      </c>
    </row>
    <row r="1853" customFormat="false" ht="12.75" hidden="false" customHeight="false" outlineLevel="0" collapsed="false">
      <c r="A1853" s="80" t="n">
        <v>36682</v>
      </c>
      <c r="B1853" s="86" t="s">
        <v>55</v>
      </c>
      <c r="C1853" s="86" t="s">
        <v>56</v>
      </c>
      <c r="D1853" s="86" t="s">
        <v>80</v>
      </c>
      <c r="E1853" s="86" t="s">
        <v>24</v>
      </c>
      <c r="F1853" s="86"/>
      <c r="G1853" s="86" t="s">
        <v>83</v>
      </c>
      <c r="H1853" s="87" t="n">
        <v>37591</v>
      </c>
      <c r="I1853" s="81" t="n">
        <v>396614</v>
      </c>
      <c r="J1853" s="81" t="n">
        <v>0</v>
      </c>
      <c r="K1853" s="82" t="n">
        <f aca="false">IF(J1853=0,0,J1853/I1853)</f>
        <v>0</v>
      </c>
      <c r="L1853" s="82" t="n">
        <f aca="false">I1853/UOM</f>
        <v>39.6614</v>
      </c>
      <c r="M1853" s="82" t="n">
        <f aca="false">J1853/UOM</f>
        <v>0</v>
      </c>
      <c r="N1853" s="83" t="str">
        <f aca="false">IF(F1853="P","PHY",IF(F1853="G","G",E1853))</f>
        <v>P</v>
      </c>
      <c r="O1853" s="83" t="str">
        <f aca="false">IF(ISNA(VLOOKUP(G1853,BadCanCurves,1,FALSE())),VLOOKUP(D1853,FOLIOS,6,FALSE()),"not used")</f>
        <v>not used</v>
      </c>
      <c r="P1853" s="83" t="n">
        <f aca="false">IF($N1853="P",VLOOKUP(H1853,PrcBuckets,2,FALSE()),0)</f>
        <v>10</v>
      </c>
      <c r="Q1853" s="83" t="n">
        <f aca="false">IF($N1853="D",VLOOKUP(H1853,BasisBuckets,2,FALSE()),0)</f>
        <v>0</v>
      </c>
      <c r="R1853" s="83" t="n">
        <f aca="false">IF($N1853="PHY",VLOOKUP(H1853,PGDBuckets,2,FALSE()),0)</f>
        <v>0</v>
      </c>
      <c r="S1853" s="83" t="n">
        <f aca="false">IF($N1853="G",VLOOKUP(H1853,PGDBuckets,2,FALSE()),0)</f>
        <v>0</v>
      </c>
      <c r="T1853" s="83" t="n">
        <f aca="false">SUM(P1853:S1853)</f>
        <v>10</v>
      </c>
      <c r="U1853" s="83" t="str">
        <f aca="false">IF(O1853="not used","-",O1853&amp;N1853&amp;T1853)</f>
        <v>-</v>
      </c>
      <c r="V1853" s="83" t="str">
        <f aca="false">IF(O1853="Not Used","-",VLOOKUP(D1853,FOLIOS,7,FALSE())&amp;H1853)</f>
        <v>-</v>
      </c>
      <c r="W1853" s="83" t="str">
        <f aca="false">IF(U1853="-","-",O1853&amp;E1853&amp;H1853)</f>
        <v>-</v>
      </c>
      <c r="X1853" s="84" t="str">
        <f aca="false">D1853&amp;G1853</f>
        <v>FT-CAND-EGSC-PRCTRANS:AECO/EMP</v>
      </c>
      <c r="Y1853" s="5"/>
      <c r="Z1853" s="5"/>
      <c r="AF1853" s="0" t="str">
        <f aca="false">D1853&amp;V1853</f>
        <v>FT-CAND-EGSC-PRC-</v>
      </c>
    </row>
    <row r="1854" customFormat="false" ht="12.75" hidden="false" customHeight="false" outlineLevel="0" collapsed="false">
      <c r="A1854" s="80" t="n">
        <v>36682</v>
      </c>
      <c r="B1854" s="86" t="s">
        <v>55</v>
      </c>
      <c r="C1854" s="86" t="s">
        <v>56</v>
      </c>
      <c r="D1854" s="86" t="s">
        <v>80</v>
      </c>
      <c r="E1854" s="86" t="s">
        <v>24</v>
      </c>
      <c r="F1854" s="86"/>
      <c r="G1854" s="86" t="s">
        <v>83</v>
      </c>
      <c r="H1854" s="87" t="n">
        <v>37622</v>
      </c>
      <c r="I1854" s="81" t="n">
        <v>394209</v>
      </c>
      <c r="J1854" s="81" t="n">
        <v>0</v>
      </c>
      <c r="K1854" s="82" t="n">
        <f aca="false">IF(J1854=0,0,J1854/I1854)</f>
        <v>0</v>
      </c>
      <c r="L1854" s="82" t="n">
        <f aca="false">I1854/UOM</f>
        <v>39.4209</v>
      </c>
      <c r="M1854" s="82" t="n">
        <f aca="false">J1854/UOM</f>
        <v>0</v>
      </c>
      <c r="N1854" s="83" t="str">
        <f aca="false">IF(F1854="P","PHY",IF(F1854="G","G",E1854))</f>
        <v>P</v>
      </c>
      <c r="O1854" s="83" t="str">
        <f aca="false">IF(ISNA(VLOOKUP(G1854,BadCanCurves,1,FALSE())),VLOOKUP(D1854,FOLIOS,6,FALSE()),"not used")</f>
        <v>not used</v>
      </c>
      <c r="P1854" s="83" t="n">
        <f aca="false">IF($N1854="P",VLOOKUP(H1854,PrcBuckets,2,FALSE()),0)</f>
        <v>11</v>
      </c>
      <c r="Q1854" s="83" t="n">
        <f aca="false">IF($N1854="D",VLOOKUP(H1854,BasisBuckets,2,FALSE()),0)</f>
        <v>0</v>
      </c>
      <c r="R1854" s="83" t="n">
        <f aca="false">IF($N1854="PHY",VLOOKUP(H1854,PGDBuckets,2,FALSE()),0)</f>
        <v>0</v>
      </c>
      <c r="S1854" s="83" t="n">
        <f aca="false">IF($N1854="G",VLOOKUP(H1854,PGDBuckets,2,FALSE()),0)</f>
        <v>0</v>
      </c>
      <c r="T1854" s="83" t="n">
        <f aca="false">SUM(P1854:S1854)</f>
        <v>11</v>
      </c>
      <c r="U1854" s="83" t="str">
        <f aca="false">IF(O1854="not used","-",O1854&amp;N1854&amp;T1854)</f>
        <v>-</v>
      </c>
      <c r="V1854" s="83" t="str">
        <f aca="false">IF(O1854="Not Used","-",VLOOKUP(D1854,FOLIOS,7,FALSE())&amp;H1854)</f>
        <v>-</v>
      </c>
      <c r="W1854" s="83" t="str">
        <f aca="false">IF(U1854="-","-",O1854&amp;E1854&amp;H1854)</f>
        <v>-</v>
      </c>
      <c r="X1854" s="84" t="str">
        <f aca="false">D1854&amp;G1854</f>
        <v>FT-CAND-EGSC-PRCTRANS:AECO/EMP</v>
      </c>
      <c r="Y1854" s="5"/>
      <c r="Z1854" s="5"/>
      <c r="AF1854" s="0" t="str">
        <f aca="false">D1854&amp;V1854</f>
        <v>FT-CAND-EGSC-PRC-</v>
      </c>
    </row>
    <row r="1855" customFormat="false" ht="12.75" hidden="false" customHeight="false" outlineLevel="0" collapsed="false">
      <c r="A1855" s="80" t="n">
        <v>36682</v>
      </c>
      <c r="B1855" s="86" t="s">
        <v>55</v>
      </c>
      <c r="C1855" s="86" t="s">
        <v>56</v>
      </c>
      <c r="D1855" s="86" t="s">
        <v>80</v>
      </c>
      <c r="E1855" s="86" t="s">
        <v>24</v>
      </c>
      <c r="F1855" s="86"/>
      <c r="G1855" s="86" t="s">
        <v>83</v>
      </c>
      <c r="H1855" s="87" t="n">
        <v>37653</v>
      </c>
      <c r="I1855" s="81" t="n">
        <v>353898</v>
      </c>
      <c r="J1855" s="81" t="n">
        <v>0</v>
      </c>
      <c r="K1855" s="82" t="n">
        <f aca="false">IF(J1855=0,0,J1855/I1855)</f>
        <v>0</v>
      </c>
      <c r="L1855" s="82" t="n">
        <f aca="false">I1855/UOM</f>
        <v>35.3898</v>
      </c>
      <c r="M1855" s="82" t="n">
        <f aca="false">J1855/UOM</f>
        <v>0</v>
      </c>
      <c r="N1855" s="83" t="str">
        <f aca="false">IF(F1855="P","PHY",IF(F1855="G","G",E1855))</f>
        <v>P</v>
      </c>
      <c r="O1855" s="83" t="str">
        <f aca="false">IF(ISNA(VLOOKUP(G1855,BadCanCurves,1,FALSE())),VLOOKUP(D1855,FOLIOS,6,FALSE()),"not used")</f>
        <v>not used</v>
      </c>
      <c r="P1855" s="83" t="n">
        <f aca="false">IF($N1855="P",VLOOKUP(H1855,PrcBuckets,2,FALSE()),0)</f>
        <v>11</v>
      </c>
      <c r="Q1855" s="83" t="n">
        <f aca="false">IF($N1855="D",VLOOKUP(H1855,BasisBuckets,2,FALSE()),0)</f>
        <v>0</v>
      </c>
      <c r="R1855" s="83" t="n">
        <f aca="false">IF($N1855="PHY",VLOOKUP(H1855,PGDBuckets,2,FALSE()),0)</f>
        <v>0</v>
      </c>
      <c r="S1855" s="83" t="n">
        <f aca="false">IF($N1855="G",VLOOKUP(H1855,PGDBuckets,2,FALSE()),0)</f>
        <v>0</v>
      </c>
      <c r="T1855" s="83" t="n">
        <f aca="false">SUM(P1855:S1855)</f>
        <v>11</v>
      </c>
      <c r="U1855" s="83" t="str">
        <f aca="false">IF(O1855="not used","-",O1855&amp;N1855&amp;T1855)</f>
        <v>-</v>
      </c>
      <c r="V1855" s="83" t="str">
        <f aca="false">IF(O1855="Not Used","-",VLOOKUP(D1855,FOLIOS,7,FALSE())&amp;H1855)</f>
        <v>-</v>
      </c>
      <c r="W1855" s="83" t="str">
        <f aca="false">IF(U1855="-","-",O1855&amp;E1855&amp;H1855)</f>
        <v>-</v>
      </c>
      <c r="X1855" s="84" t="str">
        <f aca="false">D1855&amp;G1855</f>
        <v>FT-CAND-EGSC-PRCTRANS:AECO/EMP</v>
      </c>
      <c r="Y1855" s="5"/>
      <c r="Z1855" s="5"/>
      <c r="AF1855" s="0" t="str">
        <f aca="false">D1855&amp;V1855</f>
        <v>FT-CAND-EGSC-PRC-</v>
      </c>
    </row>
    <row r="1856" customFormat="false" ht="12.75" hidden="false" customHeight="false" outlineLevel="0" collapsed="false">
      <c r="A1856" s="80" t="n">
        <v>36682</v>
      </c>
      <c r="B1856" s="86" t="s">
        <v>55</v>
      </c>
      <c r="C1856" s="86" t="s">
        <v>56</v>
      </c>
      <c r="D1856" s="86" t="s">
        <v>80</v>
      </c>
      <c r="E1856" s="86" t="s">
        <v>24</v>
      </c>
      <c r="F1856" s="86"/>
      <c r="G1856" s="86" t="s">
        <v>83</v>
      </c>
      <c r="H1856" s="87" t="n">
        <v>37681</v>
      </c>
      <c r="I1856" s="81" t="n">
        <v>389666</v>
      </c>
      <c r="J1856" s="81" t="n">
        <v>0</v>
      </c>
      <c r="K1856" s="82" t="n">
        <f aca="false">IF(J1856=0,0,J1856/I1856)</f>
        <v>0</v>
      </c>
      <c r="L1856" s="82" t="n">
        <f aca="false">I1856/UOM</f>
        <v>38.9666</v>
      </c>
      <c r="M1856" s="82" t="n">
        <f aca="false">J1856/UOM</f>
        <v>0</v>
      </c>
      <c r="N1856" s="83" t="str">
        <f aca="false">IF(F1856="P","PHY",IF(F1856="G","G",E1856))</f>
        <v>P</v>
      </c>
      <c r="O1856" s="83" t="str">
        <f aca="false">IF(ISNA(VLOOKUP(G1856,BadCanCurves,1,FALSE())),VLOOKUP(D1856,FOLIOS,6,FALSE()),"not used")</f>
        <v>not used</v>
      </c>
      <c r="P1856" s="83" t="n">
        <f aca="false">IF($N1856="P",VLOOKUP(H1856,PrcBuckets,2,FALSE()),0)</f>
        <v>11</v>
      </c>
      <c r="Q1856" s="83" t="n">
        <f aca="false">IF($N1856="D",VLOOKUP(H1856,BasisBuckets,2,FALSE()),0)</f>
        <v>0</v>
      </c>
      <c r="R1856" s="83" t="n">
        <f aca="false">IF($N1856="PHY",VLOOKUP(H1856,PGDBuckets,2,FALSE()),0)</f>
        <v>0</v>
      </c>
      <c r="S1856" s="83" t="n">
        <f aca="false">IF($N1856="G",VLOOKUP(H1856,PGDBuckets,2,FALSE()),0)</f>
        <v>0</v>
      </c>
      <c r="T1856" s="83" t="n">
        <f aca="false">SUM(P1856:S1856)</f>
        <v>11</v>
      </c>
      <c r="U1856" s="83" t="str">
        <f aca="false">IF(O1856="not used","-",O1856&amp;N1856&amp;T1856)</f>
        <v>-</v>
      </c>
      <c r="V1856" s="83" t="str">
        <f aca="false">IF(O1856="Not Used","-",VLOOKUP(D1856,FOLIOS,7,FALSE())&amp;H1856)</f>
        <v>-</v>
      </c>
      <c r="W1856" s="83" t="str">
        <f aca="false">IF(U1856="-","-",O1856&amp;E1856&amp;H1856)</f>
        <v>-</v>
      </c>
      <c r="X1856" s="84" t="str">
        <f aca="false">D1856&amp;G1856</f>
        <v>FT-CAND-EGSC-PRCTRANS:AECO/EMP</v>
      </c>
      <c r="Y1856" s="5"/>
      <c r="Z1856" s="5"/>
      <c r="AF1856" s="0" t="str">
        <f aca="false">D1856&amp;V1856</f>
        <v>FT-CAND-EGSC-PRC-</v>
      </c>
    </row>
    <row r="1857" customFormat="false" ht="12.75" hidden="false" customHeight="false" outlineLevel="0" collapsed="false">
      <c r="A1857" s="80" t="n">
        <v>36682</v>
      </c>
      <c r="B1857" s="86" t="s">
        <v>55</v>
      </c>
      <c r="C1857" s="86" t="s">
        <v>56</v>
      </c>
      <c r="D1857" s="86" t="s">
        <v>80</v>
      </c>
      <c r="E1857" s="86" t="s">
        <v>24</v>
      </c>
      <c r="F1857" s="86"/>
      <c r="G1857" s="86" t="s">
        <v>83</v>
      </c>
      <c r="H1857" s="87" t="n">
        <v>37712</v>
      </c>
      <c r="I1857" s="81" t="n">
        <v>374815</v>
      </c>
      <c r="J1857" s="81" t="n">
        <v>0</v>
      </c>
      <c r="K1857" s="82" t="n">
        <f aca="false">IF(J1857=0,0,J1857/I1857)</f>
        <v>0</v>
      </c>
      <c r="L1857" s="82" t="n">
        <f aca="false">I1857/UOM</f>
        <v>37.4815</v>
      </c>
      <c r="M1857" s="82" t="n">
        <f aca="false">J1857/UOM</f>
        <v>0</v>
      </c>
      <c r="N1857" s="83" t="str">
        <f aca="false">IF(F1857="P","PHY",IF(F1857="G","G",E1857))</f>
        <v>P</v>
      </c>
      <c r="O1857" s="83" t="str">
        <f aca="false">IF(ISNA(VLOOKUP(G1857,BadCanCurves,1,FALSE())),VLOOKUP(D1857,FOLIOS,6,FALSE()),"not used")</f>
        <v>not used</v>
      </c>
      <c r="P1857" s="83" t="n">
        <f aca="false">IF($N1857="P",VLOOKUP(H1857,PrcBuckets,2,FALSE()),0)</f>
        <v>11</v>
      </c>
      <c r="Q1857" s="83" t="n">
        <f aca="false">IF($N1857="D",VLOOKUP(H1857,BasisBuckets,2,FALSE()),0)</f>
        <v>0</v>
      </c>
      <c r="R1857" s="83" t="n">
        <f aca="false">IF($N1857="PHY",VLOOKUP(H1857,PGDBuckets,2,FALSE()),0)</f>
        <v>0</v>
      </c>
      <c r="S1857" s="83" t="n">
        <f aca="false">IF($N1857="G",VLOOKUP(H1857,PGDBuckets,2,FALSE()),0)</f>
        <v>0</v>
      </c>
      <c r="T1857" s="83" t="n">
        <f aca="false">SUM(P1857:S1857)</f>
        <v>11</v>
      </c>
      <c r="U1857" s="83" t="str">
        <f aca="false">IF(O1857="not used","-",O1857&amp;N1857&amp;T1857)</f>
        <v>-</v>
      </c>
      <c r="V1857" s="83" t="str">
        <f aca="false">IF(O1857="Not Used","-",VLOOKUP(D1857,FOLIOS,7,FALSE())&amp;H1857)</f>
        <v>-</v>
      </c>
      <c r="W1857" s="83" t="str">
        <f aca="false">IF(U1857="-","-",O1857&amp;E1857&amp;H1857)</f>
        <v>-</v>
      </c>
      <c r="X1857" s="84" t="str">
        <f aca="false">D1857&amp;G1857</f>
        <v>FT-CAND-EGSC-PRCTRANS:AECO/EMP</v>
      </c>
      <c r="Y1857" s="5"/>
      <c r="Z1857" s="5"/>
      <c r="AF1857" s="0" t="str">
        <f aca="false">D1857&amp;V1857</f>
        <v>FT-CAND-EGSC-PRC-</v>
      </c>
    </row>
    <row r="1858" customFormat="false" ht="12.75" hidden="false" customHeight="false" outlineLevel="0" collapsed="false">
      <c r="A1858" s="80" t="n">
        <v>36682</v>
      </c>
      <c r="B1858" s="86" t="s">
        <v>55</v>
      </c>
      <c r="C1858" s="86" t="s">
        <v>56</v>
      </c>
      <c r="D1858" s="86" t="s">
        <v>80</v>
      </c>
      <c r="E1858" s="86" t="s">
        <v>24</v>
      </c>
      <c r="F1858" s="86"/>
      <c r="G1858" s="86" t="s">
        <v>83</v>
      </c>
      <c r="H1858" s="87" t="n">
        <v>37742</v>
      </c>
      <c r="I1858" s="81" t="n">
        <v>385053</v>
      </c>
      <c r="J1858" s="81" t="n">
        <v>0</v>
      </c>
      <c r="K1858" s="82" t="n">
        <f aca="false">IF(J1858=0,0,J1858/I1858)</f>
        <v>0</v>
      </c>
      <c r="L1858" s="82" t="n">
        <f aca="false">I1858/UOM</f>
        <v>38.5053</v>
      </c>
      <c r="M1858" s="82" t="n">
        <f aca="false">J1858/UOM</f>
        <v>0</v>
      </c>
      <c r="N1858" s="83" t="str">
        <f aca="false">IF(F1858="P","PHY",IF(F1858="G","G",E1858))</f>
        <v>P</v>
      </c>
      <c r="O1858" s="83" t="str">
        <f aca="false">IF(ISNA(VLOOKUP(G1858,BadCanCurves,1,FALSE())),VLOOKUP(D1858,FOLIOS,6,FALSE()),"not used")</f>
        <v>not used</v>
      </c>
      <c r="P1858" s="83" t="n">
        <f aca="false">IF($N1858="P",VLOOKUP(H1858,PrcBuckets,2,FALSE()),0)</f>
        <v>11</v>
      </c>
      <c r="Q1858" s="83" t="n">
        <f aca="false">IF($N1858="D",VLOOKUP(H1858,BasisBuckets,2,FALSE()),0)</f>
        <v>0</v>
      </c>
      <c r="R1858" s="83" t="n">
        <f aca="false">IF($N1858="PHY",VLOOKUP(H1858,PGDBuckets,2,FALSE()),0)</f>
        <v>0</v>
      </c>
      <c r="S1858" s="83" t="n">
        <f aca="false">IF($N1858="G",VLOOKUP(H1858,PGDBuckets,2,FALSE()),0)</f>
        <v>0</v>
      </c>
      <c r="T1858" s="83" t="n">
        <f aca="false">SUM(P1858:S1858)</f>
        <v>11</v>
      </c>
      <c r="U1858" s="83" t="str">
        <f aca="false">IF(O1858="not used","-",O1858&amp;N1858&amp;T1858)</f>
        <v>-</v>
      </c>
      <c r="V1858" s="83" t="str">
        <f aca="false">IF(O1858="Not Used","-",VLOOKUP(D1858,FOLIOS,7,FALSE())&amp;H1858)</f>
        <v>-</v>
      </c>
      <c r="W1858" s="83" t="str">
        <f aca="false">IF(U1858="-","-",O1858&amp;E1858&amp;H1858)</f>
        <v>-</v>
      </c>
      <c r="X1858" s="84" t="str">
        <f aca="false">D1858&amp;G1858</f>
        <v>FT-CAND-EGSC-PRCTRANS:AECO/EMP</v>
      </c>
      <c r="Y1858" s="5"/>
      <c r="Z1858" s="5"/>
      <c r="AF1858" s="0" t="str">
        <f aca="false">D1858&amp;V1858</f>
        <v>FT-CAND-EGSC-PRC-</v>
      </c>
    </row>
    <row r="1859" customFormat="false" ht="12.75" hidden="false" customHeight="false" outlineLevel="0" collapsed="false">
      <c r="A1859" s="80" t="n">
        <v>36682</v>
      </c>
      <c r="B1859" s="86" t="s">
        <v>55</v>
      </c>
      <c r="C1859" s="86" t="s">
        <v>56</v>
      </c>
      <c r="D1859" s="86" t="s">
        <v>80</v>
      </c>
      <c r="E1859" s="86" t="s">
        <v>24</v>
      </c>
      <c r="F1859" s="86"/>
      <c r="G1859" s="86" t="s">
        <v>83</v>
      </c>
      <c r="H1859" s="87" t="n">
        <v>37773</v>
      </c>
      <c r="I1859" s="81" t="n">
        <v>370390</v>
      </c>
      <c r="J1859" s="81" t="n">
        <v>0</v>
      </c>
      <c r="K1859" s="82" t="n">
        <f aca="false">IF(J1859=0,0,J1859/I1859)</f>
        <v>0</v>
      </c>
      <c r="L1859" s="82" t="n">
        <f aca="false">I1859/UOM</f>
        <v>37.039</v>
      </c>
      <c r="M1859" s="82" t="n">
        <f aca="false">J1859/UOM</f>
        <v>0</v>
      </c>
      <c r="N1859" s="83" t="str">
        <f aca="false">IF(F1859="P","PHY",IF(F1859="G","G",E1859))</f>
        <v>P</v>
      </c>
      <c r="O1859" s="83" t="str">
        <f aca="false">IF(ISNA(VLOOKUP(G1859,BadCanCurves,1,FALSE())),VLOOKUP(D1859,FOLIOS,6,FALSE()),"not used")</f>
        <v>not used</v>
      </c>
      <c r="P1859" s="83" t="n">
        <f aca="false">IF($N1859="P",VLOOKUP(H1859,PrcBuckets,2,FALSE()),0)</f>
        <v>11</v>
      </c>
      <c r="Q1859" s="83" t="n">
        <f aca="false">IF($N1859="D",VLOOKUP(H1859,BasisBuckets,2,FALSE()),0)</f>
        <v>0</v>
      </c>
      <c r="R1859" s="83" t="n">
        <f aca="false">IF($N1859="PHY",VLOOKUP(H1859,PGDBuckets,2,FALSE()),0)</f>
        <v>0</v>
      </c>
      <c r="S1859" s="83" t="n">
        <f aca="false">IF($N1859="G",VLOOKUP(H1859,PGDBuckets,2,FALSE()),0)</f>
        <v>0</v>
      </c>
      <c r="T1859" s="83" t="n">
        <f aca="false">SUM(P1859:S1859)</f>
        <v>11</v>
      </c>
      <c r="U1859" s="83" t="str">
        <f aca="false">IF(O1859="not used","-",O1859&amp;N1859&amp;T1859)</f>
        <v>-</v>
      </c>
      <c r="V1859" s="83" t="str">
        <f aca="false">IF(O1859="Not Used","-",VLOOKUP(D1859,FOLIOS,7,FALSE())&amp;H1859)</f>
        <v>-</v>
      </c>
      <c r="W1859" s="83" t="str">
        <f aca="false">IF(U1859="-","-",O1859&amp;E1859&amp;H1859)</f>
        <v>-</v>
      </c>
      <c r="X1859" s="84" t="str">
        <f aca="false">D1859&amp;G1859</f>
        <v>FT-CAND-EGSC-PRCTRANS:AECO/EMP</v>
      </c>
      <c r="Y1859" s="5"/>
      <c r="Z1859" s="5"/>
      <c r="AF1859" s="0" t="str">
        <f aca="false">D1859&amp;V1859</f>
        <v>FT-CAND-EGSC-PRC-</v>
      </c>
    </row>
    <row r="1860" customFormat="false" ht="12.75" hidden="false" customHeight="false" outlineLevel="0" collapsed="false">
      <c r="A1860" s="80" t="n">
        <v>36682</v>
      </c>
      <c r="B1860" s="86" t="s">
        <v>55</v>
      </c>
      <c r="C1860" s="86" t="s">
        <v>56</v>
      </c>
      <c r="D1860" s="86" t="s">
        <v>80</v>
      </c>
      <c r="E1860" s="86" t="s">
        <v>24</v>
      </c>
      <c r="F1860" s="86"/>
      <c r="G1860" s="86" t="s">
        <v>83</v>
      </c>
      <c r="H1860" s="87" t="n">
        <v>37803</v>
      </c>
      <c r="I1860" s="81" t="n">
        <v>380507</v>
      </c>
      <c r="J1860" s="81" t="n">
        <v>0</v>
      </c>
      <c r="K1860" s="82" t="n">
        <f aca="false">IF(J1860=0,0,J1860/I1860)</f>
        <v>0</v>
      </c>
      <c r="L1860" s="82" t="n">
        <f aca="false">I1860/UOM</f>
        <v>38.0507</v>
      </c>
      <c r="M1860" s="82" t="n">
        <f aca="false">J1860/UOM</f>
        <v>0</v>
      </c>
      <c r="N1860" s="83" t="str">
        <f aca="false">IF(F1860="P","PHY",IF(F1860="G","G",E1860))</f>
        <v>P</v>
      </c>
      <c r="O1860" s="83" t="str">
        <f aca="false">IF(ISNA(VLOOKUP(G1860,BadCanCurves,1,FALSE())),VLOOKUP(D1860,FOLIOS,6,FALSE()),"not used")</f>
        <v>not used</v>
      </c>
      <c r="P1860" s="83" t="n">
        <f aca="false">IF($N1860="P",VLOOKUP(H1860,PrcBuckets,2,FALSE()),0)</f>
        <v>11</v>
      </c>
      <c r="Q1860" s="83" t="n">
        <f aca="false">IF($N1860="D",VLOOKUP(H1860,BasisBuckets,2,FALSE()),0)</f>
        <v>0</v>
      </c>
      <c r="R1860" s="83" t="n">
        <f aca="false">IF($N1860="PHY",VLOOKUP(H1860,PGDBuckets,2,FALSE()),0)</f>
        <v>0</v>
      </c>
      <c r="S1860" s="83" t="n">
        <f aca="false">IF($N1860="G",VLOOKUP(H1860,PGDBuckets,2,FALSE()),0)</f>
        <v>0</v>
      </c>
      <c r="T1860" s="83" t="n">
        <f aca="false">SUM(P1860:S1860)</f>
        <v>11</v>
      </c>
      <c r="U1860" s="83" t="str">
        <f aca="false">IF(O1860="not used","-",O1860&amp;N1860&amp;T1860)</f>
        <v>-</v>
      </c>
      <c r="V1860" s="83" t="str">
        <f aca="false">IF(O1860="Not Used","-",VLOOKUP(D1860,FOLIOS,7,FALSE())&amp;H1860)</f>
        <v>-</v>
      </c>
      <c r="W1860" s="83" t="str">
        <f aca="false">IF(U1860="-","-",O1860&amp;E1860&amp;H1860)</f>
        <v>-</v>
      </c>
      <c r="X1860" s="84" t="str">
        <f aca="false">D1860&amp;G1860</f>
        <v>FT-CAND-EGSC-PRCTRANS:AECO/EMP</v>
      </c>
      <c r="Y1860" s="5"/>
      <c r="Z1860" s="5"/>
      <c r="AF1860" s="0" t="str">
        <f aca="false">D1860&amp;V1860</f>
        <v>FT-CAND-EGSC-PRC-</v>
      </c>
    </row>
    <row r="1861" customFormat="false" ht="12.75" hidden="false" customHeight="false" outlineLevel="0" collapsed="false">
      <c r="A1861" s="80" t="n">
        <v>36682</v>
      </c>
      <c r="B1861" s="86" t="s">
        <v>55</v>
      </c>
      <c r="C1861" s="86" t="s">
        <v>56</v>
      </c>
      <c r="D1861" s="86" t="s">
        <v>80</v>
      </c>
      <c r="E1861" s="86" t="s">
        <v>24</v>
      </c>
      <c r="F1861" s="86"/>
      <c r="G1861" s="86" t="s">
        <v>83</v>
      </c>
      <c r="H1861" s="87" t="n">
        <v>37834</v>
      </c>
      <c r="I1861" s="81" t="n">
        <v>378215</v>
      </c>
      <c r="J1861" s="81" t="n">
        <v>0</v>
      </c>
      <c r="K1861" s="82" t="n">
        <f aca="false">IF(J1861=0,0,J1861/I1861)</f>
        <v>0</v>
      </c>
      <c r="L1861" s="82" t="n">
        <f aca="false">I1861/UOM</f>
        <v>37.8215</v>
      </c>
      <c r="M1861" s="82" t="n">
        <f aca="false">J1861/UOM</f>
        <v>0</v>
      </c>
      <c r="N1861" s="83" t="str">
        <f aca="false">IF(F1861="P","PHY",IF(F1861="G","G",E1861))</f>
        <v>P</v>
      </c>
      <c r="O1861" s="83" t="str">
        <f aca="false">IF(ISNA(VLOOKUP(G1861,BadCanCurves,1,FALSE())),VLOOKUP(D1861,FOLIOS,6,FALSE()),"not used")</f>
        <v>not used</v>
      </c>
      <c r="P1861" s="83" t="n">
        <f aca="false">IF($N1861="P",VLOOKUP(H1861,PrcBuckets,2,FALSE()),0)</f>
        <v>11</v>
      </c>
      <c r="Q1861" s="83" t="n">
        <f aca="false">IF($N1861="D",VLOOKUP(H1861,BasisBuckets,2,FALSE()),0)</f>
        <v>0</v>
      </c>
      <c r="R1861" s="83" t="n">
        <f aca="false">IF($N1861="PHY",VLOOKUP(H1861,PGDBuckets,2,FALSE()),0)</f>
        <v>0</v>
      </c>
      <c r="S1861" s="83" t="n">
        <f aca="false">IF($N1861="G",VLOOKUP(H1861,PGDBuckets,2,FALSE()),0)</f>
        <v>0</v>
      </c>
      <c r="T1861" s="83" t="n">
        <f aca="false">SUM(P1861:S1861)</f>
        <v>11</v>
      </c>
      <c r="U1861" s="83" t="str">
        <f aca="false">IF(O1861="not used","-",O1861&amp;N1861&amp;T1861)</f>
        <v>-</v>
      </c>
      <c r="V1861" s="83" t="str">
        <f aca="false">IF(O1861="Not Used","-",VLOOKUP(D1861,FOLIOS,7,FALSE())&amp;H1861)</f>
        <v>-</v>
      </c>
      <c r="W1861" s="83" t="str">
        <f aca="false">IF(U1861="-","-",O1861&amp;E1861&amp;H1861)</f>
        <v>-</v>
      </c>
      <c r="X1861" s="84" t="str">
        <f aca="false">D1861&amp;G1861</f>
        <v>FT-CAND-EGSC-PRCTRANS:AECO/EMP</v>
      </c>
      <c r="Y1861" s="5"/>
      <c r="Z1861" s="5"/>
      <c r="AF1861" s="0" t="str">
        <f aca="false">D1861&amp;V1861</f>
        <v>FT-CAND-EGSC-PRC-</v>
      </c>
    </row>
    <row r="1862" customFormat="false" ht="12.75" hidden="false" customHeight="false" outlineLevel="0" collapsed="false">
      <c r="A1862" s="80" t="n">
        <v>36682</v>
      </c>
      <c r="B1862" s="86" t="s">
        <v>55</v>
      </c>
      <c r="C1862" s="86" t="s">
        <v>56</v>
      </c>
      <c r="D1862" s="86" t="s">
        <v>80</v>
      </c>
      <c r="E1862" s="86" t="s">
        <v>24</v>
      </c>
      <c r="F1862" s="86"/>
      <c r="G1862" s="86" t="s">
        <v>83</v>
      </c>
      <c r="H1862" s="87" t="n">
        <v>37865</v>
      </c>
      <c r="I1862" s="81" t="n">
        <v>363811</v>
      </c>
      <c r="J1862" s="81" t="n">
        <v>0</v>
      </c>
      <c r="K1862" s="82" t="n">
        <f aca="false">IF(J1862=0,0,J1862/I1862)</f>
        <v>0</v>
      </c>
      <c r="L1862" s="82" t="n">
        <f aca="false">I1862/UOM</f>
        <v>36.3811</v>
      </c>
      <c r="M1862" s="82" t="n">
        <f aca="false">J1862/UOM</f>
        <v>0</v>
      </c>
      <c r="N1862" s="83" t="str">
        <f aca="false">IF(F1862="P","PHY",IF(F1862="G","G",E1862))</f>
        <v>P</v>
      </c>
      <c r="O1862" s="83" t="str">
        <f aca="false">IF(ISNA(VLOOKUP(G1862,BadCanCurves,1,FALSE())),VLOOKUP(D1862,FOLIOS,6,FALSE()),"not used")</f>
        <v>not used</v>
      </c>
      <c r="P1862" s="83" t="n">
        <f aca="false">IF($N1862="P",VLOOKUP(H1862,PrcBuckets,2,FALSE()),0)</f>
        <v>11</v>
      </c>
      <c r="Q1862" s="83" t="n">
        <f aca="false">IF($N1862="D",VLOOKUP(H1862,BasisBuckets,2,FALSE()),0)</f>
        <v>0</v>
      </c>
      <c r="R1862" s="83" t="n">
        <f aca="false">IF($N1862="PHY",VLOOKUP(H1862,PGDBuckets,2,FALSE()),0)</f>
        <v>0</v>
      </c>
      <c r="S1862" s="83" t="n">
        <f aca="false">IF($N1862="G",VLOOKUP(H1862,PGDBuckets,2,FALSE()),0)</f>
        <v>0</v>
      </c>
      <c r="T1862" s="83" t="n">
        <f aca="false">SUM(P1862:S1862)</f>
        <v>11</v>
      </c>
      <c r="U1862" s="83" t="str">
        <f aca="false">IF(O1862="not used","-",O1862&amp;N1862&amp;T1862)</f>
        <v>-</v>
      </c>
      <c r="V1862" s="83" t="str">
        <f aca="false">IF(O1862="Not Used","-",VLOOKUP(D1862,FOLIOS,7,FALSE())&amp;H1862)</f>
        <v>-</v>
      </c>
      <c r="W1862" s="83" t="str">
        <f aca="false">IF(U1862="-","-",O1862&amp;E1862&amp;H1862)</f>
        <v>-</v>
      </c>
      <c r="X1862" s="84" t="str">
        <f aca="false">D1862&amp;G1862</f>
        <v>FT-CAND-EGSC-PRCTRANS:AECO/EMP</v>
      </c>
      <c r="Y1862" s="5"/>
      <c r="Z1862" s="5"/>
      <c r="AF1862" s="0" t="str">
        <f aca="false">D1862&amp;V1862</f>
        <v>FT-CAND-EGSC-PRC-</v>
      </c>
    </row>
    <row r="1863" customFormat="false" ht="12.75" hidden="false" customHeight="false" outlineLevel="0" collapsed="false">
      <c r="A1863" s="80" t="n">
        <v>36682</v>
      </c>
      <c r="B1863" s="86" t="s">
        <v>55</v>
      </c>
      <c r="C1863" s="86" t="s">
        <v>56</v>
      </c>
      <c r="D1863" s="86" t="s">
        <v>80</v>
      </c>
      <c r="E1863" s="86" t="s">
        <v>24</v>
      </c>
      <c r="F1863" s="86"/>
      <c r="G1863" s="86" t="s">
        <v>83</v>
      </c>
      <c r="H1863" s="87" t="n">
        <v>37895</v>
      </c>
      <c r="I1863" s="81" t="n">
        <v>373746</v>
      </c>
      <c r="J1863" s="81" t="n">
        <v>0</v>
      </c>
      <c r="K1863" s="82" t="n">
        <f aca="false">IF(J1863=0,0,J1863/I1863)</f>
        <v>0</v>
      </c>
      <c r="L1863" s="82" t="n">
        <f aca="false">I1863/UOM</f>
        <v>37.3746</v>
      </c>
      <c r="M1863" s="82" t="n">
        <f aca="false">J1863/UOM</f>
        <v>0</v>
      </c>
      <c r="N1863" s="83" t="str">
        <f aca="false">IF(F1863="P","PHY",IF(F1863="G","G",E1863))</f>
        <v>P</v>
      </c>
      <c r="O1863" s="83" t="str">
        <f aca="false">IF(ISNA(VLOOKUP(G1863,BadCanCurves,1,FALSE())),VLOOKUP(D1863,FOLIOS,6,FALSE()),"not used")</f>
        <v>not used</v>
      </c>
      <c r="P1863" s="83" t="n">
        <f aca="false">IF($N1863="P",VLOOKUP(H1863,PrcBuckets,2,FALSE()),0)</f>
        <v>11</v>
      </c>
      <c r="Q1863" s="83" t="n">
        <f aca="false">IF($N1863="D",VLOOKUP(H1863,BasisBuckets,2,FALSE()),0)</f>
        <v>0</v>
      </c>
      <c r="R1863" s="83" t="n">
        <f aca="false">IF($N1863="PHY",VLOOKUP(H1863,PGDBuckets,2,FALSE()),0)</f>
        <v>0</v>
      </c>
      <c r="S1863" s="83" t="n">
        <f aca="false">IF($N1863="G",VLOOKUP(H1863,PGDBuckets,2,FALSE()),0)</f>
        <v>0</v>
      </c>
      <c r="T1863" s="83" t="n">
        <f aca="false">SUM(P1863:S1863)</f>
        <v>11</v>
      </c>
      <c r="U1863" s="83" t="str">
        <f aca="false">IF(O1863="not used","-",O1863&amp;N1863&amp;T1863)</f>
        <v>-</v>
      </c>
      <c r="V1863" s="83" t="str">
        <f aca="false">IF(O1863="Not Used","-",VLOOKUP(D1863,FOLIOS,7,FALSE())&amp;H1863)</f>
        <v>-</v>
      </c>
      <c r="W1863" s="83" t="str">
        <f aca="false">IF(U1863="-","-",O1863&amp;E1863&amp;H1863)</f>
        <v>-</v>
      </c>
      <c r="X1863" s="84" t="str">
        <f aca="false">D1863&amp;G1863</f>
        <v>FT-CAND-EGSC-PRCTRANS:AECO/EMP</v>
      </c>
      <c r="Y1863" s="5"/>
      <c r="Z1863" s="5"/>
      <c r="AF1863" s="0" t="str">
        <f aca="false">D1863&amp;V1863</f>
        <v>FT-CAND-EGSC-PRC-</v>
      </c>
    </row>
    <row r="1864" customFormat="false" ht="12.75" hidden="false" customHeight="false" outlineLevel="0" collapsed="false">
      <c r="A1864" s="80" t="n">
        <v>36682</v>
      </c>
      <c r="B1864" s="86" t="s">
        <v>55</v>
      </c>
      <c r="C1864" s="86" t="s">
        <v>56</v>
      </c>
      <c r="D1864" s="86" t="s">
        <v>80</v>
      </c>
      <c r="E1864" s="86" t="s">
        <v>24</v>
      </c>
      <c r="F1864" s="86"/>
      <c r="G1864" s="86" t="s">
        <v>83</v>
      </c>
      <c r="H1864" s="87" t="n">
        <v>37926</v>
      </c>
      <c r="I1864" s="81" t="n">
        <v>-129365</v>
      </c>
      <c r="J1864" s="81" t="n">
        <v>0</v>
      </c>
      <c r="K1864" s="82" t="n">
        <f aca="false">IF(J1864=0,0,J1864/I1864)</f>
        <v>0</v>
      </c>
      <c r="L1864" s="82" t="n">
        <f aca="false">I1864/UOM</f>
        <v>-12.9365</v>
      </c>
      <c r="M1864" s="82" t="n">
        <f aca="false">J1864/UOM</f>
        <v>0</v>
      </c>
      <c r="N1864" s="83" t="str">
        <f aca="false">IF(F1864="P","PHY",IF(F1864="G","G",E1864))</f>
        <v>P</v>
      </c>
      <c r="O1864" s="83" t="str">
        <f aca="false">IF(ISNA(VLOOKUP(G1864,BadCanCurves,1,FALSE())),VLOOKUP(D1864,FOLIOS,6,FALSE()),"not used")</f>
        <v>not used</v>
      </c>
      <c r="P1864" s="83" t="n">
        <f aca="false">IF($N1864="P",VLOOKUP(H1864,PrcBuckets,2,FALSE()),0)</f>
        <v>11</v>
      </c>
      <c r="Q1864" s="83" t="n">
        <f aca="false">IF($N1864="D",VLOOKUP(H1864,BasisBuckets,2,FALSE()),0)</f>
        <v>0</v>
      </c>
      <c r="R1864" s="83" t="n">
        <f aca="false">IF($N1864="PHY",VLOOKUP(H1864,PGDBuckets,2,FALSE()),0)</f>
        <v>0</v>
      </c>
      <c r="S1864" s="83" t="n">
        <f aca="false">IF($N1864="G",VLOOKUP(H1864,PGDBuckets,2,FALSE()),0)</f>
        <v>0</v>
      </c>
      <c r="T1864" s="83" t="n">
        <f aca="false">SUM(P1864:S1864)</f>
        <v>11</v>
      </c>
      <c r="U1864" s="83" t="str">
        <f aca="false">IF(O1864="not used","-",O1864&amp;N1864&amp;T1864)</f>
        <v>-</v>
      </c>
      <c r="V1864" s="83" t="str">
        <f aca="false">IF(O1864="Not Used","-",VLOOKUP(D1864,FOLIOS,7,FALSE())&amp;H1864)</f>
        <v>-</v>
      </c>
      <c r="W1864" s="83" t="str">
        <f aca="false">IF(U1864="-","-",O1864&amp;E1864&amp;H1864)</f>
        <v>-</v>
      </c>
      <c r="X1864" s="84" t="str">
        <f aca="false">D1864&amp;G1864</f>
        <v>FT-CAND-EGSC-PRCTRANS:AECO/EMP</v>
      </c>
      <c r="Y1864" s="5"/>
      <c r="Z1864" s="5"/>
      <c r="AF1864" s="0" t="str">
        <f aca="false">D1864&amp;V1864</f>
        <v>FT-CAND-EGSC-PRC-</v>
      </c>
    </row>
    <row r="1865" customFormat="false" ht="12.75" hidden="false" customHeight="false" outlineLevel="0" collapsed="false">
      <c r="A1865" s="80" t="n">
        <v>36682</v>
      </c>
      <c r="B1865" s="86" t="s">
        <v>55</v>
      </c>
      <c r="C1865" s="86" t="s">
        <v>56</v>
      </c>
      <c r="D1865" s="86" t="s">
        <v>80</v>
      </c>
      <c r="E1865" s="86" t="s">
        <v>24</v>
      </c>
      <c r="F1865" s="86"/>
      <c r="G1865" s="86" t="s">
        <v>83</v>
      </c>
      <c r="H1865" s="87" t="n">
        <v>37956</v>
      </c>
      <c r="I1865" s="81" t="n">
        <v>-132898</v>
      </c>
      <c r="J1865" s="81" t="n">
        <v>0</v>
      </c>
      <c r="K1865" s="82" t="n">
        <f aca="false">IF(J1865=0,0,J1865/I1865)</f>
        <v>0</v>
      </c>
      <c r="L1865" s="82" t="n">
        <f aca="false">I1865/UOM</f>
        <v>-13.2898</v>
      </c>
      <c r="M1865" s="82" t="n">
        <f aca="false">J1865/UOM</f>
        <v>0</v>
      </c>
      <c r="N1865" s="83" t="str">
        <f aca="false">IF(F1865="P","PHY",IF(F1865="G","G",E1865))</f>
        <v>P</v>
      </c>
      <c r="O1865" s="83" t="str">
        <f aca="false">IF(ISNA(VLOOKUP(G1865,BadCanCurves,1,FALSE())),VLOOKUP(D1865,FOLIOS,6,FALSE()),"not used")</f>
        <v>not used</v>
      </c>
      <c r="P1865" s="83" t="n">
        <f aca="false">IF($N1865="P",VLOOKUP(H1865,PrcBuckets,2,FALSE()),0)</f>
        <v>11</v>
      </c>
      <c r="Q1865" s="83" t="n">
        <f aca="false">IF($N1865="D",VLOOKUP(H1865,BasisBuckets,2,FALSE()),0)</f>
        <v>0</v>
      </c>
      <c r="R1865" s="83" t="n">
        <f aca="false">IF($N1865="PHY",VLOOKUP(H1865,PGDBuckets,2,FALSE()),0)</f>
        <v>0</v>
      </c>
      <c r="S1865" s="83" t="n">
        <f aca="false">IF($N1865="G",VLOOKUP(H1865,PGDBuckets,2,FALSE()),0)</f>
        <v>0</v>
      </c>
      <c r="T1865" s="83" t="n">
        <f aca="false">SUM(P1865:S1865)</f>
        <v>11</v>
      </c>
      <c r="U1865" s="83" t="str">
        <f aca="false">IF(O1865="not used","-",O1865&amp;N1865&amp;T1865)</f>
        <v>-</v>
      </c>
      <c r="V1865" s="83" t="str">
        <f aca="false">IF(O1865="Not Used","-",VLOOKUP(D1865,FOLIOS,7,FALSE())&amp;H1865)</f>
        <v>-</v>
      </c>
      <c r="W1865" s="83" t="str">
        <f aca="false">IF(U1865="-","-",O1865&amp;E1865&amp;H1865)</f>
        <v>-</v>
      </c>
      <c r="X1865" s="84" t="str">
        <f aca="false">D1865&amp;G1865</f>
        <v>FT-CAND-EGSC-PRCTRANS:AECO/EMP</v>
      </c>
      <c r="Y1865" s="5"/>
      <c r="Z1865" s="5"/>
      <c r="AF1865" s="0" t="str">
        <f aca="false">D1865&amp;V1865</f>
        <v>FT-CAND-EGSC-PRC-</v>
      </c>
    </row>
    <row r="1866" customFormat="false" ht="12.75" hidden="false" customHeight="false" outlineLevel="0" collapsed="false">
      <c r="A1866" s="80" t="n">
        <v>36682</v>
      </c>
      <c r="B1866" s="86" t="s">
        <v>55</v>
      </c>
      <c r="C1866" s="86" t="s">
        <v>56</v>
      </c>
      <c r="D1866" s="86" t="s">
        <v>80</v>
      </c>
      <c r="E1866" s="86" t="s">
        <v>24</v>
      </c>
      <c r="F1866" s="86"/>
      <c r="G1866" s="86" t="s">
        <v>83</v>
      </c>
      <c r="H1866" s="87" t="n">
        <v>37987</v>
      </c>
      <c r="I1866" s="81" t="n">
        <v>-132093</v>
      </c>
      <c r="J1866" s="81" t="n">
        <v>0</v>
      </c>
      <c r="K1866" s="82" t="n">
        <f aca="false">IF(J1866=0,0,J1866/I1866)</f>
        <v>0</v>
      </c>
      <c r="L1866" s="82" t="n">
        <f aca="false">I1866/UOM</f>
        <v>-13.2093</v>
      </c>
      <c r="M1866" s="82" t="n">
        <f aca="false">J1866/UOM</f>
        <v>0</v>
      </c>
      <c r="N1866" s="83" t="str">
        <f aca="false">IF(F1866="P","PHY",IF(F1866="G","G",E1866))</f>
        <v>P</v>
      </c>
      <c r="O1866" s="83" t="str">
        <f aca="false">IF(ISNA(VLOOKUP(G1866,BadCanCurves,1,FALSE())),VLOOKUP(D1866,FOLIOS,6,FALSE()),"not used")</f>
        <v>not used</v>
      </c>
      <c r="P1866" s="83" t="n">
        <f aca="false">IF($N1866="P",VLOOKUP(H1866,PrcBuckets,2,FALSE()),0)</f>
        <v>12</v>
      </c>
      <c r="Q1866" s="83" t="n">
        <f aca="false">IF($N1866="D",VLOOKUP(H1866,BasisBuckets,2,FALSE()),0)</f>
        <v>0</v>
      </c>
      <c r="R1866" s="83" t="n">
        <f aca="false">IF($N1866="PHY",VLOOKUP(H1866,PGDBuckets,2,FALSE()),0)</f>
        <v>0</v>
      </c>
      <c r="S1866" s="83" t="n">
        <f aca="false">IF($N1866="G",VLOOKUP(H1866,PGDBuckets,2,FALSE()),0)</f>
        <v>0</v>
      </c>
      <c r="T1866" s="83" t="n">
        <f aca="false">SUM(P1866:S1866)</f>
        <v>12</v>
      </c>
      <c r="U1866" s="83" t="str">
        <f aca="false">IF(O1866="not used","-",O1866&amp;N1866&amp;T1866)</f>
        <v>-</v>
      </c>
      <c r="V1866" s="83" t="str">
        <f aca="false">IF(O1866="Not Used","-",VLOOKUP(D1866,FOLIOS,7,FALSE())&amp;H1866)</f>
        <v>-</v>
      </c>
      <c r="W1866" s="83" t="str">
        <f aca="false">IF(U1866="-","-",O1866&amp;E1866&amp;H1866)</f>
        <v>-</v>
      </c>
      <c r="X1866" s="84" t="str">
        <f aca="false">D1866&amp;G1866</f>
        <v>FT-CAND-EGSC-PRCTRANS:AECO/EMP</v>
      </c>
      <c r="Y1866" s="5"/>
      <c r="Z1866" s="5"/>
      <c r="AF1866" s="0" t="str">
        <f aca="false">D1866&amp;V1866</f>
        <v>FT-CAND-EGSC-PRC-</v>
      </c>
    </row>
    <row r="1867" customFormat="false" ht="12.75" hidden="false" customHeight="false" outlineLevel="0" collapsed="false">
      <c r="A1867" s="80" t="n">
        <v>36682</v>
      </c>
      <c r="B1867" s="86" t="s">
        <v>55</v>
      </c>
      <c r="C1867" s="86" t="s">
        <v>56</v>
      </c>
      <c r="D1867" s="86" t="s">
        <v>80</v>
      </c>
      <c r="E1867" s="86" t="s">
        <v>24</v>
      </c>
      <c r="F1867" s="86"/>
      <c r="G1867" s="86" t="s">
        <v>83</v>
      </c>
      <c r="H1867" s="87" t="n">
        <v>38018</v>
      </c>
      <c r="I1867" s="81" t="n">
        <v>-122817</v>
      </c>
      <c r="J1867" s="81" t="n">
        <v>0</v>
      </c>
      <c r="K1867" s="82" t="n">
        <f aca="false">IF(J1867=0,0,J1867/I1867)</f>
        <v>0</v>
      </c>
      <c r="L1867" s="82" t="n">
        <f aca="false">I1867/UOM</f>
        <v>-12.2817</v>
      </c>
      <c r="M1867" s="82" t="n">
        <f aca="false">J1867/UOM</f>
        <v>0</v>
      </c>
      <c r="N1867" s="83" t="str">
        <f aca="false">IF(F1867="P","PHY",IF(F1867="G","G",E1867))</f>
        <v>P</v>
      </c>
      <c r="O1867" s="83" t="str">
        <f aca="false">IF(ISNA(VLOOKUP(G1867,BadCanCurves,1,FALSE())),VLOOKUP(D1867,FOLIOS,6,FALSE()),"not used")</f>
        <v>not used</v>
      </c>
      <c r="P1867" s="83" t="n">
        <f aca="false">IF($N1867="P",VLOOKUP(H1867,PrcBuckets,2,FALSE()),0)</f>
        <v>12</v>
      </c>
      <c r="Q1867" s="83" t="n">
        <f aca="false">IF($N1867="D",VLOOKUP(H1867,BasisBuckets,2,FALSE()),0)</f>
        <v>0</v>
      </c>
      <c r="R1867" s="83" t="n">
        <f aca="false">IF($N1867="PHY",VLOOKUP(H1867,PGDBuckets,2,FALSE()),0)</f>
        <v>0</v>
      </c>
      <c r="S1867" s="83" t="n">
        <f aca="false">IF($N1867="G",VLOOKUP(H1867,PGDBuckets,2,FALSE()),0)</f>
        <v>0</v>
      </c>
      <c r="T1867" s="83" t="n">
        <f aca="false">SUM(P1867:S1867)</f>
        <v>12</v>
      </c>
      <c r="U1867" s="83" t="str">
        <f aca="false">IF(O1867="not used","-",O1867&amp;N1867&amp;T1867)</f>
        <v>-</v>
      </c>
      <c r="V1867" s="83" t="str">
        <f aca="false">IF(O1867="Not Used","-",VLOOKUP(D1867,FOLIOS,7,FALSE())&amp;H1867)</f>
        <v>-</v>
      </c>
      <c r="W1867" s="83" t="str">
        <f aca="false">IF(U1867="-","-",O1867&amp;E1867&amp;H1867)</f>
        <v>-</v>
      </c>
      <c r="X1867" s="84" t="str">
        <f aca="false">D1867&amp;G1867</f>
        <v>FT-CAND-EGSC-PRCTRANS:AECO/EMP</v>
      </c>
      <c r="Y1867" s="5"/>
      <c r="Z1867" s="5"/>
      <c r="AF1867" s="0" t="str">
        <f aca="false">D1867&amp;V1867</f>
        <v>FT-CAND-EGSC-PRC-</v>
      </c>
    </row>
    <row r="1868" customFormat="false" ht="12.75" hidden="false" customHeight="false" outlineLevel="0" collapsed="false">
      <c r="A1868" s="80" t="n">
        <v>36682</v>
      </c>
      <c r="B1868" s="86" t="s">
        <v>55</v>
      </c>
      <c r="C1868" s="86" t="s">
        <v>56</v>
      </c>
      <c r="D1868" s="86" t="s">
        <v>80</v>
      </c>
      <c r="E1868" s="86" t="s">
        <v>24</v>
      </c>
      <c r="F1868" s="86"/>
      <c r="G1868" s="86" t="s">
        <v>83</v>
      </c>
      <c r="H1868" s="87" t="n">
        <v>38047</v>
      </c>
      <c r="I1868" s="81" t="n">
        <v>-130538</v>
      </c>
      <c r="J1868" s="81" t="n">
        <v>0</v>
      </c>
      <c r="K1868" s="82" t="n">
        <f aca="false">IF(J1868=0,0,J1868/I1868)</f>
        <v>0</v>
      </c>
      <c r="L1868" s="82" t="n">
        <f aca="false">I1868/UOM</f>
        <v>-13.0538</v>
      </c>
      <c r="M1868" s="82" t="n">
        <f aca="false">J1868/UOM</f>
        <v>0</v>
      </c>
      <c r="N1868" s="83" t="str">
        <f aca="false">IF(F1868="P","PHY",IF(F1868="G","G",E1868))</f>
        <v>P</v>
      </c>
      <c r="O1868" s="83" t="str">
        <f aca="false">IF(ISNA(VLOOKUP(G1868,BadCanCurves,1,FALSE())),VLOOKUP(D1868,FOLIOS,6,FALSE()),"not used")</f>
        <v>not used</v>
      </c>
      <c r="P1868" s="83" t="n">
        <f aca="false">IF($N1868="P",VLOOKUP(H1868,PrcBuckets,2,FALSE()),0)</f>
        <v>12</v>
      </c>
      <c r="Q1868" s="83" t="n">
        <f aca="false">IF($N1868="D",VLOOKUP(H1868,BasisBuckets,2,FALSE()),0)</f>
        <v>0</v>
      </c>
      <c r="R1868" s="83" t="n">
        <f aca="false">IF($N1868="PHY",VLOOKUP(H1868,PGDBuckets,2,FALSE()),0)</f>
        <v>0</v>
      </c>
      <c r="S1868" s="83" t="n">
        <f aca="false">IF($N1868="G",VLOOKUP(H1868,PGDBuckets,2,FALSE()),0)</f>
        <v>0</v>
      </c>
      <c r="T1868" s="83" t="n">
        <f aca="false">SUM(P1868:S1868)</f>
        <v>12</v>
      </c>
      <c r="U1868" s="83" t="str">
        <f aca="false">IF(O1868="not used","-",O1868&amp;N1868&amp;T1868)</f>
        <v>-</v>
      </c>
      <c r="V1868" s="83" t="str">
        <f aca="false">IF(O1868="Not Used","-",VLOOKUP(D1868,FOLIOS,7,FALSE())&amp;H1868)</f>
        <v>-</v>
      </c>
      <c r="W1868" s="83" t="str">
        <f aca="false">IF(U1868="-","-",O1868&amp;E1868&amp;H1868)</f>
        <v>-</v>
      </c>
      <c r="X1868" s="84" t="str">
        <f aca="false">D1868&amp;G1868</f>
        <v>FT-CAND-EGSC-PRCTRANS:AECO/EMP</v>
      </c>
      <c r="Y1868" s="5"/>
      <c r="Z1868" s="5"/>
      <c r="AF1868" s="0" t="str">
        <f aca="false">D1868&amp;V1868</f>
        <v>FT-CAND-EGSC-PRC-</v>
      </c>
    </row>
    <row r="1869" customFormat="false" ht="12.75" hidden="false" customHeight="false" outlineLevel="0" collapsed="false">
      <c r="A1869" s="80" t="n">
        <v>36682</v>
      </c>
      <c r="B1869" s="86" t="s">
        <v>55</v>
      </c>
      <c r="C1869" s="86" t="s">
        <v>56</v>
      </c>
      <c r="D1869" s="86" t="s">
        <v>80</v>
      </c>
      <c r="E1869" s="86" t="s">
        <v>24</v>
      </c>
      <c r="F1869" s="86"/>
      <c r="G1869" s="86" t="s">
        <v>83</v>
      </c>
      <c r="H1869" s="87" t="n">
        <v>38078</v>
      </c>
      <c r="I1869" s="81" t="n">
        <v>-125559</v>
      </c>
      <c r="J1869" s="81" t="n">
        <v>0</v>
      </c>
      <c r="K1869" s="82" t="n">
        <f aca="false">IF(J1869=0,0,J1869/I1869)</f>
        <v>0</v>
      </c>
      <c r="L1869" s="82" t="n">
        <f aca="false">I1869/UOM</f>
        <v>-12.5559</v>
      </c>
      <c r="M1869" s="82" t="n">
        <f aca="false">J1869/UOM</f>
        <v>0</v>
      </c>
      <c r="N1869" s="83" t="str">
        <f aca="false">IF(F1869="P","PHY",IF(F1869="G","G",E1869))</f>
        <v>P</v>
      </c>
      <c r="O1869" s="83" t="str">
        <f aca="false">IF(ISNA(VLOOKUP(G1869,BadCanCurves,1,FALSE())),VLOOKUP(D1869,FOLIOS,6,FALSE()),"not used")</f>
        <v>not used</v>
      </c>
      <c r="P1869" s="83" t="n">
        <f aca="false">IF($N1869="P",VLOOKUP(H1869,PrcBuckets,2,FALSE()),0)</f>
        <v>12</v>
      </c>
      <c r="Q1869" s="83" t="n">
        <f aca="false">IF($N1869="D",VLOOKUP(H1869,BasisBuckets,2,FALSE()),0)</f>
        <v>0</v>
      </c>
      <c r="R1869" s="83" t="n">
        <f aca="false">IF($N1869="PHY",VLOOKUP(H1869,PGDBuckets,2,FALSE()),0)</f>
        <v>0</v>
      </c>
      <c r="S1869" s="83" t="n">
        <f aca="false">IF($N1869="G",VLOOKUP(H1869,PGDBuckets,2,FALSE()),0)</f>
        <v>0</v>
      </c>
      <c r="T1869" s="83" t="n">
        <f aca="false">SUM(P1869:S1869)</f>
        <v>12</v>
      </c>
      <c r="U1869" s="83" t="str">
        <f aca="false">IF(O1869="not used","-",O1869&amp;N1869&amp;T1869)</f>
        <v>-</v>
      </c>
      <c r="V1869" s="83" t="str">
        <f aca="false">IF(O1869="Not Used","-",VLOOKUP(D1869,FOLIOS,7,FALSE())&amp;H1869)</f>
        <v>-</v>
      </c>
      <c r="W1869" s="83" t="str">
        <f aca="false">IF(U1869="-","-",O1869&amp;E1869&amp;H1869)</f>
        <v>-</v>
      </c>
      <c r="X1869" s="84" t="str">
        <f aca="false">D1869&amp;G1869</f>
        <v>FT-CAND-EGSC-PRCTRANS:AECO/EMP</v>
      </c>
      <c r="Y1869" s="5"/>
      <c r="Z1869" s="5"/>
      <c r="AF1869" s="0" t="str">
        <f aca="false">D1869&amp;V1869</f>
        <v>FT-CAND-EGSC-PRC-</v>
      </c>
    </row>
    <row r="1870" customFormat="false" ht="12.75" hidden="false" customHeight="false" outlineLevel="0" collapsed="false">
      <c r="A1870" s="80" t="n">
        <v>36682</v>
      </c>
      <c r="B1870" s="86" t="s">
        <v>55</v>
      </c>
      <c r="C1870" s="86" t="s">
        <v>56</v>
      </c>
      <c r="D1870" s="86" t="s">
        <v>80</v>
      </c>
      <c r="E1870" s="86" t="s">
        <v>24</v>
      </c>
      <c r="F1870" s="86"/>
      <c r="G1870" s="86" t="s">
        <v>83</v>
      </c>
      <c r="H1870" s="87" t="n">
        <v>38108</v>
      </c>
      <c r="I1870" s="81" t="n">
        <v>-128982</v>
      </c>
      <c r="J1870" s="81" t="n">
        <v>0</v>
      </c>
      <c r="K1870" s="82" t="n">
        <f aca="false">IF(J1870=0,0,J1870/I1870)</f>
        <v>0</v>
      </c>
      <c r="L1870" s="82" t="n">
        <f aca="false">I1870/UOM</f>
        <v>-12.8982</v>
      </c>
      <c r="M1870" s="82" t="n">
        <f aca="false">J1870/UOM</f>
        <v>0</v>
      </c>
      <c r="N1870" s="83" t="str">
        <f aca="false">IF(F1870="P","PHY",IF(F1870="G","G",E1870))</f>
        <v>P</v>
      </c>
      <c r="O1870" s="83" t="str">
        <f aca="false">IF(ISNA(VLOOKUP(G1870,BadCanCurves,1,FALSE())),VLOOKUP(D1870,FOLIOS,6,FALSE()),"not used")</f>
        <v>not used</v>
      </c>
      <c r="P1870" s="83" t="n">
        <f aca="false">IF($N1870="P",VLOOKUP(H1870,PrcBuckets,2,FALSE()),0)</f>
        <v>12</v>
      </c>
      <c r="Q1870" s="83" t="n">
        <f aca="false">IF($N1870="D",VLOOKUP(H1870,BasisBuckets,2,FALSE()),0)</f>
        <v>0</v>
      </c>
      <c r="R1870" s="83" t="n">
        <f aca="false">IF($N1870="PHY",VLOOKUP(H1870,PGDBuckets,2,FALSE()),0)</f>
        <v>0</v>
      </c>
      <c r="S1870" s="83" t="n">
        <f aca="false">IF($N1870="G",VLOOKUP(H1870,PGDBuckets,2,FALSE()),0)</f>
        <v>0</v>
      </c>
      <c r="T1870" s="83" t="n">
        <f aca="false">SUM(P1870:S1870)</f>
        <v>12</v>
      </c>
      <c r="U1870" s="83" t="str">
        <f aca="false">IF(O1870="not used","-",O1870&amp;N1870&amp;T1870)</f>
        <v>-</v>
      </c>
      <c r="V1870" s="83" t="str">
        <f aca="false">IF(O1870="Not Used","-",VLOOKUP(D1870,FOLIOS,7,FALSE())&amp;H1870)</f>
        <v>-</v>
      </c>
      <c r="W1870" s="83" t="str">
        <f aca="false">IF(U1870="-","-",O1870&amp;E1870&amp;H1870)</f>
        <v>-</v>
      </c>
      <c r="X1870" s="84" t="str">
        <f aca="false">D1870&amp;G1870</f>
        <v>FT-CAND-EGSC-PRCTRANS:AECO/EMP</v>
      </c>
      <c r="Y1870" s="5"/>
      <c r="Z1870" s="5"/>
      <c r="AF1870" s="0" t="str">
        <f aca="false">D1870&amp;V1870</f>
        <v>FT-CAND-EGSC-PRC-</v>
      </c>
    </row>
    <row r="1871" customFormat="false" ht="12.75" hidden="false" customHeight="false" outlineLevel="0" collapsed="false">
      <c r="A1871" s="80" t="n">
        <v>36682</v>
      </c>
      <c r="B1871" s="86" t="s">
        <v>55</v>
      </c>
      <c r="C1871" s="86" t="s">
        <v>56</v>
      </c>
      <c r="D1871" s="86" t="s">
        <v>80</v>
      </c>
      <c r="E1871" s="86" t="s">
        <v>24</v>
      </c>
      <c r="F1871" s="86"/>
      <c r="G1871" s="86" t="s">
        <v>83</v>
      </c>
      <c r="H1871" s="87" t="n">
        <v>38139</v>
      </c>
      <c r="I1871" s="81" t="n">
        <v>-124065</v>
      </c>
      <c r="J1871" s="81" t="n">
        <v>0</v>
      </c>
      <c r="K1871" s="82" t="n">
        <f aca="false">IF(J1871=0,0,J1871/I1871)</f>
        <v>0</v>
      </c>
      <c r="L1871" s="82" t="n">
        <f aca="false">I1871/UOM</f>
        <v>-12.4065</v>
      </c>
      <c r="M1871" s="82" t="n">
        <f aca="false">J1871/UOM</f>
        <v>0</v>
      </c>
      <c r="N1871" s="83" t="str">
        <f aca="false">IF(F1871="P","PHY",IF(F1871="G","G",E1871))</f>
        <v>P</v>
      </c>
      <c r="O1871" s="83" t="str">
        <f aca="false">IF(ISNA(VLOOKUP(G1871,BadCanCurves,1,FALSE())),VLOOKUP(D1871,FOLIOS,6,FALSE()),"not used")</f>
        <v>not used</v>
      </c>
      <c r="P1871" s="83" t="n">
        <f aca="false">IF($N1871="P",VLOOKUP(H1871,PrcBuckets,2,FALSE()),0)</f>
        <v>12</v>
      </c>
      <c r="Q1871" s="83" t="n">
        <f aca="false">IF($N1871="D",VLOOKUP(H1871,BasisBuckets,2,FALSE()),0)</f>
        <v>0</v>
      </c>
      <c r="R1871" s="83" t="n">
        <f aca="false">IF($N1871="PHY",VLOOKUP(H1871,PGDBuckets,2,FALSE()),0)</f>
        <v>0</v>
      </c>
      <c r="S1871" s="83" t="n">
        <f aca="false">IF($N1871="G",VLOOKUP(H1871,PGDBuckets,2,FALSE()),0)</f>
        <v>0</v>
      </c>
      <c r="T1871" s="83" t="n">
        <f aca="false">SUM(P1871:S1871)</f>
        <v>12</v>
      </c>
      <c r="U1871" s="83" t="str">
        <f aca="false">IF(O1871="not used","-",O1871&amp;N1871&amp;T1871)</f>
        <v>-</v>
      </c>
      <c r="V1871" s="83" t="str">
        <f aca="false">IF(O1871="Not Used","-",VLOOKUP(D1871,FOLIOS,7,FALSE())&amp;H1871)</f>
        <v>-</v>
      </c>
      <c r="W1871" s="83" t="str">
        <f aca="false">IF(U1871="-","-",O1871&amp;E1871&amp;H1871)</f>
        <v>-</v>
      </c>
      <c r="X1871" s="84" t="str">
        <f aca="false">D1871&amp;G1871</f>
        <v>FT-CAND-EGSC-PRCTRANS:AECO/EMP</v>
      </c>
      <c r="Y1871" s="5"/>
      <c r="Z1871" s="5"/>
      <c r="AF1871" s="0" t="str">
        <f aca="false">D1871&amp;V1871</f>
        <v>FT-CAND-EGSC-PRC-</v>
      </c>
    </row>
    <row r="1872" customFormat="false" ht="12.75" hidden="false" customHeight="false" outlineLevel="0" collapsed="false">
      <c r="A1872" s="80" t="n">
        <v>36682</v>
      </c>
      <c r="B1872" s="86" t="s">
        <v>55</v>
      </c>
      <c r="C1872" s="86" t="s">
        <v>56</v>
      </c>
      <c r="D1872" s="86" t="s">
        <v>80</v>
      </c>
      <c r="E1872" s="86" t="s">
        <v>24</v>
      </c>
      <c r="F1872" s="86"/>
      <c r="G1872" s="86" t="s">
        <v>83</v>
      </c>
      <c r="H1872" s="87" t="n">
        <v>38169</v>
      </c>
      <c r="I1872" s="81" t="n">
        <v>-127447</v>
      </c>
      <c r="J1872" s="81" t="n">
        <v>0</v>
      </c>
      <c r="K1872" s="82" t="n">
        <f aca="false">IF(J1872=0,0,J1872/I1872)</f>
        <v>0</v>
      </c>
      <c r="L1872" s="82" t="n">
        <f aca="false">I1872/UOM</f>
        <v>-12.7447</v>
      </c>
      <c r="M1872" s="82" t="n">
        <f aca="false">J1872/UOM</f>
        <v>0</v>
      </c>
      <c r="N1872" s="83" t="str">
        <f aca="false">IF(F1872="P","PHY",IF(F1872="G","G",E1872))</f>
        <v>P</v>
      </c>
      <c r="O1872" s="83" t="str">
        <f aca="false">IF(ISNA(VLOOKUP(G1872,BadCanCurves,1,FALSE())),VLOOKUP(D1872,FOLIOS,6,FALSE()),"not used")</f>
        <v>not used</v>
      </c>
      <c r="P1872" s="83" t="n">
        <f aca="false">IF($N1872="P",VLOOKUP(H1872,PrcBuckets,2,FALSE()),0)</f>
        <v>12</v>
      </c>
      <c r="Q1872" s="83" t="n">
        <f aca="false">IF($N1872="D",VLOOKUP(H1872,BasisBuckets,2,FALSE()),0)</f>
        <v>0</v>
      </c>
      <c r="R1872" s="83" t="n">
        <f aca="false">IF($N1872="PHY",VLOOKUP(H1872,PGDBuckets,2,FALSE()),0)</f>
        <v>0</v>
      </c>
      <c r="S1872" s="83" t="n">
        <f aca="false">IF($N1872="G",VLOOKUP(H1872,PGDBuckets,2,FALSE()),0)</f>
        <v>0</v>
      </c>
      <c r="T1872" s="83" t="n">
        <f aca="false">SUM(P1872:S1872)</f>
        <v>12</v>
      </c>
      <c r="U1872" s="83" t="str">
        <f aca="false">IF(O1872="not used","-",O1872&amp;N1872&amp;T1872)</f>
        <v>-</v>
      </c>
      <c r="V1872" s="83" t="str">
        <f aca="false">IF(O1872="Not Used","-",VLOOKUP(D1872,FOLIOS,7,FALSE())&amp;H1872)</f>
        <v>-</v>
      </c>
      <c r="W1872" s="83" t="str">
        <f aca="false">IF(U1872="-","-",O1872&amp;E1872&amp;H1872)</f>
        <v>-</v>
      </c>
      <c r="X1872" s="84" t="str">
        <f aca="false">D1872&amp;G1872</f>
        <v>FT-CAND-EGSC-PRCTRANS:AECO/EMP</v>
      </c>
      <c r="Y1872" s="5"/>
      <c r="Z1872" s="5"/>
      <c r="AF1872" s="0" t="str">
        <f aca="false">D1872&amp;V1872</f>
        <v>FT-CAND-EGSC-PRC-</v>
      </c>
    </row>
    <row r="1873" customFormat="false" ht="12.75" hidden="false" customHeight="false" outlineLevel="0" collapsed="false">
      <c r="A1873" s="80" t="n">
        <v>36682</v>
      </c>
      <c r="B1873" s="86" t="s">
        <v>55</v>
      </c>
      <c r="C1873" s="86" t="s">
        <v>56</v>
      </c>
      <c r="D1873" s="86" t="s">
        <v>80</v>
      </c>
      <c r="E1873" s="86" t="s">
        <v>24</v>
      </c>
      <c r="F1873" s="86"/>
      <c r="G1873" s="86" t="s">
        <v>83</v>
      </c>
      <c r="H1873" s="87" t="n">
        <v>38200</v>
      </c>
      <c r="I1873" s="81" t="n">
        <v>-126674</v>
      </c>
      <c r="J1873" s="81" t="n">
        <v>0</v>
      </c>
      <c r="K1873" s="82" t="n">
        <f aca="false">IF(J1873=0,0,J1873/I1873)</f>
        <v>0</v>
      </c>
      <c r="L1873" s="82" t="n">
        <f aca="false">I1873/UOM</f>
        <v>-12.6674</v>
      </c>
      <c r="M1873" s="82" t="n">
        <f aca="false">J1873/UOM</f>
        <v>0</v>
      </c>
      <c r="N1873" s="83" t="str">
        <f aca="false">IF(F1873="P","PHY",IF(F1873="G","G",E1873))</f>
        <v>P</v>
      </c>
      <c r="O1873" s="83" t="str">
        <f aca="false">IF(ISNA(VLOOKUP(G1873,BadCanCurves,1,FALSE())),VLOOKUP(D1873,FOLIOS,6,FALSE()),"not used")</f>
        <v>not used</v>
      </c>
      <c r="P1873" s="83" t="n">
        <f aca="false">IF($N1873="P",VLOOKUP(H1873,PrcBuckets,2,FALSE()),0)</f>
        <v>12</v>
      </c>
      <c r="Q1873" s="83" t="n">
        <f aca="false">IF($N1873="D",VLOOKUP(H1873,BasisBuckets,2,FALSE()),0)</f>
        <v>0</v>
      </c>
      <c r="R1873" s="83" t="n">
        <f aca="false">IF($N1873="PHY",VLOOKUP(H1873,PGDBuckets,2,FALSE()),0)</f>
        <v>0</v>
      </c>
      <c r="S1873" s="83" t="n">
        <f aca="false">IF($N1873="G",VLOOKUP(H1873,PGDBuckets,2,FALSE()),0)</f>
        <v>0</v>
      </c>
      <c r="T1873" s="83" t="n">
        <f aca="false">SUM(P1873:S1873)</f>
        <v>12</v>
      </c>
      <c r="U1873" s="83" t="str">
        <f aca="false">IF(O1873="not used","-",O1873&amp;N1873&amp;T1873)</f>
        <v>-</v>
      </c>
      <c r="V1873" s="83" t="str">
        <f aca="false">IF(O1873="Not Used","-",VLOOKUP(D1873,FOLIOS,7,FALSE())&amp;H1873)</f>
        <v>-</v>
      </c>
      <c r="W1873" s="83" t="str">
        <f aca="false">IF(U1873="-","-",O1873&amp;E1873&amp;H1873)</f>
        <v>-</v>
      </c>
      <c r="X1873" s="84" t="str">
        <f aca="false">D1873&amp;G1873</f>
        <v>FT-CAND-EGSC-PRCTRANS:AECO/EMP</v>
      </c>
      <c r="Y1873" s="5"/>
      <c r="Z1873" s="5"/>
      <c r="AF1873" s="0" t="str">
        <f aca="false">D1873&amp;V1873</f>
        <v>FT-CAND-EGSC-PRC-</v>
      </c>
    </row>
    <row r="1874" customFormat="false" ht="12.75" hidden="false" customHeight="false" outlineLevel="0" collapsed="false">
      <c r="A1874" s="80" t="n">
        <v>36682</v>
      </c>
      <c r="B1874" s="86" t="s">
        <v>55</v>
      </c>
      <c r="C1874" s="86" t="s">
        <v>56</v>
      </c>
      <c r="D1874" s="86" t="s">
        <v>80</v>
      </c>
      <c r="E1874" s="86" t="s">
        <v>24</v>
      </c>
      <c r="F1874" s="86"/>
      <c r="G1874" s="86" t="s">
        <v>83</v>
      </c>
      <c r="H1874" s="87" t="n">
        <v>38231</v>
      </c>
      <c r="I1874" s="81" t="n">
        <v>-121844</v>
      </c>
      <c r="J1874" s="81" t="n">
        <v>0</v>
      </c>
      <c r="K1874" s="82" t="n">
        <f aca="false">IF(J1874=0,0,J1874/I1874)</f>
        <v>0</v>
      </c>
      <c r="L1874" s="82" t="n">
        <f aca="false">I1874/UOM</f>
        <v>-12.1844</v>
      </c>
      <c r="M1874" s="82" t="n">
        <f aca="false">J1874/UOM</f>
        <v>0</v>
      </c>
      <c r="N1874" s="83" t="str">
        <f aca="false">IF(F1874="P","PHY",IF(F1874="G","G",E1874))</f>
        <v>P</v>
      </c>
      <c r="O1874" s="83" t="str">
        <f aca="false">IF(ISNA(VLOOKUP(G1874,BadCanCurves,1,FALSE())),VLOOKUP(D1874,FOLIOS,6,FALSE()),"not used")</f>
        <v>not used</v>
      </c>
      <c r="P1874" s="83" t="n">
        <f aca="false">IF($N1874="P",VLOOKUP(H1874,PrcBuckets,2,FALSE()),0)</f>
        <v>12</v>
      </c>
      <c r="Q1874" s="83" t="n">
        <f aca="false">IF($N1874="D",VLOOKUP(H1874,BasisBuckets,2,FALSE()),0)</f>
        <v>0</v>
      </c>
      <c r="R1874" s="83" t="n">
        <f aca="false">IF($N1874="PHY",VLOOKUP(H1874,PGDBuckets,2,FALSE()),0)</f>
        <v>0</v>
      </c>
      <c r="S1874" s="83" t="n">
        <f aca="false">IF($N1874="G",VLOOKUP(H1874,PGDBuckets,2,FALSE()),0)</f>
        <v>0</v>
      </c>
      <c r="T1874" s="83" t="n">
        <f aca="false">SUM(P1874:S1874)</f>
        <v>12</v>
      </c>
      <c r="U1874" s="83" t="str">
        <f aca="false">IF(O1874="not used","-",O1874&amp;N1874&amp;T1874)</f>
        <v>-</v>
      </c>
      <c r="V1874" s="83" t="str">
        <f aca="false">IF(O1874="Not Used","-",VLOOKUP(D1874,FOLIOS,7,FALSE())&amp;H1874)</f>
        <v>-</v>
      </c>
      <c r="W1874" s="83" t="str">
        <f aca="false">IF(U1874="-","-",O1874&amp;E1874&amp;H1874)</f>
        <v>-</v>
      </c>
      <c r="X1874" s="84" t="str">
        <f aca="false">D1874&amp;G1874</f>
        <v>FT-CAND-EGSC-PRCTRANS:AECO/EMP</v>
      </c>
      <c r="Y1874" s="5"/>
      <c r="Z1874" s="5"/>
      <c r="AF1874" s="0" t="str">
        <f aca="false">D1874&amp;V1874</f>
        <v>FT-CAND-EGSC-PRC-</v>
      </c>
    </row>
    <row r="1875" customFormat="false" ht="12.75" hidden="false" customHeight="false" outlineLevel="0" collapsed="false">
      <c r="A1875" s="80" t="n">
        <v>36682</v>
      </c>
      <c r="B1875" s="86" t="s">
        <v>55</v>
      </c>
      <c r="C1875" s="86" t="s">
        <v>56</v>
      </c>
      <c r="D1875" s="86" t="s">
        <v>80</v>
      </c>
      <c r="E1875" s="86" t="s">
        <v>24</v>
      </c>
      <c r="F1875" s="86"/>
      <c r="G1875" s="86" t="s">
        <v>83</v>
      </c>
      <c r="H1875" s="87" t="n">
        <v>38261</v>
      </c>
      <c r="I1875" s="81" t="n">
        <v>-125166</v>
      </c>
      <c r="J1875" s="81" t="n">
        <v>0</v>
      </c>
      <c r="K1875" s="82" t="n">
        <f aca="false">IF(J1875=0,0,J1875/I1875)</f>
        <v>0</v>
      </c>
      <c r="L1875" s="82" t="n">
        <f aca="false">I1875/UOM</f>
        <v>-12.5166</v>
      </c>
      <c r="M1875" s="82" t="n">
        <f aca="false">J1875/UOM</f>
        <v>0</v>
      </c>
      <c r="N1875" s="83" t="str">
        <f aca="false">IF(F1875="P","PHY",IF(F1875="G","G",E1875))</f>
        <v>P</v>
      </c>
      <c r="O1875" s="83" t="str">
        <f aca="false">IF(ISNA(VLOOKUP(G1875,BadCanCurves,1,FALSE())),VLOOKUP(D1875,FOLIOS,6,FALSE()),"not used")</f>
        <v>not used</v>
      </c>
      <c r="P1875" s="83" t="n">
        <f aca="false">IF($N1875="P",VLOOKUP(H1875,PrcBuckets,2,FALSE()),0)</f>
        <v>12</v>
      </c>
      <c r="Q1875" s="83" t="n">
        <f aca="false">IF($N1875="D",VLOOKUP(H1875,BasisBuckets,2,FALSE()),0)</f>
        <v>0</v>
      </c>
      <c r="R1875" s="83" t="n">
        <f aca="false">IF($N1875="PHY",VLOOKUP(H1875,PGDBuckets,2,FALSE()),0)</f>
        <v>0</v>
      </c>
      <c r="S1875" s="83" t="n">
        <f aca="false">IF($N1875="G",VLOOKUP(H1875,PGDBuckets,2,FALSE()),0)</f>
        <v>0</v>
      </c>
      <c r="T1875" s="83" t="n">
        <f aca="false">SUM(P1875:S1875)</f>
        <v>12</v>
      </c>
      <c r="U1875" s="83" t="str">
        <f aca="false">IF(O1875="not used","-",O1875&amp;N1875&amp;T1875)</f>
        <v>-</v>
      </c>
      <c r="V1875" s="83" t="str">
        <f aca="false">IF(O1875="Not Used","-",VLOOKUP(D1875,FOLIOS,7,FALSE())&amp;H1875)</f>
        <v>-</v>
      </c>
      <c r="W1875" s="83" t="str">
        <f aca="false">IF(U1875="-","-",O1875&amp;E1875&amp;H1875)</f>
        <v>-</v>
      </c>
      <c r="X1875" s="84" t="str">
        <f aca="false">D1875&amp;G1875</f>
        <v>FT-CAND-EGSC-PRCTRANS:AECO/EMP</v>
      </c>
      <c r="Y1875" s="5"/>
      <c r="Z1875" s="5"/>
      <c r="AF1875" s="0" t="str">
        <f aca="false">D1875&amp;V1875</f>
        <v>FT-CAND-EGSC-PRC-</v>
      </c>
    </row>
    <row r="1876" customFormat="false" ht="12.75" hidden="false" customHeight="false" outlineLevel="0" collapsed="false">
      <c r="A1876" s="80" t="n">
        <v>36682</v>
      </c>
      <c r="B1876" s="86" t="s">
        <v>55</v>
      </c>
      <c r="C1876" s="86" t="s">
        <v>56</v>
      </c>
      <c r="D1876" s="86" t="s">
        <v>80</v>
      </c>
      <c r="E1876" s="86" t="s">
        <v>24</v>
      </c>
      <c r="F1876" s="86"/>
      <c r="G1876" s="86" t="s">
        <v>83</v>
      </c>
      <c r="H1876" s="87" t="n">
        <v>38292</v>
      </c>
      <c r="I1876" s="81" t="n">
        <v>-588832</v>
      </c>
      <c r="J1876" s="81" t="n">
        <v>0</v>
      </c>
      <c r="K1876" s="82" t="n">
        <f aca="false">IF(J1876=0,0,J1876/I1876)</f>
        <v>0</v>
      </c>
      <c r="L1876" s="82" t="n">
        <f aca="false">I1876/UOM</f>
        <v>-58.8832</v>
      </c>
      <c r="M1876" s="82" t="n">
        <f aca="false">J1876/UOM</f>
        <v>0</v>
      </c>
      <c r="N1876" s="83" t="str">
        <f aca="false">IF(F1876="P","PHY",IF(F1876="G","G",E1876))</f>
        <v>P</v>
      </c>
      <c r="O1876" s="83" t="str">
        <f aca="false">IF(ISNA(VLOOKUP(G1876,BadCanCurves,1,FALSE())),VLOOKUP(D1876,FOLIOS,6,FALSE()),"not used")</f>
        <v>not used</v>
      </c>
      <c r="P1876" s="83" t="n">
        <f aca="false">IF($N1876="P",VLOOKUP(H1876,PrcBuckets,2,FALSE()),0)</f>
        <v>12</v>
      </c>
      <c r="Q1876" s="83" t="n">
        <f aca="false">IF($N1876="D",VLOOKUP(H1876,BasisBuckets,2,FALSE()),0)</f>
        <v>0</v>
      </c>
      <c r="R1876" s="83" t="n">
        <f aca="false">IF($N1876="PHY",VLOOKUP(H1876,PGDBuckets,2,FALSE()),0)</f>
        <v>0</v>
      </c>
      <c r="S1876" s="83" t="n">
        <f aca="false">IF($N1876="G",VLOOKUP(H1876,PGDBuckets,2,FALSE()),0)</f>
        <v>0</v>
      </c>
      <c r="T1876" s="83" t="n">
        <f aca="false">SUM(P1876:S1876)</f>
        <v>12</v>
      </c>
      <c r="U1876" s="83" t="str">
        <f aca="false">IF(O1876="not used","-",O1876&amp;N1876&amp;T1876)</f>
        <v>-</v>
      </c>
      <c r="V1876" s="83" t="str">
        <f aca="false">IF(O1876="Not Used","-",VLOOKUP(D1876,FOLIOS,7,FALSE())&amp;H1876)</f>
        <v>-</v>
      </c>
      <c r="W1876" s="83" t="str">
        <f aca="false">IF(U1876="-","-",O1876&amp;E1876&amp;H1876)</f>
        <v>-</v>
      </c>
      <c r="X1876" s="84" t="str">
        <f aca="false">D1876&amp;G1876</f>
        <v>FT-CAND-EGSC-PRCTRANS:AECO/EMP</v>
      </c>
      <c r="Y1876" s="5"/>
      <c r="Z1876" s="5"/>
      <c r="AF1876" s="0" t="str">
        <f aca="false">D1876&amp;V1876</f>
        <v>FT-CAND-EGSC-PRC-</v>
      </c>
    </row>
    <row r="1877" customFormat="false" ht="12.75" hidden="false" customHeight="false" outlineLevel="0" collapsed="false">
      <c r="A1877" s="80" t="n">
        <v>36682</v>
      </c>
      <c r="B1877" s="86" t="s">
        <v>55</v>
      </c>
      <c r="C1877" s="86" t="s">
        <v>56</v>
      </c>
      <c r="D1877" s="86" t="s">
        <v>80</v>
      </c>
      <c r="E1877" s="86" t="s">
        <v>24</v>
      </c>
      <c r="F1877" s="86"/>
      <c r="G1877" s="86" t="s">
        <v>83</v>
      </c>
      <c r="H1877" s="87" t="n">
        <v>38322</v>
      </c>
      <c r="I1877" s="81" t="n">
        <v>-604885</v>
      </c>
      <c r="J1877" s="81" t="n">
        <v>0</v>
      </c>
      <c r="K1877" s="82" t="n">
        <f aca="false">IF(J1877=0,0,J1877/I1877)</f>
        <v>0</v>
      </c>
      <c r="L1877" s="82" t="n">
        <f aca="false">I1877/UOM</f>
        <v>-60.4885</v>
      </c>
      <c r="M1877" s="82" t="n">
        <f aca="false">J1877/UOM</f>
        <v>0</v>
      </c>
      <c r="N1877" s="83" t="str">
        <f aca="false">IF(F1877="P","PHY",IF(F1877="G","G",E1877))</f>
        <v>P</v>
      </c>
      <c r="O1877" s="83" t="str">
        <f aca="false">IF(ISNA(VLOOKUP(G1877,BadCanCurves,1,FALSE())),VLOOKUP(D1877,FOLIOS,6,FALSE()),"not used")</f>
        <v>not used</v>
      </c>
      <c r="P1877" s="83" t="n">
        <f aca="false">IF($N1877="P",VLOOKUP(H1877,PrcBuckets,2,FALSE()),0)</f>
        <v>12</v>
      </c>
      <c r="Q1877" s="83" t="n">
        <f aca="false">IF($N1877="D",VLOOKUP(H1877,BasisBuckets,2,FALSE()),0)</f>
        <v>0</v>
      </c>
      <c r="R1877" s="83" t="n">
        <f aca="false">IF($N1877="PHY",VLOOKUP(H1877,PGDBuckets,2,FALSE()),0)</f>
        <v>0</v>
      </c>
      <c r="S1877" s="83" t="n">
        <f aca="false">IF($N1877="G",VLOOKUP(H1877,PGDBuckets,2,FALSE()),0)</f>
        <v>0</v>
      </c>
      <c r="T1877" s="83" t="n">
        <f aca="false">SUM(P1877:S1877)</f>
        <v>12</v>
      </c>
      <c r="U1877" s="83" t="str">
        <f aca="false">IF(O1877="not used","-",O1877&amp;N1877&amp;T1877)</f>
        <v>-</v>
      </c>
      <c r="V1877" s="83" t="str">
        <f aca="false">IF(O1877="Not Used","-",VLOOKUP(D1877,FOLIOS,7,FALSE())&amp;H1877)</f>
        <v>-</v>
      </c>
      <c r="W1877" s="83" t="str">
        <f aca="false">IF(U1877="-","-",O1877&amp;E1877&amp;H1877)</f>
        <v>-</v>
      </c>
      <c r="X1877" s="84" t="str">
        <f aca="false">D1877&amp;G1877</f>
        <v>FT-CAND-EGSC-PRCTRANS:AECO/EMP</v>
      </c>
      <c r="Y1877" s="5"/>
      <c r="Z1877" s="5"/>
      <c r="AF1877" s="0" t="str">
        <f aca="false">D1877&amp;V1877</f>
        <v>FT-CAND-EGSC-PRC-</v>
      </c>
    </row>
    <row r="1878" customFormat="false" ht="12.75" hidden="false" customHeight="false" outlineLevel="0" collapsed="false">
      <c r="A1878" s="80" t="n">
        <v>36682</v>
      </c>
      <c r="B1878" s="86" t="s">
        <v>55</v>
      </c>
      <c r="C1878" s="86" t="s">
        <v>56</v>
      </c>
      <c r="D1878" s="86" t="s">
        <v>80</v>
      </c>
      <c r="E1878" s="86" t="s">
        <v>24</v>
      </c>
      <c r="F1878" s="86"/>
      <c r="G1878" s="86" t="s">
        <v>83</v>
      </c>
      <c r="H1878" s="87" t="n">
        <v>38353</v>
      </c>
      <c r="I1878" s="81" t="n">
        <v>-601213</v>
      </c>
      <c r="J1878" s="81" t="n">
        <v>0</v>
      </c>
      <c r="K1878" s="82" t="n">
        <f aca="false">IF(J1878=0,0,J1878/I1878)</f>
        <v>0</v>
      </c>
      <c r="L1878" s="82" t="n">
        <f aca="false">I1878/UOM</f>
        <v>-60.1213</v>
      </c>
      <c r="M1878" s="82" t="n">
        <f aca="false">J1878/UOM</f>
        <v>0</v>
      </c>
      <c r="N1878" s="83" t="str">
        <f aca="false">IF(F1878="P","PHY",IF(F1878="G","G",E1878))</f>
        <v>P</v>
      </c>
      <c r="O1878" s="83" t="str">
        <f aca="false">IF(ISNA(VLOOKUP(G1878,BadCanCurves,1,FALSE())),VLOOKUP(D1878,FOLIOS,6,FALSE()),"not used")</f>
        <v>not used</v>
      </c>
      <c r="P1878" s="83" t="n">
        <f aca="false">IF($N1878="P",VLOOKUP(H1878,PrcBuckets,2,FALSE()),0)</f>
        <v>13</v>
      </c>
      <c r="Q1878" s="83" t="n">
        <f aca="false">IF($N1878="D",VLOOKUP(H1878,BasisBuckets,2,FALSE()),0)</f>
        <v>0</v>
      </c>
      <c r="R1878" s="83" t="n">
        <f aca="false">IF($N1878="PHY",VLOOKUP(H1878,PGDBuckets,2,FALSE()),0)</f>
        <v>0</v>
      </c>
      <c r="S1878" s="83" t="n">
        <f aca="false">IF($N1878="G",VLOOKUP(H1878,PGDBuckets,2,FALSE()),0)</f>
        <v>0</v>
      </c>
      <c r="T1878" s="83" t="n">
        <f aca="false">SUM(P1878:S1878)</f>
        <v>13</v>
      </c>
      <c r="U1878" s="83" t="str">
        <f aca="false">IF(O1878="not used","-",O1878&amp;N1878&amp;T1878)</f>
        <v>-</v>
      </c>
      <c r="V1878" s="83" t="str">
        <f aca="false">IF(O1878="Not Used","-",VLOOKUP(D1878,FOLIOS,7,FALSE())&amp;H1878)</f>
        <v>-</v>
      </c>
      <c r="W1878" s="83" t="str">
        <f aca="false">IF(U1878="-","-",O1878&amp;E1878&amp;H1878)</f>
        <v>-</v>
      </c>
      <c r="X1878" s="84" t="str">
        <f aca="false">D1878&amp;G1878</f>
        <v>FT-CAND-EGSC-PRCTRANS:AECO/EMP</v>
      </c>
      <c r="Y1878" s="5"/>
      <c r="Z1878" s="5"/>
      <c r="AF1878" s="0" t="str">
        <f aca="false">D1878&amp;V1878</f>
        <v>FT-CAND-EGSC-PRC-</v>
      </c>
    </row>
    <row r="1879" customFormat="false" ht="12.75" hidden="false" customHeight="false" outlineLevel="0" collapsed="false">
      <c r="A1879" s="80" t="n">
        <v>36682</v>
      </c>
      <c r="B1879" s="86" t="s">
        <v>55</v>
      </c>
      <c r="C1879" s="86" t="s">
        <v>56</v>
      </c>
      <c r="D1879" s="86" t="s">
        <v>80</v>
      </c>
      <c r="E1879" s="86" t="s">
        <v>24</v>
      </c>
      <c r="F1879" s="86"/>
      <c r="G1879" s="86" t="s">
        <v>83</v>
      </c>
      <c r="H1879" s="87" t="n">
        <v>38384</v>
      </c>
      <c r="I1879" s="81" t="n">
        <v>-539734</v>
      </c>
      <c r="J1879" s="81" t="n">
        <v>0</v>
      </c>
      <c r="K1879" s="82" t="n">
        <f aca="false">IF(J1879=0,0,J1879/I1879)</f>
        <v>0</v>
      </c>
      <c r="L1879" s="82" t="n">
        <f aca="false">I1879/UOM</f>
        <v>-53.9734</v>
      </c>
      <c r="M1879" s="82" t="n">
        <f aca="false">J1879/UOM</f>
        <v>0</v>
      </c>
      <c r="N1879" s="83" t="str">
        <f aca="false">IF(F1879="P","PHY",IF(F1879="G","G",E1879))</f>
        <v>P</v>
      </c>
      <c r="O1879" s="83" t="str">
        <f aca="false">IF(ISNA(VLOOKUP(G1879,BadCanCurves,1,FALSE())),VLOOKUP(D1879,FOLIOS,6,FALSE()),"not used")</f>
        <v>not used</v>
      </c>
      <c r="P1879" s="83" t="n">
        <f aca="false">IF($N1879="P",VLOOKUP(H1879,PrcBuckets,2,FALSE()),0)</f>
        <v>13</v>
      </c>
      <c r="Q1879" s="83" t="n">
        <f aca="false">IF($N1879="D",VLOOKUP(H1879,BasisBuckets,2,FALSE()),0)</f>
        <v>0</v>
      </c>
      <c r="R1879" s="83" t="n">
        <f aca="false">IF($N1879="PHY",VLOOKUP(H1879,PGDBuckets,2,FALSE()),0)</f>
        <v>0</v>
      </c>
      <c r="S1879" s="83" t="n">
        <f aca="false">IF($N1879="G",VLOOKUP(H1879,PGDBuckets,2,FALSE()),0)</f>
        <v>0</v>
      </c>
      <c r="T1879" s="83" t="n">
        <f aca="false">SUM(P1879:S1879)</f>
        <v>13</v>
      </c>
      <c r="U1879" s="83" t="str">
        <f aca="false">IF(O1879="not used","-",O1879&amp;N1879&amp;T1879)</f>
        <v>-</v>
      </c>
      <c r="V1879" s="83" t="str">
        <f aca="false">IF(O1879="Not Used","-",VLOOKUP(D1879,FOLIOS,7,FALSE())&amp;H1879)</f>
        <v>-</v>
      </c>
      <c r="W1879" s="83" t="str">
        <f aca="false">IF(U1879="-","-",O1879&amp;E1879&amp;H1879)</f>
        <v>-</v>
      </c>
      <c r="X1879" s="84" t="str">
        <f aca="false">D1879&amp;G1879</f>
        <v>FT-CAND-EGSC-PRCTRANS:AECO/EMP</v>
      </c>
      <c r="Y1879" s="5"/>
      <c r="Z1879" s="5"/>
      <c r="AF1879" s="0" t="str">
        <f aca="false">D1879&amp;V1879</f>
        <v>FT-CAND-EGSC-PRC-</v>
      </c>
    </row>
    <row r="1880" customFormat="false" ht="12.75" hidden="false" customHeight="false" outlineLevel="0" collapsed="false">
      <c r="A1880" s="80" t="n">
        <v>36682</v>
      </c>
      <c r="B1880" s="86" t="s">
        <v>55</v>
      </c>
      <c r="C1880" s="86" t="s">
        <v>56</v>
      </c>
      <c r="D1880" s="86" t="s">
        <v>80</v>
      </c>
      <c r="E1880" s="86" t="s">
        <v>24</v>
      </c>
      <c r="F1880" s="86"/>
      <c r="G1880" s="86" t="s">
        <v>83</v>
      </c>
      <c r="H1880" s="87" t="n">
        <v>38412</v>
      </c>
      <c r="I1880" s="81" t="n">
        <v>-594284</v>
      </c>
      <c r="J1880" s="81" t="n">
        <v>0</v>
      </c>
      <c r="K1880" s="82" t="n">
        <f aca="false">IF(J1880=0,0,J1880/I1880)</f>
        <v>0</v>
      </c>
      <c r="L1880" s="82" t="n">
        <f aca="false">I1880/UOM</f>
        <v>-59.4284</v>
      </c>
      <c r="M1880" s="82" t="n">
        <f aca="false">J1880/UOM</f>
        <v>0</v>
      </c>
      <c r="N1880" s="83" t="str">
        <f aca="false">IF(F1880="P","PHY",IF(F1880="G","G",E1880))</f>
        <v>P</v>
      </c>
      <c r="O1880" s="83" t="str">
        <f aca="false">IF(ISNA(VLOOKUP(G1880,BadCanCurves,1,FALSE())),VLOOKUP(D1880,FOLIOS,6,FALSE()),"not used")</f>
        <v>not used</v>
      </c>
      <c r="P1880" s="83" t="n">
        <f aca="false">IF($N1880="P",VLOOKUP(H1880,PrcBuckets,2,FALSE()),0)</f>
        <v>13</v>
      </c>
      <c r="Q1880" s="83" t="n">
        <f aca="false">IF($N1880="D",VLOOKUP(H1880,BasisBuckets,2,FALSE()),0)</f>
        <v>0</v>
      </c>
      <c r="R1880" s="83" t="n">
        <f aca="false">IF($N1880="PHY",VLOOKUP(H1880,PGDBuckets,2,FALSE()),0)</f>
        <v>0</v>
      </c>
      <c r="S1880" s="83" t="n">
        <f aca="false">IF($N1880="G",VLOOKUP(H1880,PGDBuckets,2,FALSE()),0)</f>
        <v>0</v>
      </c>
      <c r="T1880" s="83" t="n">
        <f aca="false">SUM(P1880:S1880)</f>
        <v>13</v>
      </c>
      <c r="U1880" s="83" t="str">
        <f aca="false">IF(O1880="not used","-",O1880&amp;N1880&amp;T1880)</f>
        <v>-</v>
      </c>
      <c r="V1880" s="83" t="str">
        <f aca="false">IF(O1880="Not Used","-",VLOOKUP(D1880,FOLIOS,7,FALSE())&amp;H1880)</f>
        <v>-</v>
      </c>
      <c r="W1880" s="83" t="str">
        <f aca="false">IF(U1880="-","-",O1880&amp;E1880&amp;H1880)</f>
        <v>-</v>
      </c>
      <c r="X1880" s="84" t="str">
        <f aca="false">D1880&amp;G1880</f>
        <v>FT-CAND-EGSC-PRCTRANS:AECO/EMP</v>
      </c>
      <c r="Y1880" s="5"/>
      <c r="Z1880" s="5"/>
      <c r="AF1880" s="0" t="str">
        <f aca="false">D1880&amp;V1880</f>
        <v>FT-CAND-EGSC-PRC-</v>
      </c>
    </row>
    <row r="1881" customFormat="false" ht="12.75" hidden="false" customHeight="false" outlineLevel="0" collapsed="false">
      <c r="A1881" s="80" t="n">
        <v>36682</v>
      </c>
      <c r="B1881" s="86" t="s">
        <v>55</v>
      </c>
      <c r="C1881" s="86" t="s">
        <v>56</v>
      </c>
      <c r="D1881" s="86" t="s">
        <v>80</v>
      </c>
      <c r="E1881" s="86" t="s">
        <v>24</v>
      </c>
      <c r="F1881" s="86"/>
      <c r="G1881" s="86" t="s">
        <v>83</v>
      </c>
      <c r="H1881" s="87" t="n">
        <v>38443</v>
      </c>
      <c r="I1881" s="81" t="n">
        <v>-571621</v>
      </c>
      <c r="J1881" s="81" t="n">
        <v>0</v>
      </c>
      <c r="K1881" s="82" t="n">
        <f aca="false">IF(J1881=0,0,J1881/I1881)</f>
        <v>0</v>
      </c>
      <c r="L1881" s="82" t="n">
        <f aca="false">I1881/UOM</f>
        <v>-57.1621</v>
      </c>
      <c r="M1881" s="82" t="n">
        <f aca="false">J1881/UOM</f>
        <v>0</v>
      </c>
      <c r="N1881" s="83" t="str">
        <f aca="false">IF(F1881="P","PHY",IF(F1881="G","G",E1881))</f>
        <v>P</v>
      </c>
      <c r="O1881" s="83" t="str">
        <f aca="false">IF(ISNA(VLOOKUP(G1881,BadCanCurves,1,FALSE())),VLOOKUP(D1881,FOLIOS,6,FALSE()),"not used")</f>
        <v>not used</v>
      </c>
      <c r="P1881" s="83" t="n">
        <f aca="false">IF($N1881="P",VLOOKUP(H1881,PrcBuckets,2,FALSE()),0)</f>
        <v>13</v>
      </c>
      <c r="Q1881" s="83" t="n">
        <f aca="false">IF($N1881="D",VLOOKUP(H1881,BasisBuckets,2,FALSE()),0)</f>
        <v>0</v>
      </c>
      <c r="R1881" s="83" t="n">
        <f aca="false">IF($N1881="PHY",VLOOKUP(H1881,PGDBuckets,2,FALSE()),0)</f>
        <v>0</v>
      </c>
      <c r="S1881" s="83" t="n">
        <f aca="false">IF($N1881="G",VLOOKUP(H1881,PGDBuckets,2,FALSE()),0)</f>
        <v>0</v>
      </c>
      <c r="T1881" s="83" t="n">
        <f aca="false">SUM(P1881:S1881)</f>
        <v>13</v>
      </c>
      <c r="U1881" s="83" t="str">
        <f aca="false">IF(O1881="not used","-",O1881&amp;N1881&amp;T1881)</f>
        <v>-</v>
      </c>
      <c r="V1881" s="83" t="str">
        <f aca="false">IF(O1881="Not Used","-",VLOOKUP(D1881,FOLIOS,7,FALSE())&amp;H1881)</f>
        <v>-</v>
      </c>
      <c r="W1881" s="83" t="str">
        <f aca="false">IF(U1881="-","-",O1881&amp;E1881&amp;H1881)</f>
        <v>-</v>
      </c>
      <c r="X1881" s="84" t="str">
        <f aca="false">D1881&amp;G1881</f>
        <v>FT-CAND-EGSC-PRCTRANS:AECO/EMP</v>
      </c>
      <c r="Y1881" s="5"/>
      <c r="Z1881" s="5"/>
      <c r="AF1881" s="0" t="str">
        <f aca="false">D1881&amp;V1881</f>
        <v>FT-CAND-EGSC-PRC-</v>
      </c>
    </row>
    <row r="1882" customFormat="false" ht="12.75" hidden="false" customHeight="false" outlineLevel="0" collapsed="false">
      <c r="A1882" s="80" t="n">
        <v>36682</v>
      </c>
      <c r="B1882" s="86" t="s">
        <v>55</v>
      </c>
      <c r="C1882" s="86" t="s">
        <v>56</v>
      </c>
      <c r="D1882" s="86" t="s">
        <v>80</v>
      </c>
      <c r="E1882" s="86" t="s">
        <v>24</v>
      </c>
      <c r="F1882" s="86"/>
      <c r="G1882" s="86" t="s">
        <v>83</v>
      </c>
      <c r="H1882" s="87" t="n">
        <v>38473</v>
      </c>
      <c r="I1882" s="81" t="n">
        <v>-587203</v>
      </c>
      <c r="J1882" s="81" t="n">
        <v>0</v>
      </c>
      <c r="K1882" s="82" t="n">
        <f aca="false">IF(J1882=0,0,J1882/I1882)</f>
        <v>0</v>
      </c>
      <c r="L1882" s="82" t="n">
        <f aca="false">I1882/UOM</f>
        <v>-58.7203</v>
      </c>
      <c r="M1882" s="82" t="n">
        <f aca="false">J1882/UOM</f>
        <v>0</v>
      </c>
      <c r="N1882" s="83" t="str">
        <f aca="false">IF(F1882="P","PHY",IF(F1882="G","G",E1882))</f>
        <v>P</v>
      </c>
      <c r="O1882" s="83" t="str">
        <f aca="false">IF(ISNA(VLOOKUP(G1882,BadCanCurves,1,FALSE())),VLOOKUP(D1882,FOLIOS,6,FALSE()),"not used")</f>
        <v>not used</v>
      </c>
      <c r="P1882" s="83" t="n">
        <f aca="false">IF($N1882="P",VLOOKUP(H1882,PrcBuckets,2,FALSE()),0)</f>
        <v>13</v>
      </c>
      <c r="Q1882" s="83" t="n">
        <f aca="false">IF($N1882="D",VLOOKUP(H1882,BasisBuckets,2,FALSE()),0)</f>
        <v>0</v>
      </c>
      <c r="R1882" s="83" t="n">
        <f aca="false">IF($N1882="PHY",VLOOKUP(H1882,PGDBuckets,2,FALSE()),0)</f>
        <v>0</v>
      </c>
      <c r="S1882" s="83" t="n">
        <f aca="false">IF($N1882="G",VLOOKUP(H1882,PGDBuckets,2,FALSE()),0)</f>
        <v>0</v>
      </c>
      <c r="T1882" s="83" t="n">
        <f aca="false">SUM(P1882:S1882)</f>
        <v>13</v>
      </c>
      <c r="U1882" s="83" t="str">
        <f aca="false">IF(O1882="not used","-",O1882&amp;N1882&amp;T1882)</f>
        <v>-</v>
      </c>
      <c r="V1882" s="83" t="str">
        <f aca="false">IF(O1882="Not Used","-",VLOOKUP(D1882,FOLIOS,7,FALSE())&amp;H1882)</f>
        <v>-</v>
      </c>
      <c r="W1882" s="83" t="str">
        <f aca="false">IF(U1882="-","-",O1882&amp;E1882&amp;H1882)</f>
        <v>-</v>
      </c>
      <c r="X1882" s="84" t="str">
        <f aca="false">D1882&amp;G1882</f>
        <v>FT-CAND-EGSC-PRCTRANS:AECO/EMP</v>
      </c>
      <c r="Y1882" s="5"/>
      <c r="Z1882" s="5"/>
      <c r="AF1882" s="0" t="str">
        <f aca="false">D1882&amp;V1882</f>
        <v>FT-CAND-EGSC-PRC-</v>
      </c>
    </row>
    <row r="1883" customFormat="false" ht="12.75" hidden="false" customHeight="false" outlineLevel="0" collapsed="false">
      <c r="A1883" s="80" t="n">
        <v>36682</v>
      </c>
      <c r="B1883" s="86" t="s">
        <v>55</v>
      </c>
      <c r="C1883" s="86" t="s">
        <v>56</v>
      </c>
      <c r="D1883" s="86" t="s">
        <v>80</v>
      </c>
      <c r="E1883" s="86" t="s">
        <v>24</v>
      </c>
      <c r="F1883" s="86"/>
      <c r="G1883" s="86" t="s">
        <v>83</v>
      </c>
      <c r="H1883" s="87" t="n">
        <v>38504</v>
      </c>
      <c r="I1883" s="81" t="n">
        <v>-564809</v>
      </c>
      <c r="J1883" s="81" t="n">
        <v>0</v>
      </c>
      <c r="K1883" s="82" t="n">
        <f aca="false">IF(J1883=0,0,J1883/I1883)</f>
        <v>0</v>
      </c>
      <c r="L1883" s="82" t="n">
        <f aca="false">I1883/UOM</f>
        <v>-56.4809</v>
      </c>
      <c r="M1883" s="82" t="n">
        <f aca="false">J1883/UOM</f>
        <v>0</v>
      </c>
      <c r="N1883" s="83" t="str">
        <f aca="false">IF(F1883="P","PHY",IF(F1883="G","G",E1883))</f>
        <v>P</v>
      </c>
      <c r="O1883" s="83" t="str">
        <f aca="false">IF(ISNA(VLOOKUP(G1883,BadCanCurves,1,FALSE())),VLOOKUP(D1883,FOLIOS,6,FALSE()),"not used")</f>
        <v>not used</v>
      </c>
      <c r="P1883" s="83" t="n">
        <f aca="false">IF($N1883="P",VLOOKUP(H1883,PrcBuckets,2,FALSE()),0)</f>
        <v>13</v>
      </c>
      <c r="Q1883" s="83" t="n">
        <f aca="false">IF($N1883="D",VLOOKUP(H1883,BasisBuckets,2,FALSE()),0)</f>
        <v>0</v>
      </c>
      <c r="R1883" s="83" t="n">
        <f aca="false">IF($N1883="PHY",VLOOKUP(H1883,PGDBuckets,2,FALSE()),0)</f>
        <v>0</v>
      </c>
      <c r="S1883" s="83" t="n">
        <f aca="false">IF($N1883="G",VLOOKUP(H1883,PGDBuckets,2,FALSE()),0)</f>
        <v>0</v>
      </c>
      <c r="T1883" s="83" t="n">
        <f aca="false">SUM(P1883:S1883)</f>
        <v>13</v>
      </c>
      <c r="U1883" s="83" t="str">
        <f aca="false">IF(O1883="not used","-",O1883&amp;N1883&amp;T1883)</f>
        <v>-</v>
      </c>
      <c r="V1883" s="83" t="str">
        <f aca="false">IF(O1883="Not Used","-",VLOOKUP(D1883,FOLIOS,7,FALSE())&amp;H1883)</f>
        <v>-</v>
      </c>
      <c r="W1883" s="83" t="str">
        <f aca="false">IF(U1883="-","-",O1883&amp;E1883&amp;H1883)</f>
        <v>-</v>
      </c>
      <c r="X1883" s="84" t="str">
        <f aca="false">D1883&amp;G1883</f>
        <v>FT-CAND-EGSC-PRCTRANS:AECO/EMP</v>
      </c>
      <c r="Y1883" s="5"/>
      <c r="Z1883" s="5"/>
      <c r="AF1883" s="0" t="str">
        <f aca="false">D1883&amp;V1883</f>
        <v>FT-CAND-EGSC-PRC-</v>
      </c>
    </row>
    <row r="1884" customFormat="false" ht="12.75" hidden="false" customHeight="false" outlineLevel="0" collapsed="false">
      <c r="A1884" s="80" t="n">
        <v>36682</v>
      </c>
      <c r="B1884" s="86" t="s">
        <v>55</v>
      </c>
      <c r="C1884" s="86" t="s">
        <v>56</v>
      </c>
      <c r="D1884" s="86" t="s">
        <v>80</v>
      </c>
      <c r="E1884" s="86" t="s">
        <v>24</v>
      </c>
      <c r="F1884" s="86"/>
      <c r="G1884" s="86" t="s">
        <v>83</v>
      </c>
      <c r="H1884" s="87" t="n">
        <v>38534</v>
      </c>
      <c r="I1884" s="81" t="n">
        <v>-580175</v>
      </c>
      <c r="J1884" s="81" t="n">
        <v>0</v>
      </c>
      <c r="K1884" s="82" t="n">
        <f aca="false">IF(J1884=0,0,J1884/I1884)</f>
        <v>0</v>
      </c>
      <c r="L1884" s="82" t="n">
        <f aca="false">I1884/UOM</f>
        <v>-58.0175</v>
      </c>
      <c r="M1884" s="82" t="n">
        <f aca="false">J1884/UOM</f>
        <v>0</v>
      </c>
      <c r="N1884" s="83" t="str">
        <f aca="false">IF(F1884="P","PHY",IF(F1884="G","G",E1884))</f>
        <v>P</v>
      </c>
      <c r="O1884" s="83" t="str">
        <f aca="false">IF(ISNA(VLOOKUP(G1884,BadCanCurves,1,FALSE())),VLOOKUP(D1884,FOLIOS,6,FALSE()),"not used")</f>
        <v>not used</v>
      </c>
      <c r="P1884" s="83" t="n">
        <f aca="false">IF($N1884="P",VLOOKUP(H1884,PrcBuckets,2,FALSE()),0)</f>
        <v>13</v>
      </c>
      <c r="Q1884" s="83" t="n">
        <f aca="false">IF($N1884="D",VLOOKUP(H1884,BasisBuckets,2,FALSE()),0)</f>
        <v>0</v>
      </c>
      <c r="R1884" s="83" t="n">
        <f aca="false">IF($N1884="PHY",VLOOKUP(H1884,PGDBuckets,2,FALSE()),0)</f>
        <v>0</v>
      </c>
      <c r="S1884" s="83" t="n">
        <f aca="false">IF($N1884="G",VLOOKUP(H1884,PGDBuckets,2,FALSE()),0)</f>
        <v>0</v>
      </c>
      <c r="T1884" s="83" t="n">
        <f aca="false">SUM(P1884:S1884)</f>
        <v>13</v>
      </c>
      <c r="U1884" s="83" t="str">
        <f aca="false">IF(O1884="not used","-",O1884&amp;N1884&amp;T1884)</f>
        <v>-</v>
      </c>
      <c r="V1884" s="83" t="str">
        <f aca="false">IF(O1884="Not Used","-",VLOOKUP(D1884,FOLIOS,7,FALSE())&amp;H1884)</f>
        <v>-</v>
      </c>
      <c r="W1884" s="83" t="str">
        <f aca="false">IF(U1884="-","-",O1884&amp;E1884&amp;H1884)</f>
        <v>-</v>
      </c>
      <c r="X1884" s="84" t="str">
        <f aca="false">D1884&amp;G1884</f>
        <v>FT-CAND-EGSC-PRCTRANS:AECO/EMP</v>
      </c>
      <c r="Y1884" s="5"/>
      <c r="Z1884" s="5"/>
      <c r="AF1884" s="0" t="str">
        <f aca="false">D1884&amp;V1884</f>
        <v>FT-CAND-EGSC-PRC-</v>
      </c>
    </row>
    <row r="1885" customFormat="false" ht="12.75" hidden="false" customHeight="false" outlineLevel="0" collapsed="false">
      <c r="A1885" s="80" t="n">
        <v>36682</v>
      </c>
      <c r="B1885" s="86" t="s">
        <v>55</v>
      </c>
      <c r="C1885" s="86" t="s">
        <v>56</v>
      </c>
      <c r="D1885" s="86" t="s">
        <v>80</v>
      </c>
      <c r="E1885" s="86" t="s">
        <v>24</v>
      </c>
      <c r="F1885" s="86"/>
      <c r="G1885" s="86" t="s">
        <v>83</v>
      </c>
      <c r="H1885" s="87" t="n">
        <v>38565</v>
      </c>
      <c r="I1885" s="81" t="n">
        <v>-576613</v>
      </c>
      <c r="J1885" s="81" t="n">
        <v>0</v>
      </c>
      <c r="K1885" s="82" t="n">
        <f aca="false">IF(J1885=0,0,J1885/I1885)</f>
        <v>0</v>
      </c>
      <c r="L1885" s="82" t="n">
        <f aca="false">I1885/UOM</f>
        <v>-57.6613</v>
      </c>
      <c r="M1885" s="82" t="n">
        <f aca="false">J1885/UOM</f>
        <v>0</v>
      </c>
      <c r="N1885" s="83" t="str">
        <f aca="false">IF(F1885="P","PHY",IF(F1885="G","G",E1885))</f>
        <v>P</v>
      </c>
      <c r="O1885" s="83" t="str">
        <f aca="false">IF(ISNA(VLOOKUP(G1885,BadCanCurves,1,FALSE())),VLOOKUP(D1885,FOLIOS,6,FALSE()),"not used")</f>
        <v>not used</v>
      </c>
      <c r="P1885" s="83" t="n">
        <f aca="false">IF($N1885="P",VLOOKUP(H1885,PrcBuckets,2,FALSE()),0)</f>
        <v>13</v>
      </c>
      <c r="Q1885" s="83" t="n">
        <f aca="false">IF($N1885="D",VLOOKUP(H1885,BasisBuckets,2,FALSE()),0)</f>
        <v>0</v>
      </c>
      <c r="R1885" s="83" t="n">
        <f aca="false">IF($N1885="PHY",VLOOKUP(H1885,PGDBuckets,2,FALSE()),0)</f>
        <v>0</v>
      </c>
      <c r="S1885" s="83" t="n">
        <f aca="false">IF($N1885="G",VLOOKUP(H1885,PGDBuckets,2,FALSE()),0)</f>
        <v>0</v>
      </c>
      <c r="T1885" s="83" t="n">
        <f aca="false">SUM(P1885:S1885)</f>
        <v>13</v>
      </c>
      <c r="U1885" s="83" t="str">
        <f aca="false">IF(O1885="not used","-",O1885&amp;N1885&amp;T1885)</f>
        <v>-</v>
      </c>
      <c r="V1885" s="83" t="str">
        <f aca="false">IF(O1885="Not Used","-",VLOOKUP(D1885,FOLIOS,7,FALSE())&amp;H1885)</f>
        <v>-</v>
      </c>
      <c r="W1885" s="83" t="str">
        <f aca="false">IF(U1885="-","-",O1885&amp;E1885&amp;H1885)</f>
        <v>-</v>
      </c>
      <c r="X1885" s="84" t="str">
        <f aca="false">D1885&amp;G1885</f>
        <v>FT-CAND-EGSC-PRCTRANS:AECO/EMP</v>
      </c>
      <c r="Y1885" s="5"/>
      <c r="Z1885" s="5"/>
      <c r="AF1885" s="0" t="str">
        <f aca="false">D1885&amp;V1885</f>
        <v>FT-CAND-EGSC-PRC-</v>
      </c>
    </row>
    <row r="1886" customFormat="false" ht="12.75" hidden="false" customHeight="false" outlineLevel="0" collapsed="false">
      <c r="A1886" s="80" t="n">
        <v>36682</v>
      </c>
      <c r="B1886" s="86" t="s">
        <v>55</v>
      </c>
      <c r="C1886" s="86" t="s">
        <v>56</v>
      </c>
      <c r="D1886" s="86" t="s">
        <v>80</v>
      </c>
      <c r="E1886" s="86" t="s">
        <v>24</v>
      </c>
      <c r="F1886" s="86"/>
      <c r="G1886" s="86" t="s">
        <v>83</v>
      </c>
      <c r="H1886" s="87" t="n">
        <v>38596</v>
      </c>
      <c r="I1886" s="81" t="n">
        <v>-554584</v>
      </c>
      <c r="J1886" s="81" t="n">
        <v>0</v>
      </c>
      <c r="K1886" s="82" t="n">
        <f aca="false">IF(J1886=0,0,J1886/I1886)</f>
        <v>0</v>
      </c>
      <c r="L1886" s="82" t="n">
        <f aca="false">I1886/UOM</f>
        <v>-55.4584</v>
      </c>
      <c r="M1886" s="82" t="n">
        <f aca="false">J1886/UOM</f>
        <v>0</v>
      </c>
      <c r="N1886" s="83" t="str">
        <f aca="false">IF(F1886="P","PHY",IF(F1886="G","G",E1886))</f>
        <v>P</v>
      </c>
      <c r="O1886" s="83" t="str">
        <f aca="false">IF(ISNA(VLOOKUP(G1886,BadCanCurves,1,FALSE())),VLOOKUP(D1886,FOLIOS,6,FALSE()),"not used")</f>
        <v>not used</v>
      </c>
      <c r="P1886" s="83" t="n">
        <f aca="false">IF($N1886="P",VLOOKUP(H1886,PrcBuckets,2,FALSE()),0)</f>
        <v>13</v>
      </c>
      <c r="Q1886" s="83" t="n">
        <f aca="false">IF($N1886="D",VLOOKUP(H1886,BasisBuckets,2,FALSE()),0)</f>
        <v>0</v>
      </c>
      <c r="R1886" s="83" t="n">
        <f aca="false">IF($N1886="PHY",VLOOKUP(H1886,PGDBuckets,2,FALSE()),0)</f>
        <v>0</v>
      </c>
      <c r="S1886" s="83" t="n">
        <f aca="false">IF($N1886="G",VLOOKUP(H1886,PGDBuckets,2,FALSE()),0)</f>
        <v>0</v>
      </c>
      <c r="T1886" s="83" t="n">
        <f aca="false">SUM(P1886:S1886)</f>
        <v>13</v>
      </c>
      <c r="U1886" s="83" t="str">
        <f aca="false">IF(O1886="not used","-",O1886&amp;N1886&amp;T1886)</f>
        <v>-</v>
      </c>
      <c r="V1886" s="83" t="str">
        <f aca="false">IF(O1886="Not Used","-",VLOOKUP(D1886,FOLIOS,7,FALSE())&amp;H1886)</f>
        <v>-</v>
      </c>
      <c r="W1886" s="83" t="str">
        <f aca="false">IF(U1886="-","-",O1886&amp;E1886&amp;H1886)</f>
        <v>-</v>
      </c>
      <c r="X1886" s="84" t="str">
        <f aca="false">D1886&amp;G1886</f>
        <v>FT-CAND-EGSC-PRCTRANS:AECO/EMP</v>
      </c>
      <c r="Y1886" s="5"/>
      <c r="Z1886" s="5"/>
      <c r="AF1886" s="0" t="str">
        <f aca="false">D1886&amp;V1886</f>
        <v>FT-CAND-EGSC-PRC-</v>
      </c>
    </row>
    <row r="1887" customFormat="false" ht="12.75" hidden="false" customHeight="false" outlineLevel="0" collapsed="false">
      <c r="A1887" s="80" t="n">
        <v>36682</v>
      </c>
      <c r="B1887" s="86" t="s">
        <v>55</v>
      </c>
      <c r="C1887" s="86" t="s">
        <v>56</v>
      </c>
      <c r="D1887" s="86" t="s">
        <v>80</v>
      </c>
      <c r="E1887" s="86" t="s">
        <v>24</v>
      </c>
      <c r="F1887" s="86"/>
      <c r="G1887" s="86" t="s">
        <v>83</v>
      </c>
      <c r="H1887" s="87" t="n">
        <v>38626</v>
      </c>
      <c r="I1887" s="81" t="n">
        <v>-569661</v>
      </c>
      <c r="J1887" s="81" t="n">
        <v>0</v>
      </c>
      <c r="K1887" s="82" t="n">
        <f aca="false">IF(J1887=0,0,J1887/I1887)</f>
        <v>0</v>
      </c>
      <c r="L1887" s="82" t="n">
        <f aca="false">I1887/UOM</f>
        <v>-56.9661</v>
      </c>
      <c r="M1887" s="82" t="n">
        <f aca="false">J1887/UOM</f>
        <v>0</v>
      </c>
      <c r="N1887" s="83" t="str">
        <f aca="false">IF(F1887="P","PHY",IF(F1887="G","G",E1887))</f>
        <v>P</v>
      </c>
      <c r="O1887" s="83" t="str">
        <f aca="false">IF(ISNA(VLOOKUP(G1887,BadCanCurves,1,FALSE())),VLOOKUP(D1887,FOLIOS,6,FALSE()),"not used")</f>
        <v>not used</v>
      </c>
      <c r="P1887" s="83" t="n">
        <f aca="false">IF($N1887="P",VLOOKUP(H1887,PrcBuckets,2,FALSE()),0)</f>
        <v>13</v>
      </c>
      <c r="Q1887" s="83" t="n">
        <f aca="false">IF($N1887="D",VLOOKUP(H1887,BasisBuckets,2,FALSE()),0)</f>
        <v>0</v>
      </c>
      <c r="R1887" s="83" t="n">
        <f aca="false">IF($N1887="PHY",VLOOKUP(H1887,PGDBuckets,2,FALSE()),0)</f>
        <v>0</v>
      </c>
      <c r="S1887" s="83" t="n">
        <f aca="false">IF($N1887="G",VLOOKUP(H1887,PGDBuckets,2,FALSE()),0)</f>
        <v>0</v>
      </c>
      <c r="T1887" s="83" t="n">
        <f aca="false">SUM(P1887:S1887)</f>
        <v>13</v>
      </c>
      <c r="U1887" s="83" t="str">
        <f aca="false">IF(O1887="not used","-",O1887&amp;N1887&amp;T1887)</f>
        <v>-</v>
      </c>
      <c r="V1887" s="83" t="str">
        <f aca="false">IF(O1887="Not Used","-",VLOOKUP(D1887,FOLIOS,7,FALSE())&amp;H1887)</f>
        <v>-</v>
      </c>
      <c r="W1887" s="83" t="str">
        <f aca="false">IF(U1887="-","-",O1887&amp;E1887&amp;H1887)</f>
        <v>-</v>
      </c>
      <c r="X1887" s="84" t="str">
        <f aca="false">D1887&amp;G1887</f>
        <v>FT-CAND-EGSC-PRCTRANS:AECO/EMP</v>
      </c>
      <c r="Y1887" s="5"/>
      <c r="Z1887" s="5"/>
      <c r="AF1887" s="0" t="str">
        <f aca="false">D1887&amp;V1887</f>
        <v>FT-CAND-EGSC-PRC-</v>
      </c>
    </row>
    <row r="1888" customFormat="false" ht="12.75" hidden="false" customHeight="false" outlineLevel="0" collapsed="false">
      <c r="A1888" s="80" t="n">
        <v>36682</v>
      </c>
      <c r="B1888" s="86" t="s">
        <v>55</v>
      </c>
      <c r="C1888" s="86" t="s">
        <v>56</v>
      </c>
      <c r="D1888" s="86" t="s">
        <v>80</v>
      </c>
      <c r="E1888" s="86" t="s">
        <v>24</v>
      </c>
      <c r="F1888" s="86"/>
      <c r="G1888" s="86" t="s">
        <v>83</v>
      </c>
      <c r="H1888" s="87" t="n">
        <v>38657</v>
      </c>
      <c r="I1888" s="81" t="n">
        <v>-547895</v>
      </c>
      <c r="J1888" s="81" t="n">
        <v>0</v>
      </c>
      <c r="K1888" s="82" t="n">
        <f aca="false">IF(J1888=0,0,J1888/I1888)</f>
        <v>0</v>
      </c>
      <c r="L1888" s="82" t="n">
        <f aca="false">I1888/UOM</f>
        <v>-54.7895</v>
      </c>
      <c r="M1888" s="82" t="n">
        <f aca="false">J1888/UOM</f>
        <v>0</v>
      </c>
      <c r="N1888" s="83" t="str">
        <f aca="false">IF(F1888="P","PHY",IF(F1888="G","G",E1888))</f>
        <v>P</v>
      </c>
      <c r="O1888" s="83" t="str">
        <f aca="false">IF(ISNA(VLOOKUP(G1888,BadCanCurves,1,FALSE())),VLOOKUP(D1888,FOLIOS,6,FALSE()),"not used")</f>
        <v>not used</v>
      </c>
      <c r="P1888" s="83" t="n">
        <f aca="false">IF($N1888="P",VLOOKUP(H1888,PrcBuckets,2,FALSE()),0)</f>
        <v>13</v>
      </c>
      <c r="Q1888" s="83" t="n">
        <f aca="false">IF($N1888="D",VLOOKUP(H1888,BasisBuckets,2,FALSE()),0)</f>
        <v>0</v>
      </c>
      <c r="R1888" s="83" t="n">
        <f aca="false">IF($N1888="PHY",VLOOKUP(H1888,PGDBuckets,2,FALSE()),0)</f>
        <v>0</v>
      </c>
      <c r="S1888" s="83" t="n">
        <f aca="false">IF($N1888="G",VLOOKUP(H1888,PGDBuckets,2,FALSE()),0)</f>
        <v>0</v>
      </c>
      <c r="T1888" s="83" t="n">
        <f aca="false">SUM(P1888:S1888)</f>
        <v>13</v>
      </c>
      <c r="U1888" s="83" t="str">
        <f aca="false">IF(O1888="not used","-",O1888&amp;N1888&amp;T1888)</f>
        <v>-</v>
      </c>
      <c r="V1888" s="83" t="str">
        <f aca="false">IF(O1888="Not Used","-",VLOOKUP(D1888,FOLIOS,7,FALSE())&amp;H1888)</f>
        <v>-</v>
      </c>
      <c r="W1888" s="83" t="str">
        <f aca="false">IF(U1888="-","-",O1888&amp;E1888&amp;H1888)</f>
        <v>-</v>
      </c>
      <c r="X1888" s="84" t="str">
        <f aca="false">D1888&amp;G1888</f>
        <v>FT-CAND-EGSC-PRCTRANS:AECO/EMP</v>
      </c>
      <c r="Y1888" s="5"/>
      <c r="Z1888" s="5"/>
      <c r="AF1888" s="0" t="str">
        <f aca="false">D1888&amp;V1888</f>
        <v>FT-CAND-EGSC-PRC-</v>
      </c>
    </row>
    <row r="1889" customFormat="false" ht="12.75" hidden="false" customHeight="false" outlineLevel="0" collapsed="false">
      <c r="A1889" s="80" t="n">
        <v>36682</v>
      </c>
      <c r="B1889" s="86" t="s">
        <v>55</v>
      </c>
      <c r="C1889" s="86" t="s">
        <v>56</v>
      </c>
      <c r="D1889" s="86" t="s">
        <v>80</v>
      </c>
      <c r="E1889" s="86" t="s">
        <v>24</v>
      </c>
      <c r="F1889" s="86"/>
      <c r="G1889" s="86" t="s">
        <v>83</v>
      </c>
      <c r="H1889" s="87" t="n">
        <v>38687</v>
      </c>
      <c r="I1889" s="81" t="n">
        <v>-562788</v>
      </c>
      <c r="J1889" s="81" t="n">
        <v>0</v>
      </c>
      <c r="K1889" s="82" t="n">
        <f aca="false">IF(J1889=0,0,J1889/I1889)</f>
        <v>0</v>
      </c>
      <c r="L1889" s="82" t="n">
        <f aca="false">I1889/UOM</f>
        <v>-56.2788</v>
      </c>
      <c r="M1889" s="82" t="n">
        <f aca="false">J1889/UOM</f>
        <v>0</v>
      </c>
      <c r="N1889" s="83" t="str">
        <f aca="false">IF(F1889="P","PHY",IF(F1889="G","G",E1889))</f>
        <v>P</v>
      </c>
      <c r="O1889" s="83" t="str">
        <f aca="false">IF(ISNA(VLOOKUP(G1889,BadCanCurves,1,FALSE())),VLOOKUP(D1889,FOLIOS,6,FALSE()),"not used")</f>
        <v>not used</v>
      </c>
      <c r="P1889" s="83" t="n">
        <f aca="false">IF($N1889="P",VLOOKUP(H1889,PrcBuckets,2,FALSE()),0)</f>
        <v>13</v>
      </c>
      <c r="Q1889" s="83" t="n">
        <f aca="false">IF($N1889="D",VLOOKUP(H1889,BasisBuckets,2,FALSE()),0)</f>
        <v>0</v>
      </c>
      <c r="R1889" s="83" t="n">
        <f aca="false">IF($N1889="PHY",VLOOKUP(H1889,PGDBuckets,2,FALSE()),0)</f>
        <v>0</v>
      </c>
      <c r="S1889" s="83" t="n">
        <f aca="false">IF($N1889="G",VLOOKUP(H1889,PGDBuckets,2,FALSE()),0)</f>
        <v>0</v>
      </c>
      <c r="T1889" s="83" t="n">
        <f aca="false">SUM(P1889:S1889)</f>
        <v>13</v>
      </c>
      <c r="U1889" s="83" t="str">
        <f aca="false">IF(O1889="not used","-",O1889&amp;N1889&amp;T1889)</f>
        <v>-</v>
      </c>
      <c r="V1889" s="83" t="str">
        <f aca="false">IF(O1889="Not Used","-",VLOOKUP(D1889,FOLIOS,7,FALSE())&amp;H1889)</f>
        <v>-</v>
      </c>
      <c r="W1889" s="83" t="str">
        <f aca="false">IF(U1889="-","-",O1889&amp;E1889&amp;H1889)</f>
        <v>-</v>
      </c>
      <c r="X1889" s="84" t="str">
        <f aca="false">D1889&amp;G1889</f>
        <v>FT-CAND-EGSC-PRCTRANS:AECO/EMP</v>
      </c>
      <c r="Y1889" s="5"/>
      <c r="Z1889" s="5"/>
      <c r="AF1889" s="0" t="str">
        <f aca="false">D1889&amp;V1889</f>
        <v>FT-CAND-EGSC-PRC-</v>
      </c>
    </row>
    <row r="1890" customFormat="false" ht="12.75" hidden="false" customHeight="false" outlineLevel="0" collapsed="false">
      <c r="A1890" s="80" t="n">
        <v>36682</v>
      </c>
      <c r="B1890" s="86" t="s">
        <v>55</v>
      </c>
      <c r="C1890" s="86" t="s">
        <v>56</v>
      </c>
      <c r="D1890" s="86" t="s">
        <v>80</v>
      </c>
      <c r="E1890" s="86" t="s">
        <v>24</v>
      </c>
      <c r="F1890" s="86"/>
      <c r="G1890" s="86" t="s">
        <v>83</v>
      </c>
      <c r="H1890" s="87" t="n">
        <v>38718</v>
      </c>
      <c r="I1890" s="81" t="n">
        <v>-559324</v>
      </c>
      <c r="J1890" s="81" t="n">
        <v>0</v>
      </c>
      <c r="K1890" s="82" t="n">
        <f aca="false">IF(J1890=0,0,J1890/I1890)</f>
        <v>0</v>
      </c>
      <c r="L1890" s="82" t="n">
        <f aca="false">I1890/UOM</f>
        <v>-55.9324</v>
      </c>
      <c r="M1890" s="82" t="n">
        <f aca="false">J1890/UOM</f>
        <v>0</v>
      </c>
      <c r="N1890" s="83" t="str">
        <f aca="false">IF(F1890="P","PHY",IF(F1890="G","G",E1890))</f>
        <v>P</v>
      </c>
      <c r="O1890" s="83" t="str">
        <f aca="false">IF(ISNA(VLOOKUP(G1890,BadCanCurves,1,FALSE())),VLOOKUP(D1890,FOLIOS,6,FALSE()),"not used")</f>
        <v>not used</v>
      </c>
      <c r="P1890" s="83" t="n">
        <f aca="false">IF($N1890="P",VLOOKUP(H1890,PrcBuckets,2,FALSE()),0)</f>
        <v>13</v>
      </c>
      <c r="Q1890" s="83" t="n">
        <f aca="false">IF($N1890="D",VLOOKUP(H1890,BasisBuckets,2,FALSE()),0)</f>
        <v>0</v>
      </c>
      <c r="R1890" s="83" t="n">
        <f aca="false">IF($N1890="PHY",VLOOKUP(H1890,PGDBuckets,2,FALSE()),0)</f>
        <v>0</v>
      </c>
      <c r="S1890" s="83" t="n">
        <f aca="false">IF($N1890="G",VLOOKUP(H1890,PGDBuckets,2,FALSE()),0)</f>
        <v>0</v>
      </c>
      <c r="T1890" s="83" t="n">
        <f aca="false">SUM(P1890:S1890)</f>
        <v>13</v>
      </c>
      <c r="U1890" s="83" t="str">
        <f aca="false">IF(O1890="not used","-",O1890&amp;N1890&amp;T1890)</f>
        <v>-</v>
      </c>
      <c r="V1890" s="83" t="str">
        <f aca="false">IF(O1890="Not Used","-",VLOOKUP(D1890,FOLIOS,7,FALSE())&amp;H1890)</f>
        <v>-</v>
      </c>
      <c r="W1890" s="83" t="str">
        <f aca="false">IF(U1890="-","-",O1890&amp;E1890&amp;H1890)</f>
        <v>-</v>
      </c>
      <c r="X1890" s="84" t="str">
        <f aca="false">D1890&amp;G1890</f>
        <v>FT-CAND-EGSC-PRCTRANS:AECO/EMP</v>
      </c>
      <c r="Y1890" s="5"/>
      <c r="Z1890" s="5"/>
      <c r="AF1890" s="0" t="str">
        <f aca="false">D1890&amp;V1890</f>
        <v>FT-CAND-EGSC-PRC-</v>
      </c>
    </row>
    <row r="1891" customFormat="false" ht="12.75" hidden="false" customHeight="false" outlineLevel="0" collapsed="false">
      <c r="A1891" s="80" t="n">
        <v>36682</v>
      </c>
      <c r="B1891" s="86" t="s">
        <v>55</v>
      </c>
      <c r="C1891" s="86" t="s">
        <v>56</v>
      </c>
      <c r="D1891" s="86" t="s">
        <v>80</v>
      </c>
      <c r="E1891" s="86" t="s">
        <v>24</v>
      </c>
      <c r="F1891" s="86"/>
      <c r="G1891" s="86" t="s">
        <v>83</v>
      </c>
      <c r="H1891" s="87" t="n">
        <v>38749</v>
      </c>
      <c r="I1891" s="81" t="n">
        <v>-502085</v>
      </c>
      <c r="J1891" s="81" t="n">
        <v>0</v>
      </c>
      <c r="K1891" s="82" t="n">
        <f aca="false">IF(J1891=0,0,J1891/I1891)</f>
        <v>0</v>
      </c>
      <c r="L1891" s="82" t="n">
        <f aca="false">I1891/UOM</f>
        <v>-50.2085</v>
      </c>
      <c r="M1891" s="82" t="n">
        <f aca="false">J1891/UOM</f>
        <v>0</v>
      </c>
      <c r="N1891" s="83" t="str">
        <f aca="false">IF(F1891="P","PHY",IF(F1891="G","G",E1891))</f>
        <v>P</v>
      </c>
      <c r="O1891" s="83" t="str">
        <f aca="false">IF(ISNA(VLOOKUP(G1891,BadCanCurves,1,FALSE())),VLOOKUP(D1891,FOLIOS,6,FALSE()),"not used")</f>
        <v>not used</v>
      </c>
      <c r="P1891" s="83" t="n">
        <f aca="false">IF($N1891="P",VLOOKUP(H1891,PrcBuckets,2,FALSE()),0)</f>
        <v>13</v>
      </c>
      <c r="Q1891" s="83" t="n">
        <f aca="false">IF($N1891="D",VLOOKUP(H1891,BasisBuckets,2,FALSE()),0)</f>
        <v>0</v>
      </c>
      <c r="R1891" s="83" t="n">
        <f aca="false">IF($N1891="PHY",VLOOKUP(H1891,PGDBuckets,2,FALSE()),0)</f>
        <v>0</v>
      </c>
      <c r="S1891" s="83" t="n">
        <f aca="false">IF($N1891="G",VLOOKUP(H1891,PGDBuckets,2,FALSE()),0)</f>
        <v>0</v>
      </c>
      <c r="T1891" s="83" t="n">
        <f aca="false">SUM(P1891:S1891)</f>
        <v>13</v>
      </c>
      <c r="U1891" s="83" t="str">
        <f aca="false">IF(O1891="not used","-",O1891&amp;N1891&amp;T1891)</f>
        <v>-</v>
      </c>
      <c r="V1891" s="83" t="str">
        <f aca="false">IF(O1891="Not Used","-",VLOOKUP(D1891,FOLIOS,7,FALSE())&amp;H1891)</f>
        <v>-</v>
      </c>
      <c r="W1891" s="83" t="str">
        <f aca="false">IF(U1891="-","-",O1891&amp;E1891&amp;H1891)</f>
        <v>-</v>
      </c>
      <c r="X1891" s="84" t="str">
        <f aca="false">D1891&amp;G1891</f>
        <v>FT-CAND-EGSC-PRCTRANS:AECO/EMP</v>
      </c>
      <c r="Y1891" s="5"/>
      <c r="Z1891" s="5"/>
      <c r="AF1891" s="0" t="str">
        <f aca="false">D1891&amp;V1891</f>
        <v>FT-CAND-EGSC-PRC-</v>
      </c>
    </row>
    <row r="1892" customFormat="false" ht="12.75" hidden="false" customHeight="false" outlineLevel="0" collapsed="false">
      <c r="A1892" s="80" t="n">
        <v>36682</v>
      </c>
      <c r="B1892" s="81" t="s">
        <v>55</v>
      </c>
      <c r="C1892" s="81" t="s">
        <v>56</v>
      </c>
      <c r="D1892" s="81" t="s">
        <v>80</v>
      </c>
      <c r="E1892" s="81" t="s">
        <v>24</v>
      </c>
      <c r="F1892" s="81"/>
      <c r="G1892" s="81" t="s">
        <v>83</v>
      </c>
      <c r="H1892" s="80" t="n">
        <v>38777</v>
      </c>
      <c r="I1892" s="81" t="n">
        <v>-552786</v>
      </c>
      <c r="J1892" s="81" t="n">
        <v>0</v>
      </c>
      <c r="K1892" s="82" t="n">
        <f aca="false">IF(J1892=0,0,J1892/I1892)</f>
        <v>0</v>
      </c>
      <c r="L1892" s="82" t="n">
        <f aca="false">I1892/UOM</f>
        <v>-55.2786</v>
      </c>
      <c r="M1892" s="82" t="n">
        <f aca="false">J1892/UOM</f>
        <v>0</v>
      </c>
      <c r="N1892" s="83" t="str">
        <f aca="false">IF(F1892="P","PHY",IF(F1892="G","G",E1892))</f>
        <v>P</v>
      </c>
      <c r="O1892" s="83" t="str">
        <f aca="false">IF(ISNA(VLOOKUP(G1892,BadCanCurves,1,FALSE())),VLOOKUP(D1892,FOLIOS,6,FALSE()),"not used")</f>
        <v>not used</v>
      </c>
      <c r="P1892" s="83" t="n">
        <f aca="false">IF($N1892="P",VLOOKUP(H1892,PrcBuckets,2,FALSE()),0)</f>
        <v>13</v>
      </c>
      <c r="Q1892" s="83" t="n">
        <f aca="false">IF($N1892="D",VLOOKUP(H1892,BasisBuckets,2,FALSE()),0)</f>
        <v>0</v>
      </c>
      <c r="R1892" s="83" t="n">
        <f aca="false">IF($N1892="PHY",VLOOKUP(H1892,PGDBuckets,2,FALSE()),0)</f>
        <v>0</v>
      </c>
      <c r="S1892" s="83" t="n">
        <f aca="false">IF($N1892="G",VLOOKUP(H1892,PGDBuckets,2,FALSE()),0)</f>
        <v>0</v>
      </c>
      <c r="T1892" s="83" t="n">
        <f aca="false">SUM(P1892:S1892)</f>
        <v>13</v>
      </c>
      <c r="U1892" s="83" t="str">
        <f aca="false">IF(O1892="not used","-",O1892&amp;N1892&amp;T1892)</f>
        <v>-</v>
      </c>
      <c r="V1892" s="83" t="str">
        <f aca="false">IF(O1892="Not Used","-",VLOOKUP(D1892,FOLIOS,7,FALSE())&amp;H1892)</f>
        <v>-</v>
      </c>
      <c r="W1892" s="83" t="str">
        <f aca="false">IF(U1892="-","-",O1892&amp;E1892&amp;H1892)</f>
        <v>-</v>
      </c>
      <c r="X1892" s="84" t="str">
        <f aca="false">D1892&amp;G1892</f>
        <v>FT-CAND-EGSC-PRCTRANS:AECO/EMP</v>
      </c>
      <c r="AF1892" s="0" t="str">
        <f aca="false">D1892&amp;V1892</f>
        <v>FT-CAND-EGSC-PRC-</v>
      </c>
    </row>
    <row r="1893" customFormat="false" ht="12.75" hidden="false" customHeight="false" outlineLevel="0" collapsed="false">
      <c r="A1893" s="80" t="n">
        <v>36682</v>
      </c>
      <c r="B1893" s="81" t="s">
        <v>55</v>
      </c>
      <c r="C1893" s="81" t="s">
        <v>56</v>
      </c>
      <c r="D1893" s="81" t="s">
        <v>80</v>
      </c>
      <c r="E1893" s="81" t="s">
        <v>24</v>
      </c>
      <c r="F1893" s="81"/>
      <c r="G1893" s="81" t="s">
        <v>83</v>
      </c>
      <c r="H1893" s="80" t="n">
        <v>38808</v>
      </c>
      <c r="I1893" s="81" t="n">
        <v>-531657</v>
      </c>
      <c r="J1893" s="81" t="n">
        <v>0</v>
      </c>
      <c r="K1893" s="82" t="n">
        <f aca="false">IF(J1893=0,0,J1893/I1893)</f>
        <v>0</v>
      </c>
      <c r="L1893" s="82" t="n">
        <f aca="false">I1893/UOM</f>
        <v>-53.1657</v>
      </c>
      <c r="M1893" s="82" t="n">
        <f aca="false">J1893/UOM</f>
        <v>0</v>
      </c>
      <c r="N1893" s="83" t="str">
        <f aca="false">IF(F1893="P","PHY",IF(F1893="G","G",E1893))</f>
        <v>P</v>
      </c>
      <c r="O1893" s="83" t="str">
        <f aca="false">IF(ISNA(VLOOKUP(G1893,BadCanCurves,1,FALSE())),VLOOKUP(D1893,FOLIOS,6,FALSE()),"not used")</f>
        <v>not used</v>
      </c>
      <c r="P1893" s="83" t="n">
        <f aca="false">IF($N1893="P",VLOOKUP(H1893,PrcBuckets,2,FALSE()),0)</f>
        <v>13</v>
      </c>
      <c r="Q1893" s="83" t="n">
        <f aca="false">IF($N1893="D",VLOOKUP(H1893,BasisBuckets,2,FALSE()),0)</f>
        <v>0</v>
      </c>
      <c r="R1893" s="83" t="n">
        <f aca="false">IF($N1893="PHY",VLOOKUP(H1893,PGDBuckets,2,FALSE()),0)</f>
        <v>0</v>
      </c>
      <c r="S1893" s="83" t="n">
        <f aca="false">IF($N1893="G",VLOOKUP(H1893,PGDBuckets,2,FALSE()),0)</f>
        <v>0</v>
      </c>
      <c r="T1893" s="83" t="n">
        <f aca="false">SUM(P1893:S1893)</f>
        <v>13</v>
      </c>
      <c r="U1893" s="83" t="str">
        <f aca="false">IF(O1893="not used","-",O1893&amp;N1893&amp;T1893)</f>
        <v>-</v>
      </c>
      <c r="V1893" s="83" t="str">
        <f aca="false">IF(O1893="Not Used","-",VLOOKUP(D1893,FOLIOS,7,FALSE())&amp;H1893)</f>
        <v>-</v>
      </c>
      <c r="W1893" s="83" t="str">
        <f aca="false">IF(U1893="-","-",O1893&amp;E1893&amp;H1893)</f>
        <v>-</v>
      </c>
      <c r="X1893" s="84" t="str">
        <f aca="false">D1893&amp;G1893</f>
        <v>FT-CAND-EGSC-PRCTRANS:AECO/EMP</v>
      </c>
      <c r="AF1893" s="0" t="str">
        <f aca="false">D1893&amp;V1893</f>
        <v>FT-CAND-EGSC-PRC-</v>
      </c>
    </row>
    <row r="1894" customFormat="false" ht="12.75" hidden="false" customHeight="false" outlineLevel="0" collapsed="false">
      <c r="A1894" s="80" t="n">
        <v>36682</v>
      </c>
      <c r="B1894" s="81" t="s">
        <v>55</v>
      </c>
      <c r="C1894" s="81" t="s">
        <v>56</v>
      </c>
      <c r="D1894" s="81" t="s">
        <v>80</v>
      </c>
      <c r="E1894" s="81" t="s">
        <v>24</v>
      </c>
      <c r="F1894" s="81"/>
      <c r="G1894" s="81" t="s">
        <v>83</v>
      </c>
      <c r="H1894" s="80" t="n">
        <v>38838</v>
      </c>
      <c r="I1894" s="81" t="n">
        <v>-546101</v>
      </c>
      <c r="J1894" s="81" t="n">
        <v>0</v>
      </c>
      <c r="K1894" s="82" t="n">
        <f aca="false">IF(J1894=0,0,J1894/I1894)</f>
        <v>0</v>
      </c>
      <c r="L1894" s="82" t="n">
        <f aca="false">I1894/UOM</f>
        <v>-54.6101</v>
      </c>
      <c r="M1894" s="82" t="n">
        <f aca="false">J1894/UOM</f>
        <v>0</v>
      </c>
      <c r="N1894" s="83" t="str">
        <f aca="false">IF(F1894="P","PHY",IF(F1894="G","G",E1894))</f>
        <v>P</v>
      </c>
      <c r="O1894" s="83" t="str">
        <f aca="false">IF(ISNA(VLOOKUP(G1894,BadCanCurves,1,FALSE())),VLOOKUP(D1894,FOLIOS,6,FALSE()),"not used")</f>
        <v>not used</v>
      </c>
      <c r="P1894" s="83" t="n">
        <f aca="false">IF($N1894="P",VLOOKUP(H1894,PrcBuckets,2,FALSE()),0)</f>
        <v>13</v>
      </c>
      <c r="Q1894" s="83" t="n">
        <f aca="false">IF($N1894="D",VLOOKUP(H1894,BasisBuckets,2,FALSE()),0)</f>
        <v>0</v>
      </c>
      <c r="R1894" s="83" t="n">
        <f aca="false">IF($N1894="PHY",VLOOKUP(H1894,PGDBuckets,2,FALSE()),0)</f>
        <v>0</v>
      </c>
      <c r="S1894" s="83" t="n">
        <f aca="false">IF($N1894="G",VLOOKUP(H1894,PGDBuckets,2,FALSE()),0)</f>
        <v>0</v>
      </c>
      <c r="T1894" s="83" t="n">
        <f aca="false">SUM(P1894:S1894)</f>
        <v>13</v>
      </c>
      <c r="U1894" s="83" t="str">
        <f aca="false">IF(O1894="not used","-",O1894&amp;N1894&amp;T1894)</f>
        <v>-</v>
      </c>
      <c r="V1894" s="83" t="str">
        <f aca="false">IF(O1894="Not Used","-",VLOOKUP(D1894,FOLIOS,7,FALSE())&amp;H1894)</f>
        <v>-</v>
      </c>
      <c r="W1894" s="83" t="str">
        <f aca="false">IF(U1894="-","-",O1894&amp;E1894&amp;H1894)</f>
        <v>-</v>
      </c>
      <c r="X1894" s="84" t="str">
        <f aca="false">D1894&amp;G1894</f>
        <v>FT-CAND-EGSC-PRCTRANS:AECO/EMP</v>
      </c>
      <c r="AF1894" s="0" t="str">
        <f aca="false">D1894&amp;V1894</f>
        <v>FT-CAND-EGSC-PRC-</v>
      </c>
    </row>
    <row r="1895" customFormat="false" ht="12.75" hidden="false" customHeight="false" outlineLevel="0" collapsed="false">
      <c r="A1895" s="80" t="n">
        <v>36682</v>
      </c>
      <c r="B1895" s="81" t="s">
        <v>55</v>
      </c>
      <c r="C1895" s="81" t="s">
        <v>56</v>
      </c>
      <c r="D1895" s="81" t="s">
        <v>80</v>
      </c>
      <c r="E1895" s="81" t="s">
        <v>24</v>
      </c>
      <c r="F1895" s="81"/>
      <c r="G1895" s="81" t="s">
        <v>83</v>
      </c>
      <c r="H1895" s="80" t="n">
        <v>38869</v>
      </c>
      <c r="I1895" s="81" t="n">
        <v>-525224</v>
      </c>
      <c r="J1895" s="81" t="n">
        <v>0</v>
      </c>
      <c r="K1895" s="82" t="n">
        <f aca="false">IF(J1895=0,0,J1895/I1895)</f>
        <v>0</v>
      </c>
      <c r="L1895" s="82" t="n">
        <f aca="false">I1895/UOM</f>
        <v>-52.5224</v>
      </c>
      <c r="M1895" s="82" t="n">
        <f aca="false">J1895/UOM</f>
        <v>0</v>
      </c>
      <c r="N1895" s="83" t="str">
        <f aca="false">IF(F1895="P","PHY",IF(F1895="G","G",E1895))</f>
        <v>P</v>
      </c>
      <c r="O1895" s="83" t="str">
        <f aca="false">IF(ISNA(VLOOKUP(G1895,BadCanCurves,1,FALSE())),VLOOKUP(D1895,FOLIOS,6,FALSE()),"not used")</f>
        <v>not used</v>
      </c>
      <c r="P1895" s="83" t="n">
        <f aca="false">IF($N1895="P",VLOOKUP(H1895,PrcBuckets,2,FALSE()),0)</f>
        <v>13</v>
      </c>
      <c r="Q1895" s="83" t="n">
        <f aca="false">IF($N1895="D",VLOOKUP(H1895,BasisBuckets,2,FALSE()),0)</f>
        <v>0</v>
      </c>
      <c r="R1895" s="83" t="n">
        <f aca="false">IF($N1895="PHY",VLOOKUP(H1895,PGDBuckets,2,FALSE()),0)</f>
        <v>0</v>
      </c>
      <c r="S1895" s="83" t="n">
        <f aca="false">IF($N1895="G",VLOOKUP(H1895,PGDBuckets,2,FALSE()),0)</f>
        <v>0</v>
      </c>
      <c r="T1895" s="83" t="n">
        <f aca="false">SUM(P1895:S1895)</f>
        <v>13</v>
      </c>
      <c r="U1895" s="83" t="str">
        <f aca="false">IF(O1895="not used","-",O1895&amp;N1895&amp;T1895)</f>
        <v>-</v>
      </c>
      <c r="V1895" s="83" t="str">
        <f aca="false">IF(O1895="Not Used","-",VLOOKUP(D1895,FOLIOS,7,FALSE())&amp;H1895)</f>
        <v>-</v>
      </c>
      <c r="W1895" s="83" t="str">
        <f aca="false">IF(U1895="-","-",O1895&amp;E1895&amp;H1895)</f>
        <v>-</v>
      </c>
      <c r="X1895" s="84" t="str">
        <f aca="false">D1895&amp;G1895</f>
        <v>FT-CAND-EGSC-PRCTRANS:AECO/EMP</v>
      </c>
      <c r="AF1895" s="0" t="str">
        <f aca="false">D1895&amp;V1895</f>
        <v>FT-CAND-EGSC-PRC-</v>
      </c>
    </row>
    <row r="1896" customFormat="false" ht="12.75" hidden="false" customHeight="false" outlineLevel="0" collapsed="false">
      <c r="A1896" s="80" t="n">
        <v>36682</v>
      </c>
      <c r="B1896" s="81" t="s">
        <v>55</v>
      </c>
      <c r="C1896" s="81" t="s">
        <v>56</v>
      </c>
      <c r="D1896" s="81" t="s">
        <v>80</v>
      </c>
      <c r="E1896" s="81" t="s">
        <v>24</v>
      </c>
      <c r="F1896" s="81"/>
      <c r="G1896" s="81" t="s">
        <v>83</v>
      </c>
      <c r="H1896" s="80" t="n">
        <v>38899</v>
      </c>
      <c r="I1896" s="81" t="n">
        <v>-539490</v>
      </c>
      <c r="J1896" s="81" t="n">
        <v>0</v>
      </c>
      <c r="K1896" s="82" t="n">
        <f aca="false">IF(J1896=0,0,J1896/I1896)</f>
        <v>0</v>
      </c>
      <c r="L1896" s="82" t="n">
        <f aca="false">I1896/UOM</f>
        <v>-53.949</v>
      </c>
      <c r="M1896" s="82" t="n">
        <f aca="false">J1896/UOM</f>
        <v>0</v>
      </c>
      <c r="N1896" s="83" t="str">
        <f aca="false">IF(F1896="P","PHY",IF(F1896="G","G",E1896))</f>
        <v>P</v>
      </c>
      <c r="O1896" s="83" t="str">
        <f aca="false">IF(ISNA(VLOOKUP(G1896,BadCanCurves,1,FALSE())),VLOOKUP(D1896,FOLIOS,6,FALSE()),"not used")</f>
        <v>not used</v>
      </c>
      <c r="P1896" s="83" t="n">
        <f aca="false">IF($N1896="P",VLOOKUP(H1896,PrcBuckets,2,FALSE()),0)</f>
        <v>13</v>
      </c>
      <c r="Q1896" s="83" t="n">
        <f aca="false">IF($N1896="D",VLOOKUP(H1896,BasisBuckets,2,FALSE()),0)</f>
        <v>0</v>
      </c>
      <c r="R1896" s="83" t="n">
        <f aca="false">IF($N1896="PHY",VLOOKUP(H1896,PGDBuckets,2,FALSE()),0)</f>
        <v>0</v>
      </c>
      <c r="S1896" s="83" t="n">
        <f aca="false">IF($N1896="G",VLOOKUP(H1896,PGDBuckets,2,FALSE()),0)</f>
        <v>0</v>
      </c>
      <c r="T1896" s="83" t="n">
        <f aca="false">SUM(P1896:S1896)</f>
        <v>13</v>
      </c>
      <c r="U1896" s="83" t="str">
        <f aca="false">IF(O1896="not used","-",O1896&amp;N1896&amp;T1896)</f>
        <v>-</v>
      </c>
      <c r="V1896" s="83" t="str">
        <f aca="false">IF(O1896="Not Used","-",VLOOKUP(D1896,FOLIOS,7,FALSE())&amp;H1896)</f>
        <v>-</v>
      </c>
      <c r="W1896" s="83" t="str">
        <f aca="false">IF(U1896="-","-",O1896&amp;E1896&amp;H1896)</f>
        <v>-</v>
      </c>
      <c r="X1896" s="84" t="str">
        <f aca="false">D1896&amp;G1896</f>
        <v>FT-CAND-EGSC-PRCTRANS:AECO/EMP</v>
      </c>
      <c r="AF1896" s="0" t="str">
        <f aca="false">D1896&amp;V1896</f>
        <v>FT-CAND-EGSC-PRC-</v>
      </c>
    </row>
    <row r="1897" customFormat="false" ht="12.75" hidden="false" customHeight="false" outlineLevel="0" collapsed="false">
      <c r="A1897" s="80" t="n">
        <v>36682</v>
      </c>
      <c r="B1897" s="81" t="s">
        <v>55</v>
      </c>
      <c r="C1897" s="81" t="s">
        <v>56</v>
      </c>
      <c r="D1897" s="81" t="s">
        <v>80</v>
      </c>
      <c r="E1897" s="81" t="s">
        <v>24</v>
      </c>
      <c r="F1897" s="81"/>
      <c r="G1897" s="81" t="s">
        <v>83</v>
      </c>
      <c r="H1897" s="80" t="n">
        <v>38930</v>
      </c>
      <c r="I1897" s="81" t="n">
        <v>-536159</v>
      </c>
      <c r="J1897" s="81" t="n">
        <v>0</v>
      </c>
      <c r="K1897" s="82" t="n">
        <f aca="false">IF(J1897=0,0,J1897/I1897)</f>
        <v>0</v>
      </c>
      <c r="L1897" s="82" t="n">
        <f aca="false">I1897/UOM</f>
        <v>-53.6159</v>
      </c>
      <c r="M1897" s="82" t="n">
        <f aca="false">J1897/UOM</f>
        <v>0</v>
      </c>
      <c r="N1897" s="83" t="str">
        <f aca="false">IF(F1897="P","PHY",IF(F1897="G","G",E1897))</f>
        <v>P</v>
      </c>
      <c r="O1897" s="83" t="str">
        <f aca="false">IF(ISNA(VLOOKUP(G1897,BadCanCurves,1,FALSE())),VLOOKUP(D1897,FOLIOS,6,FALSE()),"not used")</f>
        <v>not used</v>
      </c>
      <c r="P1897" s="83" t="n">
        <f aca="false">IF($N1897="P",VLOOKUP(H1897,PrcBuckets,2,FALSE()),0)</f>
        <v>13</v>
      </c>
      <c r="Q1897" s="83" t="n">
        <f aca="false">IF($N1897="D",VLOOKUP(H1897,BasisBuckets,2,FALSE()),0)</f>
        <v>0</v>
      </c>
      <c r="R1897" s="83" t="n">
        <f aca="false">IF($N1897="PHY",VLOOKUP(H1897,PGDBuckets,2,FALSE()),0)</f>
        <v>0</v>
      </c>
      <c r="S1897" s="83" t="n">
        <f aca="false">IF($N1897="G",VLOOKUP(H1897,PGDBuckets,2,FALSE()),0)</f>
        <v>0</v>
      </c>
      <c r="T1897" s="83" t="n">
        <f aca="false">SUM(P1897:S1897)</f>
        <v>13</v>
      </c>
      <c r="U1897" s="83" t="str">
        <f aca="false">IF(O1897="not used","-",O1897&amp;N1897&amp;T1897)</f>
        <v>-</v>
      </c>
      <c r="V1897" s="83" t="str">
        <f aca="false">IF(O1897="Not Used","-",VLOOKUP(D1897,FOLIOS,7,FALSE())&amp;H1897)</f>
        <v>-</v>
      </c>
      <c r="W1897" s="83" t="str">
        <f aca="false">IF(U1897="-","-",O1897&amp;E1897&amp;H1897)</f>
        <v>-</v>
      </c>
      <c r="X1897" s="84" t="str">
        <f aca="false">D1897&amp;G1897</f>
        <v>FT-CAND-EGSC-PRCTRANS:AECO/EMP</v>
      </c>
      <c r="AF1897" s="0" t="str">
        <f aca="false">D1897&amp;V1897</f>
        <v>FT-CAND-EGSC-PRC-</v>
      </c>
    </row>
    <row r="1898" customFormat="false" ht="12.75" hidden="false" customHeight="false" outlineLevel="0" collapsed="false">
      <c r="A1898" s="80" t="n">
        <v>36682</v>
      </c>
      <c r="B1898" s="81" t="s">
        <v>55</v>
      </c>
      <c r="C1898" s="81" t="s">
        <v>56</v>
      </c>
      <c r="D1898" s="81" t="s">
        <v>80</v>
      </c>
      <c r="E1898" s="81" t="s">
        <v>24</v>
      </c>
      <c r="F1898" s="81"/>
      <c r="G1898" s="81" t="s">
        <v>83</v>
      </c>
      <c r="H1898" s="80" t="n">
        <v>38961</v>
      </c>
      <c r="I1898" s="81" t="n">
        <v>-515659</v>
      </c>
      <c r="J1898" s="81" t="n">
        <v>0</v>
      </c>
      <c r="K1898" s="82" t="n">
        <f aca="false">IF(J1898=0,0,J1898/I1898)</f>
        <v>0</v>
      </c>
      <c r="L1898" s="82" t="n">
        <f aca="false">I1898/UOM</f>
        <v>-51.5659</v>
      </c>
      <c r="M1898" s="82" t="n">
        <f aca="false">J1898/UOM</f>
        <v>0</v>
      </c>
      <c r="N1898" s="83" t="str">
        <f aca="false">IF(F1898="P","PHY",IF(F1898="G","G",E1898))</f>
        <v>P</v>
      </c>
      <c r="O1898" s="83" t="str">
        <f aca="false">IF(ISNA(VLOOKUP(G1898,BadCanCurves,1,FALSE())),VLOOKUP(D1898,FOLIOS,6,FALSE()),"not used")</f>
        <v>not used</v>
      </c>
      <c r="P1898" s="83" t="n">
        <f aca="false">IF($N1898="P",VLOOKUP(H1898,PrcBuckets,2,FALSE()),0)</f>
        <v>13</v>
      </c>
      <c r="Q1898" s="83" t="n">
        <f aca="false">IF($N1898="D",VLOOKUP(H1898,BasisBuckets,2,FALSE()),0)</f>
        <v>0</v>
      </c>
      <c r="R1898" s="83" t="n">
        <f aca="false">IF($N1898="PHY",VLOOKUP(H1898,PGDBuckets,2,FALSE()),0)</f>
        <v>0</v>
      </c>
      <c r="S1898" s="83" t="n">
        <f aca="false">IF($N1898="G",VLOOKUP(H1898,PGDBuckets,2,FALSE()),0)</f>
        <v>0</v>
      </c>
      <c r="T1898" s="83" t="n">
        <f aca="false">SUM(P1898:S1898)</f>
        <v>13</v>
      </c>
      <c r="U1898" s="83" t="str">
        <f aca="false">IF(O1898="not used","-",O1898&amp;N1898&amp;T1898)</f>
        <v>-</v>
      </c>
      <c r="V1898" s="83" t="str">
        <f aca="false">IF(O1898="Not Used","-",VLOOKUP(D1898,FOLIOS,7,FALSE())&amp;H1898)</f>
        <v>-</v>
      </c>
      <c r="W1898" s="83" t="str">
        <f aca="false">IF(U1898="-","-",O1898&amp;E1898&amp;H1898)</f>
        <v>-</v>
      </c>
      <c r="X1898" s="84" t="str">
        <f aca="false">D1898&amp;G1898</f>
        <v>FT-CAND-EGSC-PRCTRANS:AECO/EMP</v>
      </c>
      <c r="AF1898" s="0" t="str">
        <f aca="false">D1898&amp;V1898</f>
        <v>FT-CAND-EGSC-PRC-</v>
      </c>
    </row>
    <row r="1899" customFormat="false" ht="12.75" hidden="false" customHeight="false" outlineLevel="0" collapsed="false">
      <c r="A1899" s="80" t="n">
        <v>36682</v>
      </c>
      <c r="B1899" s="81" t="s">
        <v>55</v>
      </c>
      <c r="C1899" s="81" t="s">
        <v>56</v>
      </c>
      <c r="D1899" s="81" t="s">
        <v>80</v>
      </c>
      <c r="E1899" s="81" t="s">
        <v>24</v>
      </c>
      <c r="F1899" s="81"/>
      <c r="G1899" s="81" t="s">
        <v>83</v>
      </c>
      <c r="H1899" s="80" t="n">
        <v>38991</v>
      </c>
      <c r="I1899" s="81" t="n">
        <v>-529660</v>
      </c>
      <c r="J1899" s="81" t="n">
        <v>0</v>
      </c>
      <c r="K1899" s="82" t="n">
        <f aca="false">IF(J1899=0,0,J1899/I1899)</f>
        <v>0</v>
      </c>
      <c r="L1899" s="82" t="n">
        <f aca="false">I1899/UOM</f>
        <v>-52.966</v>
      </c>
      <c r="M1899" s="82" t="n">
        <f aca="false">J1899/UOM</f>
        <v>0</v>
      </c>
      <c r="N1899" s="83" t="str">
        <f aca="false">IF(F1899="P","PHY",IF(F1899="G","G",E1899))</f>
        <v>P</v>
      </c>
      <c r="O1899" s="83" t="str">
        <f aca="false">IF(ISNA(VLOOKUP(G1899,BadCanCurves,1,FALSE())),VLOOKUP(D1899,FOLIOS,6,FALSE()),"not used")</f>
        <v>not used</v>
      </c>
      <c r="P1899" s="83" t="n">
        <f aca="false">IF($N1899="P",VLOOKUP(H1899,PrcBuckets,2,FALSE()),0)</f>
        <v>13</v>
      </c>
      <c r="Q1899" s="83" t="n">
        <f aca="false">IF($N1899="D",VLOOKUP(H1899,BasisBuckets,2,FALSE()),0)</f>
        <v>0</v>
      </c>
      <c r="R1899" s="83" t="n">
        <f aca="false">IF($N1899="PHY",VLOOKUP(H1899,PGDBuckets,2,FALSE()),0)</f>
        <v>0</v>
      </c>
      <c r="S1899" s="83" t="n">
        <f aca="false">IF($N1899="G",VLOOKUP(H1899,PGDBuckets,2,FALSE()),0)</f>
        <v>0</v>
      </c>
      <c r="T1899" s="83" t="n">
        <f aca="false">SUM(P1899:S1899)</f>
        <v>13</v>
      </c>
      <c r="U1899" s="83" t="str">
        <f aca="false">IF(O1899="not used","-",O1899&amp;N1899&amp;T1899)</f>
        <v>-</v>
      </c>
      <c r="V1899" s="83" t="str">
        <f aca="false">IF(O1899="Not Used","-",VLOOKUP(D1899,FOLIOS,7,FALSE())&amp;H1899)</f>
        <v>-</v>
      </c>
      <c r="W1899" s="83" t="str">
        <f aca="false">IF(U1899="-","-",O1899&amp;E1899&amp;H1899)</f>
        <v>-</v>
      </c>
      <c r="X1899" s="84" t="str">
        <f aca="false">D1899&amp;G1899</f>
        <v>FT-CAND-EGSC-PRCTRANS:AECO/EMP</v>
      </c>
      <c r="AF1899" s="0" t="str">
        <f aca="false">D1899&amp;V1899</f>
        <v>FT-CAND-EGSC-PRC-</v>
      </c>
    </row>
    <row r="1900" customFormat="false" ht="12.75" hidden="false" customHeight="false" outlineLevel="0" collapsed="false">
      <c r="A1900" s="80" t="n">
        <v>36682</v>
      </c>
      <c r="B1900" s="81" t="s">
        <v>55</v>
      </c>
      <c r="C1900" s="81" t="s">
        <v>56</v>
      </c>
      <c r="D1900" s="81" t="s">
        <v>80</v>
      </c>
      <c r="E1900" s="81" t="s">
        <v>24</v>
      </c>
      <c r="F1900" s="81"/>
      <c r="G1900" s="81" t="s">
        <v>83</v>
      </c>
      <c r="H1900" s="80" t="n">
        <v>39022</v>
      </c>
      <c r="I1900" s="81" t="n">
        <v>-405252</v>
      </c>
      <c r="J1900" s="81" t="n">
        <v>0</v>
      </c>
      <c r="K1900" s="82" t="n">
        <f aca="false">IF(J1900=0,0,J1900/I1900)</f>
        <v>0</v>
      </c>
      <c r="L1900" s="82" t="n">
        <f aca="false">I1900/UOM</f>
        <v>-40.5252</v>
      </c>
      <c r="M1900" s="82" t="n">
        <f aca="false">J1900/UOM</f>
        <v>0</v>
      </c>
      <c r="N1900" s="83" t="str">
        <f aca="false">IF(F1900="P","PHY",IF(F1900="G","G",E1900))</f>
        <v>P</v>
      </c>
      <c r="O1900" s="83" t="str">
        <f aca="false">IF(ISNA(VLOOKUP(G1900,BadCanCurves,1,FALSE())),VLOOKUP(D1900,FOLIOS,6,FALSE()),"not used")</f>
        <v>not used</v>
      </c>
      <c r="P1900" s="83" t="n">
        <f aca="false">IF($N1900="P",VLOOKUP(H1900,PrcBuckets,2,FALSE()),0)</f>
        <v>13</v>
      </c>
      <c r="Q1900" s="83" t="n">
        <f aca="false">IF($N1900="D",VLOOKUP(H1900,BasisBuckets,2,FALSE()),0)</f>
        <v>0</v>
      </c>
      <c r="R1900" s="83" t="n">
        <f aca="false">IF($N1900="PHY",VLOOKUP(H1900,PGDBuckets,2,FALSE()),0)</f>
        <v>0</v>
      </c>
      <c r="S1900" s="83" t="n">
        <f aca="false">IF($N1900="G",VLOOKUP(H1900,PGDBuckets,2,FALSE()),0)</f>
        <v>0</v>
      </c>
      <c r="T1900" s="83" t="n">
        <f aca="false">SUM(P1900:S1900)</f>
        <v>13</v>
      </c>
      <c r="U1900" s="83" t="str">
        <f aca="false">IF(O1900="not used","-",O1900&amp;N1900&amp;T1900)</f>
        <v>-</v>
      </c>
      <c r="V1900" s="83" t="str">
        <f aca="false">IF(O1900="Not Used","-",VLOOKUP(D1900,FOLIOS,7,FALSE())&amp;H1900)</f>
        <v>-</v>
      </c>
      <c r="W1900" s="83" t="str">
        <f aca="false">IF(U1900="-","-",O1900&amp;E1900&amp;H1900)</f>
        <v>-</v>
      </c>
      <c r="X1900" s="84" t="str">
        <f aca="false">D1900&amp;G1900</f>
        <v>FT-CAND-EGSC-PRCTRANS:AECO/EMP</v>
      </c>
      <c r="AF1900" s="0" t="str">
        <f aca="false">D1900&amp;V1900</f>
        <v>FT-CAND-EGSC-PRC-</v>
      </c>
    </row>
    <row r="1901" customFormat="false" ht="12.75" hidden="false" customHeight="false" outlineLevel="0" collapsed="false">
      <c r="A1901" s="80" t="n">
        <v>36682</v>
      </c>
      <c r="B1901" s="81" t="s">
        <v>55</v>
      </c>
      <c r="C1901" s="81" t="s">
        <v>56</v>
      </c>
      <c r="D1901" s="81" t="s">
        <v>80</v>
      </c>
      <c r="E1901" s="81" t="s">
        <v>24</v>
      </c>
      <c r="F1901" s="81"/>
      <c r="G1901" s="81" t="s">
        <v>83</v>
      </c>
      <c r="H1901" s="80" t="n">
        <v>39052</v>
      </c>
      <c r="I1901" s="81" t="n">
        <v>-416253</v>
      </c>
      <c r="J1901" s="81" t="n">
        <v>0</v>
      </c>
      <c r="K1901" s="82" t="n">
        <f aca="false">IF(J1901=0,0,J1901/I1901)</f>
        <v>0</v>
      </c>
      <c r="L1901" s="82" t="n">
        <f aca="false">I1901/UOM</f>
        <v>-41.6253</v>
      </c>
      <c r="M1901" s="82" t="n">
        <f aca="false">J1901/UOM</f>
        <v>0</v>
      </c>
      <c r="N1901" s="83" t="str">
        <f aca="false">IF(F1901="P","PHY",IF(F1901="G","G",E1901))</f>
        <v>P</v>
      </c>
      <c r="O1901" s="83" t="str">
        <f aca="false">IF(ISNA(VLOOKUP(G1901,BadCanCurves,1,FALSE())),VLOOKUP(D1901,FOLIOS,6,FALSE()),"not used")</f>
        <v>not used</v>
      </c>
      <c r="P1901" s="83" t="n">
        <f aca="false">IF($N1901="P",VLOOKUP(H1901,PrcBuckets,2,FALSE()),0)</f>
        <v>13</v>
      </c>
      <c r="Q1901" s="83" t="n">
        <f aca="false">IF($N1901="D",VLOOKUP(H1901,BasisBuckets,2,FALSE()),0)</f>
        <v>0</v>
      </c>
      <c r="R1901" s="83" t="n">
        <f aca="false">IF($N1901="PHY",VLOOKUP(H1901,PGDBuckets,2,FALSE()),0)</f>
        <v>0</v>
      </c>
      <c r="S1901" s="83" t="n">
        <f aca="false">IF($N1901="G",VLOOKUP(H1901,PGDBuckets,2,FALSE()),0)</f>
        <v>0</v>
      </c>
      <c r="T1901" s="83" t="n">
        <f aca="false">SUM(P1901:S1901)</f>
        <v>13</v>
      </c>
      <c r="U1901" s="83" t="str">
        <f aca="false">IF(O1901="not used","-",O1901&amp;N1901&amp;T1901)</f>
        <v>-</v>
      </c>
      <c r="V1901" s="83" t="str">
        <f aca="false">IF(O1901="Not Used","-",VLOOKUP(D1901,FOLIOS,7,FALSE())&amp;H1901)</f>
        <v>-</v>
      </c>
      <c r="W1901" s="83" t="str">
        <f aca="false">IF(U1901="-","-",O1901&amp;E1901&amp;H1901)</f>
        <v>-</v>
      </c>
      <c r="X1901" s="84" t="str">
        <f aca="false">D1901&amp;G1901</f>
        <v>FT-CAND-EGSC-PRCTRANS:AECO/EMP</v>
      </c>
      <c r="AF1901" s="0" t="str">
        <f aca="false">D1901&amp;V1901</f>
        <v>FT-CAND-EGSC-PRC-</v>
      </c>
    </row>
    <row r="1902" customFormat="false" ht="12.75" hidden="false" customHeight="false" outlineLevel="0" collapsed="false">
      <c r="A1902" s="80" t="n">
        <v>36682</v>
      </c>
      <c r="B1902" s="81" t="s">
        <v>55</v>
      </c>
      <c r="C1902" s="81" t="s">
        <v>56</v>
      </c>
      <c r="D1902" s="81" t="s">
        <v>80</v>
      </c>
      <c r="E1902" s="81" t="s">
        <v>24</v>
      </c>
      <c r="F1902" s="81"/>
      <c r="G1902" s="81" t="s">
        <v>83</v>
      </c>
      <c r="H1902" s="80" t="n">
        <v>39083</v>
      </c>
      <c r="I1902" s="81" t="n">
        <v>-413678</v>
      </c>
      <c r="J1902" s="81" t="n">
        <v>0</v>
      </c>
      <c r="K1902" s="82" t="n">
        <f aca="false">IF(J1902=0,0,J1902/I1902)</f>
        <v>0</v>
      </c>
      <c r="L1902" s="82" t="n">
        <f aca="false">I1902/UOM</f>
        <v>-41.3678</v>
      </c>
      <c r="M1902" s="82" t="n">
        <f aca="false">J1902/UOM</f>
        <v>0</v>
      </c>
      <c r="N1902" s="83" t="str">
        <f aca="false">IF(F1902="P","PHY",IF(F1902="G","G",E1902))</f>
        <v>P</v>
      </c>
      <c r="O1902" s="83" t="str">
        <f aca="false">IF(ISNA(VLOOKUP(G1902,BadCanCurves,1,FALSE())),VLOOKUP(D1902,FOLIOS,6,FALSE()),"not used")</f>
        <v>not used</v>
      </c>
      <c r="P1902" s="83" t="n">
        <f aca="false">IF($N1902="P",VLOOKUP(H1902,PrcBuckets,2,FALSE()),0)</f>
        <v>13</v>
      </c>
      <c r="Q1902" s="83" t="n">
        <f aca="false">IF($N1902="D",VLOOKUP(H1902,BasisBuckets,2,FALSE()),0)</f>
        <v>0</v>
      </c>
      <c r="R1902" s="83" t="n">
        <f aca="false">IF($N1902="PHY",VLOOKUP(H1902,PGDBuckets,2,FALSE()),0)</f>
        <v>0</v>
      </c>
      <c r="S1902" s="83" t="n">
        <f aca="false">IF($N1902="G",VLOOKUP(H1902,PGDBuckets,2,FALSE()),0)</f>
        <v>0</v>
      </c>
      <c r="T1902" s="83" t="n">
        <f aca="false">SUM(P1902:S1902)</f>
        <v>13</v>
      </c>
      <c r="U1902" s="83" t="str">
        <f aca="false">IF(O1902="not used","-",O1902&amp;N1902&amp;T1902)</f>
        <v>-</v>
      </c>
      <c r="V1902" s="83" t="str">
        <f aca="false">IF(O1902="Not Used","-",VLOOKUP(D1902,FOLIOS,7,FALSE())&amp;H1902)</f>
        <v>-</v>
      </c>
      <c r="W1902" s="83" t="str">
        <f aca="false">IF(U1902="-","-",O1902&amp;E1902&amp;H1902)</f>
        <v>-</v>
      </c>
      <c r="X1902" s="84" t="str">
        <f aca="false">D1902&amp;G1902</f>
        <v>FT-CAND-EGSC-PRCTRANS:AECO/EMP</v>
      </c>
      <c r="AF1902" s="0" t="str">
        <f aca="false">D1902&amp;V1902</f>
        <v>FT-CAND-EGSC-PRC-</v>
      </c>
    </row>
    <row r="1903" customFormat="false" ht="12.75" hidden="false" customHeight="false" outlineLevel="0" collapsed="false">
      <c r="A1903" s="80" t="n">
        <v>36682</v>
      </c>
      <c r="B1903" s="81" t="s">
        <v>55</v>
      </c>
      <c r="C1903" s="81" t="s">
        <v>56</v>
      </c>
      <c r="D1903" s="81" t="s">
        <v>80</v>
      </c>
      <c r="E1903" s="81" t="s">
        <v>24</v>
      </c>
      <c r="F1903" s="81"/>
      <c r="G1903" s="81" t="s">
        <v>83</v>
      </c>
      <c r="H1903" s="80" t="n">
        <v>39114</v>
      </c>
      <c r="I1903" s="81" t="n">
        <v>-371331</v>
      </c>
      <c r="J1903" s="81" t="n">
        <v>0</v>
      </c>
      <c r="K1903" s="82" t="n">
        <f aca="false">IF(J1903=0,0,J1903/I1903)</f>
        <v>0</v>
      </c>
      <c r="L1903" s="82" t="n">
        <f aca="false">I1903/UOM</f>
        <v>-37.1331</v>
      </c>
      <c r="M1903" s="82" t="n">
        <f aca="false">J1903/UOM</f>
        <v>0</v>
      </c>
      <c r="N1903" s="83" t="str">
        <f aca="false">IF(F1903="P","PHY",IF(F1903="G","G",E1903))</f>
        <v>P</v>
      </c>
      <c r="O1903" s="83" t="str">
        <f aca="false">IF(ISNA(VLOOKUP(G1903,BadCanCurves,1,FALSE())),VLOOKUP(D1903,FOLIOS,6,FALSE()),"not used")</f>
        <v>not used</v>
      </c>
      <c r="P1903" s="83" t="n">
        <f aca="false">IF($N1903="P",VLOOKUP(H1903,PrcBuckets,2,FALSE()),0)</f>
        <v>13</v>
      </c>
      <c r="Q1903" s="83" t="n">
        <f aca="false">IF($N1903="D",VLOOKUP(H1903,BasisBuckets,2,FALSE()),0)</f>
        <v>0</v>
      </c>
      <c r="R1903" s="83" t="n">
        <f aca="false">IF($N1903="PHY",VLOOKUP(H1903,PGDBuckets,2,FALSE()),0)</f>
        <v>0</v>
      </c>
      <c r="S1903" s="83" t="n">
        <f aca="false">IF($N1903="G",VLOOKUP(H1903,PGDBuckets,2,FALSE()),0)</f>
        <v>0</v>
      </c>
      <c r="T1903" s="83" t="n">
        <f aca="false">SUM(P1903:S1903)</f>
        <v>13</v>
      </c>
      <c r="U1903" s="83" t="str">
        <f aca="false">IF(O1903="not used","-",O1903&amp;N1903&amp;T1903)</f>
        <v>-</v>
      </c>
      <c r="V1903" s="83" t="str">
        <f aca="false">IF(O1903="Not Used","-",VLOOKUP(D1903,FOLIOS,7,FALSE())&amp;H1903)</f>
        <v>-</v>
      </c>
      <c r="W1903" s="83" t="str">
        <f aca="false">IF(U1903="-","-",O1903&amp;E1903&amp;H1903)</f>
        <v>-</v>
      </c>
      <c r="X1903" s="84" t="str">
        <f aca="false">D1903&amp;G1903</f>
        <v>FT-CAND-EGSC-PRCTRANS:AECO/EMP</v>
      </c>
      <c r="AF1903" s="0" t="str">
        <f aca="false">D1903&amp;V1903</f>
        <v>FT-CAND-EGSC-PRC-</v>
      </c>
    </row>
    <row r="1904" customFormat="false" ht="12.75" hidden="false" customHeight="false" outlineLevel="0" collapsed="false">
      <c r="A1904" s="80" t="n">
        <v>36682</v>
      </c>
      <c r="B1904" s="81" t="s">
        <v>55</v>
      </c>
      <c r="C1904" s="81" t="s">
        <v>56</v>
      </c>
      <c r="D1904" s="81" t="s">
        <v>80</v>
      </c>
      <c r="E1904" s="81" t="s">
        <v>24</v>
      </c>
      <c r="F1904" s="81"/>
      <c r="G1904" s="81" t="s">
        <v>83</v>
      </c>
      <c r="H1904" s="80" t="n">
        <v>39142</v>
      </c>
      <c r="I1904" s="81" t="n">
        <v>-408816</v>
      </c>
      <c r="J1904" s="81" t="n">
        <v>0</v>
      </c>
      <c r="K1904" s="82" t="n">
        <f aca="false">IF(J1904=0,0,J1904/I1904)</f>
        <v>0</v>
      </c>
      <c r="L1904" s="82" t="n">
        <f aca="false">I1904/UOM</f>
        <v>-40.8816</v>
      </c>
      <c r="M1904" s="82" t="n">
        <f aca="false">J1904/UOM</f>
        <v>0</v>
      </c>
      <c r="N1904" s="83" t="str">
        <f aca="false">IF(F1904="P","PHY",IF(F1904="G","G",E1904))</f>
        <v>P</v>
      </c>
      <c r="O1904" s="83" t="str">
        <f aca="false">IF(ISNA(VLOOKUP(G1904,BadCanCurves,1,FALSE())),VLOOKUP(D1904,FOLIOS,6,FALSE()),"not used")</f>
        <v>not used</v>
      </c>
      <c r="P1904" s="83" t="n">
        <f aca="false">IF($N1904="P",VLOOKUP(H1904,PrcBuckets,2,FALSE()),0)</f>
        <v>13</v>
      </c>
      <c r="Q1904" s="83" t="n">
        <f aca="false">IF($N1904="D",VLOOKUP(H1904,BasisBuckets,2,FALSE()),0)</f>
        <v>0</v>
      </c>
      <c r="R1904" s="83" t="n">
        <f aca="false">IF($N1904="PHY",VLOOKUP(H1904,PGDBuckets,2,FALSE()),0)</f>
        <v>0</v>
      </c>
      <c r="S1904" s="83" t="n">
        <f aca="false">IF($N1904="G",VLOOKUP(H1904,PGDBuckets,2,FALSE()),0)</f>
        <v>0</v>
      </c>
      <c r="T1904" s="83" t="n">
        <f aca="false">SUM(P1904:S1904)</f>
        <v>13</v>
      </c>
      <c r="U1904" s="83" t="str">
        <f aca="false">IF(O1904="not used","-",O1904&amp;N1904&amp;T1904)</f>
        <v>-</v>
      </c>
      <c r="V1904" s="83" t="str">
        <f aca="false">IF(O1904="Not Used","-",VLOOKUP(D1904,FOLIOS,7,FALSE())&amp;H1904)</f>
        <v>-</v>
      </c>
      <c r="W1904" s="83" t="str">
        <f aca="false">IF(U1904="-","-",O1904&amp;E1904&amp;H1904)</f>
        <v>-</v>
      </c>
      <c r="X1904" s="84" t="str">
        <f aca="false">D1904&amp;G1904</f>
        <v>FT-CAND-EGSC-PRCTRANS:AECO/EMP</v>
      </c>
      <c r="AF1904" s="0" t="str">
        <f aca="false">D1904&amp;V1904</f>
        <v>FT-CAND-EGSC-PRC-</v>
      </c>
    </row>
    <row r="1905" customFormat="false" ht="12.75" hidden="false" customHeight="false" outlineLevel="0" collapsed="false">
      <c r="A1905" s="80" t="n">
        <v>36682</v>
      </c>
      <c r="B1905" s="81" t="s">
        <v>55</v>
      </c>
      <c r="C1905" s="81" t="s">
        <v>56</v>
      </c>
      <c r="D1905" s="81" t="s">
        <v>80</v>
      </c>
      <c r="E1905" s="81" t="s">
        <v>24</v>
      </c>
      <c r="F1905" s="81"/>
      <c r="G1905" s="81" t="s">
        <v>83</v>
      </c>
      <c r="H1905" s="80" t="n">
        <v>39173</v>
      </c>
      <c r="I1905" s="81" t="n">
        <v>-393177</v>
      </c>
      <c r="J1905" s="81" t="n">
        <v>0</v>
      </c>
      <c r="K1905" s="82" t="n">
        <f aca="false">IF(J1905=0,0,J1905/I1905)</f>
        <v>0</v>
      </c>
      <c r="L1905" s="82" t="n">
        <f aca="false">I1905/UOM</f>
        <v>-39.3177</v>
      </c>
      <c r="M1905" s="82" t="n">
        <f aca="false">J1905/UOM</f>
        <v>0</v>
      </c>
      <c r="N1905" s="83" t="str">
        <f aca="false">IF(F1905="P","PHY",IF(F1905="G","G",E1905))</f>
        <v>P</v>
      </c>
      <c r="O1905" s="83" t="str">
        <f aca="false">IF(ISNA(VLOOKUP(G1905,BadCanCurves,1,FALSE())),VLOOKUP(D1905,FOLIOS,6,FALSE()),"not used")</f>
        <v>not used</v>
      </c>
      <c r="P1905" s="83" t="n">
        <f aca="false">IF($N1905="P",VLOOKUP(H1905,PrcBuckets,2,FALSE()),0)</f>
        <v>13</v>
      </c>
      <c r="Q1905" s="83" t="n">
        <f aca="false">IF($N1905="D",VLOOKUP(H1905,BasisBuckets,2,FALSE()),0)</f>
        <v>0</v>
      </c>
      <c r="R1905" s="83" t="n">
        <f aca="false">IF($N1905="PHY",VLOOKUP(H1905,PGDBuckets,2,FALSE()),0)</f>
        <v>0</v>
      </c>
      <c r="S1905" s="83" t="n">
        <f aca="false">IF($N1905="G",VLOOKUP(H1905,PGDBuckets,2,FALSE()),0)</f>
        <v>0</v>
      </c>
      <c r="T1905" s="83" t="n">
        <f aca="false">SUM(P1905:S1905)</f>
        <v>13</v>
      </c>
      <c r="U1905" s="83" t="str">
        <f aca="false">IF(O1905="not used","-",O1905&amp;N1905&amp;T1905)</f>
        <v>-</v>
      </c>
      <c r="V1905" s="83" t="str">
        <f aca="false">IF(O1905="Not Used","-",VLOOKUP(D1905,FOLIOS,7,FALSE())&amp;H1905)</f>
        <v>-</v>
      </c>
      <c r="W1905" s="83" t="str">
        <f aca="false">IF(U1905="-","-",O1905&amp;E1905&amp;H1905)</f>
        <v>-</v>
      </c>
      <c r="X1905" s="84" t="str">
        <f aca="false">D1905&amp;G1905</f>
        <v>FT-CAND-EGSC-PRCTRANS:AECO/EMP</v>
      </c>
      <c r="AF1905" s="0" t="str">
        <f aca="false">D1905&amp;V1905</f>
        <v>FT-CAND-EGSC-PRC-</v>
      </c>
    </row>
    <row r="1906" customFormat="false" ht="12.75" hidden="false" customHeight="false" outlineLevel="0" collapsed="false">
      <c r="A1906" s="80" t="n">
        <v>36682</v>
      </c>
      <c r="B1906" s="81" t="s">
        <v>55</v>
      </c>
      <c r="C1906" s="81" t="s">
        <v>56</v>
      </c>
      <c r="D1906" s="81" t="s">
        <v>80</v>
      </c>
      <c r="E1906" s="81" t="s">
        <v>24</v>
      </c>
      <c r="F1906" s="81"/>
      <c r="G1906" s="81" t="s">
        <v>83</v>
      </c>
      <c r="H1906" s="80" t="n">
        <v>39203</v>
      </c>
      <c r="I1906" s="81" t="n">
        <v>-403845</v>
      </c>
      <c r="J1906" s="81" t="n">
        <v>0</v>
      </c>
      <c r="K1906" s="82" t="n">
        <f aca="false">IF(J1906=0,0,J1906/I1906)</f>
        <v>0</v>
      </c>
      <c r="L1906" s="82" t="n">
        <f aca="false">I1906/UOM</f>
        <v>-40.3845</v>
      </c>
      <c r="M1906" s="82" t="n">
        <f aca="false">J1906/UOM</f>
        <v>0</v>
      </c>
      <c r="N1906" s="83" t="str">
        <f aca="false">IF(F1906="P","PHY",IF(F1906="G","G",E1906))</f>
        <v>P</v>
      </c>
      <c r="O1906" s="83" t="str">
        <f aca="false">IF(ISNA(VLOOKUP(G1906,BadCanCurves,1,FALSE())),VLOOKUP(D1906,FOLIOS,6,FALSE()),"not used")</f>
        <v>not used</v>
      </c>
      <c r="P1906" s="83" t="n">
        <f aca="false">IF($N1906="P",VLOOKUP(H1906,PrcBuckets,2,FALSE()),0)</f>
        <v>13</v>
      </c>
      <c r="Q1906" s="83" t="n">
        <f aca="false">IF($N1906="D",VLOOKUP(H1906,BasisBuckets,2,FALSE()),0)</f>
        <v>0</v>
      </c>
      <c r="R1906" s="83" t="n">
        <f aca="false">IF($N1906="PHY",VLOOKUP(H1906,PGDBuckets,2,FALSE()),0)</f>
        <v>0</v>
      </c>
      <c r="S1906" s="83" t="n">
        <f aca="false">IF($N1906="G",VLOOKUP(H1906,PGDBuckets,2,FALSE()),0)</f>
        <v>0</v>
      </c>
      <c r="T1906" s="83" t="n">
        <f aca="false">SUM(P1906:S1906)</f>
        <v>13</v>
      </c>
      <c r="U1906" s="83" t="str">
        <f aca="false">IF(O1906="not used","-",O1906&amp;N1906&amp;T1906)</f>
        <v>-</v>
      </c>
      <c r="V1906" s="83" t="str">
        <f aca="false">IF(O1906="Not Used","-",VLOOKUP(D1906,FOLIOS,7,FALSE())&amp;H1906)</f>
        <v>-</v>
      </c>
      <c r="W1906" s="83" t="str">
        <f aca="false">IF(U1906="-","-",O1906&amp;E1906&amp;H1906)</f>
        <v>-</v>
      </c>
      <c r="X1906" s="84" t="str">
        <f aca="false">D1906&amp;G1906</f>
        <v>FT-CAND-EGSC-PRCTRANS:AECO/EMP</v>
      </c>
      <c r="AF1906" s="0" t="str">
        <f aca="false">D1906&amp;V1906</f>
        <v>FT-CAND-EGSC-PRC-</v>
      </c>
    </row>
    <row r="1907" customFormat="false" ht="12.75" hidden="false" customHeight="false" outlineLevel="0" collapsed="false">
      <c r="A1907" s="80" t="n">
        <v>36682</v>
      </c>
      <c r="B1907" s="81" t="s">
        <v>55</v>
      </c>
      <c r="C1907" s="81" t="s">
        <v>56</v>
      </c>
      <c r="D1907" s="81" t="s">
        <v>80</v>
      </c>
      <c r="E1907" s="81" t="s">
        <v>24</v>
      </c>
      <c r="F1907" s="81"/>
      <c r="G1907" s="81" t="s">
        <v>83</v>
      </c>
      <c r="H1907" s="80" t="n">
        <v>39234</v>
      </c>
      <c r="I1907" s="81" t="n">
        <v>-388394</v>
      </c>
      <c r="J1907" s="81" t="n">
        <v>0</v>
      </c>
      <c r="K1907" s="82" t="n">
        <f aca="false">IF(J1907=0,0,J1907/I1907)</f>
        <v>0</v>
      </c>
      <c r="L1907" s="82" t="n">
        <f aca="false">I1907/UOM</f>
        <v>-38.8394</v>
      </c>
      <c r="M1907" s="82" t="n">
        <f aca="false">J1907/UOM</f>
        <v>0</v>
      </c>
      <c r="N1907" s="83" t="str">
        <f aca="false">IF(F1907="P","PHY",IF(F1907="G","G",E1907))</f>
        <v>P</v>
      </c>
      <c r="O1907" s="83" t="str">
        <f aca="false">IF(ISNA(VLOOKUP(G1907,BadCanCurves,1,FALSE())),VLOOKUP(D1907,FOLIOS,6,FALSE()),"not used")</f>
        <v>not used</v>
      </c>
      <c r="P1907" s="83" t="n">
        <f aca="false">IF($N1907="P",VLOOKUP(H1907,PrcBuckets,2,FALSE()),0)</f>
        <v>13</v>
      </c>
      <c r="Q1907" s="83" t="n">
        <f aca="false">IF($N1907="D",VLOOKUP(H1907,BasisBuckets,2,FALSE()),0)</f>
        <v>0</v>
      </c>
      <c r="R1907" s="83" t="n">
        <f aca="false">IF($N1907="PHY",VLOOKUP(H1907,PGDBuckets,2,FALSE()),0)</f>
        <v>0</v>
      </c>
      <c r="S1907" s="83" t="n">
        <f aca="false">IF($N1907="G",VLOOKUP(H1907,PGDBuckets,2,FALSE()),0)</f>
        <v>0</v>
      </c>
      <c r="T1907" s="83" t="n">
        <f aca="false">SUM(P1907:S1907)</f>
        <v>13</v>
      </c>
      <c r="U1907" s="83" t="str">
        <f aca="false">IF(O1907="not used","-",O1907&amp;N1907&amp;T1907)</f>
        <v>-</v>
      </c>
      <c r="V1907" s="83" t="str">
        <f aca="false">IF(O1907="Not Used","-",VLOOKUP(D1907,FOLIOS,7,FALSE())&amp;H1907)</f>
        <v>-</v>
      </c>
      <c r="W1907" s="83" t="str">
        <f aca="false">IF(U1907="-","-",O1907&amp;E1907&amp;H1907)</f>
        <v>-</v>
      </c>
      <c r="X1907" s="84" t="str">
        <f aca="false">D1907&amp;G1907</f>
        <v>FT-CAND-EGSC-PRCTRANS:AECO/EMP</v>
      </c>
      <c r="AF1907" s="0" t="str">
        <f aca="false">D1907&amp;V1907</f>
        <v>FT-CAND-EGSC-PRC-</v>
      </c>
    </row>
    <row r="1908" customFormat="false" ht="12.75" hidden="false" customHeight="false" outlineLevel="0" collapsed="false">
      <c r="A1908" s="80" t="n">
        <v>36682</v>
      </c>
      <c r="B1908" s="81" t="s">
        <v>55</v>
      </c>
      <c r="C1908" s="81" t="s">
        <v>56</v>
      </c>
      <c r="D1908" s="81" t="s">
        <v>80</v>
      </c>
      <c r="E1908" s="81" t="s">
        <v>24</v>
      </c>
      <c r="F1908" s="81"/>
      <c r="G1908" s="81" t="s">
        <v>83</v>
      </c>
      <c r="H1908" s="80" t="n">
        <v>39264</v>
      </c>
      <c r="I1908" s="81" t="n">
        <v>-398971</v>
      </c>
      <c r="J1908" s="81" t="n">
        <v>0</v>
      </c>
      <c r="K1908" s="82" t="n">
        <f aca="false">IF(J1908=0,0,J1908/I1908)</f>
        <v>0</v>
      </c>
      <c r="L1908" s="82" t="n">
        <f aca="false">I1908/UOM</f>
        <v>-39.8971</v>
      </c>
      <c r="M1908" s="82" t="n">
        <f aca="false">J1908/UOM</f>
        <v>0</v>
      </c>
      <c r="N1908" s="83" t="str">
        <f aca="false">IF(F1908="P","PHY",IF(F1908="G","G",E1908))</f>
        <v>P</v>
      </c>
      <c r="O1908" s="83" t="str">
        <f aca="false">IF(ISNA(VLOOKUP(G1908,BadCanCurves,1,FALSE())),VLOOKUP(D1908,FOLIOS,6,FALSE()),"not used")</f>
        <v>not used</v>
      </c>
      <c r="P1908" s="83" t="n">
        <f aca="false">IF($N1908="P",VLOOKUP(H1908,PrcBuckets,2,FALSE()),0)</f>
        <v>13</v>
      </c>
      <c r="Q1908" s="83" t="n">
        <f aca="false">IF($N1908="D",VLOOKUP(H1908,BasisBuckets,2,FALSE()),0)</f>
        <v>0</v>
      </c>
      <c r="R1908" s="83" t="n">
        <f aca="false">IF($N1908="PHY",VLOOKUP(H1908,PGDBuckets,2,FALSE()),0)</f>
        <v>0</v>
      </c>
      <c r="S1908" s="83" t="n">
        <f aca="false">IF($N1908="G",VLOOKUP(H1908,PGDBuckets,2,FALSE()),0)</f>
        <v>0</v>
      </c>
      <c r="T1908" s="83" t="n">
        <f aca="false">SUM(P1908:S1908)</f>
        <v>13</v>
      </c>
      <c r="U1908" s="83" t="str">
        <f aca="false">IF(O1908="not used","-",O1908&amp;N1908&amp;T1908)</f>
        <v>-</v>
      </c>
      <c r="V1908" s="83" t="str">
        <f aca="false">IF(O1908="Not Used","-",VLOOKUP(D1908,FOLIOS,7,FALSE())&amp;H1908)</f>
        <v>-</v>
      </c>
      <c r="W1908" s="83" t="str">
        <f aca="false">IF(U1908="-","-",O1908&amp;E1908&amp;H1908)</f>
        <v>-</v>
      </c>
      <c r="X1908" s="84" t="str">
        <f aca="false">D1908&amp;G1908</f>
        <v>FT-CAND-EGSC-PRCTRANS:AECO/EMP</v>
      </c>
      <c r="AF1908" s="0" t="str">
        <f aca="false">D1908&amp;V1908</f>
        <v>FT-CAND-EGSC-PRC-</v>
      </c>
    </row>
    <row r="1909" customFormat="false" ht="12.75" hidden="false" customHeight="false" outlineLevel="0" collapsed="false">
      <c r="A1909" s="80" t="n">
        <v>36682</v>
      </c>
      <c r="B1909" s="81" t="s">
        <v>55</v>
      </c>
      <c r="C1909" s="81" t="s">
        <v>56</v>
      </c>
      <c r="D1909" s="81" t="s">
        <v>80</v>
      </c>
      <c r="E1909" s="81" t="s">
        <v>24</v>
      </c>
      <c r="F1909" s="81"/>
      <c r="G1909" s="81" t="s">
        <v>83</v>
      </c>
      <c r="H1909" s="80" t="n">
        <v>39295</v>
      </c>
      <c r="I1909" s="81" t="n">
        <v>-396548</v>
      </c>
      <c r="J1909" s="81" t="n">
        <v>0</v>
      </c>
      <c r="K1909" s="82" t="n">
        <f aca="false">IF(J1909=0,0,J1909/I1909)</f>
        <v>0</v>
      </c>
      <c r="L1909" s="82" t="n">
        <f aca="false">I1909/UOM</f>
        <v>-39.6548</v>
      </c>
      <c r="M1909" s="82" t="n">
        <f aca="false">J1909/UOM</f>
        <v>0</v>
      </c>
      <c r="N1909" s="83" t="str">
        <f aca="false">IF(F1909="P","PHY",IF(F1909="G","G",E1909))</f>
        <v>P</v>
      </c>
      <c r="O1909" s="83" t="str">
        <f aca="false">IF(ISNA(VLOOKUP(G1909,BadCanCurves,1,FALSE())),VLOOKUP(D1909,FOLIOS,6,FALSE()),"not used")</f>
        <v>not used</v>
      </c>
      <c r="P1909" s="83" t="n">
        <f aca="false">IF($N1909="P",VLOOKUP(H1909,PrcBuckets,2,FALSE()),0)</f>
        <v>13</v>
      </c>
      <c r="Q1909" s="83" t="n">
        <f aca="false">IF($N1909="D",VLOOKUP(H1909,BasisBuckets,2,FALSE()),0)</f>
        <v>0</v>
      </c>
      <c r="R1909" s="83" t="n">
        <f aca="false">IF($N1909="PHY",VLOOKUP(H1909,PGDBuckets,2,FALSE()),0)</f>
        <v>0</v>
      </c>
      <c r="S1909" s="83" t="n">
        <f aca="false">IF($N1909="G",VLOOKUP(H1909,PGDBuckets,2,FALSE()),0)</f>
        <v>0</v>
      </c>
      <c r="T1909" s="83" t="n">
        <f aca="false">SUM(P1909:S1909)</f>
        <v>13</v>
      </c>
      <c r="U1909" s="83" t="str">
        <f aca="false">IF(O1909="not used","-",O1909&amp;N1909&amp;T1909)</f>
        <v>-</v>
      </c>
      <c r="V1909" s="83" t="str">
        <f aca="false">IF(O1909="Not Used","-",VLOOKUP(D1909,FOLIOS,7,FALSE())&amp;H1909)</f>
        <v>-</v>
      </c>
      <c r="W1909" s="83" t="str">
        <f aca="false">IF(U1909="-","-",O1909&amp;E1909&amp;H1909)</f>
        <v>-</v>
      </c>
      <c r="X1909" s="84" t="str">
        <f aca="false">D1909&amp;G1909</f>
        <v>FT-CAND-EGSC-PRCTRANS:AECO/EMP</v>
      </c>
      <c r="AF1909" s="0" t="str">
        <f aca="false">D1909&amp;V1909</f>
        <v>FT-CAND-EGSC-PRC-</v>
      </c>
    </row>
    <row r="1910" customFormat="false" ht="12.75" hidden="false" customHeight="false" outlineLevel="0" collapsed="false">
      <c r="A1910" s="80" t="n">
        <v>36682</v>
      </c>
      <c r="B1910" s="81" t="s">
        <v>55</v>
      </c>
      <c r="C1910" s="81" t="s">
        <v>56</v>
      </c>
      <c r="D1910" s="81" t="s">
        <v>80</v>
      </c>
      <c r="E1910" s="81" t="s">
        <v>24</v>
      </c>
      <c r="F1910" s="81"/>
      <c r="G1910" s="81" t="s">
        <v>83</v>
      </c>
      <c r="H1910" s="80" t="n">
        <v>39326</v>
      </c>
      <c r="I1910" s="81" t="n">
        <v>-381426</v>
      </c>
      <c r="J1910" s="81" t="n">
        <v>0</v>
      </c>
      <c r="K1910" s="82" t="n">
        <f aca="false">IF(J1910=0,0,J1910/I1910)</f>
        <v>0</v>
      </c>
      <c r="L1910" s="82" t="n">
        <f aca="false">I1910/UOM</f>
        <v>-38.1426</v>
      </c>
      <c r="M1910" s="82" t="n">
        <f aca="false">J1910/UOM</f>
        <v>0</v>
      </c>
      <c r="N1910" s="83" t="str">
        <f aca="false">IF(F1910="P","PHY",IF(F1910="G","G",E1910))</f>
        <v>P</v>
      </c>
      <c r="O1910" s="83" t="str">
        <f aca="false">IF(ISNA(VLOOKUP(G1910,BadCanCurves,1,FALSE())),VLOOKUP(D1910,FOLIOS,6,FALSE()),"not used")</f>
        <v>not used</v>
      </c>
      <c r="P1910" s="83" t="n">
        <f aca="false">IF($N1910="P",VLOOKUP(H1910,PrcBuckets,2,FALSE()),0)</f>
        <v>13</v>
      </c>
      <c r="Q1910" s="83" t="n">
        <f aca="false">IF($N1910="D",VLOOKUP(H1910,BasisBuckets,2,FALSE()),0)</f>
        <v>0</v>
      </c>
      <c r="R1910" s="83" t="n">
        <f aca="false">IF($N1910="PHY",VLOOKUP(H1910,PGDBuckets,2,FALSE()),0)</f>
        <v>0</v>
      </c>
      <c r="S1910" s="83" t="n">
        <f aca="false">IF($N1910="G",VLOOKUP(H1910,PGDBuckets,2,FALSE()),0)</f>
        <v>0</v>
      </c>
      <c r="T1910" s="83" t="n">
        <f aca="false">SUM(P1910:S1910)</f>
        <v>13</v>
      </c>
      <c r="U1910" s="83" t="str">
        <f aca="false">IF(O1910="not used","-",O1910&amp;N1910&amp;T1910)</f>
        <v>-</v>
      </c>
      <c r="V1910" s="83" t="str">
        <f aca="false">IF(O1910="Not Used","-",VLOOKUP(D1910,FOLIOS,7,FALSE())&amp;H1910)</f>
        <v>-</v>
      </c>
      <c r="W1910" s="83" t="str">
        <f aca="false">IF(U1910="-","-",O1910&amp;E1910&amp;H1910)</f>
        <v>-</v>
      </c>
      <c r="X1910" s="84" t="str">
        <f aca="false">D1910&amp;G1910</f>
        <v>FT-CAND-EGSC-PRCTRANS:AECO/EMP</v>
      </c>
      <c r="AF1910" s="0" t="str">
        <f aca="false">D1910&amp;V1910</f>
        <v>FT-CAND-EGSC-PRC-</v>
      </c>
    </row>
    <row r="1911" customFormat="false" ht="12.75" hidden="false" customHeight="false" outlineLevel="0" collapsed="false">
      <c r="A1911" s="80" t="n">
        <v>36682</v>
      </c>
      <c r="B1911" s="81" t="s">
        <v>55</v>
      </c>
      <c r="C1911" s="81" t="s">
        <v>56</v>
      </c>
      <c r="D1911" s="81" t="s">
        <v>80</v>
      </c>
      <c r="E1911" s="81" t="s">
        <v>24</v>
      </c>
      <c r="F1911" s="81"/>
      <c r="G1911" s="81" t="s">
        <v>83</v>
      </c>
      <c r="H1911" s="80" t="n">
        <v>39356</v>
      </c>
      <c r="I1911" s="81" t="n">
        <v>-391823</v>
      </c>
      <c r="J1911" s="81" t="n">
        <v>0</v>
      </c>
      <c r="K1911" s="82" t="n">
        <f aca="false">IF(J1911=0,0,J1911/I1911)</f>
        <v>0</v>
      </c>
      <c r="L1911" s="82" t="n">
        <f aca="false">I1911/UOM</f>
        <v>-39.1823</v>
      </c>
      <c r="M1911" s="82" t="n">
        <f aca="false">J1911/UOM</f>
        <v>0</v>
      </c>
      <c r="N1911" s="83" t="str">
        <f aca="false">IF(F1911="P","PHY",IF(F1911="G","G",E1911))</f>
        <v>P</v>
      </c>
      <c r="O1911" s="83" t="str">
        <f aca="false">IF(ISNA(VLOOKUP(G1911,BadCanCurves,1,FALSE())),VLOOKUP(D1911,FOLIOS,6,FALSE()),"not used")</f>
        <v>not used</v>
      </c>
      <c r="P1911" s="83" t="n">
        <f aca="false">IF($N1911="P",VLOOKUP(H1911,PrcBuckets,2,FALSE()),0)</f>
        <v>13</v>
      </c>
      <c r="Q1911" s="83" t="n">
        <f aca="false">IF($N1911="D",VLOOKUP(H1911,BasisBuckets,2,FALSE()),0)</f>
        <v>0</v>
      </c>
      <c r="R1911" s="83" t="n">
        <f aca="false">IF($N1911="PHY",VLOOKUP(H1911,PGDBuckets,2,FALSE()),0)</f>
        <v>0</v>
      </c>
      <c r="S1911" s="83" t="n">
        <f aca="false">IF($N1911="G",VLOOKUP(H1911,PGDBuckets,2,FALSE()),0)</f>
        <v>0</v>
      </c>
      <c r="T1911" s="83" t="n">
        <f aca="false">SUM(P1911:S1911)</f>
        <v>13</v>
      </c>
      <c r="U1911" s="83" t="str">
        <f aca="false">IF(O1911="not used","-",O1911&amp;N1911&amp;T1911)</f>
        <v>-</v>
      </c>
      <c r="V1911" s="83" t="str">
        <f aca="false">IF(O1911="Not Used","-",VLOOKUP(D1911,FOLIOS,7,FALSE())&amp;H1911)</f>
        <v>-</v>
      </c>
      <c r="W1911" s="83" t="str">
        <f aca="false">IF(U1911="-","-",O1911&amp;E1911&amp;H1911)</f>
        <v>-</v>
      </c>
      <c r="X1911" s="84" t="str">
        <f aca="false">D1911&amp;G1911</f>
        <v>FT-CAND-EGSC-PRCTRANS:AECO/EMP</v>
      </c>
      <c r="AF1911" s="0" t="str">
        <f aca="false">D1911&amp;V1911</f>
        <v>FT-CAND-EGSC-PRC-</v>
      </c>
    </row>
    <row r="1912" customFormat="false" ht="12.75" hidden="false" customHeight="false" outlineLevel="0" collapsed="false">
      <c r="A1912" s="80" t="n">
        <v>36682</v>
      </c>
      <c r="B1912" s="81" t="s">
        <v>55</v>
      </c>
      <c r="C1912" s="81" t="s">
        <v>56</v>
      </c>
      <c r="D1912" s="81" t="s">
        <v>80</v>
      </c>
      <c r="E1912" s="81" t="s">
        <v>24</v>
      </c>
      <c r="F1912" s="81"/>
      <c r="G1912" s="81" t="s">
        <v>83</v>
      </c>
      <c r="H1912" s="80" t="n">
        <v>39387</v>
      </c>
      <c r="I1912" s="81" t="n">
        <v>-376882</v>
      </c>
      <c r="J1912" s="81" t="n">
        <v>0</v>
      </c>
      <c r="K1912" s="82" t="n">
        <f aca="false">IF(J1912=0,0,J1912/I1912)</f>
        <v>0</v>
      </c>
      <c r="L1912" s="82" t="n">
        <f aca="false">I1912/UOM</f>
        <v>-37.6882</v>
      </c>
      <c r="M1912" s="82" t="n">
        <f aca="false">J1912/UOM</f>
        <v>0</v>
      </c>
      <c r="N1912" s="83" t="str">
        <f aca="false">IF(F1912="P","PHY",IF(F1912="G","G",E1912))</f>
        <v>P</v>
      </c>
      <c r="O1912" s="83" t="str">
        <f aca="false">IF(ISNA(VLOOKUP(G1912,BadCanCurves,1,FALSE())),VLOOKUP(D1912,FOLIOS,6,FALSE()),"not used")</f>
        <v>not used</v>
      </c>
      <c r="P1912" s="83" t="n">
        <f aca="false">IF($N1912="P",VLOOKUP(H1912,PrcBuckets,2,FALSE()),0)</f>
        <v>13</v>
      </c>
      <c r="Q1912" s="83" t="n">
        <f aca="false">IF($N1912="D",VLOOKUP(H1912,BasisBuckets,2,FALSE()),0)</f>
        <v>0</v>
      </c>
      <c r="R1912" s="83" t="n">
        <f aca="false">IF($N1912="PHY",VLOOKUP(H1912,PGDBuckets,2,FALSE()),0)</f>
        <v>0</v>
      </c>
      <c r="S1912" s="83" t="n">
        <f aca="false">IF($N1912="G",VLOOKUP(H1912,PGDBuckets,2,FALSE()),0)</f>
        <v>0</v>
      </c>
      <c r="T1912" s="83" t="n">
        <f aca="false">SUM(P1912:S1912)</f>
        <v>13</v>
      </c>
      <c r="U1912" s="83" t="str">
        <f aca="false">IF(O1912="not used","-",O1912&amp;N1912&amp;T1912)</f>
        <v>-</v>
      </c>
      <c r="V1912" s="83" t="str">
        <f aca="false">IF(O1912="Not Used","-",VLOOKUP(D1912,FOLIOS,7,FALSE())&amp;H1912)</f>
        <v>-</v>
      </c>
      <c r="W1912" s="83" t="str">
        <f aca="false">IF(U1912="-","-",O1912&amp;E1912&amp;H1912)</f>
        <v>-</v>
      </c>
      <c r="X1912" s="84" t="str">
        <f aca="false">D1912&amp;G1912</f>
        <v>FT-CAND-EGSC-PRCTRANS:AECO/EMP</v>
      </c>
      <c r="AF1912" s="0" t="str">
        <f aca="false">D1912&amp;V1912</f>
        <v>FT-CAND-EGSC-PRC-</v>
      </c>
    </row>
    <row r="1913" customFormat="false" ht="12.75" hidden="false" customHeight="false" outlineLevel="0" collapsed="false">
      <c r="A1913" s="80" t="n">
        <v>36682</v>
      </c>
      <c r="B1913" s="81" t="s">
        <v>55</v>
      </c>
      <c r="C1913" s="81" t="s">
        <v>56</v>
      </c>
      <c r="D1913" s="81" t="s">
        <v>80</v>
      </c>
      <c r="E1913" s="81" t="s">
        <v>24</v>
      </c>
      <c r="F1913" s="81"/>
      <c r="G1913" s="81" t="s">
        <v>83</v>
      </c>
      <c r="H1913" s="80" t="n">
        <v>39417</v>
      </c>
      <c r="I1913" s="81" t="n">
        <v>-387156</v>
      </c>
      <c r="J1913" s="81" t="n">
        <v>0</v>
      </c>
      <c r="K1913" s="82" t="n">
        <f aca="false">IF(J1913=0,0,J1913/I1913)</f>
        <v>0</v>
      </c>
      <c r="L1913" s="82" t="n">
        <f aca="false">I1913/UOM</f>
        <v>-38.7156</v>
      </c>
      <c r="M1913" s="82" t="n">
        <f aca="false">J1913/UOM</f>
        <v>0</v>
      </c>
      <c r="N1913" s="83" t="str">
        <f aca="false">IF(F1913="P","PHY",IF(F1913="G","G",E1913))</f>
        <v>P</v>
      </c>
      <c r="O1913" s="83" t="str">
        <f aca="false">IF(ISNA(VLOOKUP(G1913,BadCanCurves,1,FALSE())),VLOOKUP(D1913,FOLIOS,6,FALSE()),"not used")</f>
        <v>not used</v>
      </c>
      <c r="P1913" s="83" t="n">
        <f aca="false">IF($N1913="P",VLOOKUP(H1913,PrcBuckets,2,FALSE()),0)</f>
        <v>13</v>
      </c>
      <c r="Q1913" s="83" t="n">
        <f aca="false">IF($N1913="D",VLOOKUP(H1913,BasisBuckets,2,FALSE()),0)</f>
        <v>0</v>
      </c>
      <c r="R1913" s="83" t="n">
        <f aca="false">IF($N1913="PHY",VLOOKUP(H1913,PGDBuckets,2,FALSE()),0)</f>
        <v>0</v>
      </c>
      <c r="S1913" s="83" t="n">
        <f aca="false">IF($N1913="G",VLOOKUP(H1913,PGDBuckets,2,FALSE()),0)</f>
        <v>0</v>
      </c>
      <c r="T1913" s="83" t="n">
        <f aca="false">SUM(P1913:S1913)</f>
        <v>13</v>
      </c>
      <c r="U1913" s="83" t="str">
        <f aca="false">IF(O1913="not used","-",O1913&amp;N1913&amp;T1913)</f>
        <v>-</v>
      </c>
      <c r="V1913" s="83" t="str">
        <f aca="false">IF(O1913="Not Used","-",VLOOKUP(D1913,FOLIOS,7,FALSE())&amp;H1913)</f>
        <v>-</v>
      </c>
      <c r="W1913" s="83" t="str">
        <f aca="false">IF(U1913="-","-",O1913&amp;E1913&amp;H1913)</f>
        <v>-</v>
      </c>
      <c r="X1913" s="84" t="str">
        <f aca="false">D1913&amp;G1913</f>
        <v>FT-CAND-EGSC-PRCTRANS:AECO/EMP</v>
      </c>
      <c r="AF1913" s="0" t="str">
        <f aca="false">D1913&amp;V1913</f>
        <v>FT-CAND-EGSC-PRC-</v>
      </c>
    </row>
    <row r="1914" customFormat="false" ht="12.75" hidden="false" customHeight="false" outlineLevel="0" collapsed="false">
      <c r="A1914" s="80" t="n">
        <v>36682</v>
      </c>
      <c r="B1914" s="81" t="s">
        <v>55</v>
      </c>
      <c r="C1914" s="81" t="s">
        <v>56</v>
      </c>
      <c r="D1914" s="81" t="s">
        <v>80</v>
      </c>
      <c r="E1914" s="81" t="s">
        <v>24</v>
      </c>
      <c r="F1914" s="81"/>
      <c r="G1914" s="81" t="s">
        <v>83</v>
      </c>
      <c r="H1914" s="80" t="n">
        <v>39448</v>
      </c>
      <c r="I1914" s="81" t="n">
        <v>-384805</v>
      </c>
      <c r="J1914" s="81" t="n">
        <v>0</v>
      </c>
      <c r="K1914" s="82" t="n">
        <f aca="false">IF(J1914=0,0,J1914/I1914)</f>
        <v>0</v>
      </c>
      <c r="L1914" s="82" t="n">
        <f aca="false">I1914/UOM</f>
        <v>-38.4805</v>
      </c>
      <c r="M1914" s="82" t="n">
        <f aca="false">J1914/UOM</f>
        <v>0</v>
      </c>
      <c r="N1914" s="83" t="str">
        <f aca="false">IF(F1914="P","PHY",IF(F1914="G","G",E1914))</f>
        <v>P</v>
      </c>
      <c r="O1914" s="83" t="str">
        <f aca="false">IF(ISNA(VLOOKUP(G1914,BadCanCurves,1,FALSE())),VLOOKUP(D1914,FOLIOS,6,FALSE()),"not used")</f>
        <v>not used</v>
      </c>
      <c r="P1914" s="83" t="n">
        <f aca="false">IF($N1914="P",VLOOKUP(H1914,PrcBuckets,2,FALSE()),0)</f>
        <v>13</v>
      </c>
      <c r="Q1914" s="83" t="n">
        <f aca="false">IF($N1914="D",VLOOKUP(H1914,BasisBuckets,2,FALSE()),0)</f>
        <v>0</v>
      </c>
      <c r="R1914" s="83" t="n">
        <f aca="false">IF($N1914="PHY",VLOOKUP(H1914,PGDBuckets,2,FALSE()),0)</f>
        <v>0</v>
      </c>
      <c r="S1914" s="83" t="n">
        <f aca="false">IF($N1914="G",VLOOKUP(H1914,PGDBuckets,2,FALSE()),0)</f>
        <v>0</v>
      </c>
      <c r="T1914" s="83" t="n">
        <f aca="false">SUM(P1914:S1914)</f>
        <v>13</v>
      </c>
      <c r="U1914" s="83" t="str">
        <f aca="false">IF(O1914="not used","-",O1914&amp;N1914&amp;T1914)</f>
        <v>-</v>
      </c>
      <c r="V1914" s="83" t="str">
        <f aca="false">IF(O1914="Not Used","-",VLOOKUP(D1914,FOLIOS,7,FALSE())&amp;H1914)</f>
        <v>-</v>
      </c>
      <c r="W1914" s="83" t="str">
        <f aca="false">IF(U1914="-","-",O1914&amp;E1914&amp;H1914)</f>
        <v>-</v>
      </c>
      <c r="X1914" s="84" t="str">
        <f aca="false">D1914&amp;G1914</f>
        <v>FT-CAND-EGSC-PRCTRANS:AECO/EMP</v>
      </c>
      <c r="AF1914" s="0" t="str">
        <f aca="false">D1914&amp;V1914</f>
        <v>FT-CAND-EGSC-PRC-</v>
      </c>
    </row>
    <row r="1915" customFormat="false" ht="12.75" hidden="false" customHeight="false" outlineLevel="0" collapsed="false">
      <c r="A1915" s="80" t="n">
        <v>36682</v>
      </c>
      <c r="B1915" s="81" t="s">
        <v>55</v>
      </c>
      <c r="C1915" s="81" t="s">
        <v>56</v>
      </c>
      <c r="D1915" s="81" t="s">
        <v>80</v>
      </c>
      <c r="E1915" s="81" t="s">
        <v>24</v>
      </c>
      <c r="F1915" s="81"/>
      <c r="G1915" s="81" t="s">
        <v>83</v>
      </c>
      <c r="H1915" s="80" t="n">
        <v>39479</v>
      </c>
      <c r="I1915" s="81" t="n">
        <v>-357793</v>
      </c>
      <c r="J1915" s="81" t="n">
        <v>0</v>
      </c>
      <c r="K1915" s="82" t="n">
        <f aca="false">IF(J1915=0,0,J1915/I1915)</f>
        <v>0</v>
      </c>
      <c r="L1915" s="82" t="n">
        <f aca="false">I1915/UOM</f>
        <v>-35.7793</v>
      </c>
      <c r="M1915" s="82" t="n">
        <f aca="false">J1915/UOM</f>
        <v>0</v>
      </c>
      <c r="N1915" s="83" t="str">
        <f aca="false">IF(F1915="P","PHY",IF(F1915="G","G",E1915))</f>
        <v>P</v>
      </c>
      <c r="O1915" s="83" t="str">
        <f aca="false">IF(ISNA(VLOOKUP(G1915,BadCanCurves,1,FALSE())),VLOOKUP(D1915,FOLIOS,6,FALSE()),"not used")</f>
        <v>not used</v>
      </c>
      <c r="P1915" s="83" t="n">
        <f aca="false">IF($N1915="P",VLOOKUP(H1915,PrcBuckets,2,FALSE()),0)</f>
        <v>13</v>
      </c>
      <c r="Q1915" s="83" t="n">
        <f aca="false">IF($N1915="D",VLOOKUP(H1915,BasisBuckets,2,FALSE()),0)</f>
        <v>0</v>
      </c>
      <c r="R1915" s="83" t="n">
        <f aca="false">IF($N1915="PHY",VLOOKUP(H1915,PGDBuckets,2,FALSE()),0)</f>
        <v>0</v>
      </c>
      <c r="S1915" s="83" t="n">
        <f aca="false">IF($N1915="G",VLOOKUP(H1915,PGDBuckets,2,FALSE()),0)</f>
        <v>0</v>
      </c>
      <c r="T1915" s="83" t="n">
        <f aca="false">SUM(P1915:S1915)</f>
        <v>13</v>
      </c>
      <c r="U1915" s="83" t="str">
        <f aca="false">IF(O1915="not used","-",O1915&amp;N1915&amp;T1915)</f>
        <v>-</v>
      </c>
      <c r="V1915" s="83" t="str">
        <f aca="false">IF(O1915="Not Used","-",VLOOKUP(D1915,FOLIOS,7,FALSE())&amp;H1915)</f>
        <v>-</v>
      </c>
      <c r="W1915" s="83" t="str">
        <f aca="false">IF(U1915="-","-",O1915&amp;E1915&amp;H1915)</f>
        <v>-</v>
      </c>
      <c r="X1915" s="84" t="str">
        <f aca="false">D1915&amp;G1915</f>
        <v>FT-CAND-EGSC-PRCTRANS:AECO/EMP</v>
      </c>
      <c r="AF1915" s="0" t="str">
        <f aca="false">D1915&amp;V1915</f>
        <v>FT-CAND-EGSC-PRC-</v>
      </c>
    </row>
    <row r="1916" customFormat="false" ht="12.75" hidden="false" customHeight="false" outlineLevel="0" collapsed="false">
      <c r="A1916" s="80" t="n">
        <v>36682</v>
      </c>
      <c r="B1916" s="81" t="s">
        <v>55</v>
      </c>
      <c r="C1916" s="81" t="s">
        <v>56</v>
      </c>
      <c r="D1916" s="81" t="s">
        <v>80</v>
      </c>
      <c r="E1916" s="81" t="s">
        <v>24</v>
      </c>
      <c r="F1916" s="81"/>
      <c r="G1916" s="81" t="s">
        <v>83</v>
      </c>
      <c r="H1916" s="80" t="n">
        <v>39508</v>
      </c>
      <c r="I1916" s="81" t="n">
        <v>-380296</v>
      </c>
      <c r="J1916" s="81" t="n">
        <v>0</v>
      </c>
      <c r="K1916" s="82" t="n">
        <f aca="false">IF(J1916=0,0,J1916/I1916)</f>
        <v>0</v>
      </c>
      <c r="L1916" s="82" t="n">
        <f aca="false">I1916/UOM</f>
        <v>-38.0296</v>
      </c>
      <c r="M1916" s="82" t="n">
        <f aca="false">J1916/UOM</f>
        <v>0</v>
      </c>
      <c r="N1916" s="83" t="str">
        <f aca="false">IF(F1916="P","PHY",IF(F1916="G","G",E1916))</f>
        <v>P</v>
      </c>
      <c r="O1916" s="83" t="str">
        <f aca="false">IF(ISNA(VLOOKUP(G1916,BadCanCurves,1,FALSE())),VLOOKUP(D1916,FOLIOS,6,FALSE()),"not used")</f>
        <v>not used</v>
      </c>
      <c r="P1916" s="83" t="n">
        <f aca="false">IF($N1916="P",VLOOKUP(H1916,PrcBuckets,2,FALSE()),0)</f>
        <v>13</v>
      </c>
      <c r="Q1916" s="83" t="n">
        <f aca="false">IF($N1916="D",VLOOKUP(H1916,BasisBuckets,2,FALSE()),0)</f>
        <v>0</v>
      </c>
      <c r="R1916" s="83" t="n">
        <f aca="false">IF($N1916="PHY",VLOOKUP(H1916,PGDBuckets,2,FALSE()),0)</f>
        <v>0</v>
      </c>
      <c r="S1916" s="83" t="n">
        <f aca="false">IF($N1916="G",VLOOKUP(H1916,PGDBuckets,2,FALSE()),0)</f>
        <v>0</v>
      </c>
      <c r="T1916" s="83" t="n">
        <f aca="false">SUM(P1916:S1916)</f>
        <v>13</v>
      </c>
      <c r="U1916" s="83" t="str">
        <f aca="false">IF(O1916="not used","-",O1916&amp;N1916&amp;T1916)</f>
        <v>-</v>
      </c>
      <c r="V1916" s="83" t="str">
        <f aca="false">IF(O1916="Not Used","-",VLOOKUP(D1916,FOLIOS,7,FALSE())&amp;H1916)</f>
        <v>-</v>
      </c>
      <c r="W1916" s="83" t="str">
        <f aca="false">IF(U1916="-","-",O1916&amp;E1916&amp;H1916)</f>
        <v>-</v>
      </c>
      <c r="X1916" s="84" t="str">
        <f aca="false">D1916&amp;G1916</f>
        <v>FT-CAND-EGSC-PRCTRANS:AECO/EMP</v>
      </c>
      <c r="AF1916" s="0" t="str">
        <f aca="false">D1916&amp;V1916</f>
        <v>FT-CAND-EGSC-PRC-</v>
      </c>
    </row>
    <row r="1917" customFormat="false" ht="12.75" hidden="false" customHeight="false" outlineLevel="0" collapsed="false">
      <c r="A1917" s="80" t="n">
        <v>36682</v>
      </c>
      <c r="B1917" s="81" t="s">
        <v>55</v>
      </c>
      <c r="C1917" s="81" t="s">
        <v>56</v>
      </c>
      <c r="D1917" s="81" t="s">
        <v>80</v>
      </c>
      <c r="E1917" s="81" t="s">
        <v>24</v>
      </c>
      <c r="F1917" s="81"/>
      <c r="G1917" s="81" t="s">
        <v>83</v>
      </c>
      <c r="H1917" s="80" t="n">
        <v>39539</v>
      </c>
      <c r="I1917" s="81" t="n">
        <v>-365794</v>
      </c>
      <c r="J1917" s="81" t="n">
        <v>0</v>
      </c>
      <c r="K1917" s="82" t="n">
        <f aca="false">IF(J1917=0,0,J1917/I1917)</f>
        <v>0</v>
      </c>
      <c r="L1917" s="82" t="n">
        <f aca="false">I1917/UOM</f>
        <v>-36.5794</v>
      </c>
      <c r="M1917" s="82" t="n">
        <f aca="false">J1917/UOM</f>
        <v>0</v>
      </c>
      <c r="N1917" s="83" t="str">
        <f aca="false">IF(F1917="P","PHY",IF(F1917="G","G",E1917))</f>
        <v>P</v>
      </c>
      <c r="O1917" s="83" t="str">
        <f aca="false">IF(ISNA(VLOOKUP(G1917,BadCanCurves,1,FALSE())),VLOOKUP(D1917,FOLIOS,6,FALSE()),"not used")</f>
        <v>not used</v>
      </c>
      <c r="P1917" s="83" t="n">
        <f aca="false">IF($N1917="P",VLOOKUP(H1917,PrcBuckets,2,FALSE()),0)</f>
        <v>13</v>
      </c>
      <c r="Q1917" s="83" t="n">
        <f aca="false">IF($N1917="D",VLOOKUP(H1917,BasisBuckets,2,FALSE()),0)</f>
        <v>0</v>
      </c>
      <c r="R1917" s="83" t="n">
        <f aca="false">IF($N1917="PHY",VLOOKUP(H1917,PGDBuckets,2,FALSE()),0)</f>
        <v>0</v>
      </c>
      <c r="S1917" s="83" t="n">
        <f aca="false">IF($N1917="G",VLOOKUP(H1917,PGDBuckets,2,FALSE()),0)</f>
        <v>0</v>
      </c>
      <c r="T1917" s="83" t="n">
        <f aca="false">SUM(P1917:S1917)</f>
        <v>13</v>
      </c>
      <c r="U1917" s="83" t="str">
        <f aca="false">IF(O1917="not used","-",O1917&amp;N1917&amp;T1917)</f>
        <v>-</v>
      </c>
      <c r="V1917" s="83" t="str">
        <f aca="false">IF(O1917="Not Used","-",VLOOKUP(D1917,FOLIOS,7,FALSE())&amp;H1917)</f>
        <v>-</v>
      </c>
      <c r="W1917" s="83" t="str">
        <f aca="false">IF(U1917="-","-",O1917&amp;E1917&amp;H1917)</f>
        <v>-</v>
      </c>
      <c r="X1917" s="84" t="str">
        <f aca="false">D1917&amp;G1917</f>
        <v>FT-CAND-EGSC-PRCTRANS:AECO/EMP</v>
      </c>
      <c r="AF1917" s="0" t="str">
        <f aca="false">D1917&amp;V1917</f>
        <v>FT-CAND-EGSC-PRC-</v>
      </c>
    </row>
    <row r="1918" customFormat="false" ht="12.75" hidden="false" customHeight="false" outlineLevel="0" collapsed="false">
      <c r="A1918" s="80" t="n">
        <v>36682</v>
      </c>
      <c r="B1918" s="81" t="s">
        <v>55</v>
      </c>
      <c r="C1918" s="81" t="s">
        <v>56</v>
      </c>
      <c r="D1918" s="81" t="s">
        <v>80</v>
      </c>
      <c r="E1918" s="81" t="s">
        <v>24</v>
      </c>
      <c r="F1918" s="81"/>
      <c r="G1918" s="81" t="s">
        <v>83</v>
      </c>
      <c r="H1918" s="80" t="n">
        <v>39569</v>
      </c>
      <c r="I1918" s="81" t="n">
        <v>-375767</v>
      </c>
      <c r="J1918" s="81" t="n">
        <v>0</v>
      </c>
      <c r="K1918" s="82" t="n">
        <f aca="false">IF(J1918=0,0,J1918/I1918)</f>
        <v>0</v>
      </c>
      <c r="L1918" s="82" t="n">
        <f aca="false">I1918/UOM</f>
        <v>-37.5767</v>
      </c>
      <c r="M1918" s="82" t="n">
        <f aca="false">J1918/UOM</f>
        <v>0</v>
      </c>
      <c r="N1918" s="83" t="str">
        <f aca="false">IF(F1918="P","PHY",IF(F1918="G","G",E1918))</f>
        <v>P</v>
      </c>
      <c r="O1918" s="83" t="str">
        <f aca="false">IF(ISNA(VLOOKUP(G1918,BadCanCurves,1,FALSE())),VLOOKUP(D1918,FOLIOS,6,FALSE()),"not used")</f>
        <v>not used</v>
      </c>
      <c r="P1918" s="83" t="n">
        <f aca="false">IF($N1918="P",VLOOKUP(H1918,PrcBuckets,2,FALSE()),0)</f>
        <v>13</v>
      </c>
      <c r="Q1918" s="83" t="n">
        <f aca="false">IF($N1918="D",VLOOKUP(H1918,BasisBuckets,2,FALSE()),0)</f>
        <v>0</v>
      </c>
      <c r="R1918" s="83" t="n">
        <f aca="false">IF($N1918="PHY",VLOOKUP(H1918,PGDBuckets,2,FALSE()),0)</f>
        <v>0</v>
      </c>
      <c r="S1918" s="83" t="n">
        <f aca="false">IF($N1918="G",VLOOKUP(H1918,PGDBuckets,2,FALSE()),0)</f>
        <v>0</v>
      </c>
      <c r="T1918" s="83" t="n">
        <f aca="false">SUM(P1918:S1918)</f>
        <v>13</v>
      </c>
      <c r="U1918" s="83" t="str">
        <f aca="false">IF(O1918="not used","-",O1918&amp;N1918&amp;T1918)</f>
        <v>-</v>
      </c>
      <c r="V1918" s="83" t="str">
        <f aca="false">IF(O1918="Not Used","-",VLOOKUP(D1918,FOLIOS,7,FALSE())&amp;H1918)</f>
        <v>-</v>
      </c>
      <c r="W1918" s="83" t="str">
        <f aca="false">IF(U1918="-","-",O1918&amp;E1918&amp;H1918)</f>
        <v>-</v>
      </c>
      <c r="X1918" s="84" t="str">
        <f aca="false">D1918&amp;G1918</f>
        <v>FT-CAND-EGSC-PRCTRANS:AECO/EMP</v>
      </c>
      <c r="AF1918" s="0" t="str">
        <f aca="false">D1918&amp;V1918</f>
        <v>FT-CAND-EGSC-PRC-</v>
      </c>
    </row>
    <row r="1919" customFormat="false" ht="12.75" hidden="false" customHeight="false" outlineLevel="0" collapsed="false">
      <c r="A1919" s="80" t="n">
        <v>36682</v>
      </c>
      <c r="B1919" s="81" t="s">
        <v>55</v>
      </c>
      <c r="C1919" s="81" t="s">
        <v>56</v>
      </c>
      <c r="D1919" s="81" t="s">
        <v>80</v>
      </c>
      <c r="E1919" s="81" t="s">
        <v>24</v>
      </c>
      <c r="F1919" s="81"/>
      <c r="G1919" s="81" t="s">
        <v>83</v>
      </c>
      <c r="H1919" s="80" t="n">
        <v>39600</v>
      </c>
      <c r="I1919" s="81" t="n">
        <v>-361438</v>
      </c>
      <c r="J1919" s="81" t="n">
        <v>0</v>
      </c>
      <c r="K1919" s="82" t="n">
        <f aca="false">IF(J1919=0,0,J1919/I1919)</f>
        <v>0</v>
      </c>
      <c r="L1919" s="82" t="n">
        <f aca="false">I1919/UOM</f>
        <v>-36.1438</v>
      </c>
      <c r="M1919" s="82" t="n">
        <f aca="false">J1919/UOM</f>
        <v>0</v>
      </c>
      <c r="N1919" s="83" t="str">
        <f aca="false">IF(F1919="P","PHY",IF(F1919="G","G",E1919))</f>
        <v>P</v>
      </c>
      <c r="O1919" s="83" t="str">
        <f aca="false">IF(ISNA(VLOOKUP(G1919,BadCanCurves,1,FALSE())),VLOOKUP(D1919,FOLIOS,6,FALSE()),"not used")</f>
        <v>not used</v>
      </c>
      <c r="P1919" s="83" t="n">
        <f aca="false">IF($N1919="P",VLOOKUP(H1919,PrcBuckets,2,FALSE()),0)</f>
        <v>13</v>
      </c>
      <c r="Q1919" s="83" t="n">
        <f aca="false">IF($N1919="D",VLOOKUP(H1919,BasisBuckets,2,FALSE()),0)</f>
        <v>0</v>
      </c>
      <c r="R1919" s="83" t="n">
        <f aca="false">IF($N1919="PHY",VLOOKUP(H1919,PGDBuckets,2,FALSE()),0)</f>
        <v>0</v>
      </c>
      <c r="S1919" s="83" t="n">
        <f aca="false">IF($N1919="G",VLOOKUP(H1919,PGDBuckets,2,FALSE()),0)</f>
        <v>0</v>
      </c>
      <c r="T1919" s="83" t="n">
        <f aca="false">SUM(P1919:S1919)</f>
        <v>13</v>
      </c>
      <c r="U1919" s="83" t="str">
        <f aca="false">IF(O1919="not used","-",O1919&amp;N1919&amp;T1919)</f>
        <v>-</v>
      </c>
      <c r="V1919" s="83" t="str">
        <f aca="false">IF(O1919="Not Used","-",VLOOKUP(D1919,FOLIOS,7,FALSE())&amp;H1919)</f>
        <v>-</v>
      </c>
      <c r="W1919" s="83" t="str">
        <f aca="false">IF(U1919="-","-",O1919&amp;E1919&amp;H1919)</f>
        <v>-</v>
      </c>
      <c r="X1919" s="84" t="str">
        <f aca="false">D1919&amp;G1919</f>
        <v>FT-CAND-EGSC-PRCTRANS:AECO/EMP</v>
      </c>
      <c r="AF1919" s="0" t="str">
        <f aca="false">D1919&amp;V1919</f>
        <v>FT-CAND-EGSC-PRC-</v>
      </c>
    </row>
    <row r="1920" customFormat="false" ht="12.75" hidden="false" customHeight="false" outlineLevel="0" collapsed="false">
      <c r="A1920" s="80" t="n">
        <v>36682</v>
      </c>
      <c r="B1920" s="81" t="s">
        <v>55</v>
      </c>
      <c r="C1920" s="81" t="s">
        <v>56</v>
      </c>
      <c r="D1920" s="81" t="s">
        <v>80</v>
      </c>
      <c r="E1920" s="81" t="s">
        <v>24</v>
      </c>
      <c r="F1920" s="81"/>
      <c r="G1920" s="81" t="s">
        <v>83</v>
      </c>
      <c r="H1920" s="80" t="n">
        <v>39630</v>
      </c>
      <c r="I1920" s="81" t="n">
        <v>-371292</v>
      </c>
      <c r="J1920" s="81" t="n">
        <v>0</v>
      </c>
      <c r="K1920" s="82" t="n">
        <f aca="false">IF(J1920=0,0,J1920/I1920)</f>
        <v>0</v>
      </c>
      <c r="L1920" s="82" t="n">
        <f aca="false">I1920/UOM</f>
        <v>-37.1292</v>
      </c>
      <c r="M1920" s="82" t="n">
        <f aca="false">J1920/UOM</f>
        <v>0</v>
      </c>
      <c r="N1920" s="83" t="str">
        <f aca="false">IF(F1920="P","PHY",IF(F1920="G","G",E1920))</f>
        <v>P</v>
      </c>
      <c r="O1920" s="83" t="str">
        <f aca="false">IF(ISNA(VLOOKUP(G1920,BadCanCurves,1,FALSE())),VLOOKUP(D1920,FOLIOS,6,FALSE()),"not used")</f>
        <v>not used</v>
      </c>
      <c r="P1920" s="83" t="n">
        <f aca="false">IF($N1920="P",VLOOKUP(H1920,PrcBuckets,2,FALSE()),0)</f>
        <v>13</v>
      </c>
      <c r="Q1920" s="83" t="n">
        <f aca="false">IF($N1920="D",VLOOKUP(H1920,BasisBuckets,2,FALSE()),0)</f>
        <v>0</v>
      </c>
      <c r="R1920" s="83" t="n">
        <f aca="false">IF($N1920="PHY",VLOOKUP(H1920,PGDBuckets,2,FALSE()),0)</f>
        <v>0</v>
      </c>
      <c r="S1920" s="83" t="n">
        <f aca="false">IF($N1920="G",VLOOKUP(H1920,PGDBuckets,2,FALSE()),0)</f>
        <v>0</v>
      </c>
      <c r="T1920" s="83" t="n">
        <f aca="false">SUM(P1920:S1920)</f>
        <v>13</v>
      </c>
      <c r="U1920" s="83" t="str">
        <f aca="false">IF(O1920="not used","-",O1920&amp;N1920&amp;T1920)</f>
        <v>-</v>
      </c>
      <c r="V1920" s="83" t="str">
        <f aca="false">IF(O1920="Not Used","-",VLOOKUP(D1920,FOLIOS,7,FALSE())&amp;H1920)</f>
        <v>-</v>
      </c>
      <c r="W1920" s="83" t="str">
        <f aca="false">IF(U1920="-","-",O1920&amp;E1920&amp;H1920)</f>
        <v>-</v>
      </c>
      <c r="X1920" s="84" t="str">
        <f aca="false">D1920&amp;G1920</f>
        <v>FT-CAND-EGSC-PRCTRANS:AECO/EMP</v>
      </c>
      <c r="AF1920" s="0" t="str">
        <f aca="false">D1920&amp;V1920</f>
        <v>FT-CAND-EGSC-PRC-</v>
      </c>
    </row>
    <row r="1921" customFormat="false" ht="12.75" hidden="false" customHeight="false" outlineLevel="0" collapsed="false">
      <c r="A1921" s="80" t="n">
        <v>36682</v>
      </c>
      <c r="B1921" s="81" t="s">
        <v>55</v>
      </c>
      <c r="C1921" s="81" t="s">
        <v>56</v>
      </c>
      <c r="D1921" s="81" t="s">
        <v>80</v>
      </c>
      <c r="E1921" s="81" t="s">
        <v>24</v>
      </c>
      <c r="F1921" s="81"/>
      <c r="G1921" s="81" t="s">
        <v>83</v>
      </c>
      <c r="H1921" s="80" t="n">
        <v>39661</v>
      </c>
      <c r="I1921" s="81" t="n">
        <v>-369039</v>
      </c>
      <c r="J1921" s="81" t="n">
        <v>0</v>
      </c>
      <c r="K1921" s="82" t="n">
        <f aca="false">IF(J1921=0,0,J1921/I1921)</f>
        <v>0</v>
      </c>
      <c r="L1921" s="82" t="n">
        <f aca="false">I1921/UOM</f>
        <v>-36.9039</v>
      </c>
      <c r="M1921" s="82" t="n">
        <f aca="false">J1921/UOM</f>
        <v>0</v>
      </c>
      <c r="N1921" s="83" t="str">
        <f aca="false">IF(F1921="P","PHY",IF(F1921="G","G",E1921))</f>
        <v>P</v>
      </c>
      <c r="O1921" s="83" t="str">
        <f aca="false">IF(ISNA(VLOOKUP(G1921,BadCanCurves,1,FALSE())),VLOOKUP(D1921,FOLIOS,6,FALSE()),"not used")</f>
        <v>not used</v>
      </c>
      <c r="P1921" s="83" t="n">
        <f aca="false">IF($N1921="P",VLOOKUP(H1921,PrcBuckets,2,FALSE()),0)</f>
        <v>13</v>
      </c>
      <c r="Q1921" s="83" t="n">
        <f aca="false">IF($N1921="D",VLOOKUP(H1921,BasisBuckets,2,FALSE()),0)</f>
        <v>0</v>
      </c>
      <c r="R1921" s="83" t="n">
        <f aca="false">IF($N1921="PHY",VLOOKUP(H1921,PGDBuckets,2,FALSE()),0)</f>
        <v>0</v>
      </c>
      <c r="S1921" s="83" t="n">
        <f aca="false">IF($N1921="G",VLOOKUP(H1921,PGDBuckets,2,FALSE()),0)</f>
        <v>0</v>
      </c>
      <c r="T1921" s="83" t="n">
        <f aca="false">SUM(P1921:S1921)</f>
        <v>13</v>
      </c>
      <c r="U1921" s="83" t="str">
        <f aca="false">IF(O1921="not used","-",O1921&amp;N1921&amp;T1921)</f>
        <v>-</v>
      </c>
      <c r="V1921" s="83" t="str">
        <f aca="false">IF(O1921="Not Used","-",VLOOKUP(D1921,FOLIOS,7,FALSE())&amp;H1921)</f>
        <v>-</v>
      </c>
      <c r="W1921" s="83" t="str">
        <f aca="false">IF(U1921="-","-",O1921&amp;E1921&amp;H1921)</f>
        <v>-</v>
      </c>
      <c r="X1921" s="84" t="str">
        <f aca="false">D1921&amp;G1921</f>
        <v>FT-CAND-EGSC-PRCTRANS:AECO/EMP</v>
      </c>
      <c r="AF1921" s="0" t="str">
        <f aca="false">D1921&amp;V1921</f>
        <v>FT-CAND-EGSC-PRC-</v>
      </c>
    </row>
    <row r="1922" customFormat="false" ht="12.75" hidden="false" customHeight="false" outlineLevel="0" collapsed="false">
      <c r="A1922" s="80" t="n">
        <v>36682</v>
      </c>
      <c r="B1922" s="81" t="s">
        <v>55</v>
      </c>
      <c r="C1922" s="81" t="s">
        <v>56</v>
      </c>
      <c r="D1922" s="81" t="s">
        <v>80</v>
      </c>
      <c r="E1922" s="81" t="s">
        <v>24</v>
      </c>
      <c r="F1922" s="81"/>
      <c r="G1922" s="81" t="s">
        <v>83</v>
      </c>
      <c r="H1922" s="80" t="n">
        <v>39692</v>
      </c>
      <c r="I1922" s="81" t="n">
        <v>-354967</v>
      </c>
      <c r="J1922" s="81" t="n">
        <v>0</v>
      </c>
      <c r="K1922" s="82" t="n">
        <f aca="false">IF(J1922=0,0,J1922/I1922)</f>
        <v>0</v>
      </c>
      <c r="L1922" s="82" t="n">
        <f aca="false">I1922/UOM</f>
        <v>-35.4967</v>
      </c>
      <c r="M1922" s="82" t="n">
        <f aca="false">J1922/UOM</f>
        <v>0</v>
      </c>
      <c r="N1922" s="83" t="str">
        <f aca="false">IF(F1922="P","PHY",IF(F1922="G","G",E1922))</f>
        <v>P</v>
      </c>
      <c r="O1922" s="83" t="str">
        <f aca="false">IF(ISNA(VLOOKUP(G1922,BadCanCurves,1,FALSE())),VLOOKUP(D1922,FOLIOS,6,FALSE()),"not used")</f>
        <v>not used</v>
      </c>
      <c r="P1922" s="83" t="n">
        <f aca="false">IF($N1922="P",VLOOKUP(H1922,PrcBuckets,2,FALSE()),0)</f>
        <v>13</v>
      </c>
      <c r="Q1922" s="83" t="n">
        <f aca="false">IF($N1922="D",VLOOKUP(H1922,BasisBuckets,2,FALSE()),0)</f>
        <v>0</v>
      </c>
      <c r="R1922" s="83" t="n">
        <f aca="false">IF($N1922="PHY",VLOOKUP(H1922,PGDBuckets,2,FALSE()),0)</f>
        <v>0</v>
      </c>
      <c r="S1922" s="83" t="n">
        <f aca="false">IF($N1922="G",VLOOKUP(H1922,PGDBuckets,2,FALSE()),0)</f>
        <v>0</v>
      </c>
      <c r="T1922" s="83" t="n">
        <f aca="false">SUM(P1922:S1922)</f>
        <v>13</v>
      </c>
      <c r="U1922" s="83" t="str">
        <f aca="false">IF(O1922="not used","-",O1922&amp;N1922&amp;T1922)</f>
        <v>-</v>
      </c>
      <c r="V1922" s="83" t="str">
        <f aca="false">IF(O1922="Not Used","-",VLOOKUP(D1922,FOLIOS,7,FALSE())&amp;H1922)</f>
        <v>-</v>
      </c>
      <c r="W1922" s="83" t="str">
        <f aca="false">IF(U1922="-","-",O1922&amp;E1922&amp;H1922)</f>
        <v>-</v>
      </c>
      <c r="X1922" s="84" t="str">
        <f aca="false">D1922&amp;G1922</f>
        <v>FT-CAND-EGSC-PRCTRANS:AECO/EMP</v>
      </c>
      <c r="AF1922" s="0" t="str">
        <f aca="false">D1922&amp;V1922</f>
        <v>FT-CAND-EGSC-PRC-</v>
      </c>
    </row>
    <row r="1923" customFormat="false" ht="12.75" hidden="false" customHeight="false" outlineLevel="0" collapsed="false">
      <c r="A1923" s="80" t="n">
        <v>36682</v>
      </c>
      <c r="B1923" s="81" t="s">
        <v>55</v>
      </c>
      <c r="C1923" s="81" t="s">
        <v>56</v>
      </c>
      <c r="D1923" s="81" t="s">
        <v>80</v>
      </c>
      <c r="E1923" s="81" t="s">
        <v>24</v>
      </c>
      <c r="F1923" s="81"/>
      <c r="G1923" s="81" t="s">
        <v>83</v>
      </c>
      <c r="H1923" s="80" t="n">
        <v>39722</v>
      </c>
      <c r="I1923" s="81" t="n">
        <v>-364644</v>
      </c>
      <c r="J1923" s="81" t="n">
        <v>0</v>
      </c>
      <c r="K1923" s="82" t="n">
        <f aca="false">IF(J1923=0,0,J1923/I1923)</f>
        <v>0</v>
      </c>
      <c r="L1923" s="82" t="n">
        <f aca="false">I1923/UOM</f>
        <v>-36.4644</v>
      </c>
      <c r="M1923" s="82" t="n">
        <f aca="false">J1923/UOM</f>
        <v>0</v>
      </c>
      <c r="N1923" s="83" t="str">
        <f aca="false">IF(F1923="P","PHY",IF(F1923="G","G",E1923))</f>
        <v>P</v>
      </c>
      <c r="O1923" s="83" t="str">
        <f aca="false">IF(ISNA(VLOOKUP(G1923,BadCanCurves,1,FALSE())),VLOOKUP(D1923,FOLIOS,6,FALSE()),"not used")</f>
        <v>not used</v>
      </c>
      <c r="P1923" s="83" t="n">
        <f aca="false">IF($N1923="P",VLOOKUP(H1923,PrcBuckets,2,FALSE()),0)</f>
        <v>13</v>
      </c>
      <c r="Q1923" s="83" t="n">
        <f aca="false">IF($N1923="D",VLOOKUP(H1923,BasisBuckets,2,FALSE()),0)</f>
        <v>0</v>
      </c>
      <c r="R1923" s="83" t="n">
        <f aca="false">IF($N1923="PHY",VLOOKUP(H1923,PGDBuckets,2,FALSE()),0)</f>
        <v>0</v>
      </c>
      <c r="S1923" s="83" t="n">
        <f aca="false">IF($N1923="G",VLOOKUP(H1923,PGDBuckets,2,FALSE()),0)</f>
        <v>0</v>
      </c>
      <c r="T1923" s="83" t="n">
        <f aca="false">SUM(P1923:S1923)</f>
        <v>13</v>
      </c>
      <c r="U1923" s="83" t="str">
        <f aca="false">IF(O1923="not used","-",O1923&amp;N1923&amp;T1923)</f>
        <v>-</v>
      </c>
      <c r="V1923" s="83" t="str">
        <f aca="false">IF(O1923="Not Used","-",VLOOKUP(D1923,FOLIOS,7,FALSE())&amp;H1923)</f>
        <v>-</v>
      </c>
      <c r="W1923" s="83" t="str">
        <f aca="false">IF(U1923="-","-",O1923&amp;E1923&amp;H1923)</f>
        <v>-</v>
      </c>
      <c r="X1923" s="84" t="str">
        <f aca="false">D1923&amp;G1923</f>
        <v>FT-CAND-EGSC-PRCTRANS:AECO/EMP</v>
      </c>
      <c r="AF1923" s="0" t="str">
        <f aca="false">D1923&amp;V1923</f>
        <v>FT-CAND-EGSC-PRC-</v>
      </c>
    </row>
    <row r="1924" customFormat="false" ht="12.75" hidden="false" customHeight="false" outlineLevel="0" collapsed="false">
      <c r="A1924" s="80" t="n">
        <v>36682</v>
      </c>
      <c r="B1924" s="81" t="s">
        <v>55</v>
      </c>
      <c r="C1924" s="81" t="s">
        <v>56</v>
      </c>
      <c r="D1924" s="81" t="s">
        <v>80</v>
      </c>
      <c r="E1924" s="81" t="s">
        <v>24</v>
      </c>
      <c r="F1924" s="81"/>
      <c r="G1924" s="81" t="s">
        <v>83</v>
      </c>
      <c r="H1924" s="80" t="n">
        <v>39753</v>
      </c>
      <c r="I1924" s="81" t="n">
        <v>-350740</v>
      </c>
      <c r="J1924" s="81" t="n">
        <v>0</v>
      </c>
      <c r="K1924" s="82" t="n">
        <f aca="false">IF(J1924=0,0,J1924/I1924)</f>
        <v>0</v>
      </c>
      <c r="L1924" s="82" t="n">
        <f aca="false">I1924/UOM</f>
        <v>-35.074</v>
      </c>
      <c r="M1924" s="82" t="n">
        <f aca="false">J1924/UOM</f>
        <v>0</v>
      </c>
      <c r="N1924" s="83" t="str">
        <f aca="false">IF(F1924="P","PHY",IF(F1924="G","G",E1924))</f>
        <v>P</v>
      </c>
      <c r="O1924" s="83" t="str">
        <f aca="false">IF(ISNA(VLOOKUP(G1924,BadCanCurves,1,FALSE())),VLOOKUP(D1924,FOLIOS,6,FALSE()),"not used")</f>
        <v>not used</v>
      </c>
      <c r="P1924" s="83" t="n">
        <f aca="false">IF($N1924="P",VLOOKUP(H1924,PrcBuckets,2,FALSE()),0)</f>
        <v>13</v>
      </c>
      <c r="Q1924" s="83" t="n">
        <f aca="false">IF($N1924="D",VLOOKUP(H1924,BasisBuckets,2,FALSE()),0)</f>
        <v>0</v>
      </c>
      <c r="R1924" s="83" t="n">
        <f aca="false">IF($N1924="PHY",VLOOKUP(H1924,PGDBuckets,2,FALSE()),0)</f>
        <v>0</v>
      </c>
      <c r="S1924" s="83" t="n">
        <f aca="false">IF($N1924="G",VLOOKUP(H1924,PGDBuckets,2,FALSE()),0)</f>
        <v>0</v>
      </c>
      <c r="T1924" s="83" t="n">
        <f aca="false">SUM(P1924:S1924)</f>
        <v>13</v>
      </c>
      <c r="U1924" s="83" t="str">
        <f aca="false">IF(O1924="not used","-",O1924&amp;N1924&amp;T1924)</f>
        <v>-</v>
      </c>
      <c r="V1924" s="83" t="str">
        <f aca="false">IF(O1924="Not Used","-",VLOOKUP(D1924,FOLIOS,7,FALSE())&amp;H1924)</f>
        <v>-</v>
      </c>
      <c r="W1924" s="83" t="str">
        <f aca="false">IF(U1924="-","-",O1924&amp;E1924&amp;H1924)</f>
        <v>-</v>
      </c>
      <c r="X1924" s="84" t="str">
        <f aca="false">D1924&amp;G1924</f>
        <v>FT-CAND-EGSC-PRCTRANS:AECO/EMP</v>
      </c>
      <c r="AF1924" s="0" t="str">
        <f aca="false">D1924&amp;V1924</f>
        <v>FT-CAND-EGSC-PRC-</v>
      </c>
    </row>
    <row r="1925" customFormat="false" ht="12.75" hidden="false" customHeight="false" outlineLevel="0" collapsed="false">
      <c r="A1925" s="80" t="n">
        <v>36682</v>
      </c>
      <c r="B1925" s="81" t="s">
        <v>55</v>
      </c>
      <c r="C1925" s="81" t="s">
        <v>56</v>
      </c>
      <c r="D1925" s="81" t="s">
        <v>80</v>
      </c>
      <c r="E1925" s="81" t="s">
        <v>24</v>
      </c>
      <c r="F1925" s="81"/>
      <c r="G1925" s="81" t="s">
        <v>83</v>
      </c>
      <c r="H1925" s="80" t="n">
        <v>39783</v>
      </c>
      <c r="I1925" s="81" t="n">
        <v>-360303</v>
      </c>
      <c r="J1925" s="81" t="n">
        <v>0</v>
      </c>
      <c r="K1925" s="82" t="n">
        <f aca="false">IF(J1925=0,0,J1925/I1925)</f>
        <v>0</v>
      </c>
      <c r="L1925" s="82" t="n">
        <f aca="false">I1925/UOM</f>
        <v>-36.0303</v>
      </c>
      <c r="M1925" s="82" t="n">
        <f aca="false">J1925/UOM</f>
        <v>0</v>
      </c>
      <c r="N1925" s="83" t="str">
        <f aca="false">IF(F1925="P","PHY",IF(F1925="G","G",E1925))</f>
        <v>P</v>
      </c>
      <c r="O1925" s="83" t="str">
        <f aca="false">IF(ISNA(VLOOKUP(G1925,BadCanCurves,1,FALSE())),VLOOKUP(D1925,FOLIOS,6,FALSE()),"not used")</f>
        <v>not used</v>
      </c>
      <c r="P1925" s="83" t="n">
        <f aca="false">IF($N1925="P",VLOOKUP(H1925,PrcBuckets,2,FALSE()),0)</f>
        <v>13</v>
      </c>
      <c r="Q1925" s="83" t="n">
        <f aca="false">IF($N1925="D",VLOOKUP(H1925,BasisBuckets,2,FALSE()),0)</f>
        <v>0</v>
      </c>
      <c r="R1925" s="83" t="n">
        <f aca="false">IF($N1925="PHY",VLOOKUP(H1925,PGDBuckets,2,FALSE()),0)</f>
        <v>0</v>
      </c>
      <c r="S1925" s="83" t="n">
        <f aca="false">IF($N1925="G",VLOOKUP(H1925,PGDBuckets,2,FALSE()),0)</f>
        <v>0</v>
      </c>
      <c r="T1925" s="83" t="n">
        <f aca="false">SUM(P1925:S1925)</f>
        <v>13</v>
      </c>
      <c r="U1925" s="83" t="str">
        <f aca="false">IF(O1925="not used","-",O1925&amp;N1925&amp;T1925)</f>
        <v>-</v>
      </c>
      <c r="V1925" s="83" t="str">
        <f aca="false">IF(O1925="Not Used","-",VLOOKUP(D1925,FOLIOS,7,FALSE())&amp;H1925)</f>
        <v>-</v>
      </c>
      <c r="W1925" s="83" t="str">
        <f aca="false">IF(U1925="-","-",O1925&amp;E1925&amp;H1925)</f>
        <v>-</v>
      </c>
      <c r="X1925" s="84" t="str">
        <f aca="false">D1925&amp;G1925</f>
        <v>FT-CAND-EGSC-PRCTRANS:AECO/EMP</v>
      </c>
      <c r="AF1925" s="0" t="str">
        <f aca="false">D1925&amp;V1925</f>
        <v>FT-CAND-EGSC-PRC-</v>
      </c>
    </row>
    <row r="1926" customFormat="false" ht="12.75" hidden="false" customHeight="false" outlineLevel="0" collapsed="false">
      <c r="A1926" s="80" t="n">
        <v>36682</v>
      </c>
      <c r="B1926" s="81" t="s">
        <v>55</v>
      </c>
      <c r="C1926" s="81" t="s">
        <v>56</v>
      </c>
      <c r="D1926" s="81" t="s">
        <v>80</v>
      </c>
      <c r="E1926" s="81" t="s">
        <v>24</v>
      </c>
      <c r="F1926" s="81"/>
      <c r="G1926" s="81" t="s">
        <v>83</v>
      </c>
      <c r="H1926" s="80" t="n">
        <v>39814</v>
      </c>
      <c r="I1926" s="81" t="n">
        <v>-358117</v>
      </c>
      <c r="J1926" s="81" t="n">
        <v>0</v>
      </c>
      <c r="K1926" s="82" t="n">
        <f aca="false">IF(J1926=0,0,J1926/I1926)</f>
        <v>0</v>
      </c>
      <c r="L1926" s="82" t="n">
        <f aca="false">I1926/UOM</f>
        <v>-35.8117</v>
      </c>
      <c r="M1926" s="82" t="n">
        <f aca="false">J1926/UOM</f>
        <v>0</v>
      </c>
      <c r="N1926" s="83" t="str">
        <f aca="false">IF(F1926="P","PHY",IF(F1926="G","G",E1926))</f>
        <v>P</v>
      </c>
      <c r="O1926" s="83" t="str">
        <f aca="false">IF(ISNA(VLOOKUP(G1926,BadCanCurves,1,FALSE())),VLOOKUP(D1926,FOLIOS,6,FALSE()),"not used")</f>
        <v>not used</v>
      </c>
      <c r="P1926" s="83" t="n">
        <f aca="false">IF($N1926="P",VLOOKUP(H1926,PrcBuckets,2,FALSE()),0)</f>
        <v>13</v>
      </c>
      <c r="Q1926" s="83" t="n">
        <f aca="false">IF($N1926="D",VLOOKUP(H1926,BasisBuckets,2,FALSE()),0)</f>
        <v>0</v>
      </c>
      <c r="R1926" s="83" t="n">
        <f aca="false">IF($N1926="PHY",VLOOKUP(H1926,PGDBuckets,2,FALSE()),0)</f>
        <v>0</v>
      </c>
      <c r="S1926" s="83" t="n">
        <f aca="false">IF($N1926="G",VLOOKUP(H1926,PGDBuckets,2,FALSE()),0)</f>
        <v>0</v>
      </c>
      <c r="T1926" s="83" t="n">
        <f aca="false">SUM(P1926:S1926)</f>
        <v>13</v>
      </c>
      <c r="U1926" s="83" t="str">
        <f aca="false">IF(O1926="not used","-",O1926&amp;N1926&amp;T1926)</f>
        <v>-</v>
      </c>
      <c r="V1926" s="83" t="str">
        <f aca="false">IF(O1926="Not Used","-",VLOOKUP(D1926,FOLIOS,7,FALSE())&amp;H1926)</f>
        <v>-</v>
      </c>
      <c r="W1926" s="83" t="str">
        <f aca="false">IF(U1926="-","-",O1926&amp;E1926&amp;H1926)</f>
        <v>-</v>
      </c>
      <c r="X1926" s="84" t="str">
        <f aca="false">D1926&amp;G1926</f>
        <v>FT-CAND-EGSC-PRCTRANS:AECO/EMP</v>
      </c>
      <c r="AF1926" s="0" t="str">
        <f aca="false">D1926&amp;V1926</f>
        <v>FT-CAND-EGSC-PRC-</v>
      </c>
    </row>
    <row r="1927" customFormat="false" ht="12.75" hidden="false" customHeight="false" outlineLevel="0" collapsed="false">
      <c r="A1927" s="80" t="n">
        <v>36682</v>
      </c>
      <c r="B1927" s="81" t="s">
        <v>55</v>
      </c>
      <c r="C1927" s="81" t="s">
        <v>56</v>
      </c>
      <c r="D1927" s="81" t="s">
        <v>80</v>
      </c>
      <c r="E1927" s="81" t="s">
        <v>24</v>
      </c>
      <c r="F1927" s="81"/>
      <c r="G1927" s="81" t="s">
        <v>83</v>
      </c>
      <c r="H1927" s="80" t="n">
        <v>39845</v>
      </c>
      <c r="I1927" s="81" t="n">
        <v>-321498</v>
      </c>
      <c r="J1927" s="81" t="n">
        <v>0</v>
      </c>
      <c r="K1927" s="82" t="n">
        <f aca="false">IF(J1927=0,0,J1927/I1927)</f>
        <v>0</v>
      </c>
      <c r="L1927" s="82" t="n">
        <f aca="false">I1927/UOM</f>
        <v>-32.1498</v>
      </c>
      <c r="M1927" s="82" t="n">
        <f aca="false">J1927/UOM</f>
        <v>0</v>
      </c>
      <c r="N1927" s="83" t="str">
        <f aca="false">IF(F1927="P","PHY",IF(F1927="G","G",E1927))</f>
        <v>P</v>
      </c>
      <c r="O1927" s="83" t="str">
        <f aca="false">IF(ISNA(VLOOKUP(G1927,BadCanCurves,1,FALSE())),VLOOKUP(D1927,FOLIOS,6,FALSE()),"not used")</f>
        <v>not used</v>
      </c>
      <c r="P1927" s="83" t="n">
        <f aca="false">IF($N1927="P",VLOOKUP(H1927,PrcBuckets,2,FALSE()),0)</f>
        <v>13</v>
      </c>
      <c r="Q1927" s="83" t="n">
        <f aca="false">IF($N1927="D",VLOOKUP(H1927,BasisBuckets,2,FALSE()),0)</f>
        <v>0</v>
      </c>
      <c r="R1927" s="83" t="n">
        <f aca="false">IF($N1927="PHY",VLOOKUP(H1927,PGDBuckets,2,FALSE()),0)</f>
        <v>0</v>
      </c>
      <c r="S1927" s="83" t="n">
        <f aca="false">IF($N1927="G",VLOOKUP(H1927,PGDBuckets,2,FALSE()),0)</f>
        <v>0</v>
      </c>
      <c r="T1927" s="83" t="n">
        <f aca="false">SUM(P1927:S1927)</f>
        <v>13</v>
      </c>
      <c r="U1927" s="83" t="str">
        <f aca="false">IF(O1927="not used","-",O1927&amp;N1927&amp;T1927)</f>
        <v>-</v>
      </c>
      <c r="V1927" s="83" t="str">
        <f aca="false">IF(O1927="Not Used","-",VLOOKUP(D1927,FOLIOS,7,FALSE())&amp;H1927)</f>
        <v>-</v>
      </c>
      <c r="W1927" s="83" t="str">
        <f aca="false">IF(U1927="-","-",O1927&amp;E1927&amp;H1927)</f>
        <v>-</v>
      </c>
      <c r="X1927" s="84" t="str">
        <f aca="false">D1927&amp;G1927</f>
        <v>FT-CAND-EGSC-PRCTRANS:AECO/EMP</v>
      </c>
      <c r="AF1927" s="0" t="str">
        <f aca="false">D1927&amp;V1927</f>
        <v>FT-CAND-EGSC-PRC-</v>
      </c>
    </row>
    <row r="1928" customFormat="false" ht="12.75" hidden="false" customHeight="false" outlineLevel="0" collapsed="false">
      <c r="A1928" s="80" t="n">
        <v>36682</v>
      </c>
      <c r="B1928" s="81" t="s">
        <v>55</v>
      </c>
      <c r="C1928" s="81" t="s">
        <v>56</v>
      </c>
      <c r="D1928" s="81" t="s">
        <v>80</v>
      </c>
      <c r="E1928" s="81" t="s">
        <v>24</v>
      </c>
      <c r="F1928" s="81"/>
      <c r="G1928" s="81" t="s">
        <v>83</v>
      </c>
      <c r="H1928" s="80" t="n">
        <v>39873</v>
      </c>
      <c r="I1928" s="81" t="n">
        <v>-353993</v>
      </c>
      <c r="J1928" s="81" t="n">
        <v>0</v>
      </c>
      <c r="K1928" s="82" t="n">
        <f aca="false">IF(J1928=0,0,J1928/I1928)</f>
        <v>0</v>
      </c>
      <c r="L1928" s="82" t="n">
        <f aca="false">I1928/UOM</f>
        <v>-35.3993</v>
      </c>
      <c r="M1928" s="82" t="n">
        <f aca="false">J1928/UOM</f>
        <v>0</v>
      </c>
      <c r="N1928" s="83" t="str">
        <f aca="false">IF(F1928="P","PHY",IF(F1928="G","G",E1928))</f>
        <v>P</v>
      </c>
      <c r="O1928" s="83" t="str">
        <f aca="false">IF(ISNA(VLOOKUP(G1928,BadCanCurves,1,FALSE())),VLOOKUP(D1928,FOLIOS,6,FALSE()),"not used")</f>
        <v>not used</v>
      </c>
      <c r="P1928" s="83" t="n">
        <f aca="false">IF($N1928="P",VLOOKUP(H1928,PrcBuckets,2,FALSE()),0)</f>
        <v>13</v>
      </c>
      <c r="Q1928" s="83" t="n">
        <f aca="false">IF($N1928="D",VLOOKUP(H1928,BasisBuckets,2,FALSE()),0)</f>
        <v>0</v>
      </c>
      <c r="R1928" s="83" t="n">
        <f aca="false">IF($N1928="PHY",VLOOKUP(H1928,PGDBuckets,2,FALSE()),0)</f>
        <v>0</v>
      </c>
      <c r="S1928" s="83" t="n">
        <f aca="false">IF($N1928="G",VLOOKUP(H1928,PGDBuckets,2,FALSE()),0)</f>
        <v>0</v>
      </c>
      <c r="T1928" s="83" t="n">
        <f aca="false">SUM(P1928:S1928)</f>
        <v>13</v>
      </c>
      <c r="U1928" s="83" t="str">
        <f aca="false">IF(O1928="not used","-",O1928&amp;N1928&amp;T1928)</f>
        <v>-</v>
      </c>
      <c r="V1928" s="83" t="str">
        <f aca="false">IF(O1928="Not Used","-",VLOOKUP(D1928,FOLIOS,7,FALSE())&amp;H1928)</f>
        <v>-</v>
      </c>
      <c r="W1928" s="83" t="str">
        <f aca="false">IF(U1928="-","-",O1928&amp;E1928&amp;H1928)</f>
        <v>-</v>
      </c>
      <c r="X1928" s="84" t="str">
        <f aca="false">D1928&amp;G1928</f>
        <v>FT-CAND-EGSC-PRCTRANS:AECO/EMP</v>
      </c>
      <c r="AF1928" s="0" t="str">
        <f aca="false">D1928&amp;V1928</f>
        <v>FT-CAND-EGSC-PRC-</v>
      </c>
    </row>
    <row r="1929" customFormat="false" ht="12.75" hidden="false" customHeight="false" outlineLevel="0" collapsed="false">
      <c r="A1929" s="80" t="n">
        <v>36682</v>
      </c>
      <c r="B1929" s="81" t="s">
        <v>55</v>
      </c>
      <c r="C1929" s="81" t="s">
        <v>56</v>
      </c>
      <c r="D1929" s="81" t="s">
        <v>80</v>
      </c>
      <c r="E1929" s="81" t="s">
        <v>24</v>
      </c>
      <c r="F1929" s="81"/>
      <c r="G1929" s="81" t="s">
        <v>83</v>
      </c>
      <c r="H1929" s="80" t="n">
        <v>39904</v>
      </c>
      <c r="I1929" s="81" t="n">
        <v>-340495</v>
      </c>
      <c r="J1929" s="81" t="n">
        <v>0</v>
      </c>
      <c r="K1929" s="82" t="n">
        <f aca="false">IF(J1929=0,0,J1929/I1929)</f>
        <v>0</v>
      </c>
      <c r="L1929" s="82" t="n">
        <f aca="false">I1929/UOM</f>
        <v>-34.0495</v>
      </c>
      <c r="M1929" s="82" t="n">
        <f aca="false">J1929/UOM</f>
        <v>0</v>
      </c>
      <c r="N1929" s="83" t="str">
        <f aca="false">IF(F1929="P","PHY",IF(F1929="G","G",E1929))</f>
        <v>P</v>
      </c>
      <c r="O1929" s="83" t="str">
        <f aca="false">IF(ISNA(VLOOKUP(G1929,BadCanCurves,1,FALSE())),VLOOKUP(D1929,FOLIOS,6,FALSE()),"not used")</f>
        <v>not used</v>
      </c>
      <c r="P1929" s="83" t="n">
        <f aca="false">IF($N1929="P",VLOOKUP(H1929,PrcBuckets,2,FALSE()),0)</f>
        <v>13</v>
      </c>
      <c r="Q1929" s="83" t="n">
        <f aca="false">IF($N1929="D",VLOOKUP(H1929,BasisBuckets,2,FALSE()),0)</f>
        <v>0</v>
      </c>
      <c r="R1929" s="83" t="n">
        <f aca="false">IF($N1929="PHY",VLOOKUP(H1929,PGDBuckets,2,FALSE()),0)</f>
        <v>0</v>
      </c>
      <c r="S1929" s="83" t="n">
        <f aca="false">IF($N1929="G",VLOOKUP(H1929,PGDBuckets,2,FALSE()),0)</f>
        <v>0</v>
      </c>
      <c r="T1929" s="83" t="n">
        <f aca="false">SUM(P1929:S1929)</f>
        <v>13</v>
      </c>
      <c r="U1929" s="83" t="str">
        <f aca="false">IF(O1929="not used","-",O1929&amp;N1929&amp;T1929)</f>
        <v>-</v>
      </c>
      <c r="V1929" s="83" t="str">
        <f aca="false">IF(O1929="Not Used","-",VLOOKUP(D1929,FOLIOS,7,FALSE())&amp;H1929)</f>
        <v>-</v>
      </c>
      <c r="W1929" s="83" t="str">
        <f aca="false">IF(U1929="-","-",O1929&amp;E1929&amp;H1929)</f>
        <v>-</v>
      </c>
      <c r="X1929" s="84" t="str">
        <f aca="false">D1929&amp;G1929</f>
        <v>FT-CAND-EGSC-PRCTRANS:AECO/EMP</v>
      </c>
      <c r="AF1929" s="0" t="str">
        <f aca="false">D1929&amp;V1929</f>
        <v>FT-CAND-EGSC-PRC-</v>
      </c>
    </row>
    <row r="1930" customFormat="false" ht="12.75" hidden="false" customHeight="false" outlineLevel="0" collapsed="false">
      <c r="A1930" s="80" t="n">
        <v>36682</v>
      </c>
      <c r="B1930" s="81" t="s">
        <v>55</v>
      </c>
      <c r="C1930" s="81" t="s">
        <v>56</v>
      </c>
      <c r="D1930" s="81" t="s">
        <v>80</v>
      </c>
      <c r="E1930" s="81" t="s">
        <v>24</v>
      </c>
      <c r="F1930" s="81"/>
      <c r="G1930" s="81" t="s">
        <v>83</v>
      </c>
      <c r="H1930" s="80" t="n">
        <v>39934</v>
      </c>
      <c r="I1930" s="81" t="n">
        <v>-349779</v>
      </c>
      <c r="J1930" s="81" t="n">
        <v>0</v>
      </c>
      <c r="K1930" s="82" t="n">
        <f aca="false">IF(J1930=0,0,J1930/I1930)</f>
        <v>0</v>
      </c>
      <c r="L1930" s="82" t="n">
        <f aca="false">I1930/UOM</f>
        <v>-34.9779</v>
      </c>
      <c r="M1930" s="82" t="n">
        <f aca="false">J1930/UOM</f>
        <v>0</v>
      </c>
      <c r="N1930" s="83" t="str">
        <f aca="false">IF(F1930="P","PHY",IF(F1930="G","G",E1930))</f>
        <v>P</v>
      </c>
      <c r="O1930" s="83" t="str">
        <f aca="false">IF(ISNA(VLOOKUP(G1930,BadCanCurves,1,FALSE())),VLOOKUP(D1930,FOLIOS,6,FALSE()),"not used")</f>
        <v>not used</v>
      </c>
      <c r="P1930" s="83" t="n">
        <f aca="false">IF($N1930="P",VLOOKUP(H1930,PrcBuckets,2,FALSE()),0)</f>
        <v>13</v>
      </c>
      <c r="Q1930" s="83" t="n">
        <f aca="false">IF($N1930="D",VLOOKUP(H1930,BasisBuckets,2,FALSE()),0)</f>
        <v>0</v>
      </c>
      <c r="R1930" s="83" t="n">
        <f aca="false">IF($N1930="PHY",VLOOKUP(H1930,PGDBuckets,2,FALSE()),0)</f>
        <v>0</v>
      </c>
      <c r="S1930" s="83" t="n">
        <f aca="false">IF($N1930="G",VLOOKUP(H1930,PGDBuckets,2,FALSE()),0)</f>
        <v>0</v>
      </c>
      <c r="T1930" s="83" t="n">
        <f aca="false">SUM(P1930:S1930)</f>
        <v>13</v>
      </c>
      <c r="U1930" s="83" t="str">
        <f aca="false">IF(O1930="not used","-",O1930&amp;N1930&amp;T1930)</f>
        <v>-</v>
      </c>
      <c r="V1930" s="83" t="str">
        <f aca="false">IF(O1930="Not Used","-",VLOOKUP(D1930,FOLIOS,7,FALSE())&amp;H1930)</f>
        <v>-</v>
      </c>
      <c r="W1930" s="83" t="str">
        <f aca="false">IF(U1930="-","-",O1930&amp;E1930&amp;H1930)</f>
        <v>-</v>
      </c>
      <c r="X1930" s="84" t="str">
        <f aca="false">D1930&amp;G1930</f>
        <v>FT-CAND-EGSC-PRCTRANS:AECO/EMP</v>
      </c>
      <c r="AF1930" s="0" t="str">
        <f aca="false">D1930&amp;V1930</f>
        <v>FT-CAND-EGSC-PRC-</v>
      </c>
    </row>
    <row r="1931" customFormat="false" ht="12.75" hidden="false" customHeight="false" outlineLevel="0" collapsed="false">
      <c r="A1931" s="80" t="n">
        <v>36682</v>
      </c>
      <c r="B1931" s="81" t="s">
        <v>55</v>
      </c>
      <c r="C1931" s="81" t="s">
        <v>56</v>
      </c>
      <c r="D1931" s="81" t="s">
        <v>80</v>
      </c>
      <c r="E1931" s="81" t="s">
        <v>24</v>
      </c>
      <c r="F1931" s="81"/>
      <c r="G1931" s="81" t="s">
        <v>83</v>
      </c>
      <c r="H1931" s="80" t="n">
        <v>39965</v>
      </c>
      <c r="I1931" s="81" t="n">
        <v>-336443</v>
      </c>
      <c r="J1931" s="81" t="n">
        <v>0</v>
      </c>
      <c r="K1931" s="82" t="n">
        <f aca="false">IF(J1931=0,0,J1931/I1931)</f>
        <v>0</v>
      </c>
      <c r="L1931" s="82" t="n">
        <f aca="false">I1931/UOM</f>
        <v>-33.6443</v>
      </c>
      <c r="M1931" s="82" t="n">
        <f aca="false">J1931/UOM</f>
        <v>0</v>
      </c>
      <c r="N1931" s="83" t="str">
        <f aca="false">IF(F1931="P","PHY",IF(F1931="G","G",E1931))</f>
        <v>P</v>
      </c>
      <c r="O1931" s="83" t="str">
        <f aca="false">IF(ISNA(VLOOKUP(G1931,BadCanCurves,1,FALSE())),VLOOKUP(D1931,FOLIOS,6,FALSE()),"not used")</f>
        <v>not used</v>
      </c>
      <c r="P1931" s="83" t="n">
        <f aca="false">IF($N1931="P",VLOOKUP(H1931,PrcBuckets,2,FALSE()),0)</f>
        <v>13</v>
      </c>
      <c r="Q1931" s="83" t="n">
        <f aca="false">IF($N1931="D",VLOOKUP(H1931,BasisBuckets,2,FALSE()),0)</f>
        <v>0</v>
      </c>
      <c r="R1931" s="83" t="n">
        <f aca="false">IF($N1931="PHY",VLOOKUP(H1931,PGDBuckets,2,FALSE()),0)</f>
        <v>0</v>
      </c>
      <c r="S1931" s="83" t="n">
        <f aca="false">IF($N1931="G",VLOOKUP(H1931,PGDBuckets,2,FALSE()),0)</f>
        <v>0</v>
      </c>
      <c r="T1931" s="83" t="n">
        <f aca="false">SUM(P1931:S1931)</f>
        <v>13</v>
      </c>
      <c r="U1931" s="83" t="str">
        <f aca="false">IF(O1931="not used","-",O1931&amp;N1931&amp;T1931)</f>
        <v>-</v>
      </c>
      <c r="V1931" s="83" t="str">
        <f aca="false">IF(O1931="Not Used","-",VLOOKUP(D1931,FOLIOS,7,FALSE())&amp;H1931)</f>
        <v>-</v>
      </c>
      <c r="W1931" s="83" t="str">
        <f aca="false">IF(U1931="-","-",O1931&amp;E1931&amp;H1931)</f>
        <v>-</v>
      </c>
      <c r="X1931" s="84" t="str">
        <f aca="false">D1931&amp;G1931</f>
        <v>FT-CAND-EGSC-PRCTRANS:AECO/EMP</v>
      </c>
      <c r="AF1931" s="0" t="str">
        <f aca="false">D1931&amp;V1931</f>
        <v>FT-CAND-EGSC-PRC-</v>
      </c>
    </row>
    <row r="1932" customFormat="false" ht="12.75" hidden="false" customHeight="false" outlineLevel="0" collapsed="false">
      <c r="A1932" s="80" t="n">
        <v>36682</v>
      </c>
      <c r="B1932" s="81" t="s">
        <v>55</v>
      </c>
      <c r="C1932" s="81" t="s">
        <v>56</v>
      </c>
      <c r="D1932" s="81" t="s">
        <v>80</v>
      </c>
      <c r="E1932" s="81" t="s">
        <v>24</v>
      </c>
      <c r="F1932" s="81"/>
      <c r="G1932" s="81" t="s">
        <v>83</v>
      </c>
      <c r="H1932" s="80" t="n">
        <v>39995</v>
      </c>
      <c r="I1932" s="81" t="n">
        <v>-345616</v>
      </c>
      <c r="J1932" s="81" t="n">
        <v>0</v>
      </c>
      <c r="K1932" s="82" t="n">
        <f aca="false">IF(J1932=0,0,J1932/I1932)</f>
        <v>0</v>
      </c>
      <c r="L1932" s="82" t="n">
        <f aca="false">I1932/UOM</f>
        <v>-34.5616</v>
      </c>
      <c r="M1932" s="82" t="n">
        <f aca="false">J1932/UOM</f>
        <v>0</v>
      </c>
      <c r="N1932" s="83" t="str">
        <f aca="false">IF(F1932="P","PHY",IF(F1932="G","G",E1932))</f>
        <v>P</v>
      </c>
      <c r="O1932" s="83" t="str">
        <f aca="false">IF(ISNA(VLOOKUP(G1932,BadCanCurves,1,FALSE())),VLOOKUP(D1932,FOLIOS,6,FALSE()),"not used")</f>
        <v>not used</v>
      </c>
      <c r="P1932" s="83" t="n">
        <f aca="false">IF($N1932="P",VLOOKUP(H1932,PrcBuckets,2,FALSE()),0)</f>
        <v>13</v>
      </c>
      <c r="Q1932" s="83" t="n">
        <f aca="false">IF($N1932="D",VLOOKUP(H1932,BasisBuckets,2,FALSE()),0)</f>
        <v>0</v>
      </c>
      <c r="R1932" s="83" t="n">
        <f aca="false">IF($N1932="PHY",VLOOKUP(H1932,PGDBuckets,2,FALSE()),0)</f>
        <v>0</v>
      </c>
      <c r="S1932" s="83" t="n">
        <f aca="false">IF($N1932="G",VLOOKUP(H1932,PGDBuckets,2,FALSE()),0)</f>
        <v>0</v>
      </c>
      <c r="T1932" s="83" t="n">
        <f aca="false">SUM(P1932:S1932)</f>
        <v>13</v>
      </c>
      <c r="U1932" s="83" t="str">
        <f aca="false">IF(O1932="not used","-",O1932&amp;N1932&amp;T1932)</f>
        <v>-</v>
      </c>
      <c r="V1932" s="83" t="str">
        <f aca="false">IF(O1932="Not Used","-",VLOOKUP(D1932,FOLIOS,7,FALSE())&amp;H1932)</f>
        <v>-</v>
      </c>
      <c r="W1932" s="83" t="str">
        <f aca="false">IF(U1932="-","-",O1932&amp;E1932&amp;H1932)</f>
        <v>-</v>
      </c>
      <c r="X1932" s="84" t="str">
        <f aca="false">D1932&amp;G1932</f>
        <v>FT-CAND-EGSC-PRCTRANS:AECO/EMP</v>
      </c>
      <c r="AF1932" s="0" t="str">
        <f aca="false">D1932&amp;V1932</f>
        <v>FT-CAND-EGSC-PRC-</v>
      </c>
    </row>
    <row r="1933" customFormat="false" ht="12.75" hidden="false" customHeight="false" outlineLevel="0" collapsed="false">
      <c r="A1933" s="80" t="n">
        <v>36682</v>
      </c>
      <c r="B1933" s="81" t="s">
        <v>55</v>
      </c>
      <c r="C1933" s="81" t="s">
        <v>56</v>
      </c>
      <c r="D1933" s="81" t="s">
        <v>80</v>
      </c>
      <c r="E1933" s="81" t="s">
        <v>24</v>
      </c>
      <c r="F1933" s="81"/>
      <c r="G1933" s="81" t="s">
        <v>83</v>
      </c>
      <c r="H1933" s="80" t="n">
        <v>40026</v>
      </c>
      <c r="I1933" s="81" t="n">
        <v>-343520</v>
      </c>
      <c r="J1933" s="81" t="n">
        <v>0</v>
      </c>
      <c r="K1933" s="82" t="n">
        <f aca="false">IF(J1933=0,0,J1933/I1933)</f>
        <v>0</v>
      </c>
      <c r="L1933" s="82" t="n">
        <f aca="false">I1933/UOM</f>
        <v>-34.352</v>
      </c>
      <c r="M1933" s="82" t="n">
        <f aca="false">J1933/UOM</f>
        <v>0</v>
      </c>
      <c r="N1933" s="83" t="str">
        <f aca="false">IF(F1933="P","PHY",IF(F1933="G","G",E1933))</f>
        <v>P</v>
      </c>
      <c r="O1933" s="83" t="str">
        <f aca="false">IF(ISNA(VLOOKUP(G1933,BadCanCurves,1,FALSE())),VLOOKUP(D1933,FOLIOS,6,FALSE()),"not used")</f>
        <v>not used</v>
      </c>
      <c r="P1933" s="83" t="n">
        <f aca="false">IF($N1933="P",VLOOKUP(H1933,PrcBuckets,2,FALSE()),0)</f>
        <v>13</v>
      </c>
      <c r="Q1933" s="83" t="n">
        <f aca="false">IF($N1933="D",VLOOKUP(H1933,BasisBuckets,2,FALSE()),0)</f>
        <v>0</v>
      </c>
      <c r="R1933" s="83" t="n">
        <f aca="false">IF($N1933="PHY",VLOOKUP(H1933,PGDBuckets,2,FALSE()),0)</f>
        <v>0</v>
      </c>
      <c r="S1933" s="83" t="n">
        <f aca="false">IF($N1933="G",VLOOKUP(H1933,PGDBuckets,2,FALSE()),0)</f>
        <v>0</v>
      </c>
      <c r="T1933" s="83" t="n">
        <f aca="false">SUM(P1933:S1933)</f>
        <v>13</v>
      </c>
      <c r="U1933" s="83" t="str">
        <f aca="false">IF(O1933="not used","-",O1933&amp;N1933&amp;T1933)</f>
        <v>-</v>
      </c>
      <c r="V1933" s="83" t="str">
        <f aca="false">IF(O1933="Not Used","-",VLOOKUP(D1933,FOLIOS,7,FALSE())&amp;H1933)</f>
        <v>-</v>
      </c>
      <c r="W1933" s="83" t="str">
        <f aca="false">IF(U1933="-","-",O1933&amp;E1933&amp;H1933)</f>
        <v>-</v>
      </c>
      <c r="X1933" s="84" t="str">
        <f aca="false">D1933&amp;G1933</f>
        <v>FT-CAND-EGSC-PRCTRANS:AECO/EMP</v>
      </c>
      <c r="AF1933" s="0" t="str">
        <f aca="false">D1933&amp;V1933</f>
        <v>FT-CAND-EGSC-PRC-</v>
      </c>
    </row>
    <row r="1934" customFormat="false" ht="12.75" hidden="false" customHeight="false" outlineLevel="0" collapsed="false">
      <c r="A1934" s="80" t="n">
        <v>36682</v>
      </c>
      <c r="B1934" s="81" t="s">
        <v>55</v>
      </c>
      <c r="C1934" s="81" t="s">
        <v>56</v>
      </c>
      <c r="D1934" s="81" t="s">
        <v>80</v>
      </c>
      <c r="E1934" s="81" t="s">
        <v>24</v>
      </c>
      <c r="F1934" s="81"/>
      <c r="G1934" s="81" t="s">
        <v>83</v>
      </c>
      <c r="H1934" s="80" t="n">
        <v>40057</v>
      </c>
      <c r="I1934" s="81" t="n">
        <v>-330422</v>
      </c>
      <c r="J1934" s="81" t="n">
        <v>0</v>
      </c>
      <c r="K1934" s="82" t="n">
        <f aca="false">IF(J1934=0,0,J1934/I1934)</f>
        <v>0</v>
      </c>
      <c r="L1934" s="82" t="n">
        <f aca="false">I1934/UOM</f>
        <v>-33.0422</v>
      </c>
      <c r="M1934" s="82" t="n">
        <f aca="false">J1934/UOM</f>
        <v>0</v>
      </c>
      <c r="N1934" s="83" t="str">
        <f aca="false">IF(F1934="P","PHY",IF(F1934="G","G",E1934))</f>
        <v>P</v>
      </c>
      <c r="O1934" s="83" t="str">
        <f aca="false">IF(ISNA(VLOOKUP(G1934,BadCanCurves,1,FALSE())),VLOOKUP(D1934,FOLIOS,6,FALSE()),"not used")</f>
        <v>not used</v>
      </c>
      <c r="P1934" s="83" t="n">
        <f aca="false">IF($N1934="P",VLOOKUP(H1934,PrcBuckets,2,FALSE()),0)</f>
        <v>13</v>
      </c>
      <c r="Q1934" s="83" t="n">
        <f aca="false">IF($N1934="D",VLOOKUP(H1934,BasisBuckets,2,FALSE()),0)</f>
        <v>0</v>
      </c>
      <c r="R1934" s="83" t="n">
        <f aca="false">IF($N1934="PHY",VLOOKUP(H1934,PGDBuckets,2,FALSE()),0)</f>
        <v>0</v>
      </c>
      <c r="S1934" s="83" t="n">
        <f aca="false">IF($N1934="G",VLOOKUP(H1934,PGDBuckets,2,FALSE()),0)</f>
        <v>0</v>
      </c>
      <c r="T1934" s="83" t="n">
        <f aca="false">SUM(P1934:S1934)</f>
        <v>13</v>
      </c>
      <c r="U1934" s="83" t="str">
        <f aca="false">IF(O1934="not used","-",O1934&amp;N1934&amp;T1934)</f>
        <v>-</v>
      </c>
      <c r="V1934" s="83" t="str">
        <f aca="false">IF(O1934="Not Used","-",VLOOKUP(D1934,FOLIOS,7,FALSE())&amp;H1934)</f>
        <v>-</v>
      </c>
      <c r="W1934" s="83" t="str">
        <f aca="false">IF(U1934="-","-",O1934&amp;E1934&amp;H1934)</f>
        <v>-</v>
      </c>
      <c r="X1934" s="84" t="str">
        <f aca="false">D1934&amp;G1934</f>
        <v>FT-CAND-EGSC-PRCTRANS:AECO/EMP</v>
      </c>
      <c r="AF1934" s="0" t="str">
        <f aca="false">D1934&amp;V1934</f>
        <v>FT-CAND-EGSC-PRC-</v>
      </c>
    </row>
    <row r="1935" customFormat="false" ht="12.75" hidden="false" customHeight="false" outlineLevel="0" collapsed="false">
      <c r="A1935" s="80" t="n">
        <v>36682</v>
      </c>
      <c r="B1935" s="81" t="s">
        <v>55</v>
      </c>
      <c r="C1935" s="81" t="s">
        <v>56</v>
      </c>
      <c r="D1935" s="81" t="s">
        <v>80</v>
      </c>
      <c r="E1935" s="81" t="s">
        <v>24</v>
      </c>
      <c r="F1935" s="81"/>
      <c r="G1935" s="81" t="s">
        <v>83</v>
      </c>
      <c r="H1935" s="80" t="n">
        <v>40087</v>
      </c>
      <c r="I1935" s="81" t="n">
        <v>-339432</v>
      </c>
      <c r="J1935" s="81" t="n">
        <v>0</v>
      </c>
      <c r="K1935" s="82" t="n">
        <f aca="false">IF(J1935=0,0,J1935/I1935)</f>
        <v>0</v>
      </c>
      <c r="L1935" s="82" t="n">
        <f aca="false">I1935/UOM</f>
        <v>-33.9432</v>
      </c>
      <c r="M1935" s="82" t="n">
        <f aca="false">J1935/UOM</f>
        <v>0</v>
      </c>
      <c r="N1935" s="83" t="str">
        <f aca="false">IF(F1935="P","PHY",IF(F1935="G","G",E1935))</f>
        <v>P</v>
      </c>
      <c r="O1935" s="83" t="str">
        <f aca="false">IF(ISNA(VLOOKUP(G1935,BadCanCurves,1,FALSE())),VLOOKUP(D1935,FOLIOS,6,FALSE()),"not used")</f>
        <v>not used</v>
      </c>
      <c r="P1935" s="83" t="n">
        <f aca="false">IF($N1935="P",VLOOKUP(H1935,PrcBuckets,2,FALSE()),0)</f>
        <v>13</v>
      </c>
      <c r="Q1935" s="83" t="n">
        <f aca="false">IF($N1935="D",VLOOKUP(H1935,BasisBuckets,2,FALSE()),0)</f>
        <v>0</v>
      </c>
      <c r="R1935" s="83" t="n">
        <f aca="false">IF($N1935="PHY",VLOOKUP(H1935,PGDBuckets,2,FALSE()),0)</f>
        <v>0</v>
      </c>
      <c r="S1935" s="83" t="n">
        <f aca="false">IF($N1935="G",VLOOKUP(H1935,PGDBuckets,2,FALSE()),0)</f>
        <v>0</v>
      </c>
      <c r="T1935" s="83" t="n">
        <f aca="false">SUM(P1935:S1935)</f>
        <v>13</v>
      </c>
      <c r="U1935" s="83" t="str">
        <f aca="false">IF(O1935="not used","-",O1935&amp;N1935&amp;T1935)</f>
        <v>-</v>
      </c>
      <c r="V1935" s="83" t="str">
        <f aca="false">IF(O1935="Not Used","-",VLOOKUP(D1935,FOLIOS,7,FALSE())&amp;H1935)</f>
        <v>-</v>
      </c>
      <c r="W1935" s="83" t="str">
        <f aca="false">IF(U1935="-","-",O1935&amp;E1935&amp;H1935)</f>
        <v>-</v>
      </c>
      <c r="X1935" s="84" t="str">
        <f aca="false">D1935&amp;G1935</f>
        <v>FT-CAND-EGSC-PRCTRANS:AECO/EMP</v>
      </c>
      <c r="AF1935" s="0" t="str">
        <f aca="false">D1935&amp;V1935</f>
        <v>FT-CAND-EGSC-PRC-</v>
      </c>
    </row>
    <row r="1936" customFormat="false" ht="12.75" hidden="false" customHeight="false" outlineLevel="0" collapsed="false">
      <c r="A1936" s="80" t="n">
        <v>36682</v>
      </c>
      <c r="B1936" s="81" t="s">
        <v>55</v>
      </c>
      <c r="C1936" s="81" t="s">
        <v>56</v>
      </c>
      <c r="D1936" s="81" t="s">
        <v>80</v>
      </c>
      <c r="E1936" s="81" t="s">
        <v>24</v>
      </c>
      <c r="F1936" s="81"/>
      <c r="G1936" s="81" t="s">
        <v>83</v>
      </c>
      <c r="H1936" s="80" t="n">
        <v>40118</v>
      </c>
      <c r="I1936" s="81" t="n">
        <v>-472954</v>
      </c>
      <c r="J1936" s="81" t="n">
        <v>0</v>
      </c>
      <c r="K1936" s="82" t="n">
        <f aca="false">IF(J1936=0,0,J1936/I1936)</f>
        <v>0</v>
      </c>
      <c r="L1936" s="82" t="n">
        <f aca="false">I1936/UOM</f>
        <v>-47.2954</v>
      </c>
      <c r="M1936" s="82" t="n">
        <f aca="false">J1936/UOM</f>
        <v>0</v>
      </c>
      <c r="N1936" s="83" t="str">
        <f aca="false">IF(F1936="P","PHY",IF(F1936="G","G",E1936))</f>
        <v>P</v>
      </c>
      <c r="O1936" s="83" t="str">
        <f aca="false">IF(ISNA(VLOOKUP(G1936,BadCanCurves,1,FALSE())),VLOOKUP(D1936,FOLIOS,6,FALSE()),"not used")</f>
        <v>not used</v>
      </c>
      <c r="P1936" s="83" t="n">
        <f aca="false">IF($N1936="P",VLOOKUP(H1936,PrcBuckets,2,FALSE()),0)</f>
        <v>13</v>
      </c>
      <c r="Q1936" s="83" t="n">
        <f aca="false">IF($N1936="D",VLOOKUP(H1936,BasisBuckets,2,FALSE()),0)</f>
        <v>0</v>
      </c>
      <c r="R1936" s="83" t="n">
        <f aca="false">IF($N1936="PHY",VLOOKUP(H1936,PGDBuckets,2,FALSE()),0)</f>
        <v>0</v>
      </c>
      <c r="S1936" s="83" t="n">
        <f aca="false">IF($N1936="G",VLOOKUP(H1936,PGDBuckets,2,FALSE()),0)</f>
        <v>0</v>
      </c>
      <c r="T1936" s="83" t="n">
        <f aca="false">SUM(P1936:S1936)</f>
        <v>13</v>
      </c>
      <c r="U1936" s="83" t="str">
        <f aca="false">IF(O1936="not used","-",O1936&amp;N1936&amp;T1936)</f>
        <v>-</v>
      </c>
      <c r="V1936" s="83" t="str">
        <f aca="false">IF(O1936="Not Used","-",VLOOKUP(D1936,FOLIOS,7,FALSE())&amp;H1936)</f>
        <v>-</v>
      </c>
      <c r="W1936" s="83" t="str">
        <f aca="false">IF(U1936="-","-",O1936&amp;E1936&amp;H1936)</f>
        <v>-</v>
      </c>
      <c r="X1936" s="84" t="str">
        <f aca="false">D1936&amp;G1936</f>
        <v>FT-CAND-EGSC-PRCTRANS:AECO/EMP</v>
      </c>
      <c r="AF1936" s="0" t="str">
        <f aca="false">D1936&amp;V1936</f>
        <v>FT-CAND-EGSC-PRC-</v>
      </c>
    </row>
    <row r="1937" customFormat="false" ht="12.75" hidden="false" customHeight="false" outlineLevel="0" collapsed="false">
      <c r="A1937" s="80" t="n">
        <v>36682</v>
      </c>
      <c r="B1937" s="81" t="s">
        <v>55</v>
      </c>
      <c r="C1937" s="81" t="s">
        <v>56</v>
      </c>
      <c r="D1937" s="81" t="s">
        <v>80</v>
      </c>
      <c r="E1937" s="81" t="s">
        <v>24</v>
      </c>
      <c r="F1937" s="81"/>
      <c r="G1937" s="81" t="s">
        <v>83</v>
      </c>
      <c r="H1937" s="80" t="n">
        <v>40148</v>
      </c>
      <c r="I1937" s="81" t="n">
        <v>-485851</v>
      </c>
      <c r="J1937" s="81" t="n">
        <v>0</v>
      </c>
      <c r="K1937" s="82" t="n">
        <f aca="false">IF(J1937=0,0,J1937/I1937)</f>
        <v>0</v>
      </c>
      <c r="L1937" s="82" t="n">
        <f aca="false">I1937/UOM</f>
        <v>-48.5851</v>
      </c>
      <c r="M1937" s="82" t="n">
        <f aca="false">J1937/UOM</f>
        <v>0</v>
      </c>
      <c r="N1937" s="83" t="str">
        <f aca="false">IF(F1937="P","PHY",IF(F1937="G","G",E1937))</f>
        <v>P</v>
      </c>
      <c r="O1937" s="83" t="str">
        <f aca="false">IF(ISNA(VLOOKUP(G1937,BadCanCurves,1,FALSE())),VLOOKUP(D1937,FOLIOS,6,FALSE()),"not used")</f>
        <v>not used</v>
      </c>
      <c r="P1937" s="83" t="n">
        <f aca="false">IF($N1937="P",VLOOKUP(H1937,PrcBuckets,2,FALSE()),0)</f>
        <v>13</v>
      </c>
      <c r="Q1937" s="83" t="n">
        <f aca="false">IF($N1937="D",VLOOKUP(H1937,BasisBuckets,2,FALSE()),0)</f>
        <v>0</v>
      </c>
      <c r="R1937" s="83" t="n">
        <f aca="false">IF($N1937="PHY",VLOOKUP(H1937,PGDBuckets,2,FALSE()),0)</f>
        <v>0</v>
      </c>
      <c r="S1937" s="83" t="n">
        <f aca="false">IF($N1937="G",VLOOKUP(H1937,PGDBuckets,2,FALSE()),0)</f>
        <v>0</v>
      </c>
      <c r="T1937" s="83" t="n">
        <f aca="false">SUM(P1937:S1937)</f>
        <v>13</v>
      </c>
      <c r="U1937" s="83" t="str">
        <f aca="false">IF(O1937="not used","-",O1937&amp;N1937&amp;T1937)</f>
        <v>-</v>
      </c>
      <c r="V1937" s="83" t="str">
        <f aca="false">IF(O1937="Not Used","-",VLOOKUP(D1937,FOLIOS,7,FALSE())&amp;H1937)</f>
        <v>-</v>
      </c>
      <c r="W1937" s="83" t="str">
        <f aca="false">IF(U1937="-","-",O1937&amp;E1937&amp;H1937)</f>
        <v>-</v>
      </c>
      <c r="X1937" s="84" t="str">
        <f aca="false">D1937&amp;G1937</f>
        <v>FT-CAND-EGSC-PRCTRANS:AECO/EMP</v>
      </c>
      <c r="AF1937" s="0" t="str">
        <f aca="false">D1937&amp;V1937</f>
        <v>FT-CAND-EGSC-PRC-</v>
      </c>
    </row>
    <row r="1938" customFormat="false" ht="12.75" hidden="false" customHeight="false" outlineLevel="0" collapsed="false">
      <c r="A1938" s="80" t="n">
        <v>36682</v>
      </c>
      <c r="B1938" s="81" t="s">
        <v>55</v>
      </c>
      <c r="C1938" s="81" t="s">
        <v>56</v>
      </c>
      <c r="D1938" s="81" t="s">
        <v>80</v>
      </c>
      <c r="E1938" s="81" t="s">
        <v>24</v>
      </c>
      <c r="F1938" s="81"/>
      <c r="G1938" s="81" t="s">
        <v>83</v>
      </c>
      <c r="H1938" s="80" t="n">
        <v>40179</v>
      </c>
      <c r="I1938" s="81" t="n">
        <v>-482904</v>
      </c>
      <c r="J1938" s="81" t="n">
        <v>0</v>
      </c>
      <c r="K1938" s="82" t="n">
        <f aca="false">IF(J1938=0,0,J1938/I1938)</f>
        <v>0</v>
      </c>
      <c r="L1938" s="82" t="n">
        <f aca="false">I1938/UOM</f>
        <v>-48.2904</v>
      </c>
      <c r="M1938" s="82" t="n">
        <f aca="false">J1938/UOM</f>
        <v>0</v>
      </c>
      <c r="N1938" s="83" t="str">
        <f aca="false">IF(F1938="P","PHY",IF(F1938="G","G",E1938))</f>
        <v>P</v>
      </c>
      <c r="O1938" s="83" t="str">
        <f aca="false">IF(ISNA(VLOOKUP(G1938,BadCanCurves,1,FALSE())),VLOOKUP(D1938,FOLIOS,6,FALSE()),"not used")</f>
        <v>not used</v>
      </c>
      <c r="P1938" s="83" t="n">
        <f aca="false">IF($N1938="P",VLOOKUP(H1938,PrcBuckets,2,FALSE()),0)</f>
        <v>13</v>
      </c>
      <c r="Q1938" s="83" t="n">
        <f aca="false">IF($N1938="D",VLOOKUP(H1938,BasisBuckets,2,FALSE()),0)</f>
        <v>0</v>
      </c>
      <c r="R1938" s="83" t="n">
        <f aca="false">IF($N1938="PHY",VLOOKUP(H1938,PGDBuckets,2,FALSE()),0)</f>
        <v>0</v>
      </c>
      <c r="S1938" s="83" t="n">
        <f aca="false">IF($N1938="G",VLOOKUP(H1938,PGDBuckets,2,FALSE()),0)</f>
        <v>0</v>
      </c>
      <c r="T1938" s="83" t="n">
        <f aca="false">SUM(P1938:S1938)</f>
        <v>13</v>
      </c>
      <c r="U1938" s="83" t="str">
        <f aca="false">IF(O1938="not used","-",O1938&amp;N1938&amp;T1938)</f>
        <v>-</v>
      </c>
      <c r="V1938" s="83" t="str">
        <f aca="false">IF(O1938="Not Used","-",VLOOKUP(D1938,FOLIOS,7,FALSE())&amp;H1938)</f>
        <v>-</v>
      </c>
      <c r="W1938" s="83" t="str">
        <f aca="false">IF(U1938="-","-",O1938&amp;E1938&amp;H1938)</f>
        <v>-</v>
      </c>
      <c r="X1938" s="84" t="str">
        <f aca="false">D1938&amp;G1938</f>
        <v>FT-CAND-EGSC-PRCTRANS:AECO/EMP</v>
      </c>
      <c r="AF1938" s="0" t="str">
        <f aca="false">D1938&amp;V1938</f>
        <v>FT-CAND-EGSC-PRC-</v>
      </c>
    </row>
    <row r="1939" customFormat="false" ht="12.75" hidden="false" customHeight="false" outlineLevel="0" collapsed="false">
      <c r="A1939" s="80" t="n">
        <v>36682</v>
      </c>
      <c r="B1939" s="81" t="s">
        <v>55</v>
      </c>
      <c r="C1939" s="81" t="s">
        <v>56</v>
      </c>
      <c r="D1939" s="81" t="s">
        <v>80</v>
      </c>
      <c r="E1939" s="81" t="s">
        <v>24</v>
      </c>
      <c r="F1939" s="81"/>
      <c r="G1939" s="81" t="s">
        <v>83</v>
      </c>
      <c r="H1939" s="80" t="n">
        <v>40210</v>
      </c>
      <c r="I1939" s="81" t="n">
        <v>-433527</v>
      </c>
      <c r="J1939" s="81" t="n">
        <v>0</v>
      </c>
      <c r="K1939" s="82" t="n">
        <f aca="false">IF(J1939=0,0,J1939/I1939)</f>
        <v>0</v>
      </c>
      <c r="L1939" s="82" t="n">
        <f aca="false">I1939/UOM</f>
        <v>-43.3527</v>
      </c>
      <c r="M1939" s="82" t="n">
        <f aca="false">J1939/UOM</f>
        <v>0</v>
      </c>
      <c r="N1939" s="83" t="str">
        <f aca="false">IF(F1939="P","PHY",IF(F1939="G","G",E1939))</f>
        <v>P</v>
      </c>
      <c r="O1939" s="83" t="str">
        <f aca="false">IF(ISNA(VLOOKUP(G1939,BadCanCurves,1,FALSE())),VLOOKUP(D1939,FOLIOS,6,FALSE()),"not used")</f>
        <v>not used</v>
      </c>
      <c r="P1939" s="83" t="n">
        <f aca="false">IF($N1939="P",VLOOKUP(H1939,PrcBuckets,2,FALSE()),0)</f>
        <v>13</v>
      </c>
      <c r="Q1939" s="83" t="n">
        <f aca="false">IF($N1939="D",VLOOKUP(H1939,BasisBuckets,2,FALSE()),0)</f>
        <v>0</v>
      </c>
      <c r="R1939" s="83" t="n">
        <f aca="false">IF($N1939="PHY",VLOOKUP(H1939,PGDBuckets,2,FALSE()),0)</f>
        <v>0</v>
      </c>
      <c r="S1939" s="83" t="n">
        <f aca="false">IF($N1939="G",VLOOKUP(H1939,PGDBuckets,2,FALSE()),0)</f>
        <v>0</v>
      </c>
      <c r="T1939" s="83" t="n">
        <f aca="false">SUM(P1939:S1939)</f>
        <v>13</v>
      </c>
      <c r="U1939" s="83" t="str">
        <f aca="false">IF(O1939="not used","-",O1939&amp;N1939&amp;T1939)</f>
        <v>-</v>
      </c>
      <c r="V1939" s="83" t="str">
        <f aca="false">IF(O1939="Not Used","-",VLOOKUP(D1939,FOLIOS,7,FALSE())&amp;H1939)</f>
        <v>-</v>
      </c>
      <c r="W1939" s="83" t="str">
        <f aca="false">IF(U1939="-","-",O1939&amp;E1939&amp;H1939)</f>
        <v>-</v>
      </c>
      <c r="X1939" s="84" t="str">
        <f aca="false">D1939&amp;G1939</f>
        <v>FT-CAND-EGSC-PRCTRANS:AECO/EMP</v>
      </c>
      <c r="AF1939" s="0" t="str">
        <f aca="false">D1939&amp;V1939</f>
        <v>FT-CAND-EGSC-PRC-</v>
      </c>
    </row>
    <row r="1940" customFormat="false" ht="12.75" hidden="false" customHeight="false" outlineLevel="0" collapsed="false">
      <c r="A1940" s="80" t="n">
        <v>36682</v>
      </c>
      <c r="B1940" s="81" t="s">
        <v>55</v>
      </c>
      <c r="C1940" s="81" t="s">
        <v>56</v>
      </c>
      <c r="D1940" s="81" t="s">
        <v>80</v>
      </c>
      <c r="E1940" s="81" t="s">
        <v>24</v>
      </c>
      <c r="F1940" s="81"/>
      <c r="G1940" s="81" t="s">
        <v>83</v>
      </c>
      <c r="H1940" s="80" t="n">
        <v>40238</v>
      </c>
      <c r="I1940" s="81" t="n">
        <v>-477347</v>
      </c>
      <c r="J1940" s="81" t="n">
        <v>0</v>
      </c>
      <c r="K1940" s="82" t="n">
        <f aca="false">IF(J1940=0,0,J1940/I1940)</f>
        <v>0</v>
      </c>
      <c r="L1940" s="82" t="n">
        <f aca="false">I1940/UOM</f>
        <v>-47.7347</v>
      </c>
      <c r="M1940" s="82" t="n">
        <f aca="false">J1940/UOM</f>
        <v>0</v>
      </c>
      <c r="N1940" s="83" t="str">
        <f aca="false">IF(F1940="P","PHY",IF(F1940="G","G",E1940))</f>
        <v>P</v>
      </c>
      <c r="O1940" s="83" t="str">
        <f aca="false">IF(ISNA(VLOOKUP(G1940,BadCanCurves,1,FALSE())),VLOOKUP(D1940,FOLIOS,6,FALSE()),"not used")</f>
        <v>not used</v>
      </c>
      <c r="P1940" s="83" t="n">
        <f aca="false">IF($N1940="P",VLOOKUP(H1940,PrcBuckets,2,FALSE()),0)</f>
        <v>13</v>
      </c>
      <c r="Q1940" s="83" t="n">
        <f aca="false">IF($N1940="D",VLOOKUP(H1940,BasisBuckets,2,FALSE()),0)</f>
        <v>0</v>
      </c>
      <c r="R1940" s="83" t="n">
        <f aca="false">IF($N1940="PHY",VLOOKUP(H1940,PGDBuckets,2,FALSE()),0)</f>
        <v>0</v>
      </c>
      <c r="S1940" s="83" t="n">
        <f aca="false">IF($N1940="G",VLOOKUP(H1940,PGDBuckets,2,FALSE()),0)</f>
        <v>0</v>
      </c>
      <c r="T1940" s="83" t="n">
        <f aca="false">SUM(P1940:S1940)</f>
        <v>13</v>
      </c>
      <c r="U1940" s="83" t="str">
        <f aca="false">IF(O1940="not used","-",O1940&amp;N1940&amp;T1940)</f>
        <v>-</v>
      </c>
      <c r="V1940" s="83" t="str">
        <f aca="false">IF(O1940="Not Used","-",VLOOKUP(D1940,FOLIOS,7,FALSE())&amp;H1940)</f>
        <v>-</v>
      </c>
      <c r="W1940" s="83" t="str">
        <f aca="false">IF(U1940="-","-",O1940&amp;E1940&amp;H1940)</f>
        <v>-</v>
      </c>
      <c r="X1940" s="84" t="str">
        <f aca="false">D1940&amp;G1940</f>
        <v>FT-CAND-EGSC-PRCTRANS:AECO/EMP</v>
      </c>
      <c r="AF1940" s="0" t="str">
        <f aca="false">D1940&amp;V1940</f>
        <v>FT-CAND-EGSC-PRC-</v>
      </c>
    </row>
    <row r="1941" customFormat="false" ht="12.75" hidden="false" customHeight="false" outlineLevel="0" collapsed="false">
      <c r="A1941" s="80" t="n">
        <v>36682</v>
      </c>
      <c r="B1941" s="81" t="s">
        <v>55</v>
      </c>
      <c r="C1941" s="81" t="s">
        <v>56</v>
      </c>
      <c r="D1941" s="81" t="s">
        <v>80</v>
      </c>
      <c r="E1941" s="81" t="s">
        <v>24</v>
      </c>
      <c r="F1941" s="81"/>
      <c r="G1941" s="81" t="s">
        <v>83</v>
      </c>
      <c r="H1941" s="80" t="n">
        <v>40269</v>
      </c>
      <c r="I1941" s="81" t="n">
        <v>-459148</v>
      </c>
      <c r="J1941" s="81" t="n">
        <v>0</v>
      </c>
      <c r="K1941" s="82" t="n">
        <f aca="false">IF(J1941=0,0,J1941/I1941)</f>
        <v>0</v>
      </c>
      <c r="L1941" s="82" t="n">
        <f aca="false">I1941/UOM</f>
        <v>-45.9148</v>
      </c>
      <c r="M1941" s="82" t="n">
        <f aca="false">J1941/UOM</f>
        <v>0</v>
      </c>
      <c r="N1941" s="83" t="str">
        <f aca="false">IF(F1941="P","PHY",IF(F1941="G","G",E1941))</f>
        <v>P</v>
      </c>
      <c r="O1941" s="83" t="str">
        <f aca="false">IF(ISNA(VLOOKUP(G1941,BadCanCurves,1,FALSE())),VLOOKUP(D1941,FOLIOS,6,FALSE()),"not used")</f>
        <v>not used</v>
      </c>
      <c r="P1941" s="83" t="n">
        <f aca="false">IF($N1941="P",VLOOKUP(H1941,PrcBuckets,2,FALSE()),0)</f>
        <v>13</v>
      </c>
      <c r="Q1941" s="83" t="n">
        <f aca="false">IF($N1941="D",VLOOKUP(H1941,BasisBuckets,2,FALSE()),0)</f>
        <v>0</v>
      </c>
      <c r="R1941" s="83" t="n">
        <f aca="false">IF($N1941="PHY",VLOOKUP(H1941,PGDBuckets,2,FALSE()),0)</f>
        <v>0</v>
      </c>
      <c r="S1941" s="83" t="n">
        <f aca="false">IF($N1941="G",VLOOKUP(H1941,PGDBuckets,2,FALSE()),0)</f>
        <v>0</v>
      </c>
      <c r="T1941" s="83" t="n">
        <f aca="false">SUM(P1941:S1941)</f>
        <v>13</v>
      </c>
      <c r="U1941" s="83" t="str">
        <f aca="false">IF(O1941="not used","-",O1941&amp;N1941&amp;T1941)</f>
        <v>-</v>
      </c>
      <c r="V1941" s="83" t="str">
        <f aca="false">IF(O1941="Not Used","-",VLOOKUP(D1941,FOLIOS,7,FALSE())&amp;H1941)</f>
        <v>-</v>
      </c>
      <c r="W1941" s="83" t="str">
        <f aca="false">IF(U1941="-","-",O1941&amp;E1941&amp;H1941)</f>
        <v>-</v>
      </c>
      <c r="X1941" s="84" t="str">
        <f aca="false">D1941&amp;G1941</f>
        <v>FT-CAND-EGSC-PRCTRANS:AECO/EMP</v>
      </c>
      <c r="AF1941" s="0" t="str">
        <f aca="false">D1941&amp;V1941</f>
        <v>FT-CAND-EGSC-PRC-</v>
      </c>
    </row>
    <row r="1942" customFormat="false" ht="12.75" hidden="false" customHeight="false" outlineLevel="0" collapsed="false">
      <c r="A1942" s="80" t="n">
        <v>36682</v>
      </c>
      <c r="B1942" s="81" t="s">
        <v>55</v>
      </c>
      <c r="C1942" s="81" t="s">
        <v>56</v>
      </c>
      <c r="D1942" s="81" t="s">
        <v>80</v>
      </c>
      <c r="E1942" s="81" t="s">
        <v>24</v>
      </c>
      <c r="F1942" s="81"/>
      <c r="G1942" s="81" t="s">
        <v>83</v>
      </c>
      <c r="H1942" s="80" t="n">
        <v>40299</v>
      </c>
      <c r="I1942" s="81" t="n">
        <v>-471668</v>
      </c>
      <c r="J1942" s="81" t="n">
        <v>0</v>
      </c>
      <c r="K1942" s="82" t="n">
        <f aca="false">IF(J1942=0,0,J1942/I1942)</f>
        <v>0</v>
      </c>
      <c r="L1942" s="82" t="n">
        <f aca="false">I1942/UOM</f>
        <v>-47.1668</v>
      </c>
      <c r="M1942" s="82" t="n">
        <f aca="false">J1942/UOM</f>
        <v>0</v>
      </c>
      <c r="N1942" s="83" t="str">
        <f aca="false">IF(F1942="P","PHY",IF(F1942="G","G",E1942))</f>
        <v>P</v>
      </c>
      <c r="O1942" s="83" t="str">
        <f aca="false">IF(ISNA(VLOOKUP(G1942,BadCanCurves,1,FALSE())),VLOOKUP(D1942,FOLIOS,6,FALSE()),"not used")</f>
        <v>not used</v>
      </c>
      <c r="P1942" s="83" t="n">
        <f aca="false">IF($N1942="P",VLOOKUP(H1942,PrcBuckets,2,FALSE()),0)</f>
        <v>13</v>
      </c>
      <c r="Q1942" s="83" t="n">
        <f aca="false">IF($N1942="D",VLOOKUP(H1942,BasisBuckets,2,FALSE()),0)</f>
        <v>0</v>
      </c>
      <c r="R1942" s="83" t="n">
        <f aca="false">IF($N1942="PHY",VLOOKUP(H1942,PGDBuckets,2,FALSE()),0)</f>
        <v>0</v>
      </c>
      <c r="S1942" s="83" t="n">
        <f aca="false">IF($N1942="G",VLOOKUP(H1942,PGDBuckets,2,FALSE()),0)</f>
        <v>0</v>
      </c>
      <c r="T1942" s="83" t="n">
        <f aca="false">SUM(P1942:S1942)</f>
        <v>13</v>
      </c>
      <c r="U1942" s="83" t="str">
        <f aca="false">IF(O1942="not used","-",O1942&amp;N1942&amp;T1942)</f>
        <v>-</v>
      </c>
      <c r="V1942" s="83" t="str">
        <f aca="false">IF(O1942="Not Used","-",VLOOKUP(D1942,FOLIOS,7,FALSE())&amp;H1942)</f>
        <v>-</v>
      </c>
      <c r="W1942" s="83" t="str">
        <f aca="false">IF(U1942="-","-",O1942&amp;E1942&amp;H1942)</f>
        <v>-</v>
      </c>
      <c r="X1942" s="84" t="str">
        <f aca="false">D1942&amp;G1942</f>
        <v>FT-CAND-EGSC-PRCTRANS:AECO/EMP</v>
      </c>
      <c r="AF1942" s="0" t="str">
        <f aca="false">D1942&amp;V1942</f>
        <v>FT-CAND-EGSC-PRC-</v>
      </c>
    </row>
    <row r="1943" customFormat="false" ht="12.75" hidden="false" customHeight="false" outlineLevel="0" collapsed="false">
      <c r="A1943" s="80" t="n">
        <v>36682</v>
      </c>
      <c r="B1943" s="81" t="s">
        <v>55</v>
      </c>
      <c r="C1943" s="81" t="s">
        <v>56</v>
      </c>
      <c r="D1943" s="81" t="s">
        <v>80</v>
      </c>
      <c r="E1943" s="81" t="s">
        <v>24</v>
      </c>
      <c r="F1943" s="81"/>
      <c r="G1943" s="81" t="s">
        <v>83</v>
      </c>
      <c r="H1943" s="80" t="n">
        <v>40330</v>
      </c>
      <c r="I1943" s="81" t="n">
        <v>-453686</v>
      </c>
      <c r="J1943" s="81" t="n">
        <v>0</v>
      </c>
      <c r="K1943" s="82" t="n">
        <f aca="false">IF(J1943=0,0,J1943/I1943)</f>
        <v>0</v>
      </c>
      <c r="L1943" s="82" t="n">
        <f aca="false">I1943/UOM</f>
        <v>-45.3686</v>
      </c>
      <c r="M1943" s="82" t="n">
        <f aca="false">J1943/UOM</f>
        <v>0</v>
      </c>
      <c r="N1943" s="83" t="str">
        <f aca="false">IF(F1943="P","PHY",IF(F1943="G","G",E1943))</f>
        <v>P</v>
      </c>
      <c r="O1943" s="83" t="str">
        <f aca="false">IF(ISNA(VLOOKUP(G1943,BadCanCurves,1,FALSE())),VLOOKUP(D1943,FOLIOS,6,FALSE()),"not used")</f>
        <v>not used</v>
      </c>
      <c r="P1943" s="83" t="n">
        <f aca="false">IF($N1943="P",VLOOKUP(H1943,PrcBuckets,2,FALSE()),0)</f>
        <v>13</v>
      </c>
      <c r="Q1943" s="83" t="n">
        <f aca="false">IF($N1943="D",VLOOKUP(H1943,BasisBuckets,2,FALSE()),0)</f>
        <v>0</v>
      </c>
      <c r="R1943" s="83" t="n">
        <f aca="false">IF($N1943="PHY",VLOOKUP(H1943,PGDBuckets,2,FALSE()),0)</f>
        <v>0</v>
      </c>
      <c r="S1943" s="83" t="n">
        <f aca="false">IF($N1943="G",VLOOKUP(H1943,PGDBuckets,2,FALSE()),0)</f>
        <v>0</v>
      </c>
      <c r="T1943" s="83" t="n">
        <f aca="false">SUM(P1943:S1943)</f>
        <v>13</v>
      </c>
      <c r="U1943" s="83" t="str">
        <f aca="false">IF(O1943="not used","-",O1943&amp;N1943&amp;T1943)</f>
        <v>-</v>
      </c>
      <c r="V1943" s="83" t="str">
        <f aca="false">IF(O1943="Not Used","-",VLOOKUP(D1943,FOLIOS,7,FALSE())&amp;H1943)</f>
        <v>-</v>
      </c>
      <c r="W1943" s="83" t="str">
        <f aca="false">IF(U1943="-","-",O1943&amp;E1943&amp;H1943)</f>
        <v>-</v>
      </c>
      <c r="X1943" s="84" t="str">
        <f aca="false">D1943&amp;G1943</f>
        <v>FT-CAND-EGSC-PRCTRANS:AECO/EMP</v>
      </c>
      <c r="AF1943" s="0" t="str">
        <f aca="false">D1943&amp;V1943</f>
        <v>FT-CAND-EGSC-PRC-</v>
      </c>
    </row>
    <row r="1944" customFormat="false" ht="12.75" hidden="false" customHeight="false" outlineLevel="0" collapsed="false">
      <c r="A1944" s="80" t="n">
        <v>36682</v>
      </c>
      <c r="B1944" s="81" t="s">
        <v>55</v>
      </c>
      <c r="C1944" s="81" t="s">
        <v>56</v>
      </c>
      <c r="D1944" s="81" t="s">
        <v>80</v>
      </c>
      <c r="E1944" s="81" t="s">
        <v>24</v>
      </c>
      <c r="F1944" s="81"/>
      <c r="G1944" s="81" t="s">
        <v>83</v>
      </c>
      <c r="H1944" s="80" t="n">
        <v>40360</v>
      </c>
      <c r="I1944" s="81" t="n">
        <v>-466043</v>
      </c>
      <c r="J1944" s="81" t="n">
        <v>0</v>
      </c>
      <c r="K1944" s="82" t="n">
        <f aca="false">IF(J1944=0,0,J1944/I1944)</f>
        <v>0</v>
      </c>
      <c r="L1944" s="82" t="n">
        <f aca="false">I1944/UOM</f>
        <v>-46.6043</v>
      </c>
      <c r="M1944" s="82" t="n">
        <f aca="false">J1944/UOM</f>
        <v>0</v>
      </c>
      <c r="N1944" s="83" t="str">
        <f aca="false">IF(F1944="P","PHY",IF(F1944="G","G",E1944))</f>
        <v>P</v>
      </c>
      <c r="O1944" s="83" t="str">
        <f aca="false">IF(ISNA(VLOOKUP(G1944,BadCanCurves,1,FALSE())),VLOOKUP(D1944,FOLIOS,6,FALSE()),"not used")</f>
        <v>not used</v>
      </c>
      <c r="P1944" s="83" t="n">
        <f aca="false">IF($N1944="P",VLOOKUP(H1944,PrcBuckets,2,FALSE()),0)</f>
        <v>13</v>
      </c>
      <c r="Q1944" s="83" t="n">
        <f aca="false">IF($N1944="D",VLOOKUP(H1944,BasisBuckets,2,FALSE()),0)</f>
        <v>0</v>
      </c>
      <c r="R1944" s="83" t="n">
        <f aca="false">IF($N1944="PHY",VLOOKUP(H1944,PGDBuckets,2,FALSE()),0)</f>
        <v>0</v>
      </c>
      <c r="S1944" s="83" t="n">
        <f aca="false">IF($N1944="G",VLOOKUP(H1944,PGDBuckets,2,FALSE()),0)</f>
        <v>0</v>
      </c>
      <c r="T1944" s="83" t="n">
        <f aca="false">SUM(P1944:S1944)</f>
        <v>13</v>
      </c>
      <c r="U1944" s="83" t="str">
        <f aca="false">IF(O1944="not used","-",O1944&amp;N1944&amp;T1944)</f>
        <v>-</v>
      </c>
      <c r="V1944" s="83" t="str">
        <f aca="false">IF(O1944="Not Used","-",VLOOKUP(D1944,FOLIOS,7,FALSE())&amp;H1944)</f>
        <v>-</v>
      </c>
      <c r="W1944" s="83" t="str">
        <f aca="false">IF(U1944="-","-",O1944&amp;E1944&amp;H1944)</f>
        <v>-</v>
      </c>
      <c r="X1944" s="84" t="str">
        <f aca="false">D1944&amp;G1944</f>
        <v>FT-CAND-EGSC-PRCTRANS:AECO/EMP</v>
      </c>
      <c r="AF1944" s="0" t="str">
        <f aca="false">D1944&amp;V1944</f>
        <v>FT-CAND-EGSC-PRC-</v>
      </c>
    </row>
    <row r="1945" customFormat="false" ht="12.75" hidden="false" customHeight="false" outlineLevel="0" collapsed="false">
      <c r="A1945" s="80" t="n">
        <v>36682</v>
      </c>
      <c r="B1945" s="81" t="s">
        <v>55</v>
      </c>
      <c r="C1945" s="81" t="s">
        <v>56</v>
      </c>
      <c r="D1945" s="81" t="s">
        <v>80</v>
      </c>
      <c r="E1945" s="81" t="s">
        <v>24</v>
      </c>
      <c r="F1945" s="81"/>
      <c r="G1945" s="81" t="s">
        <v>83</v>
      </c>
      <c r="H1945" s="80" t="n">
        <v>40391</v>
      </c>
      <c r="I1945" s="81" t="n">
        <v>-463198</v>
      </c>
      <c r="J1945" s="81" t="n">
        <v>0</v>
      </c>
      <c r="K1945" s="82" t="n">
        <f aca="false">IF(J1945=0,0,J1945/I1945)</f>
        <v>0</v>
      </c>
      <c r="L1945" s="82" t="n">
        <f aca="false">I1945/UOM</f>
        <v>-46.3198</v>
      </c>
      <c r="M1945" s="82" t="n">
        <f aca="false">J1945/UOM</f>
        <v>0</v>
      </c>
      <c r="N1945" s="83" t="str">
        <f aca="false">IF(F1945="P","PHY",IF(F1945="G","G",E1945))</f>
        <v>P</v>
      </c>
      <c r="O1945" s="83" t="str">
        <f aca="false">IF(ISNA(VLOOKUP(G1945,BadCanCurves,1,FALSE())),VLOOKUP(D1945,FOLIOS,6,FALSE()),"not used")</f>
        <v>not used</v>
      </c>
      <c r="P1945" s="83" t="n">
        <f aca="false">IF($N1945="P",VLOOKUP(H1945,PrcBuckets,2,FALSE()),0)</f>
        <v>13</v>
      </c>
      <c r="Q1945" s="83" t="n">
        <f aca="false">IF($N1945="D",VLOOKUP(H1945,BasisBuckets,2,FALSE()),0)</f>
        <v>0</v>
      </c>
      <c r="R1945" s="83" t="n">
        <f aca="false">IF($N1945="PHY",VLOOKUP(H1945,PGDBuckets,2,FALSE()),0)</f>
        <v>0</v>
      </c>
      <c r="S1945" s="83" t="n">
        <f aca="false">IF($N1945="G",VLOOKUP(H1945,PGDBuckets,2,FALSE()),0)</f>
        <v>0</v>
      </c>
      <c r="T1945" s="83" t="n">
        <f aca="false">SUM(P1945:S1945)</f>
        <v>13</v>
      </c>
      <c r="U1945" s="83" t="str">
        <f aca="false">IF(O1945="not used","-",O1945&amp;N1945&amp;T1945)</f>
        <v>-</v>
      </c>
      <c r="V1945" s="83" t="str">
        <f aca="false">IF(O1945="Not Used","-",VLOOKUP(D1945,FOLIOS,7,FALSE())&amp;H1945)</f>
        <v>-</v>
      </c>
      <c r="W1945" s="83" t="str">
        <f aca="false">IF(U1945="-","-",O1945&amp;E1945&amp;H1945)</f>
        <v>-</v>
      </c>
      <c r="X1945" s="84" t="str">
        <f aca="false">D1945&amp;G1945</f>
        <v>FT-CAND-EGSC-PRCTRANS:AECO/EMP</v>
      </c>
      <c r="AF1945" s="0" t="str">
        <f aca="false">D1945&amp;V1945</f>
        <v>FT-CAND-EGSC-PRC-</v>
      </c>
    </row>
    <row r="1946" customFormat="false" ht="12.75" hidden="false" customHeight="false" outlineLevel="0" collapsed="false">
      <c r="A1946" s="80" t="n">
        <v>36682</v>
      </c>
      <c r="B1946" s="81" t="s">
        <v>55</v>
      </c>
      <c r="C1946" s="81" t="s">
        <v>56</v>
      </c>
      <c r="D1946" s="81" t="s">
        <v>80</v>
      </c>
      <c r="E1946" s="81" t="s">
        <v>24</v>
      </c>
      <c r="F1946" s="81"/>
      <c r="G1946" s="81" t="s">
        <v>83</v>
      </c>
      <c r="H1946" s="80" t="n">
        <v>40422</v>
      </c>
      <c r="I1946" s="81" t="n">
        <v>-445519</v>
      </c>
      <c r="J1946" s="81" t="n">
        <v>0</v>
      </c>
      <c r="K1946" s="82" t="n">
        <f aca="false">IF(J1946=0,0,J1946/I1946)</f>
        <v>0</v>
      </c>
      <c r="L1946" s="82" t="n">
        <f aca="false">I1946/UOM</f>
        <v>-44.5519</v>
      </c>
      <c r="M1946" s="82" t="n">
        <f aca="false">J1946/UOM</f>
        <v>0</v>
      </c>
      <c r="N1946" s="83" t="str">
        <f aca="false">IF(F1946="P","PHY",IF(F1946="G","G",E1946))</f>
        <v>P</v>
      </c>
      <c r="O1946" s="83" t="str">
        <f aca="false">IF(ISNA(VLOOKUP(G1946,BadCanCurves,1,FALSE())),VLOOKUP(D1946,FOLIOS,6,FALSE()),"not used")</f>
        <v>not used</v>
      </c>
      <c r="P1946" s="83" t="n">
        <f aca="false">IF($N1946="P",VLOOKUP(H1946,PrcBuckets,2,FALSE()),0)</f>
        <v>13</v>
      </c>
      <c r="Q1946" s="83" t="n">
        <f aca="false">IF($N1946="D",VLOOKUP(H1946,BasisBuckets,2,FALSE()),0)</f>
        <v>0</v>
      </c>
      <c r="R1946" s="83" t="n">
        <f aca="false">IF($N1946="PHY",VLOOKUP(H1946,PGDBuckets,2,FALSE()),0)</f>
        <v>0</v>
      </c>
      <c r="S1946" s="83" t="n">
        <f aca="false">IF($N1946="G",VLOOKUP(H1946,PGDBuckets,2,FALSE()),0)</f>
        <v>0</v>
      </c>
      <c r="T1946" s="83" t="n">
        <f aca="false">SUM(P1946:S1946)</f>
        <v>13</v>
      </c>
      <c r="U1946" s="83" t="str">
        <f aca="false">IF(O1946="not used","-",O1946&amp;N1946&amp;T1946)</f>
        <v>-</v>
      </c>
      <c r="V1946" s="83" t="str">
        <f aca="false">IF(O1946="Not Used","-",VLOOKUP(D1946,FOLIOS,7,FALSE())&amp;H1946)</f>
        <v>-</v>
      </c>
      <c r="W1946" s="83" t="str">
        <f aca="false">IF(U1946="-","-",O1946&amp;E1946&amp;H1946)</f>
        <v>-</v>
      </c>
      <c r="X1946" s="84" t="str">
        <f aca="false">D1946&amp;G1946</f>
        <v>FT-CAND-EGSC-PRCTRANS:AECO/EMP</v>
      </c>
      <c r="AF1946" s="0" t="str">
        <f aca="false">D1946&amp;V1946</f>
        <v>FT-CAND-EGSC-PRC-</v>
      </c>
    </row>
    <row r="1947" customFormat="false" ht="12.75" hidden="false" customHeight="false" outlineLevel="0" collapsed="false">
      <c r="A1947" s="80" t="n">
        <v>36682</v>
      </c>
      <c r="B1947" s="81" t="s">
        <v>55</v>
      </c>
      <c r="C1947" s="81" t="s">
        <v>56</v>
      </c>
      <c r="D1947" s="81" t="s">
        <v>80</v>
      </c>
      <c r="E1947" s="81" t="s">
        <v>24</v>
      </c>
      <c r="F1947" s="81"/>
      <c r="G1947" s="81" t="s">
        <v>83</v>
      </c>
      <c r="H1947" s="80" t="n">
        <v>40452</v>
      </c>
      <c r="I1947" s="81" t="n">
        <v>-457650</v>
      </c>
      <c r="J1947" s="81" t="n">
        <v>0</v>
      </c>
      <c r="K1947" s="82" t="n">
        <f aca="false">IF(J1947=0,0,J1947/I1947)</f>
        <v>0</v>
      </c>
      <c r="L1947" s="82" t="n">
        <f aca="false">I1947/UOM</f>
        <v>-45.765</v>
      </c>
      <c r="M1947" s="82" t="n">
        <f aca="false">J1947/UOM</f>
        <v>0</v>
      </c>
      <c r="N1947" s="83" t="str">
        <f aca="false">IF(F1947="P","PHY",IF(F1947="G","G",E1947))</f>
        <v>P</v>
      </c>
      <c r="O1947" s="83" t="str">
        <f aca="false">IF(ISNA(VLOOKUP(G1947,BadCanCurves,1,FALSE())),VLOOKUP(D1947,FOLIOS,6,FALSE()),"not used")</f>
        <v>not used</v>
      </c>
      <c r="P1947" s="83" t="n">
        <f aca="false">IF($N1947="P",VLOOKUP(H1947,PrcBuckets,2,FALSE()),0)</f>
        <v>13</v>
      </c>
      <c r="Q1947" s="83" t="n">
        <f aca="false">IF($N1947="D",VLOOKUP(H1947,BasisBuckets,2,FALSE()),0)</f>
        <v>0</v>
      </c>
      <c r="R1947" s="83" t="n">
        <f aca="false">IF($N1947="PHY",VLOOKUP(H1947,PGDBuckets,2,FALSE()),0)</f>
        <v>0</v>
      </c>
      <c r="S1947" s="83" t="n">
        <f aca="false">IF($N1947="G",VLOOKUP(H1947,PGDBuckets,2,FALSE()),0)</f>
        <v>0</v>
      </c>
      <c r="T1947" s="83" t="n">
        <f aca="false">SUM(P1947:S1947)</f>
        <v>13</v>
      </c>
      <c r="U1947" s="83" t="str">
        <f aca="false">IF(O1947="not used","-",O1947&amp;N1947&amp;T1947)</f>
        <v>-</v>
      </c>
      <c r="V1947" s="83" t="str">
        <f aca="false">IF(O1947="Not Used","-",VLOOKUP(D1947,FOLIOS,7,FALSE())&amp;H1947)</f>
        <v>-</v>
      </c>
      <c r="W1947" s="83" t="str">
        <f aca="false">IF(U1947="-","-",O1947&amp;E1947&amp;H1947)</f>
        <v>-</v>
      </c>
      <c r="X1947" s="84" t="str">
        <f aca="false">D1947&amp;G1947</f>
        <v>FT-CAND-EGSC-PRCTRANS:AECO/EMP</v>
      </c>
      <c r="AF1947" s="0" t="str">
        <f aca="false">D1947&amp;V1947</f>
        <v>FT-CAND-EGSC-PRC-</v>
      </c>
    </row>
    <row r="1948" customFormat="false" ht="12.75" hidden="false" customHeight="false" outlineLevel="0" collapsed="false">
      <c r="A1948" s="80" t="n">
        <v>36682</v>
      </c>
      <c r="B1948" s="81" t="s">
        <v>55</v>
      </c>
      <c r="C1948" s="81" t="s">
        <v>56</v>
      </c>
      <c r="D1948" s="81" t="s">
        <v>80</v>
      </c>
      <c r="E1948" s="81" t="s">
        <v>24</v>
      </c>
      <c r="F1948" s="81"/>
      <c r="G1948" s="81" t="s">
        <v>83</v>
      </c>
      <c r="H1948" s="80" t="n">
        <v>40483</v>
      </c>
      <c r="I1948" s="81" t="n">
        <v>-440183</v>
      </c>
      <c r="J1948" s="81" t="n">
        <v>0</v>
      </c>
      <c r="K1948" s="82" t="n">
        <f aca="false">IF(J1948=0,0,J1948/I1948)</f>
        <v>0</v>
      </c>
      <c r="L1948" s="82" t="n">
        <f aca="false">I1948/UOM</f>
        <v>-44.0183</v>
      </c>
      <c r="M1948" s="82" t="n">
        <f aca="false">J1948/UOM</f>
        <v>0</v>
      </c>
      <c r="N1948" s="83" t="str">
        <f aca="false">IF(F1948="P","PHY",IF(F1948="G","G",E1948))</f>
        <v>P</v>
      </c>
      <c r="O1948" s="83" t="str">
        <f aca="false">IF(ISNA(VLOOKUP(G1948,BadCanCurves,1,FALSE())),VLOOKUP(D1948,FOLIOS,6,FALSE()),"not used")</f>
        <v>not used</v>
      </c>
      <c r="P1948" s="83" t="n">
        <f aca="false">IF($N1948="P",VLOOKUP(H1948,PrcBuckets,2,FALSE()),0)</f>
        <v>13</v>
      </c>
      <c r="Q1948" s="83" t="n">
        <f aca="false">IF($N1948="D",VLOOKUP(H1948,BasisBuckets,2,FALSE()),0)</f>
        <v>0</v>
      </c>
      <c r="R1948" s="83" t="n">
        <f aca="false">IF($N1948="PHY",VLOOKUP(H1948,PGDBuckets,2,FALSE()),0)</f>
        <v>0</v>
      </c>
      <c r="S1948" s="83" t="n">
        <f aca="false">IF($N1948="G",VLOOKUP(H1948,PGDBuckets,2,FALSE()),0)</f>
        <v>0</v>
      </c>
      <c r="T1948" s="83" t="n">
        <f aca="false">SUM(P1948:S1948)</f>
        <v>13</v>
      </c>
      <c r="U1948" s="83" t="str">
        <f aca="false">IF(O1948="not used","-",O1948&amp;N1948&amp;T1948)</f>
        <v>-</v>
      </c>
      <c r="V1948" s="83" t="str">
        <f aca="false">IF(O1948="Not Used","-",VLOOKUP(D1948,FOLIOS,7,FALSE())&amp;H1948)</f>
        <v>-</v>
      </c>
      <c r="W1948" s="83" t="str">
        <f aca="false">IF(U1948="-","-",O1948&amp;E1948&amp;H1948)</f>
        <v>-</v>
      </c>
      <c r="X1948" s="84" t="str">
        <f aca="false">D1948&amp;G1948</f>
        <v>FT-CAND-EGSC-PRCTRANS:AECO/EMP</v>
      </c>
      <c r="AF1948" s="0" t="str">
        <f aca="false">D1948&amp;V1948</f>
        <v>FT-CAND-EGSC-PRC-</v>
      </c>
    </row>
    <row r="1949" customFormat="false" ht="12.75" hidden="false" customHeight="false" outlineLevel="0" collapsed="false">
      <c r="A1949" s="80" t="n">
        <v>36682</v>
      </c>
      <c r="B1949" s="81" t="s">
        <v>55</v>
      </c>
      <c r="C1949" s="81" t="s">
        <v>56</v>
      </c>
      <c r="D1949" s="81" t="s">
        <v>80</v>
      </c>
      <c r="E1949" s="81" t="s">
        <v>24</v>
      </c>
      <c r="F1949" s="81"/>
      <c r="G1949" s="81" t="s">
        <v>83</v>
      </c>
      <c r="H1949" s="80" t="n">
        <v>40513</v>
      </c>
      <c r="I1949" s="81" t="n">
        <v>-452167</v>
      </c>
      <c r="J1949" s="81" t="n">
        <v>0</v>
      </c>
      <c r="K1949" s="82" t="n">
        <f aca="false">IF(J1949=0,0,J1949/I1949)</f>
        <v>0</v>
      </c>
      <c r="L1949" s="82" t="n">
        <f aca="false">I1949/UOM</f>
        <v>-45.2167</v>
      </c>
      <c r="M1949" s="82" t="n">
        <f aca="false">J1949/UOM</f>
        <v>0</v>
      </c>
      <c r="N1949" s="83" t="str">
        <f aca="false">IF(F1949="P","PHY",IF(F1949="G","G",E1949))</f>
        <v>P</v>
      </c>
      <c r="O1949" s="83" t="str">
        <f aca="false">IF(ISNA(VLOOKUP(G1949,BadCanCurves,1,FALSE())),VLOOKUP(D1949,FOLIOS,6,FALSE()),"not used")</f>
        <v>not used</v>
      </c>
      <c r="P1949" s="83" t="n">
        <f aca="false">IF($N1949="P",VLOOKUP(H1949,PrcBuckets,2,FALSE()),0)</f>
        <v>13</v>
      </c>
      <c r="Q1949" s="83" t="n">
        <f aca="false">IF($N1949="D",VLOOKUP(H1949,BasisBuckets,2,FALSE()),0)</f>
        <v>0</v>
      </c>
      <c r="R1949" s="83" t="n">
        <f aca="false">IF($N1949="PHY",VLOOKUP(H1949,PGDBuckets,2,FALSE()),0)</f>
        <v>0</v>
      </c>
      <c r="S1949" s="83" t="n">
        <f aca="false">IF($N1949="G",VLOOKUP(H1949,PGDBuckets,2,FALSE()),0)</f>
        <v>0</v>
      </c>
      <c r="T1949" s="83" t="n">
        <f aca="false">SUM(P1949:S1949)</f>
        <v>13</v>
      </c>
      <c r="U1949" s="83" t="str">
        <f aca="false">IF(O1949="not used","-",O1949&amp;N1949&amp;T1949)</f>
        <v>-</v>
      </c>
      <c r="V1949" s="83" t="str">
        <f aca="false">IF(O1949="Not Used","-",VLOOKUP(D1949,FOLIOS,7,FALSE())&amp;H1949)</f>
        <v>-</v>
      </c>
      <c r="W1949" s="83" t="str">
        <f aca="false">IF(U1949="-","-",O1949&amp;E1949&amp;H1949)</f>
        <v>-</v>
      </c>
      <c r="X1949" s="84" t="str">
        <f aca="false">D1949&amp;G1949</f>
        <v>FT-CAND-EGSC-PRCTRANS:AECO/EMP</v>
      </c>
      <c r="AF1949" s="0" t="str">
        <f aca="false">D1949&amp;V1949</f>
        <v>FT-CAND-EGSC-PRC-</v>
      </c>
    </row>
    <row r="1950" customFormat="false" ht="12.75" hidden="false" customHeight="false" outlineLevel="0" collapsed="false">
      <c r="A1950" s="80" t="n">
        <v>36682</v>
      </c>
      <c r="B1950" s="81" t="s">
        <v>55</v>
      </c>
      <c r="C1950" s="81" t="s">
        <v>56</v>
      </c>
      <c r="D1950" s="81" t="s">
        <v>80</v>
      </c>
      <c r="E1950" s="81" t="s">
        <v>24</v>
      </c>
      <c r="F1950" s="81"/>
      <c r="G1950" s="81" t="s">
        <v>83</v>
      </c>
      <c r="H1950" s="80" t="n">
        <v>40544</v>
      </c>
      <c r="I1950" s="81" t="n">
        <v>-449406</v>
      </c>
      <c r="J1950" s="81" t="n">
        <v>0</v>
      </c>
      <c r="K1950" s="82" t="n">
        <f aca="false">IF(J1950=0,0,J1950/I1950)</f>
        <v>0</v>
      </c>
      <c r="L1950" s="82" t="n">
        <f aca="false">I1950/UOM</f>
        <v>-44.9406</v>
      </c>
      <c r="M1950" s="82" t="n">
        <f aca="false">J1950/UOM</f>
        <v>0</v>
      </c>
      <c r="N1950" s="83" t="str">
        <f aca="false">IF(F1950="P","PHY",IF(F1950="G","G",E1950))</f>
        <v>P</v>
      </c>
      <c r="O1950" s="83" t="str">
        <f aca="false">IF(ISNA(VLOOKUP(G1950,BadCanCurves,1,FALSE())),VLOOKUP(D1950,FOLIOS,6,FALSE()),"not used")</f>
        <v>not used</v>
      </c>
      <c r="P1950" s="83" t="n">
        <f aca="false">IF($N1950="P",VLOOKUP(H1950,PrcBuckets,2,FALSE()),0)</f>
        <v>14</v>
      </c>
      <c r="Q1950" s="83" t="n">
        <f aca="false">IF($N1950="D",VLOOKUP(H1950,BasisBuckets,2,FALSE()),0)</f>
        <v>0</v>
      </c>
      <c r="R1950" s="83" t="n">
        <f aca="false">IF($N1950="PHY",VLOOKUP(H1950,PGDBuckets,2,FALSE()),0)</f>
        <v>0</v>
      </c>
      <c r="S1950" s="83" t="n">
        <f aca="false">IF($N1950="G",VLOOKUP(H1950,PGDBuckets,2,FALSE()),0)</f>
        <v>0</v>
      </c>
      <c r="T1950" s="83" t="n">
        <f aca="false">SUM(P1950:S1950)</f>
        <v>14</v>
      </c>
      <c r="U1950" s="83" t="str">
        <f aca="false">IF(O1950="not used","-",O1950&amp;N1950&amp;T1950)</f>
        <v>-</v>
      </c>
      <c r="V1950" s="83" t="str">
        <f aca="false">IF(O1950="Not Used","-",VLOOKUP(D1950,FOLIOS,7,FALSE())&amp;H1950)</f>
        <v>-</v>
      </c>
      <c r="W1950" s="83" t="str">
        <f aca="false">IF(U1950="-","-",O1950&amp;E1950&amp;H1950)</f>
        <v>-</v>
      </c>
      <c r="X1950" s="84" t="str">
        <f aca="false">D1950&amp;G1950</f>
        <v>FT-CAND-EGSC-PRCTRANS:AECO/EMP</v>
      </c>
      <c r="AF1950" s="0" t="str">
        <f aca="false">D1950&amp;V1950</f>
        <v>FT-CAND-EGSC-PRC-</v>
      </c>
    </row>
    <row r="1951" customFormat="false" ht="12.75" hidden="false" customHeight="false" outlineLevel="0" collapsed="false">
      <c r="A1951" s="80" t="n">
        <v>36682</v>
      </c>
      <c r="B1951" s="81" t="s">
        <v>55</v>
      </c>
      <c r="C1951" s="81" t="s">
        <v>56</v>
      </c>
      <c r="D1951" s="81" t="s">
        <v>80</v>
      </c>
      <c r="E1951" s="81" t="s">
        <v>24</v>
      </c>
      <c r="F1951" s="81"/>
      <c r="G1951" s="81" t="s">
        <v>83</v>
      </c>
      <c r="H1951" s="80" t="n">
        <v>40575</v>
      </c>
      <c r="I1951" s="81" t="n">
        <v>-403436</v>
      </c>
      <c r="J1951" s="81" t="n">
        <v>0</v>
      </c>
      <c r="K1951" s="82" t="n">
        <f aca="false">IF(J1951=0,0,J1951/I1951)</f>
        <v>0</v>
      </c>
      <c r="L1951" s="82" t="n">
        <f aca="false">I1951/UOM</f>
        <v>-40.3436</v>
      </c>
      <c r="M1951" s="82" t="n">
        <f aca="false">J1951/UOM</f>
        <v>0</v>
      </c>
      <c r="N1951" s="83" t="str">
        <f aca="false">IF(F1951="P","PHY",IF(F1951="G","G",E1951))</f>
        <v>P</v>
      </c>
      <c r="O1951" s="83" t="str">
        <f aca="false">IF(ISNA(VLOOKUP(G1951,BadCanCurves,1,FALSE())),VLOOKUP(D1951,FOLIOS,6,FALSE()),"not used")</f>
        <v>not used</v>
      </c>
      <c r="P1951" s="83" t="n">
        <f aca="false">IF($N1951="P",VLOOKUP(H1951,PrcBuckets,2,FALSE()),0)</f>
        <v>14</v>
      </c>
      <c r="Q1951" s="83" t="n">
        <f aca="false">IF($N1951="D",VLOOKUP(H1951,BasisBuckets,2,FALSE()),0)</f>
        <v>0</v>
      </c>
      <c r="R1951" s="83" t="n">
        <f aca="false">IF($N1951="PHY",VLOOKUP(H1951,PGDBuckets,2,FALSE()),0)</f>
        <v>0</v>
      </c>
      <c r="S1951" s="83" t="n">
        <f aca="false">IF($N1951="G",VLOOKUP(H1951,PGDBuckets,2,FALSE()),0)</f>
        <v>0</v>
      </c>
      <c r="T1951" s="83" t="n">
        <f aca="false">SUM(P1951:S1951)</f>
        <v>14</v>
      </c>
      <c r="U1951" s="83" t="str">
        <f aca="false">IF(O1951="not used","-",O1951&amp;N1951&amp;T1951)</f>
        <v>-</v>
      </c>
      <c r="V1951" s="83" t="str">
        <f aca="false">IF(O1951="Not Used","-",VLOOKUP(D1951,FOLIOS,7,FALSE())&amp;H1951)</f>
        <v>-</v>
      </c>
      <c r="W1951" s="83" t="str">
        <f aca="false">IF(U1951="-","-",O1951&amp;E1951&amp;H1951)</f>
        <v>-</v>
      </c>
      <c r="X1951" s="84" t="str">
        <f aca="false">D1951&amp;G1951</f>
        <v>FT-CAND-EGSC-PRCTRANS:AECO/EMP</v>
      </c>
      <c r="AF1951" s="0" t="str">
        <f aca="false">D1951&amp;V1951</f>
        <v>FT-CAND-EGSC-PRC-</v>
      </c>
    </row>
    <row r="1952" customFormat="false" ht="12.75" hidden="false" customHeight="false" outlineLevel="0" collapsed="false">
      <c r="A1952" s="80" t="n">
        <v>36682</v>
      </c>
      <c r="B1952" s="81" t="s">
        <v>55</v>
      </c>
      <c r="C1952" s="81" t="s">
        <v>56</v>
      </c>
      <c r="D1952" s="81" t="s">
        <v>80</v>
      </c>
      <c r="E1952" s="81" t="s">
        <v>24</v>
      </c>
      <c r="F1952" s="81"/>
      <c r="G1952" s="81" t="s">
        <v>83</v>
      </c>
      <c r="H1952" s="80" t="n">
        <v>40603</v>
      </c>
      <c r="I1952" s="81" t="n">
        <v>-444197</v>
      </c>
      <c r="J1952" s="81" t="n">
        <v>0</v>
      </c>
      <c r="K1952" s="82" t="n">
        <f aca="false">IF(J1952=0,0,J1952/I1952)</f>
        <v>0</v>
      </c>
      <c r="L1952" s="82" t="n">
        <f aca="false">I1952/UOM</f>
        <v>-44.4197</v>
      </c>
      <c r="M1952" s="82" t="n">
        <f aca="false">J1952/UOM</f>
        <v>0</v>
      </c>
      <c r="N1952" s="83" t="str">
        <f aca="false">IF(F1952="P","PHY",IF(F1952="G","G",E1952))</f>
        <v>P</v>
      </c>
      <c r="O1952" s="83" t="str">
        <f aca="false">IF(ISNA(VLOOKUP(G1952,BadCanCurves,1,FALSE())),VLOOKUP(D1952,FOLIOS,6,FALSE()),"not used")</f>
        <v>not used</v>
      </c>
      <c r="P1952" s="83" t="n">
        <f aca="false">IF($N1952="P",VLOOKUP(H1952,PrcBuckets,2,FALSE()),0)</f>
        <v>14</v>
      </c>
      <c r="Q1952" s="83" t="n">
        <f aca="false">IF($N1952="D",VLOOKUP(H1952,BasisBuckets,2,FALSE()),0)</f>
        <v>0</v>
      </c>
      <c r="R1952" s="83" t="n">
        <f aca="false">IF($N1952="PHY",VLOOKUP(H1952,PGDBuckets,2,FALSE()),0)</f>
        <v>0</v>
      </c>
      <c r="S1952" s="83" t="n">
        <f aca="false">IF($N1952="G",VLOOKUP(H1952,PGDBuckets,2,FALSE()),0)</f>
        <v>0</v>
      </c>
      <c r="T1952" s="83" t="n">
        <f aca="false">SUM(P1952:S1952)</f>
        <v>14</v>
      </c>
      <c r="U1952" s="83" t="str">
        <f aca="false">IF(O1952="not used","-",O1952&amp;N1952&amp;T1952)</f>
        <v>-</v>
      </c>
      <c r="V1952" s="83" t="str">
        <f aca="false">IF(O1952="Not Used","-",VLOOKUP(D1952,FOLIOS,7,FALSE())&amp;H1952)</f>
        <v>-</v>
      </c>
      <c r="W1952" s="83" t="str">
        <f aca="false">IF(U1952="-","-",O1952&amp;E1952&amp;H1952)</f>
        <v>-</v>
      </c>
      <c r="X1952" s="84" t="str">
        <f aca="false">D1952&amp;G1952</f>
        <v>FT-CAND-EGSC-PRCTRANS:AECO/EMP</v>
      </c>
      <c r="AF1952" s="0" t="str">
        <f aca="false">D1952&amp;V1952</f>
        <v>FT-CAND-EGSC-PRC-</v>
      </c>
    </row>
    <row r="1953" customFormat="false" ht="12.75" hidden="false" customHeight="false" outlineLevel="0" collapsed="false">
      <c r="A1953" s="80" t="n">
        <v>36682</v>
      </c>
      <c r="B1953" s="81" t="s">
        <v>55</v>
      </c>
      <c r="C1953" s="81" t="s">
        <v>56</v>
      </c>
      <c r="D1953" s="81" t="s">
        <v>80</v>
      </c>
      <c r="E1953" s="81" t="s">
        <v>24</v>
      </c>
      <c r="F1953" s="81"/>
      <c r="G1953" s="81" t="s">
        <v>83</v>
      </c>
      <c r="H1953" s="80" t="n">
        <v>40634</v>
      </c>
      <c r="I1953" s="81" t="n">
        <v>-427242</v>
      </c>
      <c r="J1953" s="81" t="n">
        <v>0</v>
      </c>
      <c r="K1953" s="82" t="n">
        <f aca="false">IF(J1953=0,0,J1953/I1953)</f>
        <v>0</v>
      </c>
      <c r="L1953" s="82" t="n">
        <f aca="false">I1953/UOM</f>
        <v>-42.7242</v>
      </c>
      <c r="M1953" s="82" t="n">
        <f aca="false">J1953/UOM</f>
        <v>0</v>
      </c>
      <c r="N1953" s="83" t="str">
        <f aca="false">IF(F1953="P","PHY",IF(F1953="G","G",E1953))</f>
        <v>P</v>
      </c>
      <c r="O1953" s="83" t="str">
        <f aca="false">IF(ISNA(VLOOKUP(G1953,BadCanCurves,1,FALSE())),VLOOKUP(D1953,FOLIOS,6,FALSE()),"not used")</f>
        <v>not used</v>
      </c>
      <c r="P1953" s="83" t="n">
        <f aca="false">IF($N1953="P",VLOOKUP(H1953,PrcBuckets,2,FALSE()),0)</f>
        <v>14</v>
      </c>
      <c r="Q1953" s="83" t="n">
        <f aca="false">IF($N1953="D",VLOOKUP(H1953,BasisBuckets,2,FALSE()),0)</f>
        <v>0</v>
      </c>
      <c r="R1953" s="83" t="n">
        <f aca="false">IF($N1953="PHY",VLOOKUP(H1953,PGDBuckets,2,FALSE()),0)</f>
        <v>0</v>
      </c>
      <c r="S1953" s="83" t="n">
        <f aca="false">IF($N1953="G",VLOOKUP(H1953,PGDBuckets,2,FALSE()),0)</f>
        <v>0</v>
      </c>
      <c r="T1953" s="83" t="n">
        <f aca="false">SUM(P1953:S1953)</f>
        <v>14</v>
      </c>
      <c r="U1953" s="83" t="str">
        <f aca="false">IF(O1953="not used","-",O1953&amp;N1953&amp;T1953)</f>
        <v>-</v>
      </c>
      <c r="V1953" s="83" t="str">
        <f aca="false">IF(O1953="Not Used","-",VLOOKUP(D1953,FOLIOS,7,FALSE())&amp;H1953)</f>
        <v>-</v>
      </c>
      <c r="W1953" s="83" t="str">
        <f aca="false">IF(U1953="-","-",O1953&amp;E1953&amp;H1953)</f>
        <v>-</v>
      </c>
      <c r="X1953" s="84" t="str">
        <f aca="false">D1953&amp;G1953</f>
        <v>FT-CAND-EGSC-PRCTRANS:AECO/EMP</v>
      </c>
      <c r="AF1953" s="0" t="str">
        <f aca="false">D1953&amp;V1953</f>
        <v>FT-CAND-EGSC-PRC-</v>
      </c>
    </row>
    <row r="1954" customFormat="false" ht="12.75" hidden="false" customHeight="false" outlineLevel="0" collapsed="false">
      <c r="A1954" s="80" t="n">
        <v>36682</v>
      </c>
      <c r="B1954" s="81" t="s">
        <v>55</v>
      </c>
      <c r="C1954" s="81" t="s">
        <v>56</v>
      </c>
      <c r="D1954" s="81" t="s">
        <v>80</v>
      </c>
      <c r="E1954" s="81" t="s">
        <v>24</v>
      </c>
      <c r="F1954" s="81"/>
      <c r="G1954" s="81" t="s">
        <v>83</v>
      </c>
      <c r="H1954" s="80" t="n">
        <v>40664</v>
      </c>
      <c r="I1954" s="81" t="n">
        <v>-438874</v>
      </c>
      <c r="J1954" s="81" t="n">
        <v>0</v>
      </c>
      <c r="K1954" s="82" t="n">
        <f aca="false">IF(J1954=0,0,J1954/I1954)</f>
        <v>0</v>
      </c>
      <c r="L1954" s="82" t="n">
        <f aca="false">I1954/UOM</f>
        <v>-43.8874</v>
      </c>
      <c r="M1954" s="82" t="n">
        <f aca="false">J1954/UOM</f>
        <v>0</v>
      </c>
      <c r="N1954" s="83" t="str">
        <f aca="false">IF(F1954="P","PHY",IF(F1954="G","G",E1954))</f>
        <v>P</v>
      </c>
      <c r="O1954" s="83" t="str">
        <f aca="false">IF(ISNA(VLOOKUP(G1954,BadCanCurves,1,FALSE())),VLOOKUP(D1954,FOLIOS,6,FALSE()),"not used")</f>
        <v>not used</v>
      </c>
      <c r="P1954" s="83" t="n">
        <f aca="false">IF($N1954="P",VLOOKUP(H1954,PrcBuckets,2,FALSE()),0)</f>
        <v>14</v>
      </c>
      <c r="Q1954" s="83" t="n">
        <f aca="false">IF($N1954="D",VLOOKUP(H1954,BasisBuckets,2,FALSE()),0)</f>
        <v>0</v>
      </c>
      <c r="R1954" s="83" t="n">
        <f aca="false">IF($N1954="PHY",VLOOKUP(H1954,PGDBuckets,2,FALSE()),0)</f>
        <v>0</v>
      </c>
      <c r="S1954" s="83" t="n">
        <f aca="false">IF($N1954="G",VLOOKUP(H1954,PGDBuckets,2,FALSE()),0)</f>
        <v>0</v>
      </c>
      <c r="T1954" s="83" t="n">
        <f aca="false">SUM(P1954:S1954)</f>
        <v>14</v>
      </c>
      <c r="U1954" s="83" t="str">
        <f aca="false">IF(O1954="not used","-",O1954&amp;N1954&amp;T1954)</f>
        <v>-</v>
      </c>
      <c r="V1954" s="83" t="str">
        <f aca="false">IF(O1954="Not Used","-",VLOOKUP(D1954,FOLIOS,7,FALSE())&amp;H1954)</f>
        <v>-</v>
      </c>
      <c r="W1954" s="83" t="str">
        <f aca="false">IF(U1954="-","-",O1954&amp;E1954&amp;H1954)</f>
        <v>-</v>
      </c>
      <c r="X1954" s="84" t="str">
        <f aca="false">D1954&amp;G1954</f>
        <v>FT-CAND-EGSC-PRCTRANS:AECO/EMP</v>
      </c>
      <c r="AF1954" s="0" t="str">
        <f aca="false">D1954&amp;V1954</f>
        <v>FT-CAND-EGSC-PRC-</v>
      </c>
    </row>
    <row r="1955" customFormat="false" ht="12.75" hidden="false" customHeight="false" outlineLevel="0" collapsed="false">
      <c r="A1955" s="80" t="n">
        <v>36682</v>
      </c>
      <c r="B1955" s="81" t="s">
        <v>55</v>
      </c>
      <c r="C1955" s="81" t="s">
        <v>56</v>
      </c>
      <c r="D1955" s="81" t="s">
        <v>80</v>
      </c>
      <c r="E1955" s="81" t="s">
        <v>24</v>
      </c>
      <c r="F1955" s="81"/>
      <c r="G1955" s="81" t="s">
        <v>83</v>
      </c>
      <c r="H1955" s="80" t="n">
        <v>40695</v>
      </c>
      <c r="I1955" s="81" t="n">
        <v>-422122</v>
      </c>
      <c r="J1955" s="81" t="n">
        <v>0</v>
      </c>
      <c r="K1955" s="82" t="n">
        <f aca="false">IF(J1955=0,0,J1955/I1955)</f>
        <v>0</v>
      </c>
      <c r="L1955" s="82" t="n">
        <f aca="false">I1955/UOM</f>
        <v>-42.2122</v>
      </c>
      <c r="M1955" s="82" t="n">
        <f aca="false">J1955/UOM</f>
        <v>0</v>
      </c>
      <c r="N1955" s="83" t="str">
        <f aca="false">IF(F1955="P","PHY",IF(F1955="G","G",E1955))</f>
        <v>P</v>
      </c>
      <c r="O1955" s="83" t="str">
        <f aca="false">IF(ISNA(VLOOKUP(G1955,BadCanCurves,1,FALSE())),VLOOKUP(D1955,FOLIOS,6,FALSE()),"not used")</f>
        <v>not used</v>
      </c>
      <c r="P1955" s="83" t="n">
        <f aca="false">IF($N1955="P",VLOOKUP(H1955,PrcBuckets,2,FALSE()),0)</f>
        <v>14</v>
      </c>
      <c r="Q1955" s="83" t="n">
        <f aca="false">IF($N1955="D",VLOOKUP(H1955,BasisBuckets,2,FALSE()),0)</f>
        <v>0</v>
      </c>
      <c r="R1955" s="83" t="n">
        <f aca="false">IF($N1955="PHY",VLOOKUP(H1955,PGDBuckets,2,FALSE()),0)</f>
        <v>0</v>
      </c>
      <c r="S1955" s="83" t="n">
        <f aca="false">IF($N1955="G",VLOOKUP(H1955,PGDBuckets,2,FALSE()),0)</f>
        <v>0</v>
      </c>
      <c r="T1955" s="83" t="n">
        <f aca="false">SUM(P1955:S1955)</f>
        <v>14</v>
      </c>
      <c r="U1955" s="83" t="str">
        <f aca="false">IF(O1955="not used","-",O1955&amp;N1955&amp;T1955)</f>
        <v>-</v>
      </c>
      <c r="V1955" s="83" t="str">
        <f aca="false">IF(O1955="Not Used","-",VLOOKUP(D1955,FOLIOS,7,FALSE())&amp;H1955)</f>
        <v>-</v>
      </c>
      <c r="W1955" s="83" t="str">
        <f aca="false">IF(U1955="-","-",O1955&amp;E1955&amp;H1955)</f>
        <v>-</v>
      </c>
      <c r="X1955" s="84" t="str">
        <f aca="false">D1955&amp;G1955</f>
        <v>FT-CAND-EGSC-PRCTRANS:AECO/EMP</v>
      </c>
      <c r="AF1955" s="0" t="str">
        <f aca="false">D1955&amp;V1955</f>
        <v>FT-CAND-EGSC-PRC-</v>
      </c>
    </row>
    <row r="1956" customFormat="false" ht="12.75" hidden="false" customHeight="false" outlineLevel="0" collapsed="false">
      <c r="A1956" s="80" t="n">
        <v>36682</v>
      </c>
      <c r="B1956" s="81" t="s">
        <v>55</v>
      </c>
      <c r="C1956" s="81" t="s">
        <v>56</v>
      </c>
      <c r="D1956" s="81" t="s">
        <v>80</v>
      </c>
      <c r="E1956" s="81" t="s">
        <v>24</v>
      </c>
      <c r="F1956" s="81"/>
      <c r="G1956" s="81" t="s">
        <v>83</v>
      </c>
      <c r="H1956" s="80" t="n">
        <v>40725</v>
      </c>
      <c r="I1956" s="81" t="n">
        <v>-433614</v>
      </c>
      <c r="J1956" s="81" t="n">
        <v>0</v>
      </c>
      <c r="K1956" s="82" t="n">
        <f aca="false">IF(J1956=0,0,J1956/I1956)</f>
        <v>0</v>
      </c>
      <c r="L1956" s="82" t="n">
        <f aca="false">I1956/UOM</f>
        <v>-43.3614</v>
      </c>
      <c r="M1956" s="82" t="n">
        <f aca="false">J1956/UOM</f>
        <v>0</v>
      </c>
      <c r="N1956" s="83" t="str">
        <f aca="false">IF(F1956="P","PHY",IF(F1956="G","G",E1956))</f>
        <v>P</v>
      </c>
      <c r="O1956" s="83" t="str">
        <f aca="false">IF(ISNA(VLOOKUP(G1956,BadCanCurves,1,FALSE())),VLOOKUP(D1956,FOLIOS,6,FALSE()),"not used")</f>
        <v>not used</v>
      </c>
      <c r="P1956" s="83" t="n">
        <f aca="false">IF($N1956="P",VLOOKUP(H1956,PrcBuckets,2,FALSE()),0)</f>
        <v>14</v>
      </c>
      <c r="Q1956" s="83" t="n">
        <f aca="false">IF($N1956="D",VLOOKUP(H1956,BasisBuckets,2,FALSE()),0)</f>
        <v>0</v>
      </c>
      <c r="R1956" s="83" t="n">
        <f aca="false">IF($N1956="PHY",VLOOKUP(H1956,PGDBuckets,2,FALSE()),0)</f>
        <v>0</v>
      </c>
      <c r="S1956" s="83" t="n">
        <f aca="false">IF($N1956="G",VLOOKUP(H1956,PGDBuckets,2,FALSE()),0)</f>
        <v>0</v>
      </c>
      <c r="T1956" s="83" t="n">
        <f aca="false">SUM(P1956:S1956)</f>
        <v>14</v>
      </c>
      <c r="U1956" s="83" t="str">
        <f aca="false">IF(O1956="not used","-",O1956&amp;N1956&amp;T1956)</f>
        <v>-</v>
      </c>
      <c r="V1956" s="83" t="str">
        <f aca="false">IF(O1956="Not Used","-",VLOOKUP(D1956,FOLIOS,7,FALSE())&amp;H1956)</f>
        <v>-</v>
      </c>
      <c r="W1956" s="83" t="str">
        <f aca="false">IF(U1956="-","-",O1956&amp;E1956&amp;H1956)</f>
        <v>-</v>
      </c>
      <c r="X1956" s="84" t="str">
        <f aca="false">D1956&amp;G1956</f>
        <v>FT-CAND-EGSC-PRCTRANS:AECO/EMP</v>
      </c>
      <c r="AF1956" s="0" t="str">
        <f aca="false">D1956&amp;V1956</f>
        <v>FT-CAND-EGSC-PRC-</v>
      </c>
    </row>
    <row r="1957" customFormat="false" ht="12.75" hidden="false" customHeight="false" outlineLevel="0" collapsed="false">
      <c r="A1957" s="80" t="n">
        <v>36682</v>
      </c>
      <c r="B1957" s="81" t="s">
        <v>55</v>
      </c>
      <c r="C1957" s="81" t="s">
        <v>56</v>
      </c>
      <c r="D1957" s="81" t="s">
        <v>80</v>
      </c>
      <c r="E1957" s="81" t="s">
        <v>24</v>
      </c>
      <c r="F1957" s="81"/>
      <c r="G1957" s="81" t="s">
        <v>83</v>
      </c>
      <c r="H1957" s="80" t="n">
        <v>40756</v>
      </c>
      <c r="I1957" s="81" t="n">
        <v>-430965</v>
      </c>
      <c r="J1957" s="81" t="n">
        <v>0</v>
      </c>
      <c r="K1957" s="82" t="n">
        <f aca="false">IF(J1957=0,0,J1957/I1957)</f>
        <v>0</v>
      </c>
      <c r="L1957" s="82" t="n">
        <f aca="false">I1957/UOM</f>
        <v>-43.0965</v>
      </c>
      <c r="M1957" s="82" t="n">
        <f aca="false">J1957/UOM</f>
        <v>0</v>
      </c>
      <c r="N1957" s="83" t="str">
        <f aca="false">IF(F1957="P","PHY",IF(F1957="G","G",E1957))</f>
        <v>P</v>
      </c>
      <c r="O1957" s="83" t="str">
        <f aca="false">IF(ISNA(VLOOKUP(G1957,BadCanCurves,1,FALSE())),VLOOKUP(D1957,FOLIOS,6,FALSE()),"not used")</f>
        <v>not used</v>
      </c>
      <c r="P1957" s="83" t="n">
        <f aca="false">IF($N1957="P",VLOOKUP(H1957,PrcBuckets,2,FALSE()),0)</f>
        <v>14</v>
      </c>
      <c r="Q1957" s="83" t="n">
        <f aca="false">IF($N1957="D",VLOOKUP(H1957,BasisBuckets,2,FALSE()),0)</f>
        <v>0</v>
      </c>
      <c r="R1957" s="83" t="n">
        <f aca="false">IF($N1957="PHY",VLOOKUP(H1957,PGDBuckets,2,FALSE()),0)</f>
        <v>0</v>
      </c>
      <c r="S1957" s="83" t="n">
        <f aca="false">IF($N1957="G",VLOOKUP(H1957,PGDBuckets,2,FALSE()),0)</f>
        <v>0</v>
      </c>
      <c r="T1957" s="83" t="n">
        <f aca="false">SUM(P1957:S1957)</f>
        <v>14</v>
      </c>
      <c r="U1957" s="83" t="str">
        <f aca="false">IF(O1957="not used","-",O1957&amp;N1957&amp;T1957)</f>
        <v>-</v>
      </c>
      <c r="V1957" s="83" t="str">
        <f aca="false">IF(O1957="Not Used","-",VLOOKUP(D1957,FOLIOS,7,FALSE())&amp;H1957)</f>
        <v>-</v>
      </c>
      <c r="W1957" s="83" t="str">
        <f aca="false">IF(U1957="-","-",O1957&amp;E1957&amp;H1957)</f>
        <v>-</v>
      </c>
      <c r="X1957" s="84" t="str">
        <f aca="false">D1957&amp;G1957</f>
        <v>FT-CAND-EGSC-PRCTRANS:AECO/EMP</v>
      </c>
      <c r="AF1957" s="0" t="str">
        <f aca="false">D1957&amp;V1957</f>
        <v>FT-CAND-EGSC-PRC-</v>
      </c>
    </row>
    <row r="1958" customFormat="false" ht="12.75" hidden="false" customHeight="false" outlineLevel="0" collapsed="false">
      <c r="A1958" s="80" t="n">
        <v>36682</v>
      </c>
      <c r="B1958" s="81" t="s">
        <v>55</v>
      </c>
      <c r="C1958" s="81" t="s">
        <v>56</v>
      </c>
      <c r="D1958" s="81" t="s">
        <v>80</v>
      </c>
      <c r="E1958" s="81" t="s">
        <v>24</v>
      </c>
      <c r="F1958" s="81"/>
      <c r="G1958" s="81" t="s">
        <v>83</v>
      </c>
      <c r="H1958" s="80" t="n">
        <v>40787</v>
      </c>
      <c r="I1958" s="81" t="n">
        <v>-414515</v>
      </c>
      <c r="J1958" s="81" t="n">
        <v>0</v>
      </c>
      <c r="K1958" s="82" t="n">
        <f aca="false">IF(J1958=0,0,J1958/I1958)</f>
        <v>0</v>
      </c>
      <c r="L1958" s="82" t="n">
        <f aca="false">I1958/UOM</f>
        <v>-41.4515</v>
      </c>
      <c r="M1958" s="82" t="n">
        <f aca="false">J1958/UOM</f>
        <v>0</v>
      </c>
      <c r="N1958" s="83" t="str">
        <f aca="false">IF(F1958="P","PHY",IF(F1958="G","G",E1958))</f>
        <v>P</v>
      </c>
      <c r="O1958" s="83" t="str">
        <f aca="false">IF(ISNA(VLOOKUP(G1958,BadCanCurves,1,FALSE())),VLOOKUP(D1958,FOLIOS,6,FALSE()),"not used")</f>
        <v>not used</v>
      </c>
      <c r="P1958" s="83" t="n">
        <f aca="false">IF($N1958="P",VLOOKUP(H1958,PrcBuckets,2,FALSE()),0)</f>
        <v>14</v>
      </c>
      <c r="Q1958" s="83" t="n">
        <f aca="false">IF($N1958="D",VLOOKUP(H1958,BasisBuckets,2,FALSE()),0)</f>
        <v>0</v>
      </c>
      <c r="R1958" s="83" t="n">
        <f aca="false">IF($N1958="PHY",VLOOKUP(H1958,PGDBuckets,2,FALSE()),0)</f>
        <v>0</v>
      </c>
      <c r="S1958" s="83" t="n">
        <f aca="false">IF($N1958="G",VLOOKUP(H1958,PGDBuckets,2,FALSE()),0)</f>
        <v>0</v>
      </c>
      <c r="T1958" s="83" t="n">
        <f aca="false">SUM(P1958:S1958)</f>
        <v>14</v>
      </c>
      <c r="U1958" s="83" t="str">
        <f aca="false">IF(O1958="not used","-",O1958&amp;N1958&amp;T1958)</f>
        <v>-</v>
      </c>
      <c r="V1958" s="83" t="str">
        <f aca="false">IF(O1958="Not Used","-",VLOOKUP(D1958,FOLIOS,7,FALSE())&amp;H1958)</f>
        <v>-</v>
      </c>
      <c r="W1958" s="83" t="str">
        <f aca="false">IF(U1958="-","-",O1958&amp;E1958&amp;H1958)</f>
        <v>-</v>
      </c>
      <c r="X1958" s="84" t="str">
        <f aca="false">D1958&amp;G1958</f>
        <v>FT-CAND-EGSC-PRCTRANS:AECO/EMP</v>
      </c>
      <c r="AF1958" s="0" t="str">
        <f aca="false">D1958&amp;V1958</f>
        <v>FT-CAND-EGSC-PRC-</v>
      </c>
    </row>
    <row r="1959" customFormat="false" ht="12.75" hidden="false" customHeight="false" outlineLevel="0" collapsed="false">
      <c r="A1959" s="80" t="n">
        <v>36682</v>
      </c>
      <c r="B1959" s="81" t="s">
        <v>55</v>
      </c>
      <c r="C1959" s="81" t="s">
        <v>56</v>
      </c>
      <c r="D1959" s="81" t="s">
        <v>80</v>
      </c>
      <c r="E1959" s="81" t="s">
        <v>24</v>
      </c>
      <c r="F1959" s="81"/>
      <c r="G1959" s="81" t="s">
        <v>83</v>
      </c>
      <c r="H1959" s="80" t="n">
        <v>40817</v>
      </c>
      <c r="I1959" s="81" t="n">
        <v>-425799</v>
      </c>
      <c r="J1959" s="81" t="n">
        <v>0</v>
      </c>
      <c r="K1959" s="82" t="n">
        <f aca="false">IF(J1959=0,0,J1959/I1959)</f>
        <v>0</v>
      </c>
      <c r="L1959" s="82" t="n">
        <f aca="false">I1959/UOM</f>
        <v>-42.5799</v>
      </c>
      <c r="M1959" s="82" t="n">
        <f aca="false">J1959/UOM</f>
        <v>0</v>
      </c>
      <c r="N1959" s="83" t="str">
        <f aca="false">IF(F1959="P","PHY",IF(F1959="G","G",E1959))</f>
        <v>P</v>
      </c>
      <c r="O1959" s="83" t="str">
        <f aca="false">IF(ISNA(VLOOKUP(G1959,BadCanCurves,1,FALSE())),VLOOKUP(D1959,FOLIOS,6,FALSE()),"not used")</f>
        <v>not used</v>
      </c>
      <c r="P1959" s="83" t="n">
        <f aca="false">IF($N1959="P",VLOOKUP(H1959,PrcBuckets,2,FALSE()),0)</f>
        <v>14</v>
      </c>
      <c r="Q1959" s="83" t="n">
        <f aca="false">IF($N1959="D",VLOOKUP(H1959,BasisBuckets,2,FALSE()),0)</f>
        <v>0</v>
      </c>
      <c r="R1959" s="83" t="n">
        <f aca="false">IF($N1959="PHY",VLOOKUP(H1959,PGDBuckets,2,FALSE()),0)</f>
        <v>0</v>
      </c>
      <c r="S1959" s="83" t="n">
        <f aca="false">IF($N1959="G",VLOOKUP(H1959,PGDBuckets,2,FALSE()),0)</f>
        <v>0</v>
      </c>
      <c r="T1959" s="83" t="n">
        <f aca="false">SUM(P1959:S1959)</f>
        <v>14</v>
      </c>
      <c r="U1959" s="83" t="str">
        <f aca="false">IF(O1959="not used","-",O1959&amp;N1959&amp;T1959)</f>
        <v>-</v>
      </c>
      <c r="V1959" s="83" t="str">
        <f aca="false">IF(O1959="Not Used","-",VLOOKUP(D1959,FOLIOS,7,FALSE())&amp;H1959)</f>
        <v>-</v>
      </c>
      <c r="W1959" s="83" t="str">
        <f aca="false">IF(U1959="-","-",O1959&amp;E1959&amp;H1959)</f>
        <v>-</v>
      </c>
      <c r="X1959" s="84" t="str">
        <f aca="false">D1959&amp;G1959</f>
        <v>FT-CAND-EGSC-PRCTRANS:AECO/EMP</v>
      </c>
      <c r="AF1959" s="0" t="str">
        <f aca="false">D1959&amp;V1959</f>
        <v>FT-CAND-EGSC-PRC-</v>
      </c>
    </row>
    <row r="1960" customFormat="false" ht="12.75" hidden="false" customHeight="false" outlineLevel="0" collapsed="false">
      <c r="A1960" s="80" t="n">
        <v>36682</v>
      </c>
      <c r="B1960" s="81" t="s">
        <v>55</v>
      </c>
      <c r="C1960" s="81" t="s">
        <v>56</v>
      </c>
      <c r="D1960" s="81" t="s">
        <v>80</v>
      </c>
      <c r="E1960" s="81" t="s">
        <v>24</v>
      </c>
      <c r="F1960" s="81"/>
      <c r="G1960" s="81" t="s">
        <v>83</v>
      </c>
      <c r="H1960" s="80" t="n">
        <v>40848</v>
      </c>
      <c r="I1960" s="81" t="n">
        <v>-409545</v>
      </c>
      <c r="J1960" s="81" t="n">
        <v>0</v>
      </c>
      <c r="K1960" s="82" t="n">
        <f aca="false">IF(J1960=0,0,J1960/I1960)</f>
        <v>0</v>
      </c>
      <c r="L1960" s="82" t="n">
        <f aca="false">I1960/UOM</f>
        <v>-40.9545</v>
      </c>
      <c r="M1960" s="82" t="n">
        <f aca="false">J1960/UOM</f>
        <v>0</v>
      </c>
      <c r="N1960" s="83" t="str">
        <f aca="false">IF(F1960="P","PHY",IF(F1960="G","G",E1960))</f>
        <v>P</v>
      </c>
      <c r="O1960" s="83" t="str">
        <f aca="false">IF(ISNA(VLOOKUP(G1960,BadCanCurves,1,FALSE())),VLOOKUP(D1960,FOLIOS,6,FALSE()),"not used")</f>
        <v>not used</v>
      </c>
      <c r="P1960" s="83" t="n">
        <f aca="false">IF($N1960="P",VLOOKUP(H1960,PrcBuckets,2,FALSE()),0)</f>
        <v>14</v>
      </c>
      <c r="Q1960" s="83" t="n">
        <f aca="false">IF($N1960="D",VLOOKUP(H1960,BasisBuckets,2,FALSE()),0)</f>
        <v>0</v>
      </c>
      <c r="R1960" s="83" t="n">
        <f aca="false">IF($N1960="PHY",VLOOKUP(H1960,PGDBuckets,2,FALSE()),0)</f>
        <v>0</v>
      </c>
      <c r="S1960" s="83" t="n">
        <f aca="false">IF($N1960="G",VLOOKUP(H1960,PGDBuckets,2,FALSE()),0)</f>
        <v>0</v>
      </c>
      <c r="T1960" s="83" t="n">
        <f aca="false">SUM(P1960:S1960)</f>
        <v>14</v>
      </c>
      <c r="U1960" s="83" t="str">
        <f aca="false">IF(O1960="not used","-",O1960&amp;N1960&amp;T1960)</f>
        <v>-</v>
      </c>
      <c r="V1960" s="83" t="str">
        <f aca="false">IF(O1960="Not Used","-",VLOOKUP(D1960,FOLIOS,7,FALSE())&amp;H1960)</f>
        <v>-</v>
      </c>
      <c r="W1960" s="83" t="str">
        <f aca="false">IF(U1960="-","-",O1960&amp;E1960&amp;H1960)</f>
        <v>-</v>
      </c>
      <c r="X1960" s="84" t="str">
        <f aca="false">D1960&amp;G1960</f>
        <v>FT-CAND-EGSC-PRCTRANS:AECO/EMP</v>
      </c>
      <c r="AF1960" s="0" t="str">
        <f aca="false">D1960&amp;V1960</f>
        <v>FT-CAND-EGSC-PRC-</v>
      </c>
    </row>
    <row r="1961" customFormat="false" ht="12.75" hidden="false" customHeight="false" outlineLevel="0" collapsed="false">
      <c r="A1961" s="80" t="n">
        <v>36682</v>
      </c>
      <c r="B1961" s="81" t="s">
        <v>55</v>
      </c>
      <c r="C1961" s="81" t="s">
        <v>56</v>
      </c>
      <c r="D1961" s="81" t="s">
        <v>80</v>
      </c>
      <c r="E1961" s="81" t="s">
        <v>24</v>
      </c>
      <c r="F1961" s="81"/>
      <c r="G1961" s="81" t="s">
        <v>83</v>
      </c>
      <c r="H1961" s="80" t="n">
        <v>40878</v>
      </c>
      <c r="I1961" s="81" t="n">
        <v>-420694</v>
      </c>
      <c r="J1961" s="81" t="n">
        <v>0</v>
      </c>
      <c r="K1961" s="82" t="n">
        <f aca="false">IF(J1961=0,0,J1961/I1961)</f>
        <v>0</v>
      </c>
      <c r="L1961" s="82" t="n">
        <f aca="false">I1961/UOM</f>
        <v>-42.0694</v>
      </c>
      <c r="M1961" s="82" t="n">
        <f aca="false">J1961/UOM</f>
        <v>0</v>
      </c>
      <c r="N1961" s="83" t="str">
        <f aca="false">IF(F1961="P","PHY",IF(F1961="G","G",E1961))</f>
        <v>P</v>
      </c>
      <c r="O1961" s="83" t="str">
        <f aca="false">IF(ISNA(VLOOKUP(G1961,BadCanCurves,1,FALSE())),VLOOKUP(D1961,FOLIOS,6,FALSE()),"not used")</f>
        <v>not used</v>
      </c>
      <c r="P1961" s="83" t="n">
        <f aca="false">IF($N1961="P",VLOOKUP(H1961,PrcBuckets,2,FALSE()),0)</f>
        <v>14</v>
      </c>
      <c r="Q1961" s="83" t="n">
        <f aca="false">IF($N1961="D",VLOOKUP(H1961,BasisBuckets,2,FALSE()),0)</f>
        <v>0</v>
      </c>
      <c r="R1961" s="83" t="n">
        <f aca="false">IF($N1961="PHY",VLOOKUP(H1961,PGDBuckets,2,FALSE()),0)</f>
        <v>0</v>
      </c>
      <c r="S1961" s="83" t="n">
        <f aca="false">IF($N1961="G",VLOOKUP(H1961,PGDBuckets,2,FALSE()),0)</f>
        <v>0</v>
      </c>
      <c r="T1961" s="83" t="n">
        <f aca="false">SUM(P1961:S1961)</f>
        <v>14</v>
      </c>
      <c r="U1961" s="83" t="str">
        <f aca="false">IF(O1961="not used","-",O1961&amp;N1961&amp;T1961)</f>
        <v>-</v>
      </c>
      <c r="V1961" s="83" t="str">
        <f aca="false">IF(O1961="Not Used","-",VLOOKUP(D1961,FOLIOS,7,FALSE())&amp;H1961)</f>
        <v>-</v>
      </c>
      <c r="W1961" s="83" t="str">
        <f aca="false">IF(U1961="-","-",O1961&amp;E1961&amp;H1961)</f>
        <v>-</v>
      </c>
      <c r="X1961" s="84" t="str">
        <f aca="false">D1961&amp;G1961</f>
        <v>FT-CAND-EGSC-PRCTRANS:AECO/EMP</v>
      </c>
      <c r="AF1961" s="0" t="str">
        <f aca="false">D1961&amp;V1961</f>
        <v>FT-CAND-EGSC-PRC-</v>
      </c>
    </row>
    <row r="1962" customFormat="false" ht="12.75" hidden="false" customHeight="false" outlineLevel="0" collapsed="false">
      <c r="A1962" s="80" t="n">
        <v>36682</v>
      </c>
      <c r="B1962" s="81" t="s">
        <v>55</v>
      </c>
      <c r="C1962" s="81" t="s">
        <v>56</v>
      </c>
      <c r="D1962" s="81" t="s">
        <v>80</v>
      </c>
      <c r="E1962" s="81" t="s">
        <v>24</v>
      </c>
      <c r="F1962" s="81"/>
      <c r="G1962" s="81" t="s">
        <v>83</v>
      </c>
      <c r="H1962" s="80" t="n">
        <v>40909</v>
      </c>
      <c r="I1962" s="81" t="n">
        <v>-418123</v>
      </c>
      <c r="J1962" s="81" t="n">
        <v>0</v>
      </c>
      <c r="K1962" s="82" t="n">
        <f aca="false">IF(J1962=0,0,J1962/I1962)</f>
        <v>0</v>
      </c>
      <c r="L1962" s="82" t="n">
        <f aca="false">I1962/UOM</f>
        <v>-41.8123</v>
      </c>
      <c r="M1962" s="82" t="n">
        <f aca="false">J1962/UOM</f>
        <v>0</v>
      </c>
      <c r="N1962" s="83" t="str">
        <f aca="false">IF(F1962="P","PHY",IF(F1962="G","G",E1962))</f>
        <v>P</v>
      </c>
      <c r="O1962" s="83" t="str">
        <f aca="false">IF(ISNA(VLOOKUP(G1962,BadCanCurves,1,FALSE())),VLOOKUP(D1962,FOLIOS,6,FALSE()),"not used")</f>
        <v>not used</v>
      </c>
      <c r="P1962" s="83" t="n">
        <f aca="false">IF($N1962="P",VLOOKUP(H1962,PrcBuckets,2,FALSE()),0)</f>
        <v>14</v>
      </c>
      <c r="Q1962" s="83" t="n">
        <f aca="false">IF($N1962="D",VLOOKUP(H1962,BasisBuckets,2,FALSE()),0)</f>
        <v>0</v>
      </c>
      <c r="R1962" s="83" t="n">
        <f aca="false">IF($N1962="PHY",VLOOKUP(H1962,PGDBuckets,2,FALSE()),0)</f>
        <v>0</v>
      </c>
      <c r="S1962" s="83" t="n">
        <f aca="false">IF($N1962="G",VLOOKUP(H1962,PGDBuckets,2,FALSE()),0)</f>
        <v>0</v>
      </c>
      <c r="T1962" s="83" t="n">
        <f aca="false">SUM(P1962:S1962)</f>
        <v>14</v>
      </c>
      <c r="U1962" s="83" t="str">
        <f aca="false">IF(O1962="not used","-",O1962&amp;N1962&amp;T1962)</f>
        <v>-</v>
      </c>
      <c r="V1962" s="83" t="str">
        <f aca="false">IF(O1962="Not Used","-",VLOOKUP(D1962,FOLIOS,7,FALSE())&amp;H1962)</f>
        <v>-</v>
      </c>
      <c r="W1962" s="83" t="str">
        <f aca="false">IF(U1962="-","-",O1962&amp;E1962&amp;H1962)</f>
        <v>-</v>
      </c>
      <c r="X1962" s="84" t="str">
        <f aca="false">D1962&amp;G1962</f>
        <v>FT-CAND-EGSC-PRCTRANS:AECO/EMP</v>
      </c>
      <c r="AF1962" s="0" t="str">
        <f aca="false">D1962&amp;V1962</f>
        <v>FT-CAND-EGSC-PRC-</v>
      </c>
    </row>
    <row r="1963" customFormat="false" ht="12.75" hidden="false" customHeight="false" outlineLevel="0" collapsed="false">
      <c r="A1963" s="80" t="n">
        <v>36682</v>
      </c>
      <c r="B1963" s="81" t="s">
        <v>55</v>
      </c>
      <c r="C1963" s="81" t="s">
        <v>56</v>
      </c>
      <c r="D1963" s="81" t="s">
        <v>80</v>
      </c>
      <c r="E1963" s="81" t="s">
        <v>24</v>
      </c>
      <c r="F1963" s="81"/>
      <c r="G1963" s="81" t="s">
        <v>83</v>
      </c>
      <c r="H1963" s="80" t="n">
        <v>40940</v>
      </c>
      <c r="I1963" s="81" t="n">
        <v>-388757</v>
      </c>
      <c r="J1963" s="81" t="n">
        <v>0</v>
      </c>
      <c r="K1963" s="82" t="n">
        <f aca="false">IF(J1963=0,0,J1963/I1963)</f>
        <v>0</v>
      </c>
      <c r="L1963" s="82" t="n">
        <f aca="false">I1963/UOM</f>
        <v>-38.8757</v>
      </c>
      <c r="M1963" s="82" t="n">
        <f aca="false">J1963/UOM</f>
        <v>0</v>
      </c>
      <c r="N1963" s="83" t="str">
        <f aca="false">IF(F1963="P","PHY",IF(F1963="G","G",E1963))</f>
        <v>P</v>
      </c>
      <c r="O1963" s="83" t="str">
        <f aca="false">IF(ISNA(VLOOKUP(G1963,BadCanCurves,1,FALSE())),VLOOKUP(D1963,FOLIOS,6,FALSE()),"not used")</f>
        <v>not used</v>
      </c>
      <c r="P1963" s="83" t="n">
        <f aca="false">IF($N1963="P",VLOOKUP(H1963,PrcBuckets,2,FALSE()),0)</f>
        <v>14</v>
      </c>
      <c r="Q1963" s="83" t="n">
        <f aca="false">IF($N1963="D",VLOOKUP(H1963,BasisBuckets,2,FALSE()),0)</f>
        <v>0</v>
      </c>
      <c r="R1963" s="83" t="n">
        <f aca="false">IF($N1963="PHY",VLOOKUP(H1963,PGDBuckets,2,FALSE()),0)</f>
        <v>0</v>
      </c>
      <c r="S1963" s="83" t="n">
        <f aca="false">IF($N1963="G",VLOOKUP(H1963,PGDBuckets,2,FALSE()),0)</f>
        <v>0</v>
      </c>
      <c r="T1963" s="83" t="n">
        <f aca="false">SUM(P1963:S1963)</f>
        <v>14</v>
      </c>
      <c r="U1963" s="83" t="str">
        <f aca="false">IF(O1963="not used","-",O1963&amp;N1963&amp;T1963)</f>
        <v>-</v>
      </c>
      <c r="V1963" s="83" t="str">
        <f aca="false">IF(O1963="Not Used","-",VLOOKUP(D1963,FOLIOS,7,FALSE())&amp;H1963)</f>
        <v>-</v>
      </c>
      <c r="W1963" s="83" t="str">
        <f aca="false">IF(U1963="-","-",O1963&amp;E1963&amp;H1963)</f>
        <v>-</v>
      </c>
      <c r="X1963" s="84" t="str">
        <f aca="false">D1963&amp;G1963</f>
        <v>FT-CAND-EGSC-PRCTRANS:AECO/EMP</v>
      </c>
      <c r="AF1963" s="0" t="str">
        <f aca="false">D1963&amp;V1963</f>
        <v>FT-CAND-EGSC-PRC-</v>
      </c>
    </row>
    <row r="1964" customFormat="false" ht="12.75" hidden="false" customHeight="false" outlineLevel="0" collapsed="false">
      <c r="A1964" s="80" t="n">
        <v>36682</v>
      </c>
      <c r="B1964" s="81" t="s">
        <v>55</v>
      </c>
      <c r="C1964" s="81" t="s">
        <v>56</v>
      </c>
      <c r="D1964" s="81" t="s">
        <v>80</v>
      </c>
      <c r="E1964" s="81" t="s">
        <v>24</v>
      </c>
      <c r="F1964" s="81"/>
      <c r="G1964" s="81" t="s">
        <v>83</v>
      </c>
      <c r="H1964" s="80" t="n">
        <v>40969</v>
      </c>
      <c r="I1964" s="81" t="n">
        <v>-413191</v>
      </c>
      <c r="J1964" s="81" t="n">
        <v>0</v>
      </c>
      <c r="K1964" s="82" t="n">
        <f aca="false">IF(J1964=0,0,J1964/I1964)</f>
        <v>0</v>
      </c>
      <c r="L1964" s="82" t="n">
        <f aca="false">I1964/UOM</f>
        <v>-41.3191</v>
      </c>
      <c r="M1964" s="82" t="n">
        <f aca="false">J1964/UOM</f>
        <v>0</v>
      </c>
      <c r="N1964" s="83" t="str">
        <f aca="false">IF(F1964="P","PHY",IF(F1964="G","G",E1964))</f>
        <v>P</v>
      </c>
      <c r="O1964" s="83" t="str">
        <f aca="false">IF(ISNA(VLOOKUP(G1964,BadCanCurves,1,FALSE())),VLOOKUP(D1964,FOLIOS,6,FALSE()),"not used")</f>
        <v>not used</v>
      </c>
      <c r="P1964" s="83" t="n">
        <f aca="false">IF($N1964="P",VLOOKUP(H1964,PrcBuckets,2,FALSE()),0)</f>
        <v>14</v>
      </c>
      <c r="Q1964" s="83" t="n">
        <f aca="false">IF($N1964="D",VLOOKUP(H1964,BasisBuckets,2,FALSE()),0)</f>
        <v>0</v>
      </c>
      <c r="R1964" s="83" t="n">
        <f aca="false">IF($N1964="PHY",VLOOKUP(H1964,PGDBuckets,2,FALSE()),0)</f>
        <v>0</v>
      </c>
      <c r="S1964" s="83" t="n">
        <f aca="false">IF($N1964="G",VLOOKUP(H1964,PGDBuckets,2,FALSE()),0)</f>
        <v>0</v>
      </c>
      <c r="T1964" s="83" t="n">
        <f aca="false">SUM(P1964:S1964)</f>
        <v>14</v>
      </c>
      <c r="U1964" s="83" t="str">
        <f aca="false">IF(O1964="not used","-",O1964&amp;N1964&amp;T1964)</f>
        <v>-</v>
      </c>
      <c r="V1964" s="83" t="str">
        <f aca="false">IF(O1964="Not Used","-",VLOOKUP(D1964,FOLIOS,7,FALSE())&amp;H1964)</f>
        <v>-</v>
      </c>
      <c r="W1964" s="83" t="str">
        <f aca="false">IF(U1964="-","-",O1964&amp;E1964&amp;H1964)</f>
        <v>-</v>
      </c>
      <c r="X1964" s="84" t="str">
        <f aca="false">D1964&amp;G1964</f>
        <v>FT-CAND-EGSC-PRCTRANS:AECO/EMP</v>
      </c>
      <c r="AF1964" s="0" t="str">
        <f aca="false">D1964&amp;V1964</f>
        <v>FT-CAND-EGSC-PRC-</v>
      </c>
    </row>
    <row r="1965" customFormat="false" ht="12.75" hidden="false" customHeight="false" outlineLevel="0" collapsed="false">
      <c r="A1965" s="80" t="n">
        <v>36682</v>
      </c>
      <c r="B1965" s="81" t="s">
        <v>55</v>
      </c>
      <c r="C1965" s="81" t="s">
        <v>56</v>
      </c>
      <c r="D1965" s="81" t="s">
        <v>80</v>
      </c>
      <c r="E1965" s="81" t="s">
        <v>24</v>
      </c>
      <c r="F1965" s="81"/>
      <c r="G1965" s="81" t="s">
        <v>83</v>
      </c>
      <c r="H1965" s="80" t="n">
        <v>41000</v>
      </c>
      <c r="I1965" s="81" t="n">
        <v>-397418</v>
      </c>
      <c r="J1965" s="81" t="n">
        <v>0</v>
      </c>
      <c r="K1965" s="82" t="n">
        <f aca="false">IF(J1965=0,0,J1965/I1965)</f>
        <v>0</v>
      </c>
      <c r="L1965" s="82" t="n">
        <f aca="false">I1965/UOM</f>
        <v>-39.7418</v>
      </c>
      <c r="M1965" s="82" t="n">
        <f aca="false">J1965/UOM</f>
        <v>0</v>
      </c>
      <c r="N1965" s="83" t="str">
        <f aca="false">IF(F1965="P","PHY",IF(F1965="G","G",E1965))</f>
        <v>P</v>
      </c>
      <c r="O1965" s="83" t="str">
        <f aca="false">IF(ISNA(VLOOKUP(G1965,BadCanCurves,1,FALSE())),VLOOKUP(D1965,FOLIOS,6,FALSE()),"not used")</f>
        <v>not used</v>
      </c>
      <c r="P1965" s="83" t="n">
        <f aca="false">IF($N1965="P",VLOOKUP(H1965,PrcBuckets,2,FALSE()),0)</f>
        <v>14</v>
      </c>
      <c r="Q1965" s="83" t="n">
        <f aca="false">IF($N1965="D",VLOOKUP(H1965,BasisBuckets,2,FALSE()),0)</f>
        <v>0</v>
      </c>
      <c r="R1965" s="83" t="n">
        <f aca="false">IF($N1965="PHY",VLOOKUP(H1965,PGDBuckets,2,FALSE()),0)</f>
        <v>0</v>
      </c>
      <c r="S1965" s="83" t="n">
        <f aca="false">IF($N1965="G",VLOOKUP(H1965,PGDBuckets,2,FALSE()),0)</f>
        <v>0</v>
      </c>
      <c r="T1965" s="83" t="n">
        <f aca="false">SUM(P1965:S1965)</f>
        <v>14</v>
      </c>
      <c r="U1965" s="83" t="str">
        <f aca="false">IF(O1965="not used","-",O1965&amp;N1965&amp;T1965)</f>
        <v>-</v>
      </c>
      <c r="V1965" s="83" t="str">
        <f aca="false">IF(O1965="Not Used","-",VLOOKUP(D1965,FOLIOS,7,FALSE())&amp;H1965)</f>
        <v>-</v>
      </c>
      <c r="W1965" s="83" t="str">
        <f aca="false">IF(U1965="-","-",O1965&amp;E1965&amp;H1965)</f>
        <v>-</v>
      </c>
      <c r="X1965" s="84" t="str">
        <f aca="false">D1965&amp;G1965</f>
        <v>FT-CAND-EGSC-PRCTRANS:AECO/EMP</v>
      </c>
      <c r="AF1965" s="0" t="str">
        <f aca="false">D1965&amp;V1965</f>
        <v>FT-CAND-EGSC-PRC-</v>
      </c>
    </row>
    <row r="1966" customFormat="false" ht="12.75" hidden="false" customHeight="false" outlineLevel="0" collapsed="false">
      <c r="A1966" s="80" t="n">
        <v>36682</v>
      </c>
      <c r="B1966" s="81" t="s">
        <v>55</v>
      </c>
      <c r="C1966" s="81" t="s">
        <v>56</v>
      </c>
      <c r="D1966" s="81" t="s">
        <v>80</v>
      </c>
      <c r="E1966" s="81" t="s">
        <v>24</v>
      </c>
      <c r="F1966" s="81"/>
      <c r="G1966" s="81" t="s">
        <v>83</v>
      </c>
      <c r="H1966" s="80" t="n">
        <v>41030</v>
      </c>
      <c r="I1966" s="81" t="n">
        <v>-408236</v>
      </c>
      <c r="J1966" s="81" t="n">
        <v>0</v>
      </c>
      <c r="K1966" s="82" t="n">
        <f aca="false">IF(J1966=0,0,J1966/I1966)</f>
        <v>0</v>
      </c>
      <c r="L1966" s="82" t="n">
        <f aca="false">I1966/UOM</f>
        <v>-40.8236</v>
      </c>
      <c r="M1966" s="82" t="n">
        <f aca="false">J1966/UOM</f>
        <v>0</v>
      </c>
      <c r="N1966" s="83" t="str">
        <f aca="false">IF(F1966="P","PHY",IF(F1966="G","G",E1966))</f>
        <v>P</v>
      </c>
      <c r="O1966" s="83" t="str">
        <f aca="false">IF(ISNA(VLOOKUP(G1966,BadCanCurves,1,FALSE())),VLOOKUP(D1966,FOLIOS,6,FALSE()),"not used")</f>
        <v>not used</v>
      </c>
      <c r="P1966" s="83" t="n">
        <f aca="false">IF($N1966="P",VLOOKUP(H1966,PrcBuckets,2,FALSE()),0)</f>
        <v>14</v>
      </c>
      <c r="Q1966" s="83" t="n">
        <f aca="false">IF($N1966="D",VLOOKUP(H1966,BasisBuckets,2,FALSE()),0)</f>
        <v>0</v>
      </c>
      <c r="R1966" s="83" t="n">
        <f aca="false">IF($N1966="PHY",VLOOKUP(H1966,PGDBuckets,2,FALSE()),0)</f>
        <v>0</v>
      </c>
      <c r="S1966" s="83" t="n">
        <f aca="false">IF($N1966="G",VLOOKUP(H1966,PGDBuckets,2,FALSE()),0)</f>
        <v>0</v>
      </c>
      <c r="T1966" s="83" t="n">
        <f aca="false">SUM(P1966:S1966)</f>
        <v>14</v>
      </c>
      <c r="U1966" s="83" t="str">
        <f aca="false">IF(O1966="not used","-",O1966&amp;N1966&amp;T1966)</f>
        <v>-</v>
      </c>
      <c r="V1966" s="83" t="str">
        <f aca="false">IF(O1966="Not Used","-",VLOOKUP(D1966,FOLIOS,7,FALSE())&amp;H1966)</f>
        <v>-</v>
      </c>
      <c r="W1966" s="83" t="str">
        <f aca="false">IF(U1966="-","-",O1966&amp;E1966&amp;H1966)</f>
        <v>-</v>
      </c>
      <c r="X1966" s="84" t="str">
        <f aca="false">D1966&amp;G1966</f>
        <v>FT-CAND-EGSC-PRCTRANS:AECO/EMP</v>
      </c>
      <c r="AF1966" s="0" t="str">
        <f aca="false">D1966&amp;V1966</f>
        <v>FT-CAND-EGSC-PRC-</v>
      </c>
    </row>
    <row r="1967" customFormat="false" ht="12.75" hidden="false" customHeight="false" outlineLevel="0" collapsed="false">
      <c r="A1967" s="80" t="n">
        <v>36682</v>
      </c>
      <c r="B1967" s="81" t="s">
        <v>55</v>
      </c>
      <c r="C1967" s="81" t="s">
        <v>56</v>
      </c>
      <c r="D1967" s="81" t="s">
        <v>80</v>
      </c>
      <c r="E1967" s="81" t="s">
        <v>24</v>
      </c>
      <c r="F1967" s="81"/>
      <c r="G1967" s="81" t="s">
        <v>83</v>
      </c>
      <c r="H1967" s="80" t="n">
        <v>41061</v>
      </c>
      <c r="I1967" s="81" t="n">
        <v>-392652</v>
      </c>
      <c r="J1967" s="81" t="n">
        <v>0</v>
      </c>
      <c r="K1967" s="82" t="n">
        <f aca="false">IF(J1967=0,0,J1967/I1967)</f>
        <v>0</v>
      </c>
      <c r="L1967" s="82" t="n">
        <f aca="false">I1967/UOM</f>
        <v>-39.2652</v>
      </c>
      <c r="M1967" s="82" t="n">
        <f aca="false">J1967/UOM</f>
        <v>0</v>
      </c>
      <c r="N1967" s="83" t="str">
        <f aca="false">IF(F1967="P","PHY",IF(F1967="G","G",E1967))</f>
        <v>P</v>
      </c>
      <c r="O1967" s="83" t="str">
        <f aca="false">IF(ISNA(VLOOKUP(G1967,BadCanCurves,1,FALSE())),VLOOKUP(D1967,FOLIOS,6,FALSE()),"not used")</f>
        <v>not used</v>
      </c>
      <c r="P1967" s="83" t="n">
        <f aca="false">IF($N1967="P",VLOOKUP(H1967,PrcBuckets,2,FALSE()),0)</f>
        <v>14</v>
      </c>
      <c r="Q1967" s="83" t="n">
        <f aca="false">IF($N1967="D",VLOOKUP(H1967,BasisBuckets,2,FALSE()),0)</f>
        <v>0</v>
      </c>
      <c r="R1967" s="83" t="n">
        <f aca="false">IF($N1967="PHY",VLOOKUP(H1967,PGDBuckets,2,FALSE()),0)</f>
        <v>0</v>
      </c>
      <c r="S1967" s="83" t="n">
        <f aca="false">IF($N1967="G",VLOOKUP(H1967,PGDBuckets,2,FALSE()),0)</f>
        <v>0</v>
      </c>
      <c r="T1967" s="83" t="n">
        <f aca="false">SUM(P1967:S1967)</f>
        <v>14</v>
      </c>
      <c r="U1967" s="83" t="str">
        <f aca="false">IF(O1967="not used","-",O1967&amp;N1967&amp;T1967)</f>
        <v>-</v>
      </c>
      <c r="V1967" s="83" t="str">
        <f aca="false">IF(O1967="Not Used","-",VLOOKUP(D1967,FOLIOS,7,FALSE())&amp;H1967)</f>
        <v>-</v>
      </c>
      <c r="W1967" s="83" t="str">
        <f aca="false">IF(U1967="-","-",O1967&amp;E1967&amp;H1967)</f>
        <v>-</v>
      </c>
      <c r="X1967" s="84" t="str">
        <f aca="false">D1967&amp;G1967</f>
        <v>FT-CAND-EGSC-PRCTRANS:AECO/EMP</v>
      </c>
      <c r="AF1967" s="0" t="str">
        <f aca="false">D1967&amp;V1967</f>
        <v>FT-CAND-EGSC-PRC-</v>
      </c>
    </row>
    <row r="1968" customFormat="false" ht="12.75" hidden="false" customHeight="false" outlineLevel="0" collapsed="false">
      <c r="A1968" s="80" t="n">
        <v>36682</v>
      </c>
      <c r="B1968" s="81" t="s">
        <v>55</v>
      </c>
      <c r="C1968" s="81" t="s">
        <v>56</v>
      </c>
      <c r="D1968" s="81" t="s">
        <v>80</v>
      </c>
      <c r="E1968" s="81" t="s">
        <v>24</v>
      </c>
      <c r="F1968" s="81"/>
      <c r="G1968" s="81" t="s">
        <v>83</v>
      </c>
      <c r="H1968" s="80" t="n">
        <v>41091</v>
      </c>
      <c r="I1968" s="81" t="n">
        <v>-403339</v>
      </c>
      <c r="J1968" s="81" t="n">
        <v>0</v>
      </c>
      <c r="K1968" s="82" t="n">
        <f aca="false">IF(J1968=0,0,J1968/I1968)</f>
        <v>0</v>
      </c>
      <c r="L1968" s="82" t="n">
        <f aca="false">I1968/UOM</f>
        <v>-40.3339</v>
      </c>
      <c r="M1968" s="82" t="n">
        <f aca="false">J1968/UOM</f>
        <v>0</v>
      </c>
      <c r="N1968" s="83" t="str">
        <f aca="false">IF(F1968="P","PHY",IF(F1968="G","G",E1968))</f>
        <v>P</v>
      </c>
      <c r="O1968" s="83" t="str">
        <f aca="false">IF(ISNA(VLOOKUP(G1968,BadCanCurves,1,FALSE())),VLOOKUP(D1968,FOLIOS,6,FALSE()),"not used")</f>
        <v>not used</v>
      </c>
      <c r="P1968" s="83" t="n">
        <f aca="false">IF($N1968="P",VLOOKUP(H1968,PrcBuckets,2,FALSE()),0)</f>
        <v>14</v>
      </c>
      <c r="Q1968" s="83" t="n">
        <f aca="false">IF($N1968="D",VLOOKUP(H1968,BasisBuckets,2,FALSE()),0)</f>
        <v>0</v>
      </c>
      <c r="R1968" s="83" t="n">
        <f aca="false">IF($N1968="PHY",VLOOKUP(H1968,PGDBuckets,2,FALSE()),0)</f>
        <v>0</v>
      </c>
      <c r="S1968" s="83" t="n">
        <f aca="false">IF($N1968="G",VLOOKUP(H1968,PGDBuckets,2,FALSE()),0)</f>
        <v>0</v>
      </c>
      <c r="T1968" s="83" t="n">
        <f aca="false">SUM(P1968:S1968)</f>
        <v>14</v>
      </c>
      <c r="U1968" s="83" t="str">
        <f aca="false">IF(O1968="not used","-",O1968&amp;N1968&amp;T1968)</f>
        <v>-</v>
      </c>
      <c r="V1968" s="83" t="str">
        <f aca="false">IF(O1968="Not Used","-",VLOOKUP(D1968,FOLIOS,7,FALSE())&amp;H1968)</f>
        <v>-</v>
      </c>
      <c r="W1968" s="83" t="str">
        <f aca="false">IF(U1968="-","-",O1968&amp;E1968&amp;H1968)</f>
        <v>-</v>
      </c>
      <c r="X1968" s="84" t="str">
        <f aca="false">D1968&amp;G1968</f>
        <v>FT-CAND-EGSC-PRCTRANS:AECO/EMP</v>
      </c>
      <c r="AF1968" s="0" t="str">
        <f aca="false">D1968&amp;V1968</f>
        <v>FT-CAND-EGSC-PRC-</v>
      </c>
    </row>
    <row r="1969" customFormat="false" ht="12.75" hidden="false" customHeight="false" outlineLevel="0" collapsed="false">
      <c r="A1969" s="80" t="n">
        <v>36682</v>
      </c>
      <c r="B1969" s="81" t="s">
        <v>55</v>
      </c>
      <c r="C1969" s="81" t="s">
        <v>56</v>
      </c>
      <c r="D1969" s="81" t="s">
        <v>80</v>
      </c>
      <c r="E1969" s="81" t="s">
        <v>24</v>
      </c>
      <c r="F1969" s="81"/>
      <c r="G1969" s="81" t="s">
        <v>83</v>
      </c>
      <c r="H1969" s="80" t="n">
        <v>41122</v>
      </c>
      <c r="I1969" s="81" t="n">
        <v>-400873</v>
      </c>
      <c r="J1969" s="81" t="n">
        <v>0</v>
      </c>
      <c r="K1969" s="82" t="n">
        <f aca="false">IF(J1969=0,0,J1969/I1969)</f>
        <v>0</v>
      </c>
      <c r="L1969" s="82" t="n">
        <f aca="false">I1969/UOM</f>
        <v>-40.0873</v>
      </c>
      <c r="M1969" s="82" t="n">
        <f aca="false">J1969/UOM</f>
        <v>0</v>
      </c>
      <c r="N1969" s="83" t="str">
        <f aca="false">IF(F1969="P","PHY",IF(F1969="G","G",E1969))</f>
        <v>P</v>
      </c>
      <c r="O1969" s="83" t="str">
        <f aca="false">IF(ISNA(VLOOKUP(G1969,BadCanCurves,1,FALSE())),VLOOKUP(D1969,FOLIOS,6,FALSE()),"not used")</f>
        <v>not used</v>
      </c>
      <c r="P1969" s="83" t="n">
        <f aca="false">IF($N1969="P",VLOOKUP(H1969,PrcBuckets,2,FALSE()),0)</f>
        <v>14</v>
      </c>
      <c r="Q1969" s="83" t="n">
        <f aca="false">IF($N1969="D",VLOOKUP(H1969,BasisBuckets,2,FALSE()),0)</f>
        <v>0</v>
      </c>
      <c r="R1969" s="83" t="n">
        <f aca="false">IF($N1969="PHY",VLOOKUP(H1969,PGDBuckets,2,FALSE()),0)</f>
        <v>0</v>
      </c>
      <c r="S1969" s="83" t="n">
        <f aca="false">IF($N1969="G",VLOOKUP(H1969,PGDBuckets,2,FALSE()),0)</f>
        <v>0</v>
      </c>
      <c r="T1969" s="83" t="n">
        <f aca="false">SUM(P1969:S1969)</f>
        <v>14</v>
      </c>
      <c r="U1969" s="83" t="str">
        <f aca="false">IF(O1969="not used","-",O1969&amp;N1969&amp;T1969)</f>
        <v>-</v>
      </c>
      <c r="V1969" s="83" t="str">
        <f aca="false">IF(O1969="Not Used","-",VLOOKUP(D1969,FOLIOS,7,FALSE())&amp;H1969)</f>
        <v>-</v>
      </c>
      <c r="W1969" s="83" t="str">
        <f aca="false">IF(U1969="-","-",O1969&amp;E1969&amp;H1969)</f>
        <v>-</v>
      </c>
      <c r="X1969" s="84" t="str">
        <f aca="false">D1969&amp;G1969</f>
        <v>FT-CAND-EGSC-PRCTRANS:AECO/EMP</v>
      </c>
      <c r="AF1969" s="0" t="str">
        <f aca="false">D1969&amp;V1969</f>
        <v>FT-CAND-EGSC-PRC-</v>
      </c>
    </row>
    <row r="1970" customFormat="false" ht="12.75" hidden="false" customHeight="false" outlineLevel="0" collapsed="false">
      <c r="A1970" s="80" t="n">
        <v>36682</v>
      </c>
      <c r="B1970" s="81" t="s">
        <v>55</v>
      </c>
      <c r="C1970" s="81" t="s">
        <v>56</v>
      </c>
      <c r="D1970" s="81" t="s">
        <v>80</v>
      </c>
      <c r="E1970" s="81" t="s">
        <v>24</v>
      </c>
      <c r="F1970" s="81"/>
      <c r="G1970" s="81" t="s">
        <v>83</v>
      </c>
      <c r="H1970" s="80" t="n">
        <v>41153</v>
      </c>
      <c r="I1970" s="81" t="n">
        <v>-385570</v>
      </c>
      <c r="J1970" s="81" t="n">
        <v>0</v>
      </c>
      <c r="K1970" s="82" t="n">
        <f aca="false">IF(J1970=0,0,J1970/I1970)</f>
        <v>0</v>
      </c>
      <c r="L1970" s="82" t="n">
        <f aca="false">I1970/UOM</f>
        <v>-38.557</v>
      </c>
      <c r="M1970" s="82" t="n">
        <f aca="false">J1970/UOM</f>
        <v>0</v>
      </c>
      <c r="N1970" s="83" t="str">
        <f aca="false">IF(F1970="P","PHY",IF(F1970="G","G",E1970))</f>
        <v>P</v>
      </c>
      <c r="O1970" s="83" t="str">
        <f aca="false">IF(ISNA(VLOOKUP(G1970,BadCanCurves,1,FALSE())),VLOOKUP(D1970,FOLIOS,6,FALSE()),"not used")</f>
        <v>not used</v>
      </c>
      <c r="P1970" s="83" t="n">
        <f aca="false">IF($N1970="P",VLOOKUP(H1970,PrcBuckets,2,FALSE()),0)</f>
        <v>14</v>
      </c>
      <c r="Q1970" s="83" t="n">
        <f aca="false">IF($N1970="D",VLOOKUP(H1970,BasisBuckets,2,FALSE()),0)</f>
        <v>0</v>
      </c>
      <c r="R1970" s="83" t="n">
        <f aca="false">IF($N1970="PHY",VLOOKUP(H1970,PGDBuckets,2,FALSE()),0)</f>
        <v>0</v>
      </c>
      <c r="S1970" s="83" t="n">
        <f aca="false">IF($N1970="G",VLOOKUP(H1970,PGDBuckets,2,FALSE()),0)</f>
        <v>0</v>
      </c>
      <c r="T1970" s="83" t="n">
        <f aca="false">SUM(P1970:S1970)</f>
        <v>14</v>
      </c>
      <c r="U1970" s="83" t="str">
        <f aca="false">IF(O1970="not used","-",O1970&amp;N1970&amp;T1970)</f>
        <v>-</v>
      </c>
      <c r="V1970" s="83" t="str">
        <f aca="false">IF(O1970="Not Used","-",VLOOKUP(D1970,FOLIOS,7,FALSE())&amp;H1970)</f>
        <v>-</v>
      </c>
      <c r="W1970" s="83" t="str">
        <f aca="false">IF(U1970="-","-",O1970&amp;E1970&amp;H1970)</f>
        <v>-</v>
      </c>
      <c r="X1970" s="84" t="str">
        <f aca="false">D1970&amp;G1970</f>
        <v>FT-CAND-EGSC-PRCTRANS:AECO/EMP</v>
      </c>
      <c r="AF1970" s="0" t="str">
        <f aca="false">D1970&amp;V1970</f>
        <v>FT-CAND-EGSC-PRC-</v>
      </c>
    </row>
    <row r="1971" customFormat="false" ht="12.75" hidden="false" customHeight="false" outlineLevel="0" collapsed="false">
      <c r="A1971" s="80" t="n">
        <v>36682</v>
      </c>
      <c r="B1971" s="81" t="s">
        <v>55</v>
      </c>
      <c r="C1971" s="81" t="s">
        <v>56</v>
      </c>
      <c r="D1971" s="81" t="s">
        <v>80</v>
      </c>
      <c r="E1971" s="81" t="s">
        <v>24</v>
      </c>
      <c r="F1971" s="81"/>
      <c r="G1971" s="81" t="s">
        <v>83</v>
      </c>
      <c r="H1971" s="80" t="n">
        <v>41183</v>
      </c>
      <c r="I1971" s="81" t="n">
        <v>-396064</v>
      </c>
      <c r="J1971" s="81" t="n">
        <v>0</v>
      </c>
      <c r="K1971" s="82" t="n">
        <f aca="false">IF(J1971=0,0,J1971/I1971)</f>
        <v>0</v>
      </c>
      <c r="L1971" s="82" t="n">
        <f aca="false">I1971/UOM</f>
        <v>-39.6064</v>
      </c>
      <c r="M1971" s="82" t="n">
        <f aca="false">J1971/UOM</f>
        <v>0</v>
      </c>
      <c r="N1971" s="83" t="str">
        <f aca="false">IF(F1971="P","PHY",IF(F1971="G","G",E1971))</f>
        <v>P</v>
      </c>
      <c r="O1971" s="83" t="str">
        <f aca="false">IF(ISNA(VLOOKUP(G1971,BadCanCurves,1,FALSE())),VLOOKUP(D1971,FOLIOS,6,FALSE()),"not used")</f>
        <v>not used</v>
      </c>
      <c r="P1971" s="83" t="n">
        <f aca="false">IF($N1971="P",VLOOKUP(H1971,PrcBuckets,2,FALSE()),0)</f>
        <v>14</v>
      </c>
      <c r="Q1971" s="83" t="n">
        <f aca="false">IF($N1971="D",VLOOKUP(H1971,BasisBuckets,2,FALSE()),0)</f>
        <v>0</v>
      </c>
      <c r="R1971" s="83" t="n">
        <f aca="false">IF($N1971="PHY",VLOOKUP(H1971,PGDBuckets,2,FALSE()),0)</f>
        <v>0</v>
      </c>
      <c r="S1971" s="83" t="n">
        <f aca="false">IF($N1971="G",VLOOKUP(H1971,PGDBuckets,2,FALSE()),0)</f>
        <v>0</v>
      </c>
      <c r="T1971" s="83" t="n">
        <f aca="false">SUM(P1971:S1971)</f>
        <v>14</v>
      </c>
      <c r="U1971" s="83" t="str">
        <f aca="false">IF(O1971="not used","-",O1971&amp;N1971&amp;T1971)</f>
        <v>-</v>
      </c>
      <c r="V1971" s="83" t="str">
        <f aca="false">IF(O1971="Not Used","-",VLOOKUP(D1971,FOLIOS,7,FALSE())&amp;H1971)</f>
        <v>-</v>
      </c>
      <c r="W1971" s="83" t="str">
        <f aca="false">IF(U1971="-","-",O1971&amp;E1971&amp;H1971)</f>
        <v>-</v>
      </c>
      <c r="X1971" s="84" t="str">
        <f aca="false">D1971&amp;G1971</f>
        <v>FT-CAND-EGSC-PRCTRANS:AECO/EMP</v>
      </c>
      <c r="AF1971" s="0" t="str">
        <f aca="false">D1971&amp;V1971</f>
        <v>FT-CAND-EGSC-PRC-</v>
      </c>
    </row>
    <row r="1972" customFormat="false" ht="12.75" hidden="false" customHeight="false" outlineLevel="0" collapsed="false">
      <c r="A1972" s="80" t="n">
        <v>36682</v>
      </c>
      <c r="B1972" s="81" t="s">
        <v>55</v>
      </c>
      <c r="C1972" s="81" t="s">
        <v>56</v>
      </c>
      <c r="D1972" s="81" t="s">
        <v>80</v>
      </c>
      <c r="E1972" s="81" t="s">
        <v>24</v>
      </c>
      <c r="F1972" s="81"/>
      <c r="G1972" s="81" t="s">
        <v>83</v>
      </c>
      <c r="H1972" s="80" t="n">
        <v>41214</v>
      </c>
      <c r="I1972" s="81" t="n">
        <v>-380944</v>
      </c>
      <c r="J1972" s="81" t="n">
        <v>0</v>
      </c>
      <c r="K1972" s="82" t="n">
        <f aca="false">IF(J1972=0,0,J1972/I1972)</f>
        <v>0</v>
      </c>
      <c r="L1972" s="82" t="n">
        <f aca="false">I1972/UOM</f>
        <v>-38.0944</v>
      </c>
      <c r="M1972" s="82" t="n">
        <f aca="false">J1972/UOM</f>
        <v>0</v>
      </c>
      <c r="N1972" s="83" t="str">
        <f aca="false">IF(F1972="P","PHY",IF(F1972="G","G",E1972))</f>
        <v>P</v>
      </c>
      <c r="O1972" s="83" t="str">
        <f aca="false">IF(ISNA(VLOOKUP(G1972,BadCanCurves,1,FALSE())),VLOOKUP(D1972,FOLIOS,6,FALSE()),"not used")</f>
        <v>not used</v>
      </c>
      <c r="P1972" s="83" t="n">
        <f aca="false">IF($N1972="P",VLOOKUP(H1972,PrcBuckets,2,FALSE()),0)</f>
        <v>14</v>
      </c>
      <c r="Q1972" s="83" t="n">
        <f aca="false">IF($N1972="D",VLOOKUP(H1972,BasisBuckets,2,FALSE()),0)</f>
        <v>0</v>
      </c>
      <c r="R1972" s="83" t="n">
        <f aca="false">IF($N1972="PHY",VLOOKUP(H1972,PGDBuckets,2,FALSE()),0)</f>
        <v>0</v>
      </c>
      <c r="S1972" s="83" t="n">
        <f aca="false">IF($N1972="G",VLOOKUP(H1972,PGDBuckets,2,FALSE()),0)</f>
        <v>0</v>
      </c>
      <c r="T1972" s="83" t="n">
        <f aca="false">SUM(P1972:S1972)</f>
        <v>14</v>
      </c>
      <c r="U1972" s="83" t="str">
        <f aca="false">IF(O1972="not used","-",O1972&amp;N1972&amp;T1972)</f>
        <v>-</v>
      </c>
      <c r="V1972" s="83" t="str">
        <f aca="false">IF(O1972="Not Used","-",VLOOKUP(D1972,FOLIOS,7,FALSE())&amp;H1972)</f>
        <v>-</v>
      </c>
      <c r="W1972" s="83" t="str">
        <f aca="false">IF(U1972="-","-",O1972&amp;E1972&amp;H1972)</f>
        <v>-</v>
      </c>
      <c r="X1972" s="84" t="str">
        <f aca="false">D1972&amp;G1972</f>
        <v>FT-CAND-EGSC-PRCTRANS:AECO/EMP</v>
      </c>
      <c r="AF1972" s="0" t="str">
        <f aca="false">D1972&amp;V1972</f>
        <v>FT-CAND-EGSC-PRC-</v>
      </c>
    </row>
    <row r="1973" customFormat="false" ht="12.75" hidden="false" customHeight="false" outlineLevel="0" collapsed="false">
      <c r="A1973" s="80" t="n">
        <v>36682</v>
      </c>
      <c r="B1973" s="81" t="s">
        <v>55</v>
      </c>
      <c r="C1973" s="81" t="s">
        <v>56</v>
      </c>
      <c r="D1973" s="81" t="s">
        <v>80</v>
      </c>
      <c r="E1973" s="81" t="s">
        <v>24</v>
      </c>
      <c r="F1973" s="81"/>
      <c r="G1973" s="81" t="s">
        <v>83</v>
      </c>
      <c r="H1973" s="80" t="n">
        <v>41244</v>
      </c>
      <c r="I1973" s="81" t="n">
        <v>-391312</v>
      </c>
      <c r="J1973" s="81" t="n">
        <v>0</v>
      </c>
      <c r="K1973" s="82" t="n">
        <f aca="false">IF(J1973=0,0,J1973/I1973)</f>
        <v>0</v>
      </c>
      <c r="L1973" s="82" t="n">
        <f aca="false">I1973/UOM</f>
        <v>-39.1312</v>
      </c>
      <c r="M1973" s="82" t="n">
        <f aca="false">J1973/UOM</f>
        <v>0</v>
      </c>
      <c r="N1973" s="83" t="str">
        <f aca="false">IF(F1973="P","PHY",IF(F1973="G","G",E1973))</f>
        <v>P</v>
      </c>
      <c r="O1973" s="83" t="str">
        <f aca="false">IF(ISNA(VLOOKUP(G1973,BadCanCurves,1,FALSE())),VLOOKUP(D1973,FOLIOS,6,FALSE()),"not used")</f>
        <v>not used</v>
      </c>
      <c r="P1973" s="83" t="n">
        <f aca="false">IF($N1973="P",VLOOKUP(H1973,PrcBuckets,2,FALSE()),0)</f>
        <v>14</v>
      </c>
      <c r="Q1973" s="83" t="n">
        <f aca="false">IF($N1973="D",VLOOKUP(H1973,BasisBuckets,2,FALSE()),0)</f>
        <v>0</v>
      </c>
      <c r="R1973" s="83" t="n">
        <f aca="false">IF($N1973="PHY",VLOOKUP(H1973,PGDBuckets,2,FALSE()),0)</f>
        <v>0</v>
      </c>
      <c r="S1973" s="83" t="n">
        <f aca="false">IF($N1973="G",VLOOKUP(H1973,PGDBuckets,2,FALSE()),0)</f>
        <v>0</v>
      </c>
      <c r="T1973" s="83" t="n">
        <f aca="false">SUM(P1973:S1973)</f>
        <v>14</v>
      </c>
      <c r="U1973" s="83" t="str">
        <f aca="false">IF(O1973="not used","-",O1973&amp;N1973&amp;T1973)</f>
        <v>-</v>
      </c>
      <c r="V1973" s="83" t="str">
        <f aca="false">IF(O1973="Not Used","-",VLOOKUP(D1973,FOLIOS,7,FALSE())&amp;H1973)</f>
        <v>-</v>
      </c>
      <c r="W1973" s="83" t="str">
        <f aca="false">IF(U1973="-","-",O1973&amp;E1973&amp;H1973)</f>
        <v>-</v>
      </c>
      <c r="X1973" s="84" t="str">
        <f aca="false">D1973&amp;G1973</f>
        <v>FT-CAND-EGSC-PRCTRANS:AECO/EMP</v>
      </c>
      <c r="AF1973" s="0" t="str">
        <f aca="false">D1973&amp;V1973</f>
        <v>FT-CAND-EGSC-PRC-</v>
      </c>
    </row>
    <row r="1974" customFormat="false" ht="12.75" hidden="false" customHeight="false" outlineLevel="0" collapsed="false">
      <c r="A1974" s="80" t="n">
        <v>36682</v>
      </c>
      <c r="B1974" s="81" t="s">
        <v>55</v>
      </c>
      <c r="C1974" s="81" t="s">
        <v>56</v>
      </c>
      <c r="D1974" s="81" t="s">
        <v>80</v>
      </c>
      <c r="E1974" s="81" t="s">
        <v>24</v>
      </c>
      <c r="F1974" s="81"/>
      <c r="G1974" s="81" t="s">
        <v>83</v>
      </c>
      <c r="H1974" s="80" t="n">
        <v>41275</v>
      </c>
      <c r="I1974" s="81" t="n">
        <v>-388919</v>
      </c>
      <c r="J1974" s="81" t="n">
        <v>0</v>
      </c>
      <c r="K1974" s="82" t="n">
        <f aca="false">IF(J1974=0,0,J1974/I1974)</f>
        <v>0</v>
      </c>
      <c r="L1974" s="82" t="n">
        <f aca="false">I1974/UOM</f>
        <v>-38.8919</v>
      </c>
      <c r="M1974" s="82" t="n">
        <f aca="false">J1974/UOM</f>
        <v>0</v>
      </c>
      <c r="N1974" s="83" t="str">
        <f aca="false">IF(F1974="P","PHY",IF(F1974="G","G",E1974))</f>
        <v>P</v>
      </c>
      <c r="O1974" s="83" t="str">
        <f aca="false">IF(ISNA(VLOOKUP(G1974,BadCanCurves,1,FALSE())),VLOOKUP(D1974,FOLIOS,6,FALSE()),"not used")</f>
        <v>not used</v>
      </c>
      <c r="P1974" s="83" t="n">
        <f aca="false">IF($N1974="P",VLOOKUP(H1974,PrcBuckets,2,FALSE()),0)</f>
        <v>14</v>
      </c>
      <c r="Q1974" s="83" t="n">
        <f aca="false">IF($N1974="D",VLOOKUP(H1974,BasisBuckets,2,FALSE()),0)</f>
        <v>0</v>
      </c>
      <c r="R1974" s="83" t="n">
        <f aca="false">IF($N1974="PHY",VLOOKUP(H1974,PGDBuckets,2,FALSE()),0)</f>
        <v>0</v>
      </c>
      <c r="S1974" s="83" t="n">
        <f aca="false">IF($N1974="G",VLOOKUP(H1974,PGDBuckets,2,FALSE()),0)</f>
        <v>0</v>
      </c>
      <c r="T1974" s="83" t="n">
        <f aca="false">SUM(P1974:S1974)</f>
        <v>14</v>
      </c>
      <c r="U1974" s="83" t="str">
        <f aca="false">IF(O1974="not used","-",O1974&amp;N1974&amp;T1974)</f>
        <v>-</v>
      </c>
      <c r="V1974" s="83" t="str">
        <f aca="false">IF(O1974="Not Used","-",VLOOKUP(D1974,FOLIOS,7,FALSE())&amp;H1974)</f>
        <v>-</v>
      </c>
      <c r="W1974" s="83" t="str">
        <f aca="false">IF(U1974="-","-",O1974&amp;E1974&amp;H1974)</f>
        <v>-</v>
      </c>
      <c r="X1974" s="84" t="str">
        <f aca="false">D1974&amp;G1974</f>
        <v>FT-CAND-EGSC-PRCTRANS:AECO/EMP</v>
      </c>
      <c r="AF1974" s="0" t="str">
        <f aca="false">D1974&amp;V1974</f>
        <v>FT-CAND-EGSC-PRC-</v>
      </c>
    </row>
    <row r="1975" customFormat="false" ht="12.75" hidden="false" customHeight="false" outlineLevel="0" collapsed="false">
      <c r="A1975" s="80" t="n">
        <v>36682</v>
      </c>
      <c r="B1975" s="81" t="s">
        <v>55</v>
      </c>
      <c r="C1975" s="81" t="s">
        <v>56</v>
      </c>
      <c r="D1975" s="81" t="s">
        <v>80</v>
      </c>
      <c r="E1975" s="81" t="s">
        <v>24</v>
      </c>
      <c r="F1975" s="81"/>
      <c r="G1975" s="81" t="s">
        <v>83</v>
      </c>
      <c r="H1975" s="80" t="n">
        <v>41306</v>
      </c>
      <c r="I1975" s="81" t="n">
        <v>-349133</v>
      </c>
      <c r="J1975" s="81" t="n">
        <v>0</v>
      </c>
      <c r="K1975" s="82" t="n">
        <f aca="false">IF(J1975=0,0,J1975/I1975)</f>
        <v>0</v>
      </c>
      <c r="L1975" s="82" t="n">
        <f aca="false">I1975/UOM</f>
        <v>-34.9133</v>
      </c>
      <c r="M1975" s="82" t="n">
        <f aca="false">J1975/UOM</f>
        <v>0</v>
      </c>
      <c r="N1975" s="83" t="str">
        <f aca="false">IF(F1975="P","PHY",IF(F1975="G","G",E1975))</f>
        <v>P</v>
      </c>
      <c r="O1975" s="83" t="str">
        <f aca="false">IF(ISNA(VLOOKUP(G1975,BadCanCurves,1,FALSE())),VLOOKUP(D1975,FOLIOS,6,FALSE()),"not used")</f>
        <v>not used</v>
      </c>
      <c r="P1975" s="83" t="n">
        <f aca="false">IF($N1975="P",VLOOKUP(H1975,PrcBuckets,2,FALSE()),0)</f>
        <v>14</v>
      </c>
      <c r="Q1975" s="83" t="n">
        <f aca="false">IF($N1975="D",VLOOKUP(H1975,BasisBuckets,2,FALSE()),0)</f>
        <v>0</v>
      </c>
      <c r="R1975" s="83" t="n">
        <f aca="false">IF($N1975="PHY",VLOOKUP(H1975,PGDBuckets,2,FALSE()),0)</f>
        <v>0</v>
      </c>
      <c r="S1975" s="83" t="n">
        <f aca="false">IF($N1975="G",VLOOKUP(H1975,PGDBuckets,2,FALSE()),0)</f>
        <v>0</v>
      </c>
      <c r="T1975" s="83" t="n">
        <f aca="false">SUM(P1975:S1975)</f>
        <v>14</v>
      </c>
      <c r="U1975" s="83" t="str">
        <f aca="false">IF(O1975="not used","-",O1975&amp;N1975&amp;T1975)</f>
        <v>-</v>
      </c>
      <c r="V1975" s="83" t="str">
        <f aca="false">IF(O1975="Not Used","-",VLOOKUP(D1975,FOLIOS,7,FALSE())&amp;H1975)</f>
        <v>-</v>
      </c>
      <c r="W1975" s="83" t="str">
        <f aca="false">IF(U1975="-","-",O1975&amp;E1975&amp;H1975)</f>
        <v>-</v>
      </c>
      <c r="X1975" s="84" t="str">
        <f aca="false">D1975&amp;G1975</f>
        <v>FT-CAND-EGSC-PRCTRANS:AECO/EMP</v>
      </c>
      <c r="AF1975" s="0" t="str">
        <f aca="false">D1975&amp;V1975</f>
        <v>FT-CAND-EGSC-PRC-</v>
      </c>
    </row>
    <row r="1976" customFormat="false" ht="12.75" hidden="false" customHeight="false" outlineLevel="0" collapsed="false">
      <c r="A1976" s="80" t="n">
        <v>36682</v>
      </c>
      <c r="B1976" s="81" t="s">
        <v>55</v>
      </c>
      <c r="C1976" s="81" t="s">
        <v>56</v>
      </c>
      <c r="D1976" s="81" t="s">
        <v>80</v>
      </c>
      <c r="E1976" s="81" t="s">
        <v>24</v>
      </c>
      <c r="F1976" s="81"/>
      <c r="G1976" s="81" t="s">
        <v>83</v>
      </c>
      <c r="H1976" s="80" t="n">
        <v>41334</v>
      </c>
      <c r="I1976" s="81" t="n">
        <v>-384404</v>
      </c>
      <c r="J1976" s="81" t="n">
        <v>0</v>
      </c>
      <c r="K1976" s="82" t="n">
        <f aca="false">IF(J1976=0,0,J1976/I1976)</f>
        <v>0</v>
      </c>
      <c r="L1976" s="82" t="n">
        <f aca="false">I1976/UOM</f>
        <v>-38.4404</v>
      </c>
      <c r="M1976" s="82" t="n">
        <f aca="false">J1976/UOM</f>
        <v>0</v>
      </c>
      <c r="N1976" s="83" t="str">
        <f aca="false">IF(F1976="P","PHY",IF(F1976="G","G",E1976))</f>
        <v>P</v>
      </c>
      <c r="O1976" s="83" t="str">
        <f aca="false">IF(ISNA(VLOOKUP(G1976,BadCanCurves,1,FALSE())),VLOOKUP(D1976,FOLIOS,6,FALSE()),"not used")</f>
        <v>not used</v>
      </c>
      <c r="P1976" s="83" t="n">
        <f aca="false">IF($N1976="P",VLOOKUP(H1976,PrcBuckets,2,FALSE()),0)</f>
        <v>14</v>
      </c>
      <c r="Q1976" s="83" t="n">
        <f aca="false">IF($N1976="D",VLOOKUP(H1976,BasisBuckets,2,FALSE()),0)</f>
        <v>0</v>
      </c>
      <c r="R1976" s="83" t="n">
        <f aca="false">IF($N1976="PHY",VLOOKUP(H1976,PGDBuckets,2,FALSE()),0)</f>
        <v>0</v>
      </c>
      <c r="S1976" s="83" t="n">
        <f aca="false">IF($N1976="G",VLOOKUP(H1976,PGDBuckets,2,FALSE()),0)</f>
        <v>0</v>
      </c>
      <c r="T1976" s="83" t="n">
        <f aca="false">SUM(P1976:S1976)</f>
        <v>14</v>
      </c>
      <c r="U1976" s="83" t="str">
        <f aca="false">IF(O1976="not used","-",O1976&amp;N1976&amp;T1976)</f>
        <v>-</v>
      </c>
      <c r="V1976" s="83" t="str">
        <f aca="false">IF(O1976="Not Used","-",VLOOKUP(D1976,FOLIOS,7,FALSE())&amp;H1976)</f>
        <v>-</v>
      </c>
      <c r="W1976" s="83" t="str">
        <f aca="false">IF(U1976="-","-",O1976&amp;E1976&amp;H1976)</f>
        <v>-</v>
      </c>
      <c r="X1976" s="84" t="str">
        <f aca="false">D1976&amp;G1976</f>
        <v>FT-CAND-EGSC-PRCTRANS:AECO/EMP</v>
      </c>
      <c r="AF1976" s="0" t="str">
        <f aca="false">D1976&amp;V1976</f>
        <v>FT-CAND-EGSC-PRC-</v>
      </c>
    </row>
    <row r="1977" customFormat="false" ht="12.75" hidden="false" customHeight="false" outlineLevel="0" collapsed="false">
      <c r="A1977" s="80" t="n">
        <v>36682</v>
      </c>
      <c r="B1977" s="81" t="s">
        <v>55</v>
      </c>
      <c r="C1977" s="81" t="s">
        <v>56</v>
      </c>
      <c r="D1977" s="81" t="s">
        <v>80</v>
      </c>
      <c r="E1977" s="81" t="s">
        <v>24</v>
      </c>
      <c r="F1977" s="81"/>
      <c r="G1977" s="81" t="s">
        <v>83</v>
      </c>
      <c r="H1977" s="80" t="n">
        <v>41365</v>
      </c>
      <c r="I1977" s="81" t="n">
        <v>-369729</v>
      </c>
      <c r="J1977" s="81" t="n">
        <v>0</v>
      </c>
      <c r="K1977" s="82" t="n">
        <f aca="false">IF(J1977=0,0,J1977/I1977)</f>
        <v>0</v>
      </c>
      <c r="L1977" s="82" t="n">
        <f aca="false">I1977/UOM</f>
        <v>-36.9729</v>
      </c>
      <c r="M1977" s="82" t="n">
        <f aca="false">J1977/UOM</f>
        <v>0</v>
      </c>
      <c r="N1977" s="83" t="str">
        <f aca="false">IF(F1977="P","PHY",IF(F1977="G","G",E1977))</f>
        <v>P</v>
      </c>
      <c r="O1977" s="83" t="str">
        <f aca="false">IF(ISNA(VLOOKUP(G1977,BadCanCurves,1,FALSE())),VLOOKUP(D1977,FOLIOS,6,FALSE()),"not used")</f>
        <v>not used</v>
      </c>
      <c r="P1977" s="83" t="n">
        <f aca="false">IF($N1977="P",VLOOKUP(H1977,PrcBuckets,2,FALSE()),0)</f>
        <v>14</v>
      </c>
      <c r="Q1977" s="83" t="n">
        <f aca="false">IF($N1977="D",VLOOKUP(H1977,BasisBuckets,2,FALSE()),0)</f>
        <v>0</v>
      </c>
      <c r="R1977" s="83" t="n">
        <f aca="false">IF($N1977="PHY",VLOOKUP(H1977,PGDBuckets,2,FALSE()),0)</f>
        <v>0</v>
      </c>
      <c r="S1977" s="83" t="n">
        <f aca="false">IF($N1977="G",VLOOKUP(H1977,PGDBuckets,2,FALSE()),0)</f>
        <v>0</v>
      </c>
      <c r="T1977" s="83" t="n">
        <f aca="false">SUM(P1977:S1977)</f>
        <v>14</v>
      </c>
      <c r="U1977" s="83" t="str">
        <f aca="false">IF(O1977="not used","-",O1977&amp;N1977&amp;T1977)</f>
        <v>-</v>
      </c>
      <c r="V1977" s="83" t="str">
        <f aca="false">IF(O1977="Not Used","-",VLOOKUP(D1977,FOLIOS,7,FALSE())&amp;H1977)</f>
        <v>-</v>
      </c>
      <c r="W1977" s="83" t="str">
        <f aca="false">IF(U1977="-","-",O1977&amp;E1977&amp;H1977)</f>
        <v>-</v>
      </c>
      <c r="X1977" s="84" t="str">
        <f aca="false">D1977&amp;G1977</f>
        <v>FT-CAND-EGSC-PRCTRANS:AECO/EMP</v>
      </c>
      <c r="AF1977" s="0" t="str">
        <f aca="false">D1977&amp;V1977</f>
        <v>FT-CAND-EGSC-PRC-</v>
      </c>
    </row>
    <row r="1978" customFormat="false" ht="12.75" hidden="false" customHeight="false" outlineLevel="0" collapsed="false">
      <c r="A1978" s="80" t="n">
        <v>36682</v>
      </c>
      <c r="B1978" s="81" t="s">
        <v>55</v>
      </c>
      <c r="C1978" s="81" t="s">
        <v>56</v>
      </c>
      <c r="D1978" s="81" t="s">
        <v>80</v>
      </c>
      <c r="E1978" s="81" t="s">
        <v>24</v>
      </c>
      <c r="F1978" s="81"/>
      <c r="G1978" s="81" t="s">
        <v>83</v>
      </c>
      <c r="H1978" s="80" t="n">
        <v>41395</v>
      </c>
      <c r="I1978" s="81" t="n">
        <v>-379791</v>
      </c>
      <c r="J1978" s="81" t="n">
        <v>0</v>
      </c>
      <c r="K1978" s="82" t="n">
        <f aca="false">IF(J1978=0,0,J1978/I1978)</f>
        <v>0</v>
      </c>
      <c r="L1978" s="82" t="n">
        <f aca="false">I1978/UOM</f>
        <v>-37.9791</v>
      </c>
      <c r="M1978" s="82" t="n">
        <f aca="false">J1978/UOM</f>
        <v>0</v>
      </c>
      <c r="N1978" s="83" t="str">
        <f aca="false">IF(F1978="P","PHY",IF(F1978="G","G",E1978))</f>
        <v>P</v>
      </c>
      <c r="O1978" s="83" t="str">
        <f aca="false">IF(ISNA(VLOOKUP(G1978,BadCanCurves,1,FALSE())),VLOOKUP(D1978,FOLIOS,6,FALSE()),"not used")</f>
        <v>not used</v>
      </c>
      <c r="P1978" s="83" t="n">
        <f aca="false">IF($N1978="P",VLOOKUP(H1978,PrcBuckets,2,FALSE()),0)</f>
        <v>14</v>
      </c>
      <c r="Q1978" s="83" t="n">
        <f aca="false">IF($N1978="D",VLOOKUP(H1978,BasisBuckets,2,FALSE()),0)</f>
        <v>0</v>
      </c>
      <c r="R1978" s="83" t="n">
        <f aca="false">IF($N1978="PHY",VLOOKUP(H1978,PGDBuckets,2,FALSE()),0)</f>
        <v>0</v>
      </c>
      <c r="S1978" s="83" t="n">
        <f aca="false">IF($N1978="G",VLOOKUP(H1978,PGDBuckets,2,FALSE()),0)</f>
        <v>0</v>
      </c>
      <c r="T1978" s="83" t="n">
        <f aca="false">SUM(P1978:S1978)</f>
        <v>14</v>
      </c>
      <c r="U1978" s="83" t="str">
        <f aca="false">IF(O1978="not used","-",O1978&amp;N1978&amp;T1978)</f>
        <v>-</v>
      </c>
      <c r="V1978" s="83" t="str">
        <f aca="false">IF(O1978="Not Used","-",VLOOKUP(D1978,FOLIOS,7,FALSE())&amp;H1978)</f>
        <v>-</v>
      </c>
      <c r="W1978" s="83" t="str">
        <f aca="false">IF(U1978="-","-",O1978&amp;E1978&amp;H1978)</f>
        <v>-</v>
      </c>
      <c r="X1978" s="84" t="str">
        <f aca="false">D1978&amp;G1978</f>
        <v>FT-CAND-EGSC-PRCTRANS:AECO/EMP</v>
      </c>
      <c r="AF1978" s="0" t="str">
        <f aca="false">D1978&amp;V1978</f>
        <v>FT-CAND-EGSC-PRC-</v>
      </c>
    </row>
    <row r="1979" customFormat="false" ht="12.75" hidden="false" customHeight="false" outlineLevel="0" collapsed="false">
      <c r="A1979" s="80" t="n">
        <v>36682</v>
      </c>
      <c r="B1979" s="81" t="s">
        <v>55</v>
      </c>
      <c r="C1979" s="81" t="s">
        <v>56</v>
      </c>
      <c r="D1979" s="81" t="s">
        <v>80</v>
      </c>
      <c r="E1979" s="81" t="s">
        <v>24</v>
      </c>
      <c r="F1979" s="81"/>
      <c r="G1979" s="81" t="s">
        <v>83</v>
      </c>
      <c r="H1979" s="80" t="n">
        <v>41426</v>
      </c>
      <c r="I1979" s="81" t="n">
        <v>-365291</v>
      </c>
      <c r="J1979" s="81" t="n">
        <v>0</v>
      </c>
      <c r="K1979" s="82" t="n">
        <f aca="false">IF(J1979=0,0,J1979/I1979)</f>
        <v>0</v>
      </c>
      <c r="L1979" s="82" t="n">
        <f aca="false">I1979/UOM</f>
        <v>-36.5291</v>
      </c>
      <c r="M1979" s="82" t="n">
        <f aca="false">J1979/UOM</f>
        <v>0</v>
      </c>
      <c r="N1979" s="83" t="str">
        <f aca="false">IF(F1979="P","PHY",IF(F1979="G","G",E1979))</f>
        <v>P</v>
      </c>
      <c r="O1979" s="83" t="str">
        <f aca="false">IF(ISNA(VLOOKUP(G1979,BadCanCurves,1,FALSE())),VLOOKUP(D1979,FOLIOS,6,FALSE()),"not used")</f>
        <v>not used</v>
      </c>
      <c r="P1979" s="83" t="n">
        <f aca="false">IF($N1979="P",VLOOKUP(H1979,PrcBuckets,2,FALSE()),0)</f>
        <v>14</v>
      </c>
      <c r="Q1979" s="83" t="n">
        <f aca="false">IF($N1979="D",VLOOKUP(H1979,BasisBuckets,2,FALSE()),0)</f>
        <v>0</v>
      </c>
      <c r="R1979" s="83" t="n">
        <f aca="false">IF($N1979="PHY",VLOOKUP(H1979,PGDBuckets,2,FALSE()),0)</f>
        <v>0</v>
      </c>
      <c r="S1979" s="83" t="n">
        <f aca="false">IF($N1979="G",VLOOKUP(H1979,PGDBuckets,2,FALSE()),0)</f>
        <v>0</v>
      </c>
      <c r="T1979" s="83" t="n">
        <f aca="false">SUM(P1979:S1979)</f>
        <v>14</v>
      </c>
      <c r="U1979" s="83" t="str">
        <f aca="false">IF(O1979="not used","-",O1979&amp;N1979&amp;T1979)</f>
        <v>-</v>
      </c>
      <c r="V1979" s="83" t="str">
        <f aca="false">IF(O1979="Not Used","-",VLOOKUP(D1979,FOLIOS,7,FALSE())&amp;H1979)</f>
        <v>-</v>
      </c>
      <c r="W1979" s="83" t="str">
        <f aca="false">IF(U1979="-","-",O1979&amp;E1979&amp;H1979)</f>
        <v>-</v>
      </c>
      <c r="X1979" s="84" t="str">
        <f aca="false">D1979&amp;G1979</f>
        <v>FT-CAND-EGSC-PRCTRANS:AECO/EMP</v>
      </c>
      <c r="AF1979" s="0" t="str">
        <f aca="false">D1979&amp;V1979</f>
        <v>FT-CAND-EGSC-PRC-</v>
      </c>
    </row>
    <row r="1980" customFormat="false" ht="12.75" hidden="false" customHeight="false" outlineLevel="0" collapsed="false">
      <c r="A1980" s="80" t="n">
        <v>36682</v>
      </c>
      <c r="B1980" s="81" t="s">
        <v>55</v>
      </c>
      <c r="C1980" s="81" t="s">
        <v>56</v>
      </c>
      <c r="D1980" s="81" t="s">
        <v>80</v>
      </c>
      <c r="E1980" s="81" t="s">
        <v>24</v>
      </c>
      <c r="F1980" s="81"/>
      <c r="G1980" s="81" t="s">
        <v>83</v>
      </c>
      <c r="H1980" s="80" t="n">
        <v>41456</v>
      </c>
      <c r="I1980" s="81" t="n">
        <v>-375232</v>
      </c>
      <c r="J1980" s="81" t="n">
        <v>0</v>
      </c>
      <c r="K1980" s="82" t="n">
        <f aca="false">IF(J1980=0,0,J1980/I1980)</f>
        <v>0</v>
      </c>
      <c r="L1980" s="82" t="n">
        <f aca="false">I1980/UOM</f>
        <v>-37.5232</v>
      </c>
      <c r="M1980" s="82" t="n">
        <f aca="false">J1980/UOM</f>
        <v>0</v>
      </c>
      <c r="N1980" s="83" t="str">
        <f aca="false">IF(F1980="P","PHY",IF(F1980="G","G",E1980))</f>
        <v>P</v>
      </c>
      <c r="O1980" s="83" t="str">
        <f aca="false">IF(ISNA(VLOOKUP(G1980,BadCanCurves,1,FALSE())),VLOOKUP(D1980,FOLIOS,6,FALSE()),"not used")</f>
        <v>not used</v>
      </c>
      <c r="P1980" s="83" t="n">
        <f aca="false">IF($N1980="P",VLOOKUP(H1980,PrcBuckets,2,FALSE()),0)</f>
        <v>14</v>
      </c>
      <c r="Q1980" s="83" t="n">
        <f aca="false">IF($N1980="D",VLOOKUP(H1980,BasisBuckets,2,FALSE()),0)</f>
        <v>0</v>
      </c>
      <c r="R1980" s="83" t="n">
        <f aca="false">IF($N1980="PHY",VLOOKUP(H1980,PGDBuckets,2,FALSE()),0)</f>
        <v>0</v>
      </c>
      <c r="S1980" s="83" t="n">
        <f aca="false">IF($N1980="G",VLOOKUP(H1980,PGDBuckets,2,FALSE()),0)</f>
        <v>0</v>
      </c>
      <c r="T1980" s="83" t="n">
        <f aca="false">SUM(P1980:S1980)</f>
        <v>14</v>
      </c>
      <c r="U1980" s="83" t="str">
        <f aca="false">IF(O1980="not used","-",O1980&amp;N1980&amp;T1980)</f>
        <v>-</v>
      </c>
      <c r="V1980" s="83" t="str">
        <f aca="false">IF(O1980="Not Used","-",VLOOKUP(D1980,FOLIOS,7,FALSE())&amp;H1980)</f>
        <v>-</v>
      </c>
      <c r="W1980" s="83" t="str">
        <f aca="false">IF(U1980="-","-",O1980&amp;E1980&amp;H1980)</f>
        <v>-</v>
      </c>
      <c r="X1980" s="84" t="str">
        <f aca="false">D1980&amp;G1980</f>
        <v>FT-CAND-EGSC-PRCTRANS:AECO/EMP</v>
      </c>
      <c r="AF1980" s="0" t="str">
        <f aca="false">D1980&amp;V1980</f>
        <v>FT-CAND-EGSC-PRC-</v>
      </c>
    </row>
    <row r="1981" customFormat="false" ht="12.75" hidden="false" customHeight="false" outlineLevel="0" collapsed="false">
      <c r="A1981" s="80" t="n">
        <v>36682</v>
      </c>
      <c r="B1981" s="81" t="s">
        <v>55</v>
      </c>
      <c r="C1981" s="81" t="s">
        <v>56</v>
      </c>
      <c r="D1981" s="81" t="s">
        <v>80</v>
      </c>
      <c r="E1981" s="81" t="s">
        <v>24</v>
      </c>
      <c r="F1981" s="81"/>
      <c r="G1981" s="81" t="s">
        <v>83</v>
      </c>
      <c r="H1981" s="80" t="n">
        <v>41487</v>
      </c>
      <c r="I1981" s="81" t="n">
        <v>-372936</v>
      </c>
      <c r="J1981" s="81" t="n">
        <v>0</v>
      </c>
      <c r="K1981" s="82" t="n">
        <f aca="false">IF(J1981=0,0,J1981/I1981)</f>
        <v>0</v>
      </c>
      <c r="L1981" s="82" t="n">
        <f aca="false">I1981/UOM</f>
        <v>-37.2936</v>
      </c>
      <c r="M1981" s="82" t="n">
        <f aca="false">J1981/UOM</f>
        <v>0</v>
      </c>
      <c r="N1981" s="83" t="str">
        <f aca="false">IF(F1981="P","PHY",IF(F1981="G","G",E1981))</f>
        <v>P</v>
      </c>
      <c r="O1981" s="83" t="str">
        <f aca="false">IF(ISNA(VLOOKUP(G1981,BadCanCurves,1,FALSE())),VLOOKUP(D1981,FOLIOS,6,FALSE()),"not used")</f>
        <v>not used</v>
      </c>
      <c r="P1981" s="83" t="n">
        <f aca="false">IF($N1981="P",VLOOKUP(H1981,PrcBuckets,2,FALSE()),0)</f>
        <v>14</v>
      </c>
      <c r="Q1981" s="83" t="n">
        <f aca="false">IF($N1981="D",VLOOKUP(H1981,BasisBuckets,2,FALSE()),0)</f>
        <v>0</v>
      </c>
      <c r="R1981" s="83" t="n">
        <f aca="false">IF($N1981="PHY",VLOOKUP(H1981,PGDBuckets,2,FALSE()),0)</f>
        <v>0</v>
      </c>
      <c r="S1981" s="83" t="n">
        <f aca="false">IF($N1981="G",VLOOKUP(H1981,PGDBuckets,2,FALSE()),0)</f>
        <v>0</v>
      </c>
      <c r="T1981" s="83" t="n">
        <f aca="false">SUM(P1981:S1981)</f>
        <v>14</v>
      </c>
      <c r="U1981" s="83" t="str">
        <f aca="false">IF(O1981="not used","-",O1981&amp;N1981&amp;T1981)</f>
        <v>-</v>
      </c>
      <c r="V1981" s="83" t="str">
        <f aca="false">IF(O1981="Not Used","-",VLOOKUP(D1981,FOLIOS,7,FALSE())&amp;H1981)</f>
        <v>-</v>
      </c>
      <c r="W1981" s="83" t="str">
        <f aca="false">IF(U1981="-","-",O1981&amp;E1981&amp;H1981)</f>
        <v>-</v>
      </c>
      <c r="X1981" s="84" t="str">
        <f aca="false">D1981&amp;G1981</f>
        <v>FT-CAND-EGSC-PRCTRANS:AECO/EMP</v>
      </c>
      <c r="AF1981" s="0" t="str">
        <f aca="false">D1981&amp;V1981</f>
        <v>FT-CAND-EGSC-PRC-</v>
      </c>
    </row>
    <row r="1982" customFormat="false" ht="12.75" hidden="false" customHeight="false" outlineLevel="0" collapsed="false">
      <c r="A1982" s="80" t="n">
        <v>36682</v>
      </c>
      <c r="B1982" s="81" t="s">
        <v>55</v>
      </c>
      <c r="C1982" s="81" t="s">
        <v>56</v>
      </c>
      <c r="D1982" s="81" t="s">
        <v>80</v>
      </c>
      <c r="E1982" s="81" t="s">
        <v>24</v>
      </c>
      <c r="F1982" s="81"/>
      <c r="G1982" s="81" t="s">
        <v>83</v>
      </c>
      <c r="H1982" s="80" t="n">
        <v>41518</v>
      </c>
      <c r="I1982" s="81" t="n">
        <v>-358698</v>
      </c>
      <c r="J1982" s="81" t="n">
        <v>0</v>
      </c>
      <c r="K1982" s="82" t="n">
        <f aca="false">IF(J1982=0,0,J1982/I1982)</f>
        <v>0</v>
      </c>
      <c r="L1982" s="82" t="n">
        <f aca="false">I1982/UOM</f>
        <v>-35.8698</v>
      </c>
      <c r="M1982" s="82" t="n">
        <f aca="false">J1982/UOM</f>
        <v>0</v>
      </c>
      <c r="N1982" s="83" t="str">
        <f aca="false">IF(F1982="P","PHY",IF(F1982="G","G",E1982))</f>
        <v>P</v>
      </c>
      <c r="O1982" s="83" t="str">
        <f aca="false">IF(ISNA(VLOOKUP(G1982,BadCanCurves,1,FALSE())),VLOOKUP(D1982,FOLIOS,6,FALSE()),"not used")</f>
        <v>not used</v>
      </c>
      <c r="P1982" s="83" t="n">
        <f aca="false">IF($N1982="P",VLOOKUP(H1982,PrcBuckets,2,FALSE()),0)</f>
        <v>14</v>
      </c>
      <c r="Q1982" s="83" t="n">
        <f aca="false">IF($N1982="D",VLOOKUP(H1982,BasisBuckets,2,FALSE()),0)</f>
        <v>0</v>
      </c>
      <c r="R1982" s="83" t="n">
        <f aca="false">IF($N1982="PHY",VLOOKUP(H1982,PGDBuckets,2,FALSE()),0)</f>
        <v>0</v>
      </c>
      <c r="S1982" s="83" t="n">
        <f aca="false">IF($N1982="G",VLOOKUP(H1982,PGDBuckets,2,FALSE()),0)</f>
        <v>0</v>
      </c>
      <c r="T1982" s="83" t="n">
        <f aca="false">SUM(P1982:S1982)</f>
        <v>14</v>
      </c>
      <c r="U1982" s="83" t="str">
        <f aca="false">IF(O1982="not used","-",O1982&amp;N1982&amp;T1982)</f>
        <v>-</v>
      </c>
      <c r="V1982" s="83" t="str">
        <f aca="false">IF(O1982="Not Used","-",VLOOKUP(D1982,FOLIOS,7,FALSE())&amp;H1982)</f>
        <v>-</v>
      </c>
      <c r="W1982" s="83" t="str">
        <f aca="false">IF(U1982="-","-",O1982&amp;E1982&amp;H1982)</f>
        <v>-</v>
      </c>
      <c r="X1982" s="84" t="str">
        <f aca="false">D1982&amp;G1982</f>
        <v>FT-CAND-EGSC-PRCTRANS:AECO/EMP</v>
      </c>
      <c r="AF1982" s="0" t="str">
        <f aca="false">D1982&amp;V1982</f>
        <v>FT-CAND-EGSC-PRC-</v>
      </c>
    </row>
    <row r="1983" customFormat="false" ht="12.75" hidden="false" customHeight="false" outlineLevel="0" collapsed="false">
      <c r="A1983" s="80" t="n">
        <v>36682</v>
      </c>
      <c r="B1983" s="81" t="s">
        <v>55</v>
      </c>
      <c r="C1983" s="81" t="s">
        <v>56</v>
      </c>
      <c r="D1983" s="81" t="s">
        <v>80</v>
      </c>
      <c r="E1983" s="81" t="s">
        <v>24</v>
      </c>
      <c r="F1983" s="81"/>
      <c r="G1983" s="81" t="s">
        <v>83</v>
      </c>
      <c r="H1983" s="80" t="n">
        <v>41548</v>
      </c>
      <c r="I1983" s="81" t="n">
        <v>-368459</v>
      </c>
      <c r="J1983" s="81" t="n">
        <v>0</v>
      </c>
      <c r="K1983" s="82" t="n">
        <f aca="false">IF(J1983=0,0,J1983/I1983)</f>
        <v>0</v>
      </c>
      <c r="L1983" s="82" t="n">
        <f aca="false">I1983/UOM</f>
        <v>-36.8459</v>
      </c>
      <c r="M1983" s="82" t="n">
        <f aca="false">J1983/UOM</f>
        <v>0</v>
      </c>
      <c r="N1983" s="83" t="str">
        <f aca="false">IF(F1983="P","PHY",IF(F1983="G","G",E1983))</f>
        <v>P</v>
      </c>
      <c r="O1983" s="83" t="str">
        <f aca="false">IF(ISNA(VLOOKUP(G1983,BadCanCurves,1,FALSE())),VLOOKUP(D1983,FOLIOS,6,FALSE()),"not used")</f>
        <v>not used</v>
      </c>
      <c r="P1983" s="83" t="n">
        <f aca="false">IF($N1983="P",VLOOKUP(H1983,PrcBuckets,2,FALSE()),0)</f>
        <v>14</v>
      </c>
      <c r="Q1983" s="83" t="n">
        <f aca="false">IF($N1983="D",VLOOKUP(H1983,BasisBuckets,2,FALSE()),0)</f>
        <v>0</v>
      </c>
      <c r="R1983" s="83" t="n">
        <f aca="false">IF($N1983="PHY",VLOOKUP(H1983,PGDBuckets,2,FALSE()),0)</f>
        <v>0</v>
      </c>
      <c r="S1983" s="83" t="n">
        <f aca="false">IF($N1983="G",VLOOKUP(H1983,PGDBuckets,2,FALSE()),0)</f>
        <v>0</v>
      </c>
      <c r="T1983" s="83" t="n">
        <f aca="false">SUM(P1983:S1983)</f>
        <v>14</v>
      </c>
      <c r="U1983" s="83" t="str">
        <f aca="false">IF(O1983="not used","-",O1983&amp;N1983&amp;T1983)</f>
        <v>-</v>
      </c>
      <c r="V1983" s="83" t="str">
        <f aca="false">IF(O1983="Not Used","-",VLOOKUP(D1983,FOLIOS,7,FALSE())&amp;H1983)</f>
        <v>-</v>
      </c>
      <c r="W1983" s="83" t="str">
        <f aca="false">IF(U1983="-","-",O1983&amp;E1983&amp;H1983)</f>
        <v>-</v>
      </c>
      <c r="X1983" s="84" t="str">
        <f aca="false">D1983&amp;G1983</f>
        <v>FT-CAND-EGSC-PRCTRANS:AECO/EMP</v>
      </c>
      <c r="AF1983" s="0" t="str">
        <f aca="false">D1983&amp;V1983</f>
        <v>FT-CAND-EGSC-PRC-</v>
      </c>
    </row>
    <row r="1984" customFormat="false" ht="12.75" hidden="false" customHeight="false" outlineLevel="0" collapsed="false">
      <c r="A1984" s="80" t="n">
        <v>36682</v>
      </c>
      <c r="B1984" s="81" t="s">
        <v>55</v>
      </c>
      <c r="C1984" s="81" t="s">
        <v>56</v>
      </c>
      <c r="D1984" s="81" t="s">
        <v>80</v>
      </c>
      <c r="E1984" s="81" t="s">
        <v>24</v>
      </c>
      <c r="F1984" s="81"/>
      <c r="G1984" s="81" t="s">
        <v>83</v>
      </c>
      <c r="H1984" s="80" t="n">
        <v>41579</v>
      </c>
      <c r="I1984" s="81" t="n">
        <v>-354391</v>
      </c>
      <c r="J1984" s="81" t="n">
        <v>0</v>
      </c>
      <c r="K1984" s="82" t="n">
        <f aca="false">IF(J1984=0,0,J1984/I1984)</f>
        <v>0</v>
      </c>
      <c r="L1984" s="82" t="n">
        <f aca="false">I1984/UOM</f>
        <v>-35.4391</v>
      </c>
      <c r="M1984" s="82" t="n">
        <f aca="false">J1984/UOM</f>
        <v>0</v>
      </c>
      <c r="N1984" s="83" t="str">
        <f aca="false">IF(F1984="P","PHY",IF(F1984="G","G",E1984))</f>
        <v>P</v>
      </c>
      <c r="O1984" s="83" t="str">
        <f aca="false">IF(ISNA(VLOOKUP(G1984,BadCanCurves,1,FALSE())),VLOOKUP(D1984,FOLIOS,6,FALSE()),"not used")</f>
        <v>not used</v>
      </c>
      <c r="P1984" s="83" t="n">
        <f aca="false">IF($N1984="P",VLOOKUP(H1984,PrcBuckets,2,FALSE()),0)</f>
        <v>14</v>
      </c>
      <c r="Q1984" s="83" t="n">
        <f aca="false">IF($N1984="D",VLOOKUP(H1984,BasisBuckets,2,FALSE()),0)</f>
        <v>0</v>
      </c>
      <c r="R1984" s="83" t="n">
        <f aca="false">IF($N1984="PHY",VLOOKUP(H1984,PGDBuckets,2,FALSE()),0)</f>
        <v>0</v>
      </c>
      <c r="S1984" s="83" t="n">
        <f aca="false">IF($N1984="G",VLOOKUP(H1984,PGDBuckets,2,FALSE()),0)</f>
        <v>0</v>
      </c>
      <c r="T1984" s="83" t="n">
        <f aca="false">SUM(P1984:S1984)</f>
        <v>14</v>
      </c>
      <c r="U1984" s="83" t="str">
        <f aca="false">IF(O1984="not used","-",O1984&amp;N1984&amp;T1984)</f>
        <v>-</v>
      </c>
      <c r="V1984" s="83" t="str">
        <f aca="false">IF(O1984="Not Used","-",VLOOKUP(D1984,FOLIOS,7,FALSE())&amp;H1984)</f>
        <v>-</v>
      </c>
      <c r="W1984" s="83" t="str">
        <f aca="false">IF(U1984="-","-",O1984&amp;E1984&amp;H1984)</f>
        <v>-</v>
      </c>
      <c r="X1984" s="84" t="str">
        <f aca="false">D1984&amp;G1984</f>
        <v>FT-CAND-EGSC-PRCTRANS:AECO/EMP</v>
      </c>
      <c r="AF1984" s="0" t="str">
        <f aca="false">D1984&amp;V1984</f>
        <v>FT-CAND-EGSC-PRC-</v>
      </c>
    </row>
    <row r="1985" customFormat="false" ht="12.75" hidden="false" customHeight="false" outlineLevel="0" collapsed="false">
      <c r="A1985" s="80" t="n">
        <v>36682</v>
      </c>
      <c r="B1985" s="81" t="s">
        <v>55</v>
      </c>
      <c r="C1985" s="81" t="s">
        <v>56</v>
      </c>
      <c r="D1985" s="81" t="s">
        <v>80</v>
      </c>
      <c r="E1985" s="81" t="s">
        <v>24</v>
      </c>
      <c r="F1985" s="81"/>
      <c r="G1985" s="81" t="s">
        <v>83</v>
      </c>
      <c r="H1985" s="80" t="n">
        <v>41609</v>
      </c>
      <c r="I1985" s="81" t="n">
        <v>-364035</v>
      </c>
      <c r="J1985" s="81" t="n">
        <v>0</v>
      </c>
      <c r="K1985" s="82" t="n">
        <f aca="false">IF(J1985=0,0,J1985/I1985)</f>
        <v>0</v>
      </c>
      <c r="L1985" s="82" t="n">
        <f aca="false">I1985/UOM</f>
        <v>-36.4035</v>
      </c>
      <c r="M1985" s="82" t="n">
        <f aca="false">J1985/UOM</f>
        <v>0</v>
      </c>
      <c r="N1985" s="83" t="str">
        <f aca="false">IF(F1985="P","PHY",IF(F1985="G","G",E1985))</f>
        <v>P</v>
      </c>
      <c r="O1985" s="83" t="str">
        <f aca="false">IF(ISNA(VLOOKUP(G1985,BadCanCurves,1,FALSE())),VLOOKUP(D1985,FOLIOS,6,FALSE()),"not used")</f>
        <v>not used</v>
      </c>
      <c r="P1985" s="83" t="n">
        <f aca="false">IF($N1985="P",VLOOKUP(H1985,PrcBuckets,2,FALSE()),0)</f>
        <v>14</v>
      </c>
      <c r="Q1985" s="83" t="n">
        <f aca="false">IF($N1985="D",VLOOKUP(H1985,BasisBuckets,2,FALSE()),0)</f>
        <v>0</v>
      </c>
      <c r="R1985" s="83" t="n">
        <f aca="false">IF($N1985="PHY",VLOOKUP(H1985,PGDBuckets,2,FALSE()),0)</f>
        <v>0</v>
      </c>
      <c r="S1985" s="83" t="n">
        <f aca="false">IF($N1985="G",VLOOKUP(H1985,PGDBuckets,2,FALSE()),0)</f>
        <v>0</v>
      </c>
      <c r="T1985" s="83" t="n">
        <f aca="false">SUM(P1985:S1985)</f>
        <v>14</v>
      </c>
      <c r="U1985" s="83" t="str">
        <f aca="false">IF(O1985="not used","-",O1985&amp;N1985&amp;T1985)</f>
        <v>-</v>
      </c>
      <c r="V1985" s="83" t="str">
        <f aca="false">IF(O1985="Not Used","-",VLOOKUP(D1985,FOLIOS,7,FALSE())&amp;H1985)</f>
        <v>-</v>
      </c>
      <c r="W1985" s="83" t="str">
        <f aca="false">IF(U1985="-","-",O1985&amp;E1985&amp;H1985)</f>
        <v>-</v>
      </c>
      <c r="X1985" s="84" t="str">
        <f aca="false">D1985&amp;G1985</f>
        <v>FT-CAND-EGSC-PRCTRANS:AECO/EMP</v>
      </c>
      <c r="AF1985" s="0" t="str">
        <f aca="false">D1985&amp;V1985</f>
        <v>FT-CAND-EGSC-PRC-</v>
      </c>
    </row>
    <row r="1986" customFormat="false" ht="12.75" hidden="false" customHeight="false" outlineLevel="0" collapsed="false">
      <c r="A1986" s="80" t="n">
        <v>36682</v>
      </c>
      <c r="B1986" s="81" t="s">
        <v>55</v>
      </c>
      <c r="C1986" s="81" t="s">
        <v>56</v>
      </c>
      <c r="D1986" s="81" t="s">
        <v>80</v>
      </c>
      <c r="E1986" s="81" t="s">
        <v>24</v>
      </c>
      <c r="F1986" s="81"/>
      <c r="G1986" s="81" t="s">
        <v>83</v>
      </c>
      <c r="H1986" s="80" t="n">
        <v>41640</v>
      </c>
      <c r="I1986" s="81" t="n">
        <v>-361807</v>
      </c>
      <c r="J1986" s="81" t="n">
        <v>0</v>
      </c>
      <c r="K1986" s="82" t="n">
        <f aca="false">IF(J1986=0,0,J1986/I1986)</f>
        <v>0</v>
      </c>
      <c r="L1986" s="82" t="n">
        <f aca="false">I1986/UOM</f>
        <v>-36.1807</v>
      </c>
      <c r="M1986" s="82" t="n">
        <f aca="false">J1986/UOM</f>
        <v>0</v>
      </c>
      <c r="N1986" s="83" t="str">
        <f aca="false">IF(F1986="P","PHY",IF(F1986="G","G",E1986))</f>
        <v>P</v>
      </c>
      <c r="O1986" s="83" t="str">
        <f aca="false">IF(ISNA(VLOOKUP(G1986,BadCanCurves,1,FALSE())),VLOOKUP(D1986,FOLIOS,6,FALSE()),"not used")</f>
        <v>not used</v>
      </c>
      <c r="P1986" s="83" t="n">
        <f aca="false">IF($N1986="P",VLOOKUP(H1986,PrcBuckets,2,FALSE()),0)</f>
        <v>14</v>
      </c>
      <c r="Q1986" s="83" t="n">
        <f aca="false">IF($N1986="D",VLOOKUP(H1986,BasisBuckets,2,FALSE()),0)</f>
        <v>0</v>
      </c>
      <c r="R1986" s="83" t="n">
        <f aca="false">IF($N1986="PHY",VLOOKUP(H1986,PGDBuckets,2,FALSE()),0)</f>
        <v>0</v>
      </c>
      <c r="S1986" s="83" t="n">
        <f aca="false">IF($N1986="G",VLOOKUP(H1986,PGDBuckets,2,FALSE()),0)</f>
        <v>0</v>
      </c>
      <c r="T1986" s="83" t="n">
        <f aca="false">SUM(P1986:S1986)</f>
        <v>14</v>
      </c>
      <c r="U1986" s="83" t="str">
        <f aca="false">IF(O1986="not used","-",O1986&amp;N1986&amp;T1986)</f>
        <v>-</v>
      </c>
      <c r="V1986" s="83" t="str">
        <f aca="false">IF(O1986="Not Used","-",VLOOKUP(D1986,FOLIOS,7,FALSE())&amp;H1986)</f>
        <v>-</v>
      </c>
      <c r="W1986" s="83" t="str">
        <f aca="false">IF(U1986="-","-",O1986&amp;E1986&amp;H1986)</f>
        <v>-</v>
      </c>
      <c r="X1986" s="84" t="str">
        <f aca="false">D1986&amp;G1986</f>
        <v>FT-CAND-EGSC-PRCTRANS:AECO/EMP</v>
      </c>
      <c r="AF1986" s="0" t="str">
        <f aca="false">D1986&amp;V1986</f>
        <v>FT-CAND-EGSC-PRC-</v>
      </c>
    </row>
    <row r="1987" customFormat="false" ht="12.75" hidden="false" customHeight="false" outlineLevel="0" collapsed="false">
      <c r="A1987" s="80" t="n">
        <v>36682</v>
      </c>
      <c r="B1987" s="81" t="s">
        <v>55</v>
      </c>
      <c r="C1987" s="81" t="s">
        <v>56</v>
      </c>
      <c r="D1987" s="81" t="s">
        <v>80</v>
      </c>
      <c r="E1987" s="81" t="s">
        <v>24</v>
      </c>
      <c r="F1987" s="81"/>
      <c r="G1987" s="81" t="s">
        <v>83</v>
      </c>
      <c r="H1987" s="80" t="n">
        <v>41671</v>
      </c>
      <c r="I1987" s="81" t="n">
        <v>-324793</v>
      </c>
      <c r="J1987" s="81" t="n">
        <v>0</v>
      </c>
      <c r="K1987" s="82" t="n">
        <f aca="false">IF(J1987=0,0,J1987/I1987)</f>
        <v>0</v>
      </c>
      <c r="L1987" s="82" t="n">
        <f aca="false">I1987/UOM</f>
        <v>-32.4793</v>
      </c>
      <c r="M1987" s="82" t="n">
        <f aca="false">J1987/UOM</f>
        <v>0</v>
      </c>
      <c r="N1987" s="83" t="str">
        <f aca="false">IF(F1987="P","PHY",IF(F1987="G","G",E1987))</f>
        <v>P</v>
      </c>
      <c r="O1987" s="83" t="str">
        <f aca="false">IF(ISNA(VLOOKUP(G1987,BadCanCurves,1,FALSE())),VLOOKUP(D1987,FOLIOS,6,FALSE()),"not used")</f>
        <v>not used</v>
      </c>
      <c r="P1987" s="83" t="n">
        <f aca="false">IF($N1987="P",VLOOKUP(H1987,PrcBuckets,2,FALSE()),0)</f>
        <v>14</v>
      </c>
      <c r="Q1987" s="83" t="n">
        <f aca="false">IF($N1987="D",VLOOKUP(H1987,BasisBuckets,2,FALSE()),0)</f>
        <v>0</v>
      </c>
      <c r="R1987" s="83" t="n">
        <f aca="false">IF($N1987="PHY",VLOOKUP(H1987,PGDBuckets,2,FALSE()),0)</f>
        <v>0</v>
      </c>
      <c r="S1987" s="83" t="n">
        <f aca="false">IF($N1987="G",VLOOKUP(H1987,PGDBuckets,2,FALSE()),0)</f>
        <v>0</v>
      </c>
      <c r="T1987" s="83" t="n">
        <f aca="false">SUM(P1987:S1987)</f>
        <v>14</v>
      </c>
      <c r="U1987" s="83" t="str">
        <f aca="false">IF(O1987="not used","-",O1987&amp;N1987&amp;T1987)</f>
        <v>-</v>
      </c>
      <c r="V1987" s="83" t="str">
        <f aca="false">IF(O1987="Not Used","-",VLOOKUP(D1987,FOLIOS,7,FALSE())&amp;H1987)</f>
        <v>-</v>
      </c>
      <c r="W1987" s="83" t="str">
        <f aca="false">IF(U1987="-","-",O1987&amp;E1987&amp;H1987)</f>
        <v>-</v>
      </c>
      <c r="X1987" s="84" t="str">
        <f aca="false">D1987&amp;G1987</f>
        <v>FT-CAND-EGSC-PRCTRANS:AECO/EMP</v>
      </c>
      <c r="AF1987" s="0" t="str">
        <f aca="false">D1987&amp;V1987</f>
        <v>FT-CAND-EGSC-PRC-</v>
      </c>
    </row>
    <row r="1988" customFormat="false" ht="12.75" hidden="false" customHeight="false" outlineLevel="0" collapsed="false">
      <c r="A1988" s="80" t="n">
        <v>36682</v>
      </c>
      <c r="B1988" s="81" t="s">
        <v>55</v>
      </c>
      <c r="C1988" s="81" t="s">
        <v>56</v>
      </c>
      <c r="D1988" s="81" t="s">
        <v>80</v>
      </c>
      <c r="E1988" s="81" t="s">
        <v>24</v>
      </c>
      <c r="F1988" s="81"/>
      <c r="G1988" s="81" t="s">
        <v>83</v>
      </c>
      <c r="H1988" s="80" t="n">
        <v>41699</v>
      </c>
      <c r="I1988" s="81" t="n">
        <v>-357603</v>
      </c>
      <c r="J1988" s="81" t="n">
        <v>0</v>
      </c>
      <c r="K1988" s="82" t="n">
        <f aca="false">IF(J1988=0,0,J1988/I1988)</f>
        <v>0</v>
      </c>
      <c r="L1988" s="82" t="n">
        <f aca="false">I1988/UOM</f>
        <v>-35.7603</v>
      </c>
      <c r="M1988" s="82" t="n">
        <f aca="false">J1988/UOM</f>
        <v>0</v>
      </c>
      <c r="N1988" s="83" t="str">
        <f aca="false">IF(F1988="P","PHY",IF(F1988="G","G",E1988))</f>
        <v>P</v>
      </c>
      <c r="O1988" s="83" t="str">
        <f aca="false">IF(ISNA(VLOOKUP(G1988,BadCanCurves,1,FALSE())),VLOOKUP(D1988,FOLIOS,6,FALSE()),"not used")</f>
        <v>not used</v>
      </c>
      <c r="P1988" s="83" t="n">
        <f aca="false">IF($N1988="P",VLOOKUP(H1988,PrcBuckets,2,FALSE()),0)</f>
        <v>14</v>
      </c>
      <c r="Q1988" s="83" t="n">
        <f aca="false">IF($N1988="D",VLOOKUP(H1988,BasisBuckets,2,FALSE()),0)</f>
        <v>0</v>
      </c>
      <c r="R1988" s="83" t="n">
        <f aca="false">IF($N1988="PHY",VLOOKUP(H1988,PGDBuckets,2,FALSE()),0)</f>
        <v>0</v>
      </c>
      <c r="S1988" s="83" t="n">
        <f aca="false">IF($N1988="G",VLOOKUP(H1988,PGDBuckets,2,FALSE()),0)</f>
        <v>0</v>
      </c>
      <c r="T1988" s="83" t="n">
        <f aca="false">SUM(P1988:S1988)</f>
        <v>14</v>
      </c>
      <c r="U1988" s="83" t="str">
        <f aca="false">IF(O1988="not used","-",O1988&amp;N1988&amp;T1988)</f>
        <v>-</v>
      </c>
      <c r="V1988" s="83" t="str">
        <f aca="false">IF(O1988="Not Used","-",VLOOKUP(D1988,FOLIOS,7,FALSE())&amp;H1988)</f>
        <v>-</v>
      </c>
      <c r="W1988" s="83" t="str">
        <f aca="false">IF(U1988="-","-",O1988&amp;E1988&amp;H1988)</f>
        <v>-</v>
      </c>
      <c r="X1988" s="84" t="str">
        <f aca="false">D1988&amp;G1988</f>
        <v>FT-CAND-EGSC-PRCTRANS:AECO/EMP</v>
      </c>
      <c r="AF1988" s="0" t="str">
        <f aca="false">D1988&amp;V1988</f>
        <v>FT-CAND-EGSC-PRC-</v>
      </c>
    </row>
    <row r="1989" customFormat="false" ht="12.75" hidden="false" customHeight="false" outlineLevel="0" collapsed="false">
      <c r="A1989" s="80" t="n">
        <v>36682</v>
      </c>
      <c r="B1989" s="81" t="s">
        <v>55</v>
      </c>
      <c r="C1989" s="81" t="s">
        <v>56</v>
      </c>
      <c r="D1989" s="81" t="s">
        <v>80</v>
      </c>
      <c r="E1989" s="81" t="s">
        <v>24</v>
      </c>
      <c r="F1989" s="81"/>
      <c r="G1989" s="81" t="s">
        <v>83</v>
      </c>
      <c r="H1989" s="80" t="n">
        <v>41730</v>
      </c>
      <c r="I1989" s="81" t="n">
        <v>-343949</v>
      </c>
      <c r="J1989" s="81" t="n">
        <v>0</v>
      </c>
      <c r="K1989" s="82" t="n">
        <f aca="false">IF(J1989=0,0,J1989/I1989)</f>
        <v>0</v>
      </c>
      <c r="L1989" s="82" t="n">
        <f aca="false">I1989/UOM</f>
        <v>-34.3949</v>
      </c>
      <c r="M1989" s="82" t="n">
        <f aca="false">J1989/UOM</f>
        <v>0</v>
      </c>
      <c r="N1989" s="83" t="str">
        <f aca="false">IF(F1989="P","PHY",IF(F1989="G","G",E1989))</f>
        <v>P</v>
      </c>
      <c r="O1989" s="83" t="str">
        <f aca="false">IF(ISNA(VLOOKUP(G1989,BadCanCurves,1,FALSE())),VLOOKUP(D1989,FOLIOS,6,FALSE()),"not used")</f>
        <v>not used</v>
      </c>
      <c r="P1989" s="83" t="n">
        <f aca="false">IF($N1989="P",VLOOKUP(H1989,PrcBuckets,2,FALSE()),0)</f>
        <v>14</v>
      </c>
      <c r="Q1989" s="83" t="n">
        <f aca="false">IF($N1989="D",VLOOKUP(H1989,BasisBuckets,2,FALSE()),0)</f>
        <v>0</v>
      </c>
      <c r="R1989" s="83" t="n">
        <f aca="false">IF($N1989="PHY",VLOOKUP(H1989,PGDBuckets,2,FALSE()),0)</f>
        <v>0</v>
      </c>
      <c r="S1989" s="83" t="n">
        <f aca="false">IF($N1989="G",VLOOKUP(H1989,PGDBuckets,2,FALSE()),0)</f>
        <v>0</v>
      </c>
      <c r="T1989" s="83" t="n">
        <f aca="false">SUM(P1989:S1989)</f>
        <v>14</v>
      </c>
      <c r="U1989" s="83" t="str">
        <f aca="false">IF(O1989="not used","-",O1989&amp;N1989&amp;T1989)</f>
        <v>-</v>
      </c>
      <c r="V1989" s="83" t="str">
        <f aca="false">IF(O1989="Not Used","-",VLOOKUP(D1989,FOLIOS,7,FALSE())&amp;H1989)</f>
        <v>-</v>
      </c>
      <c r="W1989" s="83" t="str">
        <f aca="false">IF(U1989="-","-",O1989&amp;E1989&amp;H1989)</f>
        <v>-</v>
      </c>
      <c r="X1989" s="84" t="str">
        <f aca="false">D1989&amp;G1989</f>
        <v>FT-CAND-EGSC-PRCTRANS:AECO/EMP</v>
      </c>
      <c r="AF1989" s="0" t="str">
        <f aca="false">D1989&amp;V1989</f>
        <v>FT-CAND-EGSC-PRC-</v>
      </c>
    </row>
    <row r="1990" customFormat="false" ht="12.75" hidden="false" customHeight="false" outlineLevel="0" collapsed="false">
      <c r="A1990" s="80" t="n">
        <v>36682</v>
      </c>
      <c r="B1990" s="81" t="s">
        <v>55</v>
      </c>
      <c r="C1990" s="81" t="s">
        <v>56</v>
      </c>
      <c r="D1990" s="81" t="s">
        <v>80</v>
      </c>
      <c r="E1990" s="81" t="s">
        <v>24</v>
      </c>
      <c r="F1990" s="81"/>
      <c r="G1990" s="81" t="s">
        <v>83</v>
      </c>
      <c r="H1990" s="80" t="n">
        <v>41760</v>
      </c>
      <c r="I1990" s="81" t="n">
        <v>-353308</v>
      </c>
      <c r="J1990" s="81" t="n">
        <v>0</v>
      </c>
      <c r="K1990" s="82" t="n">
        <f aca="false">IF(J1990=0,0,J1990/I1990)</f>
        <v>0</v>
      </c>
      <c r="L1990" s="82" t="n">
        <f aca="false">I1990/UOM</f>
        <v>-35.3308</v>
      </c>
      <c r="M1990" s="82" t="n">
        <f aca="false">J1990/UOM</f>
        <v>0</v>
      </c>
      <c r="N1990" s="83" t="str">
        <f aca="false">IF(F1990="P","PHY",IF(F1990="G","G",E1990))</f>
        <v>P</v>
      </c>
      <c r="O1990" s="83" t="str">
        <f aca="false">IF(ISNA(VLOOKUP(G1990,BadCanCurves,1,FALSE())),VLOOKUP(D1990,FOLIOS,6,FALSE()),"not used")</f>
        <v>not used</v>
      </c>
      <c r="P1990" s="83" t="n">
        <f aca="false">IF($N1990="P",VLOOKUP(H1990,PrcBuckets,2,FALSE()),0)</f>
        <v>14</v>
      </c>
      <c r="Q1990" s="83" t="n">
        <f aca="false">IF($N1990="D",VLOOKUP(H1990,BasisBuckets,2,FALSE()),0)</f>
        <v>0</v>
      </c>
      <c r="R1990" s="83" t="n">
        <f aca="false">IF($N1990="PHY",VLOOKUP(H1990,PGDBuckets,2,FALSE()),0)</f>
        <v>0</v>
      </c>
      <c r="S1990" s="83" t="n">
        <f aca="false">IF($N1990="G",VLOOKUP(H1990,PGDBuckets,2,FALSE()),0)</f>
        <v>0</v>
      </c>
      <c r="T1990" s="83" t="n">
        <f aca="false">SUM(P1990:S1990)</f>
        <v>14</v>
      </c>
      <c r="U1990" s="83" t="str">
        <f aca="false">IF(O1990="not used","-",O1990&amp;N1990&amp;T1990)</f>
        <v>-</v>
      </c>
      <c r="V1990" s="83" t="str">
        <f aca="false">IF(O1990="Not Used","-",VLOOKUP(D1990,FOLIOS,7,FALSE())&amp;H1990)</f>
        <v>-</v>
      </c>
      <c r="W1990" s="83" t="str">
        <f aca="false">IF(U1990="-","-",O1990&amp;E1990&amp;H1990)</f>
        <v>-</v>
      </c>
      <c r="X1990" s="84" t="str">
        <f aca="false">D1990&amp;G1990</f>
        <v>FT-CAND-EGSC-PRCTRANS:AECO/EMP</v>
      </c>
      <c r="AF1990" s="0" t="str">
        <f aca="false">D1990&amp;V1990</f>
        <v>FT-CAND-EGSC-PRC-</v>
      </c>
    </row>
    <row r="1991" customFormat="false" ht="12.75" hidden="false" customHeight="false" outlineLevel="0" collapsed="false">
      <c r="A1991" s="80" t="n">
        <v>36682</v>
      </c>
      <c r="B1991" s="81" t="s">
        <v>55</v>
      </c>
      <c r="C1991" s="81" t="s">
        <v>56</v>
      </c>
      <c r="D1991" s="81" t="s">
        <v>80</v>
      </c>
      <c r="E1991" s="81" t="s">
        <v>24</v>
      </c>
      <c r="F1991" s="81"/>
      <c r="G1991" s="81" t="s">
        <v>83</v>
      </c>
      <c r="H1991" s="80" t="n">
        <v>41791</v>
      </c>
      <c r="I1991" s="81" t="n">
        <v>-339818</v>
      </c>
      <c r="J1991" s="81" t="n">
        <v>0</v>
      </c>
      <c r="K1991" s="82" t="n">
        <f aca="false">IF(J1991=0,0,J1991/I1991)</f>
        <v>0</v>
      </c>
      <c r="L1991" s="82" t="n">
        <f aca="false">I1991/UOM</f>
        <v>-33.9818</v>
      </c>
      <c r="M1991" s="82" t="n">
        <f aca="false">J1991/UOM</f>
        <v>0</v>
      </c>
      <c r="N1991" s="83" t="str">
        <f aca="false">IF(F1991="P","PHY",IF(F1991="G","G",E1991))</f>
        <v>P</v>
      </c>
      <c r="O1991" s="83" t="str">
        <f aca="false">IF(ISNA(VLOOKUP(G1991,BadCanCurves,1,FALSE())),VLOOKUP(D1991,FOLIOS,6,FALSE()),"not used")</f>
        <v>not used</v>
      </c>
      <c r="P1991" s="83" t="n">
        <f aca="false">IF($N1991="P",VLOOKUP(H1991,PrcBuckets,2,FALSE()),0)</f>
        <v>14</v>
      </c>
      <c r="Q1991" s="83" t="n">
        <f aca="false">IF($N1991="D",VLOOKUP(H1991,BasisBuckets,2,FALSE()),0)</f>
        <v>0</v>
      </c>
      <c r="R1991" s="83" t="n">
        <f aca="false">IF($N1991="PHY",VLOOKUP(H1991,PGDBuckets,2,FALSE()),0)</f>
        <v>0</v>
      </c>
      <c r="S1991" s="83" t="n">
        <f aca="false">IF($N1991="G",VLOOKUP(H1991,PGDBuckets,2,FALSE()),0)</f>
        <v>0</v>
      </c>
      <c r="T1991" s="83" t="n">
        <f aca="false">SUM(P1991:S1991)</f>
        <v>14</v>
      </c>
      <c r="U1991" s="83" t="str">
        <f aca="false">IF(O1991="not used","-",O1991&amp;N1991&amp;T1991)</f>
        <v>-</v>
      </c>
      <c r="V1991" s="83" t="str">
        <f aca="false">IF(O1991="Not Used","-",VLOOKUP(D1991,FOLIOS,7,FALSE())&amp;H1991)</f>
        <v>-</v>
      </c>
      <c r="W1991" s="83" t="str">
        <f aca="false">IF(U1991="-","-",O1991&amp;E1991&amp;H1991)</f>
        <v>-</v>
      </c>
      <c r="X1991" s="84" t="str">
        <f aca="false">D1991&amp;G1991</f>
        <v>FT-CAND-EGSC-PRCTRANS:AECO/EMP</v>
      </c>
      <c r="AF1991" s="0" t="str">
        <f aca="false">D1991&amp;V1991</f>
        <v>FT-CAND-EGSC-PRC-</v>
      </c>
    </row>
    <row r="1992" customFormat="false" ht="12.75" hidden="false" customHeight="false" outlineLevel="0" collapsed="false">
      <c r="A1992" s="80" t="n">
        <v>36682</v>
      </c>
      <c r="B1992" s="81" t="s">
        <v>55</v>
      </c>
      <c r="C1992" s="81" t="s">
        <v>56</v>
      </c>
      <c r="D1992" s="81" t="s">
        <v>80</v>
      </c>
      <c r="E1992" s="81" t="s">
        <v>24</v>
      </c>
      <c r="F1992" s="81"/>
      <c r="G1992" s="81" t="s">
        <v>83</v>
      </c>
      <c r="H1992" s="80" t="n">
        <v>41821</v>
      </c>
      <c r="I1992" s="81" t="n">
        <v>-349064</v>
      </c>
      <c r="J1992" s="81" t="n">
        <v>0</v>
      </c>
      <c r="K1992" s="82" t="n">
        <f aca="false">IF(J1992=0,0,J1992/I1992)</f>
        <v>0</v>
      </c>
      <c r="L1992" s="82" t="n">
        <f aca="false">I1992/UOM</f>
        <v>-34.9064</v>
      </c>
      <c r="M1992" s="82" t="n">
        <f aca="false">J1992/UOM</f>
        <v>0</v>
      </c>
      <c r="N1992" s="83" t="str">
        <f aca="false">IF(F1992="P","PHY",IF(F1992="G","G",E1992))</f>
        <v>P</v>
      </c>
      <c r="O1992" s="83" t="str">
        <f aca="false">IF(ISNA(VLOOKUP(G1992,BadCanCurves,1,FALSE())),VLOOKUP(D1992,FOLIOS,6,FALSE()),"not used")</f>
        <v>not used</v>
      </c>
      <c r="P1992" s="83" t="n">
        <f aca="false">IF($N1992="P",VLOOKUP(H1992,PrcBuckets,2,FALSE()),0)</f>
        <v>14</v>
      </c>
      <c r="Q1992" s="83" t="n">
        <f aca="false">IF($N1992="D",VLOOKUP(H1992,BasisBuckets,2,FALSE()),0)</f>
        <v>0</v>
      </c>
      <c r="R1992" s="83" t="n">
        <f aca="false">IF($N1992="PHY",VLOOKUP(H1992,PGDBuckets,2,FALSE()),0)</f>
        <v>0</v>
      </c>
      <c r="S1992" s="83" t="n">
        <f aca="false">IF($N1992="G",VLOOKUP(H1992,PGDBuckets,2,FALSE()),0)</f>
        <v>0</v>
      </c>
      <c r="T1992" s="83" t="n">
        <f aca="false">SUM(P1992:S1992)</f>
        <v>14</v>
      </c>
      <c r="U1992" s="83" t="str">
        <f aca="false">IF(O1992="not used","-",O1992&amp;N1992&amp;T1992)</f>
        <v>-</v>
      </c>
      <c r="V1992" s="83" t="str">
        <f aca="false">IF(O1992="Not Used","-",VLOOKUP(D1992,FOLIOS,7,FALSE())&amp;H1992)</f>
        <v>-</v>
      </c>
      <c r="W1992" s="83" t="str">
        <f aca="false">IF(U1992="-","-",O1992&amp;E1992&amp;H1992)</f>
        <v>-</v>
      </c>
      <c r="X1992" s="84" t="str">
        <f aca="false">D1992&amp;G1992</f>
        <v>FT-CAND-EGSC-PRCTRANS:AECO/EMP</v>
      </c>
      <c r="AF1992" s="0" t="str">
        <f aca="false">D1992&amp;V1992</f>
        <v>FT-CAND-EGSC-PRC-</v>
      </c>
    </row>
    <row r="1993" customFormat="false" ht="12.75" hidden="false" customHeight="false" outlineLevel="0" collapsed="false">
      <c r="A1993" s="80" t="n">
        <v>36682</v>
      </c>
      <c r="B1993" s="81" t="s">
        <v>55</v>
      </c>
      <c r="C1993" s="81" t="s">
        <v>56</v>
      </c>
      <c r="D1993" s="81" t="s">
        <v>80</v>
      </c>
      <c r="E1993" s="81" t="s">
        <v>24</v>
      </c>
      <c r="F1993" s="81"/>
      <c r="G1993" s="81" t="s">
        <v>83</v>
      </c>
      <c r="H1993" s="80" t="n">
        <v>41852</v>
      </c>
      <c r="I1993" s="81" t="n">
        <v>-346927</v>
      </c>
      <c r="J1993" s="81" t="n">
        <v>0</v>
      </c>
      <c r="K1993" s="82" t="n">
        <f aca="false">IF(J1993=0,0,J1993/I1993)</f>
        <v>0</v>
      </c>
      <c r="L1993" s="82" t="n">
        <f aca="false">I1993/UOM</f>
        <v>-34.6927</v>
      </c>
      <c r="M1993" s="82" t="n">
        <f aca="false">J1993/UOM</f>
        <v>0</v>
      </c>
      <c r="N1993" s="83" t="str">
        <f aca="false">IF(F1993="P","PHY",IF(F1993="G","G",E1993))</f>
        <v>P</v>
      </c>
      <c r="O1993" s="83" t="str">
        <f aca="false">IF(ISNA(VLOOKUP(G1993,BadCanCurves,1,FALSE())),VLOOKUP(D1993,FOLIOS,6,FALSE()),"not used")</f>
        <v>not used</v>
      </c>
      <c r="P1993" s="83" t="n">
        <f aca="false">IF($N1993="P",VLOOKUP(H1993,PrcBuckets,2,FALSE()),0)</f>
        <v>14</v>
      </c>
      <c r="Q1993" s="83" t="n">
        <f aca="false">IF($N1993="D",VLOOKUP(H1993,BasisBuckets,2,FALSE()),0)</f>
        <v>0</v>
      </c>
      <c r="R1993" s="83" t="n">
        <f aca="false">IF($N1993="PHY",VLOOKUP(H1993,PGDBuckets,2,FALSE()),0)</f>
        <v>0</v>
      </c>
      <c r="S1993" s="83" t="n">
        <f aca="false">IF($N1993="G",VLOOKUP(H1993,PGDBuckets,2,FALSE()),0)</f>
        <v>0</v>
      </c>
      <c r="T1993" s="83" t="n">
        <f aca="false">SUM(P1993:S1993)</f>
        <v>14</v>
      </c>
      <c r="U1993" s="83" t="str">
        <f aca="false">IF(O1993="not used","-",O1993&amp;N1993&amp;T1993)</f>
        <v>-</v>
      </c>
      <c r="V1993" s="83" t="str">
        <f aca="false">IF(O1993="Not Used","-",VLOOKUP(D1993,FOLIOS,7,FALSE())&amp;H1993)</f>
        <v>-</v>
      </c>
      <c r="W1993" s="83" t="str">
        <f aca="false">IF(U1993="-","-",O1993&amp;E1993&amp;H1993)</f>
        <v>-</v>
      </c>
      <c r="X1993" s="84" t="str">
        <f aca="false">D1993&amp;G1993</f>
        <v>FT-CAND-EGSC-PRCTRANS:AECO/EMP</v>
      </c>
      <c r="AF1993" s="0" t="str">
        <f aca="false">D1993&amp;V1993</f>
        <v>FT-CAND-EGSC-PRC-</v>
      </c>
    </row>
    <row r="1994" customFormat="false" ht="12.75" hidden="false" customHeight="false" outlineLevel="0" collapsed="false">
      <c r="A1994" s="80" t="n">
        <v>36682</v>
      </c>
      <c r="B1994" s="81" t="s">
        <v>55</v>
      </c>
      <c r="C1994" s="81" t="s">
        <v>56</v>
      </c>
      <c r="D1994" s="81" t="s">
        <v>80</v>
      </c>
      <c r="E1994" s="81" t="s">
        <v>24</v>
      </c>
      <c r="F1994" s="81"/>
      <c r="G1994" s="81" t="s">
        <v>83</v>
      </c>
      <c r="H1994" s="80" t="n">
        <v>41883</v>
      </c>
      <c r="I1994" s="81" t="n">
        <v>-333680</v>
      </c>
      <c r="J1994" s="81" t="n">
        <v>0</v>
      </c>
      <c r="K1994" s="82" t="n">
        <f aca="false">IF(J1994=0,0,J1994/I1994)</f>
        <v>0</v>
      </c>
      <c r="L1994" s="82" t="n">
        <f aca="false">I1994/UOM</f>
        <v>-33.368</v>
      </c>
      <c r="M1994" s="82" t="n">
        <f aca="false">J1994/UOM</f>
        <v>0</v>
      </c>
      <c r="N1994" s="83" t="str">
        <f aca="false">IF(F1994="P","PHY",IF(F1994="G","G",E1994))</f>
        <v>P</v>
      </c>
      <c r="O1994" s="83" t="str">
        <f aca="false">IF(ISNA(VLOOKUP(G1994,BadCanCurves,1,FALSE())),VLOOKUP(D1994,FOLIOS,6,FALSE()),"not used")</f>
        <v>not used</v>
      </c>
      <c r="P1994" s="83" t="n">
        <f aca="false">IF($N1994="P",VLOOKUP(H1994,PrcBuckets,2,FALSE()),0)</f>
        <v>14</v>
      </c>
      <c r="Q1994" s="83" t="n">
        <f aca="false">IF($N1994="D",VLOOKUP(H1994,BasisBuckets,2,FALSE()),0)</f>
        <v>0</v>
      </c>
      <c r="R1994" s="83" t="n">
        <f aca="false">IF($N1994="PHY",VLOOKUP(H1994,PGDBuckets,2,FALSE()),0)</f>
        <v>0</v>
      </c>
      <c r="S1994" s="83" t="n">
        <f aca="false">IF($N1994="G",VLOOKUP(H1994,PGDBuckets,2,FALSE()),0)</f>
        <v>0</v>
      </c>
      <c r="T1994" s="83" t="n">
        <f aca="false">SUM(P1994:S1994)</f>
        <v>14</v>
      </c>
      <c r="U1994" s="83" t="str">
        <f aca="false">IF(O1994="not used","-",O1994&amp;N1994&amp;T1994)</f>
        <v>-</v>
      </c>
      <c r="V1994" s="83" t="str">
        <f aca="false">IF(O1994="Not Used","-",VLOOKUP(D1994,FOLIOS,7,FALSE())&amp;H1994)</f>
        <v>-</v>
      </c>
      <c r="W1994" s="83" t="str">
        <f aca="false">IF(U1994="-","-",O1994&amp;E1994&amp;H1994)</f>
        <v>-</v>
      </c>
      <c r="X1994" s="84" t="str">
        <f aca="false">D1994&amp;G1994</f>
        <v>FT-CAND-EGSC-PRCTRANS:AECO/EMP</v>
      </c>
      <c r="AF1994" s="0" t="str">
        <f aca="false">D1994&amp;V1994</f>
        <v>FT-CAND-EGSC-PRC-</v>
      </c>
    </row>
    <row r="1995" customFormat="false" ht="12.75" hidden="false" customHeight="false" outlineLevel="0" collapsed="false">
      <c r="A1995" s="80" t="n">
        <v>36682</v>
      </c>
      <c r="B1995" s="81" t="s">
        <v>55</v>
      </c>
      <c r="C1995" s="81" t="s">
        <v>56</v>
      </c>
      <c r="D1995" s="81" t="s">
        <v>80</v>
      </c>
      <c r="E1995" s="81" t="s">
        <v>24</v>
      </c>
      <c r="F1995" s="81"/>
      <c r="G1995" s="81" t="s">
        <v>83</v>
      </c>
      <c r="H1995" s="80" t="n">
        <v>41913</v>
      </c>
      <c r="I1995" s="81" t="n">
        <v>-342759</v>
      </c>
      <c r="J1995" s="81" t="n">
        <v>0</v>
      </c>
      <c r="K1995" s="82" t="n">
        <f aca="false">IF(J1995=0,0,J1995/I1995)</f>
        <v>0</v>
      </c>
      <c r="L1995" s="82" t="n">
        <f aca="false">I1995/UOM</f>
        <v>-34.2759</v>
      </c>
      <c r="M1995" s="82" t="n">
        <f aca="false">J1995/UOM</f>
        <v>0</v>
      </c>
      <c r="N1995" s="83" t="str">
        <f aca="false">IF(F1995="P","PHY",IF(F1995="G","G",E1995))</f>
        <v>P</v>
      </c>
      <c r="O1995" s="83" t="str">
        <f aca="false">IF(ISNA(VLOOKUP(G1995,BadCanCurves,1,FALSE())),VLOOKUP(D1995,FOLIOS,6,FALSE()),"not used")</f>
        <v>not used</v>
      </c>
      <c r="P1995" s="83" t="n">
        <f aca="false">IF($N1995="P",VLOOKUP(H1995,PrcBuckets,2,FALSE()),0)</f>
        <v>14</v>
      </c>
      <c r="Q1995" s="83" t="n">
        <f aca="false">IF($N1995="D",VLOOKUP(H1995,BasisBuckets,2,FALSE()),0)</f>
        <v>0</v>
      </c>
      <c r="R1995" s="83" t="n">
        <f aca="false">IF($N1995="PHY",VLOOKUP(H1995,PGDBuckets,2,FALSE()),0)</f>
        <v>0</v>
      </c>
      <c r="S1995" s="83" t="n">
        <f aca="false">IF($N1995="G",VLOOKUP(H1995,PGDBuckets,2,FALSE()),0)</f>
        <v>0</v>
      </c>
      <c r="T1995" s="83" t="n">
        <f aca="false">SUM(P1995:S1995)</f>
        <v>14</v>
      </c>
      <c r="U1995" s="83" t="str">
        <f aca="false">IF(O1995="not used","-",O1995&amp;N1995&amp;T1995)</f>
        <v>-</v>
      </c>
      <c r="V1995" s="83" t="str">
        <f aca="false">IF(O1995="Not Used","-",VLOOKUP(D1995,FOLIOS,7,FALSE())&amp;H1995)</f>
        <v>-</v>
      </c>
      <c r="W1995" s="83" t="str">
        <f aca="false">IF(U1995="-","-",O1995&amp;E1995&amp;H1995)</f>
        <v>-</v>
      </c>
      <c r="X1995" s="84" t="str">
        <f aca="false">D1995&amp;G1995</f>
        <v>FT-CAND-EGSC-PRCTRANS:AECO/EMP</v>
      </c>
      <c r="AF1995" s="0" t="str">
        <f aca="false">D1995&amp;V1995</f>
        <v>FT-CAND-EGSC-PRC-</v>
      </c>
    </row>
    <row r="1996" customFormat="false" ht="12.75" hidden="false" customHeight="false" outlineLevel="0" collapsed="false">
      <c r="A1996" s="80" t="n">
        <v>36682</v>
      </c>
      <c r="B1996" s="81" t="s">
        <v>55</v>
      </c>
      <c r="C1996" s="81" t="s">
        <v>56</v>
      </c>
      <c r="D1996" s="81" t="s">
        <v>80</v>
      </c>
      <c r="E1996" s="81" t="s">
        <v>24</v>
      </c>
      <c r="F1996" s="81"/>
      <c r="G1996" s="81" t="s">
        <v>83</v>
      </c>
      <c r="H1996" s="80" t="n">
        <v>41944</v>
      </c>
      <c r="I1996" s="81" t="n">
        <v>-329671</v>
      </c>
      <c r="J1996" s="81" t="n">
        <v>0</v>
      </c>
      <c r="K1996" s="82" t="n">
        <f aca="false">IF(J1996=0,0,J1996/I1996)</f>
        <v>0</v>
      </c>
      <c r="L1996" s="82" t="n">
        <f aca="false">I1996/UOM</f>
        <v>-32.9671</v>
      </c>
      <c r="M1996" s="82" t="n">
        <f aca="false">J1996/UOM</f>
        <v>0</v>
      </c>
      <c r="N1996" s="83" t="str">
        <f aca="false">IF(F1996="P","PHY",IF(F1996="G","G",E1996))</f>
        <v>P</v>
      </c>
      <c r="O1996" s="83" t="str">
        <f aca="false">IF(ISNA(VLOOKUP(G1996,BadCanCurves,1,FALSE())),VLOOKUP(D1996,FOLIOS,6,FALSE()),"not used")</f>
        <v>not used</v>
      </c>
      <c r="P1996" s="83" t="n">
        <f aca="false">IF($N1996="P",VLOOKUP(H1996,PrcBuckets,2,FALSE()),0)</f>
        <v>14</v>
      </c>
      <c r="Q1996" s="83" t="n">
        <f aca="false">IF($N1996="D",VLOOKUP(H1996,BasisBuckets,2,FALSE()),0)</f>
        <v>0</v>
      </c>
      <c r="R1996" s="83" t="n">
        <f aca="false">IF($N1996="PHY",VLOOKUP(H1996,PGDBuckets,2,FALSE()),0)</f>
        <v>0</v>
      </c>
      <c r="S1996" s="83" t="n">
        <f aca="false">IF($N1996="G",VLOOKUP(H1996,PGDBuckets,2,FALSE()),0)</f>
        <v>0</v>
      </c>
      <c r="T1996" s="83" t="n">
        <f aca="false">SUM(P1996:S1996)</f>
        <v>14</v>
      </c>
      <c r="U1996" s="83" t="str">
        <f aca="false">IF(O1996="not used","-",O1996&amp;N1996&amp;T1996)</f>
        <v>-</v>
      </c>
      <c r="V1996" s="83" t="str">
        <f aca="false">IF(O1996="Not Used","-",VLOOKUP(D1996,FOLIOS,7,FALSE())&amp;H1996)</f>
        <v>-</v>
      </c>
      <c r="W1996" s="83" t="str">
        <f aca="false">IF(U1996="-","-",O1996&amp;E1996&amp;H1996)</f>
        <v>-</v>
      </c>
      <c r="X1996" s="84" t="str">
        <f aca="false">D1996&amp;G1996</f>
        <v>FT-CAND-EGSC-PRCTRANS:AECO/EMP</v>
      </c>
      <c r="AF1996" s="0" t="str">
        <f aca="false">D1996&amp;V1996</f>
        <v>FT-CAND-EGSC-PRC-</v>
      </c>
    </row>
    <row r="1997" customFormat="false" ht="12.75" hidden="false" customHeight="false" outlineLevel="0" collapsed="false">
      <c r="A1997" s="80" t="n">
        <v>36682</v>
      </c>
      <c r="B1997" s="81" t="s">
        <v>55</v>
      </c>
      <c r="C1997" s="81" t="s">
        <v>56</v>
      </c>
      <c r="D1997" s="81" t="s">
        <v>80</v>
      </c>
      <c r="E1997" s="81" t="s">
        <v>24</v>
      </c>
      <c r="F1997" s="81"/>
      <c r="G1997" s="81" t="s">
        <v>83</v>
      </c>
      <c r="H1997" s="80" t="n">
        <v>41974</v>
      </c>
      <c r="I1997" s="81" t="n">
        <v>-338640</v>
      </c>
      <c r="J1997" s="81" t="n">
        <v>0</v>
      </c>
      <c r="K1997" s="82" t="n">
        <f aca="false">IF(J1997=0,0,J1997/I1997)</f>
        <v>0</v>
      </c>
      <c r="L1997" s="82" t="n">
        <f aca="false">I1997/UOM</f>
        <v>-33.864</v>
      </c>
      <c r="M1997" s="82" t="n">
        <f aca="false">J1997/UOM</f>
        <v>0</v>
      </c>
      <c r="N1997" s="83" t="str">
        <f aca="false">IF(F1997="P","PHY",IF(F1997="G","G",E1997))</f>
        <v>P</v>
      </c>
      <c r="O1997" s="83" t="str">
        <f aca="false">IF(ISNA(VLOOKUP(G1997,BadCanCurves,1,FALSE())),VLOOKUP(D1997,FOLIOS,6,FALSE()),"not used")</f>
        <v>not used</v>
      </c>
      <c r="P1997" s="83" t="n">
        <f aca="false">IF($N1997="P",VLOOKUP(H1997,PrcBuckets,2,FALSE()),0)</f>
        <v>14</v>
      </c>
      <c r="Q1997" s="83" t="n">
        <f aca="false">IF($N1997="D",VLOOKUP(H1997,BasisBuckets,2,FALSE()),0)</f>
        <v>0</v>
      </c>
      <c r="R1997" s="83" t="n">
        <f aca="false">IF($N1997="PHY",VLOOKUP(H1997,PGDBuckets,2,FALSE()),0)</f>
        <v>0</v>
      </c>
      <c r="S1997" s="83" t="n">
        <f aca="false">IF($N1997="G",VLOOKUP(H1997,PGDBuckets,2,FALSE()),0)</f>
        <v>0</v>
      </c>
      <c r="T1997" s="83" t="n">
        <f aca="false">SUM(P1997:S1997)</f>
        <v>14</v>
      </c>
      <c r="U1997" s="83" t="str">
        <f aca="false">IF(O1997="not used","-",O1997&amp;N1997&amp;T1997)</f>
        <v>-</v>
      </c>
      <c r="V1997" s="83" t="str">
        <f aca="false">IF(O1997="Not Used","-",VLOOKUP(D1997,FOLIOS,7,FALSE())&amp;H1997)</f>
        <v>-</v>
      </c>
      <c r="W1997" s="83" t="str">
        <f aca="false">IF(U1997="-","-",O1997&amp;E1997&amp;H1997)</f>
        <v>-</v>
      </c>
      <c r="X1997" s="84" t="str">
        <f aca="false">D1997&amp;G1997</f>
        <v>FT-CAND-EGSC-PRCTRANS:AECO/EMP</v>
      </c>
      <c r="AF1997" s="0" t="str">
        <f aca="false">D1997&amp;V1997</f>
        <v>FT-CAND-EGSC-PRC-</v>
      </c>
    </row>
    <row r="1998" customFormat="false" ht="12.75" hidden="false" customHeight="false" outlineLevel="0" collapsed="false">
      <c r="A1998" s="80" t="n">
        <v>36682</v>
      </c>
      <c r="B1998" s="81" t="s">
        <v>55</v>
      </c>
      <c r="C1998" s="81" t="s">
        <v>56</v>
      </c>
      <c r="D1998" s="81" t="s">
        <v>84</v>
      </c>
      <c r="E1998" s="81" t="s">
        <v>21</v>
      </c>
      <c r="F1998" s="81"/>
      <c r="G1998" s="81" t="s">
        <v>58</v>
      </c>
      <c r="H1998" s="80" t="n">
        <v>36708</v>
      </c>
      <c r="I1998" s="81" t="n">
        <v>0</v>
      </c>
      <c r="J1998" s="81" t="n">
        <v>0</v>
      </c>
      <c r="K1998" s="82" t="n">
        <f aca="false">IF(J1998=0,0,J1998/I1998)</f>
        <v>0</v>
      </c>
      <c r="L1998" s="82" t="n">
        <f aca="false">I1998/UOM</f>
        <v>0</v>
      </c>
      <c r="M1998" s="82" t="n">
        <f aca="false">J1998/UOM</f>
        <v>0</v>
      </c>
      <c r="N1998" s="83" t="str">
        <f aca="false">IF(F1998="P","PHY",IF(F1998="G","G",E1998))</f>
        <v>D</v>
      </c>
      <c r="O1998" s="83" t="str">
        <f aca="false">IF(ISNA(VLOOKUP(G1998,BadCanCurves,1,FALSE())),VLOOKUP(D1998,FOLIOS,6,FALSE()),"not used")</f>
        <v>not used</v>
      </c>
      <c r="P1998" s="83" t="n">
        <f aca="false">IF($N1998="P",VLOOKUP(H1998,PrcBuckets,2,FALSE()),0)</f>
        <v>0</v>
      </c>
      <c r="Q1998" s="83" t="n">
        <f aca="false">IF($N1998="D",VLOOKUP(H1998,BasisBuckets,2,FALSE()),0)</f>
        <v>4</v>
      </c>
      <c r="R1998" s="83" t="n">
        <f aca="false">IF($N1998="PHY",VLOOKUP(H1998,PGDBuckets,2,FALSE()),0)</f>
        <v>0</v>
      </c>
      <c r="S1998" s="83" t="n">
        <f aca="false">IF($N1998="G",VLOOKUP(H1998,PGDBuckets,2,FALSE()),0)</f>
        <v>0</v>
      </c>
      <c r="T1998" s="83" t="n">
        <f aca="false">SUM(P1998:S1998)</f>
        <v>4</v>
      </c>
      <c r="U1998" s="83" t="str">
        <f aca="false">IF(O1998="not used","-",O1998&amp;N1998&amp;T1998)</f>
        <v>-</v>
      </c>
      <c r="V1998" s="83" t="str">
        <f aca="false">IF(O1998="Not Used","-",VLOOKUP(D1998,FOLIOS,7,FALSE())&amp;H1998)</f>
        <v>-</v>
      </c>
      <c r="W1998" s="83" t="str">
        <f aca="false">IF(U1998="-","-",O1998&amp;E1998&amp;H1998)</f>
        <v>-</v>
      </c>
      <c r="X1998" s="84" t="str">
        <f aca="false">D1998&amp;G1998</f>
        <v>FT-CAND-ERMS-BASCGPR-AECO/BASIS</v>
      </c>
      <c r="AF1998" s="0" t="str">
        <f aca="false">D1998&amp;V1998</f>
        <v>FT-CAND-ERMS-BAS-</v>
      </c>
    </row>
    <row r="1999" customFormat="false" ht="12.75" hidden="false" customHeight="false" outlineLevel="0" collapsed="false">
      <c r="A1999" s="80" t="n">
        <v>36682</v>
      </c>
      <c r="B1999" s="81" t="s">
        <v>55</v>
      </c>
      <c r="C1999" s="81" t="s">
        <v>56</v>
      </c>
      <c r="D1999" s="81" t="s">
        <v>84</v>
      </c>
      <c r="E1999" s="81" t="s">
        <v>21</v>
      </c>
      <c r="F1999" s="81"/>
      <c r="G1999" s="81" t="s">
        <v>58</v>
      </c>
      <c r="H1999" s="80" t="n">
        <v>36739</v>
      </c>
      <c r="I1999" s="81" t="n">
        <v>0</v>
      </c>
      <c r="J1999" s="81" t="n">
        <v>0</v>
      </c>
      <c r="K1999" s="82" t="n">
        <f aca="false">IF(J1999=0,0,J1999/I1999)</f>
        <v>0</v>
      </c>
      <c r="L1999" s="82" t="n">
        <f aca="false">I1999/UOM</f>
        <v>0</v>
      </c>
      <c r="M1999" s="82" t="n">
        <f aca="false">J1999/UOM</f>
        <v>0</v>
      </c>
      <c r="N1999" s="83" t="str">
        <f aca="false">IF(F1999="P","PHY",IF(F1999="G","G",E1999))</f>
        <v>D</v>
      </c>
      <c r="O1999" s="83" t="str">
        <f aca="false">IF(ISNA(VLOOKUP(G1999,BadCanCurves,1,FALSE())),VLOOKUP(D1999,FOLIOS,6,FALSE()),"not used")</f>
        <v>not used</v>
      </c>
      <c r="P1999" s="83" t="n">
        <f aca="false">IF($N1999="P",VLOOKUP(H1999,PrcBuckets,2,FALSE()),0)</f>
        <v>0</v>
      </c>
      <c r="Q1999" s="83" t="n">
        <f aca="false">IF($N1999="D",VLOOKUP(H1999,BasisBuckets,2,FALSE()),0)</f>
        <v>5</v>
      </c>
      <c r="R1999" s="83" t="n">
        <f aca="false">IF($N1999="PHY",VLOOKUP(H1999,PGDBuckets,2,FALSE()),0)</f>
        <v>0</v>
      </c>
      <c r="S1999" s="83" t="n">
        <f aca="false">IF($N1999="G",VLOOKUP(H1999,PGDBuckets,2,FALSE()),0)</f>
        <v>0</v>
      </c>
      <c r="T1999" s="83" t="n">
        <f aca="false">SUM(P1999:S1999)</f>
        <v>5</v>
      </c>
      <c r="U1999" s="83" t="str">
        <f aca="false">IF(O1999="not used","-",O1999&amp;N1999&amp;T1999)</f>
        <v>-</v>
      </c>
      <c r="V1999" s="83" t="str">
        <f aca="false">IF(O1999="Not Used","-",VLOOKUP(D1999,FOLIOS,7,FALSE())&amp;H1999)</f>
        <v>-</v>
      </c>
      <c r="W1999" s="83" t="str">
        <f aca="false">IF(U1999="-","-",O1999&amp;E1999&amp;H1999)</f>
        <v>-</v>
      </c>
      <c r="X1999" s="84" t="str">
        <f aca="false">D1999&amp;G1999</f>
        <v>FT-CAND-ERMS-BASCGPR-AECO/BASIS</v>
      </c>
      <c r="AF1999" s="0" t="str">
        <f aca="false">D1999&amp;V1999</f>
        <v>FT-CAND-ERMS-BAS-</v>
      </c>
    </row>
    <row r="2000" customFormat="false" ht="12.75" hidden="false" customHeight="false" outlineLevel="0" collapsed="false">
      <c r="A2000" s="80" t="n">
        <v>36682</v>
      </c>
      <c r="B2000" s="81" t="s">
        <v>55</v>
      </c>
      <c r="C2000" s="81" t="s">
        <v>56</v>
      </c>
      <c r="D2000" s="81" t="s">
        <v>84</v>
      </c>
      <c r="E2000" s="81" t="s">
        <v>21</v>
      </c>
      <c r="F2000" s="81"/>
      <c r="G2000" s="81" t="s">
        <v>58</v>
      </c>
      <c r="H2000" s="80" t="n">
        <v>36770</v>
      </c>
      <c r="I2000" s="81" t="n">
        <v>0</v>
      </c>
      <c r="J2000" s="81" t="n">
        <v>0</v>
      </c>
      <c r="K2000" s="82" t="n">
        <f aca="false">IF(J2000=0,0,J2000/I2000)</f>
        <v>0</v>
      </c>
      <c r="L2000" s="82" t="n">
        <f aca="false">I2000/UOM</f>
        <v>0</v>
      </c>
      <c r="M2000" s="82" t="n">
        <f aca="false">J2000/UOM</f>
        <v>0</v>
      </c>
      <c r="N2000" s="83" t="str">
        <f aca="false">IF(F2000="P","PHY",IF(F2000="G","G",E2000))</f>
        <v>D</v>
      </c>
      <c r="O2000" s="83" t="str">
        <f aca="false">IF(ISNA(VLOOKUP(G2000,BadCanCurves,1,FALSE())),VLOOKUP(D2000,FOLIOS,6,FALSE()),"not used")</f>
        <v>not used</v>
      </c>
      <c r="P2000" s="83" t="n">
        <f aca="false">IF($N2000="P",VLOOKUP(H2000,PrcBuckets,2,FALSE()),0)</f>
        <v>0</v>
      </c>
      <c r="Q2000" s="83" t="n">
        <f aca="false">IF($N2000="D",VLOOKUP(H2000,BasisBuckets,2,FALSE()),0)</f>
        <v>6</v>
      </c>
      <c r="R2000" s="83" t="n">
        <f aca="false">IF($N2000="PHY",VLOOKUP(H2000,PGDBuckets,2,FALSE()),0)</f>
        <v>0</v>
      </c>
      <c r="S2000" s="83" t="n">
        <f aca="false">IF($N2000="G",VLOOKUP(H2000,PGDBuckets,2,FALSE()),0)</f>
        <v>0</v>
      </c>
      <c r="T2000" s="83" t="n">
        <f aca="false">SUM(P2000:S2000)</f>
        <v>6</v>
      </c>
      <c r="U2000" s="83" t="str">
        <f aca="false">IF(O2000="not used","-",O2000&amp;N2000&amp;T2000)</f>
        <v>-</v>
      </c>
      <c r="V2000" s="83" t="str">
        <f aca="false">IF(O2000="Not Used","-",VLOOKUP(D2000,FOLIOS,7,FALSE())&amp;H2000)</f>
        <v>-</v>
      </c>
      <c r="W2000" s="83" t="str">
        <f aca="false">IF(U2000="-","-",O2000&amp;E2000&amp;H2000)</f>
        <v>-</v>
      </c>
      <c r="X2000" s="84" t="str">
        <f aca="false">D2000&amp;G2000</f>
        <v>FT-CAND-ERMS-BASCGPR-AECO/BASIS</v>
      </c>
      <c r="AF2000" s="0" t="str">
        <f aca="false">D2000&amp;V2000</f>
        <v>FT-CAND-ERMS-BAS-</v>
      </c>
    </row>
    <row r="2001" customFormat="false" ht="12.75" hidden="false" customHeight="false" outlineLevel="0" collapsed="false">
      <c r="A2001" s="80" t="n">
        <v>36682</v>
      </c>
      <c r="B2001" s="81" t="s">
        <v>55</v>
      </c>
      <c r="C2001" s="81" t="s">
        <v>56</v>
      </c>
      <c r="D2001" s="81" t="s">
        <v>84</v>
      </c>
      <c r="E2001" s="81" t="s">
        <v>21</v>
      </c>
      <c r="F2001" s="81"/>
      <c r="G2001" s="81" t="s">
        <v>58</v>
      </c>
      <c r="H2001" s="80" t="n">
        <v>36800</v>
      </c>
      <c r="I2001" s="81" t="n">
        <v>0</v>
      </c>
      <c r="J2001" s="81" t="n">
        <v>0</v>
      </c>
      <c r="K2001" s="82" t="n">
        <f aca="false">IF(J2001=0,0,J2001/I2001)</f>
        <v>0</v>
      </c>
      <c r="L2001" s="82" t="n">
        <f aca="false">I2001/UOM</f>
        <v>0</v>
      </c>
      <c r="M2001" s="82" t="n">
        <f aca="false">J2001/UOM</f>
        <v>0</v>
      </c>
      <c r="N2001" s="83" t="str">
        <f aca="false">IF(F2001="P","PHY",IF(F2001="G","G",E2001))</f>
        <v>D</v>
      </c>
      <c r="O2001" s="83" t="str">
        <f aca="false">IF(ISNA(VLOOKUP(G2001,BadCanCurves,1,FALSE())),VLOOKUP(D2001,FOLIOS,6,FALSE()),"not used")</f>
        <v>not used</v>
      </c>
      <c r="P2001" s="83" t="n">
        <f aca="false">IF($N2001="P",VLOOKUP(H2001,PrcBuckets,2,FALSE()),0)</f>
        <v>0</v>
      </c>
      <c r="Q2001" s="83" t="n">
        <f aca="false">IF($N2001="D",VLOOKUP(H2001,BasisBuckets,2,FALSE()),0)</f>
        <v>7</v>
      </c>
      <c r="R2001" s="83" t="n">
        <f aca="false">IF($N2001="PHY",VLOOKUP(H2001,PGDBuckets,2,FALSE()),0)</f>
        <v>0</v>
      </c>
      <c r="S2001" s="83" t="n">
        <f aca="false">IF($N2001="G",VLOOKUP(H2001,PGDBuckets,2,FALSE()),0)</f>
        <v>0</v>
      </c>
      <c r="T2001" s="83" t="n">
        <f aca="false">SUM(P2001:S2001)</f>
        <v>7</v>
      </c>
      <c r="U2001" s="83" t="str">
        <f aca="false">IF(O2001="not used","-",O2001&amp;N2001&amp;T2001)</f>
        <v>-</v>
      </c>
      <c r="V2001" s="83" t="str">
        <f aca="false">IF(O2001="Not Used","-",VLOOKUP(D2001,FOLIOS,7,FALSE())&amp;H2001)</f>
        <v>-</v>
      </c>
      <c r="W2001" s="83" t="str">
        <f aca="false">IF(U2001="-","-",O2001&amp;E2001&amp;H2001)</f>
        <v>-</v>
      </c>
      <c r="X2001" s="84" t="str">
        <f aca="false">D2001&amp;G2001</f>
        <v>FT-CAND-ERMS-BASCGPR-AECO/BASIS</v>
      </c>
      <c r="AF2001" s="0" t="str">
        <f aca="false">D2001&amp;V2001</f>
        <v>FT-CAND-ERMS-BAS-</v>
      </c>
    </row>
    <row r="2002" customFormat="false" ht="12.75" hidden="false" customHeight="false" outlineLevel="0" collapsed="false">
      <c r="A2002" s="80" t="n">
        <v>36682</v>
      </c>
      <c r="B2002" s="81" t="s">
        <v>55</v>
      </c>
      <c r="C2002" s="81" t="s">
        <v>56</v>
      </c>
      <c r="D2002" s="81" t="s">
        <v>84</v>
      </c>
      <c r="E2002" s="81" t="s">
        <v>21</v>
      </c>
      <c r="F2002" s="81"/>
      <c r="G2002" s="81" t="s">
        <v>58</v>
      </c>
      <c r="H2002" s="80" t="n">
        <v>36831</v>
      </c>
      <c r="I2002" s="81" t="n">
        <v>0</v>
      </c>
      <c r="J2002" s="81" t="n">
        <v>0</v>
      </c>
      <c r="K2002" s="82" t="n">
        <f aca="false">IF(J2002=0,0,J2002/I2002)</f>
        <v>0</v>
      </c>
      <c r="L2002" s="82" t="n">
        <f aca="false">I2002/UOM</f>
        <v>0</v>
      </c>
      <c r="M2002" s="82" t="n">
        <f aca="false">J2002/UOM</f>
        <v>0</v>
      </c>
      <c r="N2002" s="83" t="str">
        <f aca="false">IF(F2002="P","PHY",IF(F2002="G","G",E2002))</f>
        <v>D</v>
      </c>
      <c r="O2002" s="83" t="str">
        <f aca="false">IF(ISNA(VLOOKUP(G2002,BadCanCurves,1,FALSE())),VLOOKUP(D2002,FOLIOS,6,FALSE()),"not used")</f>
        <v>not used</v>
      </c>
      <c r="P2002" s="83" t="n">
        <f aca="false">IF($N2002="P",VLOOKUP(H2002,PrcBuckets,2,FALSE()),0)</f>
        <v>0</v>
      </c>
      <c r="Q2002" s="83" t="n">
        <f aca="false">IF($N2002="D",VLOOKUP(H2002,BasisBuckets,2,FALSE()),0)</f>
        <v>8</v>
      </c>
      <c r="R2002" s="83" t="n">
        <f aca="false">IF($N2002="PHY",VLOOKUP(H2002,PGDBuckets,2,FALSE()),0)</f>
        <v>0</v>
      </c>
      <c r="S2002" s="83" t="n">
        <f aca="false">IF($N2002="G",VLOOKUP(H2002,PGDBuckets,2,FALSE()),0)</f>
        <v>0</v>
      </c>
      <c r="T2002" s="83" t="n">
        <f aca="false">SUM(P2002:S2002)</f>
        <v>8</v>
      </c>
      <c r="U2002" s="83" t="str">
        <f aca="false">IF(O2002="not used","-",O2002&amp;N2002&amp;T2002)</f>
        <v>-</v>
      </c>
      <c r="V2002" s="83" t="str">
        <f aca="false">IF(O2002="Not Used","-",VLOOKUP(D2002,FOLIOS,7,FALSE())&amp;H2002)</f>
        <v>-</v>
      </c>
      <c r="W2002" s="83" t="str">
        <f aca="false">IF(U2002="-","-",O2002&amp;E2002&amp;H2002)</f>
        <v>-</v>
      </c>
      <c r="X2002" s="84" t="str">
        <f aca="false">D2002&amp;G2002</f>
        <v>FT-CAND-ERMS-BASCGPR-AECO/BASIS</v>
      </c>
      <c r="AF2002" s="0" t="str">
        <f aca="false">D2002&amp;V2002</f>
        <v>FT-CAND-ERMS-BAS-</v>
      </c>
    </row>
    <row r="2003" customFormat="false" ht="12.75" hidden="false" customHeight="false" outlineLevel="0" collapsed="false">
      <c r="A2003" s="80" t="n">
        <v>36682</v>
      </c>
      <c r="B2003" s="81" t="s">
        <v>55</v>
      </c>
      <c r="C2003" s="81" t="s">
        <v>56</v>
      </c>
      <c r="D2003" s="81" t="s">
        <v>84</v>
      </c>
      <c r="E2003" s="81" t="s">
        <v>21</v>
      </c>
      <c r="F2003" s="81"/>
      <c r="G2003" s="81" t="s">
        <v>58</v>
      </c>
      <c r="H2003" s="80" t="n">
        <v>36861</v>
      </c>
      <c r="I2003" s="81" t="n">
        <v>0</v>
      </c>
      <c r="J2003" s="81" t="n">
        <v>0</v>
      </c>
      <c r="K2003" s="82" t="n">
        <f aca="false">IF(J2003=0,0,J2003/I2003)</f>
        <v>0</v>
      </c>
      <c r="L2003" s="82" t="n">
        <f aca="false">I2003/UOM</f>
        <v>0</v>
      </c>
      <c r="M2003" s="82" t="n">
        <f aca="false">J2003/UOM</f>
        <v>0</v>
      </c>
      <c r="N2003" s="83" t="str">
        <f aca="false">IF(F2003="P","PHY",IF(F2003="G","G",E2003))</f>
        <v>D</v>
      </c>
      <c r="O2003" s="83" t="str">
        <f aca="false">IF(ISNA(VLOOKUP(G2003,BadCanCurves,1,FALSE())),VLOOKUP(D2003,FOLIOS,6,FALSE()),"not used")</f>
        <v>not used</v>
      </c>
      <c r="P2003" s="83" t="n">
        <f aca="false">IF($N2003="P",VLOOKUP(H2003,PrcBuckets,2,FALSE()),0)</f>
        <v>0</v>
      </c>
      <c r="Q2003" s="83" t="n">
        <f aca="false">IF($N2003="D",VLOOKUP(H2003,BasisBuckets,2,FALSE()),0)</f>
        <v>8</v>
      </c>
      <c r="R2003" s="83" t="n">
        <f aca="false">IF($N2003="PHY",VLOOKUP(H2003,PGDBuckets,2,FALSE()),0)</f>
        <v>0</v>
      </c>
      <c r="S2003" s="83" t="n">
        <f aca="false">IF($N2003="G",VLOOKUP(H2003,PGDBuckets,2,FALSE()),0)</f>
        <v>0</v>
      </c>
      <c r="T2003" s="83" t="n">
        <f aca="false">SUM(P2003:S2003)</f>
        <v>8</v>
      </c>
      <c r="U2003" s="83" t="str">
        <f aca="false">IF(O2003="not used","-",O2003&amp;N2003&amp;T2003)</f>
        <v>-</v>
      </c>
      <c r="V2003" s="83" t="str">
        <f aca="false">IF(O2003="Not Used","-",VLOOKUP(D2003,FOLIOS,7,FALSE())&amp;H2003)</f>
        <v>-</v>
      </c>
      <c r="W2003" s="83" t="str">
        <f aca="false">IF(U2003="-","-",O2003&amp;E2003&amp;H2003)</f>
        <v>-</v>
      </c>
      <c r="X2003" s="84" t="str">
        <f aca="false">D2003&amp;G2003</f>
        <v>FT-CAND-ERMS-BASCGPR-AECO/BASIS</v>
      </c>
      <c r="AF2003" s="0" t="str">
        <f aca="false">D2003&amp;V2003</f>
        <v>FT-CAND-ERMS-BAS-</v>
      </c>
    </row>
    <row r="2004" customFormat="false" ht="12.75" hidden="false" customHeight="false" outlineLevel="0" collapsed="false">
      <c r="A2004" s="80" t="n">
        <v>36682</v>
      </c>
      <c r="B2004" s="81" t="s">
        <v>55</v>
      </c>
      <c r="C2004" s="81" t="s">
        <v>56</v>
      </c>
      <c r="D2004" s="81" t="s">
        <v>84</v>
      </c>
      <c r="E2004" s="81" t="s">
        <v>21</v>
      </c>
      <c r="F2004" s="81"/>
      <c r="G2004" s="81" t="s">
        <v>58</v>
      </c>
      <c r="H2004" s="80" t="n">
        <v>36892</v>
      </c>
      <c r="I2004" s="81" t="n">
        <v>0</v>
      </c>
      <c r="J2004" s="81" t="n">
        <v>0</v>
      </c>
      <c r="K2004" s="82" t="n">
        <f aca="false">IF(J2004=0,0,J2004/I2004)</f>
        <v>0</v>
      </c>
      <c r="L2004" s="82" t="n">
        <f aca="false">I2004/UOM</f>
        <v>0</v>
      </c>
      <c r="M2004" s="82" t="n">
        <f aca="false">J2004/UOM</f>
        <v>0</v>
      </c>
      <c r="N2004" s="83" t="str">
        <f aca="false">IF(F2004="P","PHY",IF(F2004="G","G",E2004))</f>
        <v>D</v>
      </c>
      <c r="O2004" s="83" t="str">
        <f aca="false">IF(ISNA(VLOOKUP(G2004,BadCanCurves,1,FALSE())),VLOOKUP(D2004,FOLIOS,6,FALSE()),"not used")</f>
        <v>not used</v>
      </c>
      <c r="P2004" s="83" t="n">
        <f aca="false">IF($N2004="P",VLOOKUP(H2004,PrcBuckets,2,FALSE()),0)</f>
        <v>0</v>
      </c>
      <c r="Q2004" s="83" t="n">
        <f aca="false">IF($N2004="D",VLOOKUP(H2004,BasisBuckets,2,FALSE()),0)</f>
        <v>9</v>
      </c>
      <c r="R2004" s="83" t="n">
        <f aca="false">IF($N2004="PHY",VLOOKUP(H2004,PGDBuckets,2,FALSE()),0)</f>
        <v>0</v>
      </c>
      <c r="S2004" s="83" t="n">
        <f aca="false">IF($N2004="G",VLOOKUP(H2004,PGDBuckets,2,FALSE()),0)</f>
        <v>0</v>
      </c>
      <c r="T2004" s="83" t="n">
        <f aca="false">SUM(P2004:S2004)</f>
        <v>9</v>
      </c>
      <c r="U2004" s="83" t="str">
        <f aca="false">IF(O2004="not used","-",O2004&amp;N2004&amp;T2004)</f>
        <v>-</v>
      </c>
      <c r="V2004" s="83" t="str">
        <f aca="false">IF(O2004="Not Used","-",VLOOKUP(D2004,FOLIOS,7,FALSE())&amp;H2004)</f>
        <v>-</v>
      </c>
      <c r="W2004" s="83" t="str">
        <f aca="false">IF(U2004="-","-",O2004&amp;E2004&amp;H2004)</f>
        <v>-</v>
      </c>
      <c r="X2004" s="84" t="str">
        <f aca="false">D2004&amp;G2004</f>
        <v>FT-CAND-ERMS-BASCGPR-AECO/BASIS</v>
      </c>
      <c r="AF2004" s="0" t="str">
        <f aca="false">D2004&amp;V2004</f>
        <v>FT-CAND-ERMS-BAS-</v>
      </c>
    </row>
    <row r="2005" customFormat="false" ht="12.75" hidden="false" customHeight="false" outlineLevel="0" collapsed="false">
      <c r="A2005" s="80" t="n">
        <v>36682</v>
      </c>
      <c r="B2005" s="81" t="s">
        <v>55</v>
      </c>
      <c r="C2005" s="81" t="s">
        <v>56</v>
      </c>
      <c r="D2005" s="81" t="s">
        <v>84</v>
      </c>
      <c r="E2005" s="81" t="s">
        <v>21</v>
      </c>
      <c r="F2005" s="81"/>
      <c r="G2005" s="81" t="s">
        <v>58</v>
      </c>
      <c r="H2005" s="80" t="n">
        <v>36923</v>
      </c>
      <c r="I2005" s="81" t="n">
        <v>0</v>
      </c>
      <c r="J2005" s="81" t="n">
        <v>0</v>
      </c>
      <c r="K2005" s="82" t="n">
        <f aca="false">IF(J2005=0,0,J2005/I2005)</f>
        <v>0</v>
      </c>
      <c r="L2005" s="82" t="n">
        <f aca="false">I2005/UOM</f>
        <v>0</v>
      </c>
      <c r="M2005" s="82" t="n">
        <f aca="false">J2005/UOM</f>
        <v>0</v>
      </c>
      <c r="N2005" s="83" t="str">
        <f aca="false">IF(F2005="P","PHY",IF(F2005="G","G",E2005))</f>
        <v>D</v>
      </c>
      <c r="O2005" s="83" t="str">
        <f aca="false">IF(ISNA(VLOOKUP(G2005,BadCanCurves,1,FALSE())),VLOOKUP(D2005,FOLIOS,6,FALSE()),"not used")</f>
        <v>not used</v>
      </c>
      <c r="P2005" s="83" t="n">
        <f aca="false">IF($N2005="P",VLOOKUP(H2005,PrcBuckets,2,FALSE()),0)</f>
        <v>0</v>
      </c>
      <c r="Q2005" s="83" t="n">
        <f aca="false">IF($N2005="D",VLOOKUP(H2005,BasisBuckets,2,FALSE()),0)</f>
        <v>9</v>
      </c>
      <c r="R2005" s="83" t="n">
        <f aca="false">IF($N2005="PHY",VLOOKUP(H2005,PGDBuckets,2,FALSE()),0)</f>
        <v>0</v>
      </c>
      <c r="S2005" s="83" t="n">
        <f aca="false">IF($N2005="G",VLOOKUP(H2005,PGDBuckets,2,FALSE()),0)</f>
        <v>0</v>
      </c>
      <c r="T2005" s="83" t="n">
        <f aca="false">SUM(P2005:S2005)</f>
        <v>9</v>
      </c>
      <c r="U2005" s="83" t="str">
        <f aca="false">IF(O2005="not used","-",O2005&amp;N2005&amp;T2005)</f>
        <v>-</v>
      </c>
      <c r="V2005" s="83" t="str">
        <f aca="false">IF(O2005="Not Used","-",VLOOKUP(D2005,FOLIOS,7,FALSE())&amp;H2005)</f>
        <v>-</v>
      </c>
      <c r="W2005" s="83" t="str">
        <f aca="false">IF(U2005="-","-",O2005&amp;E2005&amp;H2005)</f>
        <v>-</v>
      </c>
      <c r="X2005" s="84" t="str">
        <f aca="false">D2005&amp;G2005</f>
        <v>FT-CAND-ERMS-BASCGPR-AECO/BASIS</v>
      </c>
      <c r="AF2005" s="0" t="str">
        <f aca="false">D2005&amp;V2005</f>
        <v>FT-CAND-ERMS-BAS-</v>
      </c>
    </row>
    <row r="2006" customFormat="false" ht="12.75" hidden="false" customHeight="false" outlineLevel="0" collapsed="false">
      <c r="A2006" s="80" t="n">
        <v>36682</v>
      </c>
      <c r="B2006" s="81" t="s">
        <v>55</v>
      </c>
      <c r="C2006" s="81" t="s">
        <v>56</v>
      </c>
      <c r="D2006" s="81" t="s">
        <v>84</v>
      </c>
      <c r="E2006" s="81" t="s">
        <v>21</v>
      </c>
      <c r="F2006" s="81"/>
      <c r="G2006" s="81" t="s">
        <v>58</v>
      </c>
      <c r="H2006" s="80" t="n">
        <v>36951</v>
      </c>
      <c r="I2006" s="81" t="n">
        <v>0</v>
      </c>
      <c r="J2006" s="81" t="n">
        <v>0</v>
      </c>
      <c r="K2006" s="82" t="n">
        <f aca="false">IF(J2006=0,0,J2006/I2006)</f>
        <v>0</v>
      </c>
      <c r="L2006" s="82" t="n">
        <f aca="false">I2006/UOM</f>
        <v>0</v>
      </c>
      <c r="M2006" s="82" t="n">
        <f aca="false">J2006/UOM</f>
        <v>0</v>
      </c>
      <c r="N2006" s="83" t="str">
        <f aca="false">IF(F2006="P","PHY",IF(F2006="G","G",E2006))</f>
        <v>D</v>
      </c>
      <c r="O2006" s="83" t="str">
        <f aca="false">IF(ISNA(VLOOKUP(G2006,BadCanCurves,1,FALSE())),VLOOKUP(D2006,FOLIOS,6,FALSE()),"not used")</f>
        <v>not used</v>
      </c>
      <c r="P2006" s="83" t="n">
        <f aca="false">IF($N2006="P",VLOOKUP(H2006,PrcBuckets,2,FALSE()),0)</f>
        <v>0</v>
      </c>
      <c r="Q2006" s="83" t="n">
        <f aca="false">IF($N2006="D",VLOOKUP(H2006,BasisBuckets,2,FALSE()),0)</f>
        <v>9</v>
      </c>
      <c r="R2006" s="83" t="n">
        <f aca="false">IF($N2006="PHY",VLOOKUP(H2006,PGDBuckets,2,FALSE()),0)</f>
        <v>0</v>
      </c>
      <c r="S2006" s="83" t="n">
        <f aca="false">IF($N2006="G",VLOOKUP(H2006,PGDBuckets,2,FALSE()),0)</f>
        <v>0</v>
      </c>
      <c r="T2006" s="83" t="n">
        <f aca="false">SUM(P2006:S2006)</f>
        <v>9</v>
      </c>
      <c r="U2006" s="83" t="str">
        <f aca="false">IF(O2006="not used","-",O2006&amp;N2006&amp;T2006)</f>
        <v>-</v>
      </c>
      <c r="V2006" s="83" t="str">
        <f aca="false">IF(O2006="Not Used","-",VLOOKUP(D2006,FOLIOS,7,FALSE())&amp;H2006)</f>
        <v>-</v>
      </c>
      <c r="W2006" s="83" t="str">
        <f aca="false">IF(U2006="-","-",O2006&amp;E2006&amp;H2006)</f>
        <v>-</v>
      </c>
      <c r="X2006" s="84" t="str">
        <f aca="false">D2006&amp;G2006</f>
        <v>FT-CAND-ERMS-BASCGPR-AECO/BASIS</v>
      </c>
      <c r="AF2006" s="0" t="str">
        <f aca="false">D2006&amp;V2006</f>
        <v>FT-CAND-ERMS-BAS-</v>
      </c>
    </row>
    <row r="2007" customFormat="false" ht="12.75" hidden="false" customHeight="false" outlineLevel="0" collapsed="false">
      <c r="A2007" s="80" t="n">
        <v>36682</v>
      </c>
      <c r="B2007" s="81" t="s">
        <v>55</v>
      </c>
      <c r="C2007" s="81" t="s">
        <v>56</v>
      </c>
      <c r="D2007" s="81" t="s">
        <v>84</v>
      </c>
      <c r="E2007" s="81" t="s">
        <v>21</v>
      </c>
      <c r="F2007" s="81"/>
      <c r="G2007" s="81" t="s">
        <v>58</v>
      </c>
      <c r="H2007" s="80" t="n">
        <v>36982</v>
      </c>
      <c r="I2007" s="81" t="n">
        <v>0</v>
      </c>
      <c r="J2007" s="81" t="n">
        <v>0</v>
      </c>
      <c r="K2007" s="82" t="n">
        <f aca="false">IF(J2007=0,0,J2007/I2007)</f>
        <v>0</v>
      </c>
      <c r="L2007" s="82" t="n">
        <f aca="false">I2007/UOM</f>
        <v>0</v>
      </c>
      <c r="M2007" s="82" t="n">
        <f aca="false">J2007/UOM</f>
        <v>0</v>
      </c>
      <c r="N2007" s="83" t="str">
        <f aca="false">IF(F2007="P","PHY",IF(F2007="G","G",E2007))</f>
        <v>D</v>
      </c>
      <c r="O2007" s="83" t="str">
        <f aca="false">IF(ISNA(VLOOKUP(G2007,BadCanCurves,1,FALSE())),VLOOKUP(D2007,FOLIOS,6,FALSE()),"not used")</f>
        <v>not used</v>
      </c>
      <c r="P2007" s="83" t="n">
        <f aca="false">IF($N2007="P",VLOOKUP(H2007,PrcBuckets,2,FALSE()),0)</f>
        <v>0</v>
      </c>
      <c r="Q2007" s="83" t="n">
        <f aca="false">IF($N2007="D",VLOOKUP(H2007,BasisBuckets,2,FALSE()),0)</f>
        <v>9</v>
      </c>
      <c r="R2007" s="83" t="n">
        <f aca="false">IF($N2007="PHY",VLOOKUP(H2007,PGDBuckets,2,FALSE()),0)</f>
        <v>0</v>
      </c>
      <c r="S2007" s="83" t="n">
        <f aca="false">IF($N2007="G",VLOOKUP(H2007,PGDBuckets,2,FALSE()),0)</f>
        <v>0</v>
      </c>
      <c r="T2007" s="83" t="n">
        <f aca="false">SUM(P2007:S2007)</f>
        <v>9</v>
      </c>
      <c r="U2007" s="83" t="str">
        <f aca="false">IF(O2007="not used","-",O2007&amp;N2007&amp;T2007)</f>
        <v>-</v>
      </c>
      <c r="V2007" s="83" t="str">
        <f aca="false">IF(O2007="Not Used","-",VLOOKUP(D2007,FOLIOS,7,FALSE())&amp;H2007)</f>
        <v>-</v>
      </c>
      <c r="W2007" s="83" t="str">
        <f aca="false">IF(U2007="-","-",O2007&amp;E2007&amp;H2007)</f>
        <v>-</v>
      </c>
      <c r="X2007" s="84" t="str">
        <f aca="false">D2007&amp;G2007</f>
        <v>FT-CAND-ERMS-BASCGPR-AECO/BASIS</v>
      </c>
      <c r="AF2007" s="0" t="str">
        <f aca="false">D2007&amp;V2007</f>
        <v>FT-CAND-ERMS-BAS-</v>
      </c>
    </row>
    <row r="2008" customFormat="false" ht="12.75" hidden="false" customHeight="false" outlineLevel="0" collapsed="false">
      <c r="A2008" s="80" t="n">
        <v>36682</v>
      </c>
      <c r="B2008" s="81" t="s">
        <v>55</v>
      </c>
      <c r="C2008" s="81" t="s">
        <v>56</v>
      </c>
      <c r="D2008" s="81" t="s">
        <v>84</v>
      </c>
      <c r="E2008" s="81" t="s">
        <v>21</v>
      </c>
      <c r="F2008" s="81"/>
      <c r="G2008" s="81" t="s">
        <v>58</v>
      </c>
      <c r="H2008" s="80" t="n">
        <v>37012</v>
      </c>
      <c r="I2008" s="81" t="n">
        <v>0</v>
      </c>
      <c r="J2008" s="81" t="n">
        <v>0</v>
      </c>
      <c r="K2008" s="82" t="n">
        <f aca="false">IF(J2008=0,0,J2008/I2008)</f>
        <v>0</v>
      </c>
      <c r="L2008" s="82" t="n">
        <f aca="false">I2008/UOM</f>
        <v>0</v>
      </c>
      <c r="M2008" s="82" t="n">
        <f aca="false">J2008/UOM</f>
        <v>0</v>
      </c>
      <c r="N2008" s="83" t="str">
        <f aca="false">IF(F2008="P","PHY",IF(F2008="G","G",E2008))</f>
        <v>D</v>
      </c>
      <c r="O2008" s="83" t="str">
        <f aca="false">IF(ISNA(VLOOKUP(G2008,BadCanCurves,1,FALSE())),VLOOKUP(D2008,FOLIOS,6,FALSE()),"not used")</f>
        <v>not used</v>
      </c>
      <c r="P2008" s="83" t="n">
        <f aca="false">IF($N2008="P",VLOOKUP(H2008,PrcBuckets,2,FALSE()),0)</f>
        <v>0</v>
      </c>
      <c r="Q2008" s="83" t="n">
        <f aca="false">IF($N2008="D",VLOOKUP(H2008,BasisBuckets,2,FALSE()),0)</f>
        <v>9</v>
      </c>
      <c r="R2008" s="83" t="n">
        <f aca="false">IF($N2008="PHY",VLOOKUP(H2008,PGDBuckets,2,FALSE()),0)</f>
        <v>0</v>
      </c>
      <c r="S2008" s="83" t="n">
        <f aca="false">IF($N2008="G",VLOOKUP(H2008,PGDBuckets,2,FALSE()),0)</f>
        <v>0</v>
      </c>
      <c r="T2008" s="83" t="n">
        <f aca="false">SUM(P2008:S2008)</f>
        <v>9</v>
      </c>
      <c r="U2008" s="83" t="str">
        <f aca="false">IF(O2008="not used","-",O2008&amp;N2008&amp;T2008)</f>
        <v>-</v>
      </c>
      <c r="V2008" s="83" t="str">
        <f aca="false">IF(O2008="Not Used","-",VLOOKUP(D2008,FOLIOS,7,FALSE())&amp;H2008)</f>
        <v>-</v>
      </c>
      <c r="W2008" s="83" t="str">
        <f aca="false">IF(U2008="-","-",O2008&amp;E2008&amp;H2008)</f>
        <v>-</v>
      </c>
      <c r="X2008" s="84" t="str">
        <f aca="false">D2008&amp;G2008</f>
        <v>FT-CAND-ERMS-BASCGPR-AECO/BASIS</v>
      </c>
      <c r="AF2008" s="0" t="str">
        <f aca="false">D2008&amp;V2008</f>
        <v>FT-CAND-ERMS-BAS-</v>
      </c>
    </row>
    <row r="2009" customFormat="false" ht="12.75" hidden="false" customHeight="false" outlineLevel="0" collapsed="false">
      <c r="A2009" s="80" t="n">
        <v>36682</v>
      </c>
      <c r="B2009" s="81" t="s">
        <v>55</v>
      </c>
      <c r="C2009" s="81" t="s">
        <v>56</v>
      </c>
      <c r="D2009" s="81" t="s">
        <v>84</v>
      </c>
      <c r="E2009" s="81" t="s">
        <v>21</v>
      </c>
      <c r="F2009" s="81"/>
      <c r="G2009" s="81" t="s">
        <v>58</v>
      </c>
      <c r="H2009" s="80" t="n">
        <v>37043</v>
      </c>
      <c r="I2009" s="81" t="n">
        <v>0</v>
      </c>
      <c r="J2009" s="81" t="n">
        <v>0</v>
      </c>
      <c r="K2009" s="82" t="n">
        <f aca="false">IF(J2009=0,0,J2009/I2009)</f>
        <v>0</v>
      </c>
      <c r="L2009" s="82" t="n">
        <f aca="false">I2009/UOM</f>
        <v>0</v>
      </c>
      <c r="M2009" s="82" t="n">
        <f aca="false">J2009/UOM</f>
        <v>0</v>
      </c>
      <c r="N2009" s="83" t="str">
        <f aca="false">IF(F2009="P","PHY",IF(F2009="G","G",E2009))</f>
        <v>D</v>
      </c>
      <c r="O2009" s="83" t="str">
        <f aca="false">IF(ISNA(VLOOKUP(G2009,BadCanCurves,1,FALSE())),VLOOKUP(D2009,FOLIOS,6,FALSE()),"not used")</f>
        <v>not used</v>
      </c>
      <c r="P2009" s="83" t="n">
        <f aca="false">IF($N2009="P",VLOOKUP(H2009,PrcBuckets,2,FALSE()),0)</f>
        <v>0</v>
      </c>
      <c r="Q2009" s="83" t="n">
        <f aca="false">IF($N2009="D",VLOOKUP(H2009,BasisBuckets,2,FALSE()),0)</f>
        <v>9</v>
      </c>
      <c r="R2009" s="83" t="n">
        <f aca="false">IF($N2009="PHY",VLOOKUP(H2009,PGDBuckets,2,FALSE()),0)</f>
        <v>0</v>
      </c>
      <c r="S2009" s="83" t="n">
        <f aca="false">IF($N2009="G",VLOOKUP(H2009,PGDBuckets,2,FALSE()),0)</f>
        <v>0</v>
      </c>
      <c r="T2009" s="83" t="n">
        <f aca="false">SUM(P2009:S2009)</f>
        <v>9</v>
      </c>
      <c r="U2009" s="83" t="str">
        <f aca="false">IF(O2009="not used","-",O2009&amp;N2009&amp;T2009)</f>
        <v>-</v>
      </c>
      <c r="V2009" s="83" t="str">
        <f aca="false">IF(O2009="Not Used","-",VLOOKUP(D2009,FOLIOS,7,FALSE())&amp;H2009)</f>
        <v>-</v>
      </c>
      <c r="W2009" s="83" t="str">
        <f aca="false">IF(U2009="-","-",O2009&amp;E2009&amp;H2009)</f>
        <v>-</v>
      </c>
      <c r="X2009" s="84" t="str">
        <f aca="false">D2009&amp;G2009</f>
        <v>FT-CAND-ERMS-BASCGPR-AECO/BASIS</v>
      </c>
      <c r="AF2009" s="0" t="str">
        <f aca="false">D2009&amp;V2009</f>
        <v>FT-CAND-ERMS-BAS-</v>
      </c>
    </row>
    <row r="2010" customFormat="false" ht="12.75" hidden="false" customHeight="false" outlineLevel="0" collapsed="false">
      <c r="A2010" s="80" t="n">
        <v>36682</v>
      </c>
      <c r="B2010" s="81" t="s">
        <v>55</v>
      </c>
      <c r="C2010" s="81" t="s">
        <v>56</v>
      </c>
      <c r="D2010" s="81" t="s">
        <v>84</v>
      </c>
      <c r="E2010" s="81" t="s">
        <v>21</v>
      </c>
      <c r="F2010" s="81"/>
      <c r="G2010" s="81" t="s">
        <v>58</v>
      </c>
      <c r="H2010" s="80" t="n">
        <v>37073</v>
      </c>
      <c r="I2010" s="81" t="n">
        <v>0</v>
      </c>
      <c r="J2010" s="81" t="n">
        <v>0</v>
      </c>
      <c r="K2010" s="82" t="n">
        <f aca="false">IF(J2010=0,0,J2010/I2010)</f>
        <v>0</v>
      </c>
      <c r="L2010" s="82" t="n">
        <f aca="false">I2010/UOM</f>
        <v>0</v>
      </c>
      <c r="M2010" s="82" t="n">
        <f aca="false">J2010/UOM</f>
        <v>0</v>
      </c>
      <c r="N2010" s="83" t="str">
        <f aca="false">IF(F2010="P","PHY",IF(F2010="G","G",E2010))</f>
        <v>D</v>
      </c>
      <c r="O2010" s="83" t="str">
        <f aca="false">IF(ISNA(VLOOKUP(G2010,BadCanCurves,1,FALSE())),VLOOKUP(D2010,FOLIOS,6,FALSE()),"not used")</f>
        <v>not used</v>
      </c>
      <c r="P2010" s="83" t="n">
        <f aca="false">IF($N2010="P",VLOOKUP(H2010,PrcBuckets,2,FALSE()),0)</f>
        <v>0</v>
      </c>
      <c r="Q2010" s="83" t="n">
        <f aca="false">IF($N2010="D",VLOOKUP(H2010,BasisBuckets,2,FALSE()),0)</f>
        <v>9</v>
      </c>
      <c r="R2010" s="83" t="n">
        <f aca="false">IF($N2010="PHY",VLOOKUP(H2010,PGDBuckets,2,FALSE()),0)</f>
        <v>0</v>
      </c>
      <c r="S2010" s="83" t="n">
        <f aca="false">IF($N2010="G",VLOOKUP(H2010,PGDBuckets,2,FALSE()),0)</f>
        <v>0</v>
      </c>
      <c r="T2010" s="83" t="n">
        <f aca="false">SUM(P2010:S2010)</f>
        <v>9</v>
      </c>
      <c r="U2010" s="83" t="str">
        <f aca="false">IF(O2010="not used","-",O2010&amp;N2010&amp;T2010)</f>
        <v>-</v>
      </c>
      <c r="V2010" s="83" t="str">
        <f aca="false">IF(O2010="Not Used","-",VLOOKUP(D2010,FOLIOS,7,FALSE())&amp;H2010)</f>
        <v>-</v>
      </c>
      <c r="W2010" s="83" t="str">
        <f aca="false">IF(U2010="-","-",O2010&amp;E2010&amp;H2010)</f>
        <v>-</v>
      </c>
      <c r="X2010" s="84" t="str">
        <f aca="false">D2010&amp;G2010</f>
        <v>FT-CAND-ERMS-BASCGPR-AECO/BASIS</v>
      </c>
      <c r="AF2010" s="0" t="str">
        <f aca="false">D2010&amp;V2010</f>
        <v>FT-CAND-ERMS-BAS-</v>
      </c>
    </row>
    <row r="2011" customFormat="false" ht="12.75" hidden="false" customHeight="false" outlineLevel="0" collapsed="false">
      <c r="A2011" s="80" t="n">
        <v>36682</v>
      </c>
      <c r="B2011" s="81" t="s">
        <v>55</v>
      </c>
      <c r="C2011" s="81" t="s">
        <v>56</v>
      </c>
      <c r="D2011" s="81" t="s">
        <v>84</v>
      </c>
      <c r="E2011" s="81" t="s">
        <v>21</v>
      </c>
      <c r="F2011" s="81"/>
      <c r="G2011" s="81" t="s">
        <v>58</v>
      </c>
      <c r="H2011" s="80" t="n">
        <v>37104</v>
      </c>
      <c r="I2011" s="81" t="n">
        <v>0</v>
      </c>
      <c r="J2011" s="81" t="n">
        <v>0</v>
      </c>
      <c r="K2011" s="82" t="n">
        <f aca="false">IF(J2011=0,0,J2011/I2011)</f>
        <v>0</v>
      </c>
      <c r="L2011" s="82" t="n">
        <f aca="false">I2011/UOM</f>
        <v>0</v>
      </c>
      <c r="M2011" s="82" t="n">
        <f aca="false">J2011/UOM</f>
        <v>0</v>
      </c>
      <c r="N2011" s="83" t="str">
        <f aca="false">IF(F2011="P","PHY",IF(F2011="G","G",E2011))</f>
        <v>D</v>
      </c>
      <c r="O2011" s="83" t="str">
        <f aca="false">IF(ISNA(VLOOKUP(G2011,BadCanCurves,1,FALSE())),VLOOKUP(D2011,FOLIOS,6,FALSE()),"not used")</f>
        <v>not used</v>
      </c>
      <c r="P2011" s="83" t="n">
        <f aca="false">IF($N2011="P",VLOOKUP(H2011,PrcBuckets,2,FALSE()),0)</f>
        <v>0</v>
      </c>
      <c r="Q2011" s="83" t="n">
        <f aca="false">IF($N2011="D",VLOOKUP(H2011,BasisBuckets,2,FALSE()),0)</f>
        <v>9</v>
      </c>
      <c r="R2011" s="83" t="n">
        <f aca="false">IF($N2011="PHY",VLOOKUP(H2011,PGDBuckets,2,FALSE()),0)</f>
        <v>0</v>
      </c>
      <c r="S2011" s="83" t="n">
        <f aca="false">IF($N2011="G",VLOOKUP(H2011,PGDBuckets,2,FALSE()),0)</f>
        <v>0</v>
      </c>
      <c r="T2011" s="83" t="n">
        <f aca="false">SUM(P2011:S2011)</f>
        <v>9</v>
      </c>
      <c r="U2011" s="83" t="str">
        <f aca="false">IF(O2011="not used","-",O2011&amp;N2011&amp;T2011)</f>
        <v>-</v>
      </c>
      <c r="V2011" s="83" t="str">
        <f aca="false">IF(O2011="Not Used","-",VLOOKUP(D2011,FOLIOS,7,FALSE())&amp;H2011)</f>
        <v>-</v>
      </c>
      <c r="W2011" s="83" t="str">
        <f aca="false">IF(U2011="-","-",O2011&amp;E2011&amp;H2011)</f>
        <v>-</v>
      </c>
      <c r="X2011" s="84" t="str">
        <f aca="false">D2011&amp;G2011</f>
        <v>FT-CAND-ERMS-BASCGPR-AECO/BASIS</v>
      </c>
      <c r="AF2011" s="0" t="str">
        <f aca="false">D2011&amp;V2011</f>
        <v>FT-CAND-ERMS-BAS-</v>
      </c>
    </row>
    <row r="2012" customFormat="false" ht="12.75" hidden="false" customHeight="false" outlineLevel="0" collapsed="false">
      <c r="A2012" s="80" t="n">
        <v>36682</v>
      </c>
      <c r="B2012" s="81" t="s">
        <v>55</v>
      </c>
      <c r="C2012" s="81" t="s">
        <v>56</v>
      </c>
      <c r="D2012" s="81" t="s">
        <v>84</v>
      </c>
      <c r="E2012" s="81" t="s">
        <v>21</v>
      </c>
      <c r="F2012" s="81"/>
      <c r="G2012" s="81" t="s">
        <v>58</v>
      </c>
      <c r="H2012" s="80" t="n">
        <v>37135</v>
      </c>
      <c r="I2012" s="81" t="n">
        <v>0</v>
      </c>
      <c r="J2012" s="81" t="n">
        <v>0</v>
      </c>
      <c r="K2012" s="82" t="n">
        <f aca="false">IF(J2012=0,0,J2012/I2012)</f>
        <v>0</v>
      </c>
      <c r="L2012" s="82" t="n">
        <f aca="false">I2012/UOM</f>
        <v>0</v>
      </c>
      <c r="M2012" s="82" t="n">
        <f aca="false">J2012/UOM</f>
        <v>0</v>
      </c>
      <c r="N2012" s="83" t="str">
        <f aca="false">IF(F2012="P","PHY",IF(F2012="G","G",E2012))</f>
        <v>D</v>
      </c>
      <c r="O2012" s="83" t="str">
        <f aca="false">IF(ISNA(VLOOKUP(G2012,BadCanCurves,1,FALSE())),VLOOKUP(D2012,FOLIOS,6,FALSE()),"not used")</f>
        <v>not used</v>
      </c>
      <c r="P2012" s="83" t="n">
        <f aca="false">IF($N2012="P",VLOOKUP(H2012,PrcBuckets,2,FALSE()),0)</f>
        <v>0</v>
      </c>
      <c r="Q2012" s="83" t="n">
        <f aca="false">IF($N2012="D",VLOOKUP(H2012,BasisBuckets,2,FALSE()),0)</f>
        <v>9</v>
      </c>
      <c r="R2012" s="83" t="n">
        <f aca="false">IF($N2012="PHY",VLOOKUP(H2012,PGDBuckets,2,FALSE()),0)</f>
        <v>0</v>
      </c>
      <c r="S2012" s="83" t="n">
        <f aca="false">IF($N2012="G",VLOOKUP(H2012,PGDBuckets,2,FALSE()),0)</f>
        <v>0</v>
      </c>
      <c r="T2012" s="83" t="n">
        <f aca="false">SUM(P2012:S2012)</f>
        <v>9</v>
      </c>
      <c r="U2012" s="83" t="str">
        <f aca="false">IF(O2012="not used","-",O2012&amp;N2012&amp;T2012)</f>
        <v>-</v>
      </c>
      <c r="V2012" s="83" t="str">
        <f aca="false">IF(O2012="Not Used","-",VLOOKUP(D2012,FOLIOS,7,FALSE())&amp;H2012)</f>
        <v>-</v>
      </c>
      <c r="W2012" s="83" t="str">
        <f aca="false">IF(U2012="-","-",O2012&amp;E2012&amp;H2012)</f>
        <v>-</v>
      </c>
      <c r="X2012" s="84" t="str">
        <f aca="false">D2012&amp;G2012</f>
        <v>FT-CAND-ERMS-BASCGPR-AECO/BASIS</v>
      </c>
      <c r="AF2012" s="0" t="str">
        <f aca="false">D2012&amp;V2012</f>
        <v>FT-CAND-ERMS-BAS-</v>
      </c>
    </row>
    <row r="2013" customFormat="false" ht="12.75" hidden="false" customHeight="false" outlineLevel="0" collapsed="false">
      <c r="A2013" s="80" t="n">
        <v>36682</v>
      </c>
      <c r="B2013" s="81" t="s">
        <v>55</v>
      </c>
      <c r="C2013" s="81" t="s">
        <v>56</v>
      </c>
      <c r="D2013" s="81" t="s">
        <v>84</v>
      </c>
      <c r="E2013" s="81" t="s">
        <v>21</v>
      </c>
      <c r="F2013" s="81"/>
      <c r="G2013" s="81" t="s">
        <v>58</v>
      </c>
      <c r="H2013" s="80" t="n">
        <v>37165</v>
      </c>
      <c r="I2013" s="81" t="n">
        <v>0</v>
      </c>
      <c r="J2013" s="81" t="n">
        <v>0</v>
      </c>
      <c r="K2013" s="82" t="n">
        <f aca="false">IF(J2013=0,0,J2013/I2013)</f>
        <v>0</v>
      </c>
      <c r="L2013" s="82" t="n">
        <f aca="false">I2013/UOM</f>
        <v>0</v>
      </c>
      <c r="M2013" s="82" t="n">
        <f aca="false">J2013/UOM</f>
        <v>0</v>
      </c>
      <c r="N2013" s="83" t="str">
        <f aca="false">IF(F2013="P","PHY",IF(F2013="G","G",E2013))</f>
        <v>D</v>
      </c>
      <c r="O2013" s="83" t="str">
        <f aca="false">IF(ISNA(VLOOKUP(G2013,BadCanCurves,1,FALSE())),VLOOKUP(D2013,FOLIOS,6,FALSE()),"not used")</f>
        <v>not used</v>
      </c>
      <c r="P2013" s="83" t="n">
        <f aca="false">IF($N2013="P",VLOOKUP(H2013,PrcBuckets,2,FALSE()),0)</f>
        <v>0</v>
      </c>
      <c r="Q2013" s="83" t="n">
        <f aca="false">IF($N2013="D",VLOOKUP(H2013,BasisBuckets,2,FALSE()),0)</f>
        <v>9</v>
      </c>
      <c r="R2013" s="83" t="n">
        <f aca="false">IF($N2013="PHY",VLOOKUP(H2013,PGDBuckets,2,FALSE()),0)</f>
        <v>0</v>
      </c>
      <c r="S2013" s="83" t="n">
        <f aca="false">IF($N2013="G",VLOOKUP(H2013,PGDBuckets,2,FALSE()),0)</f>
        <v>0</v>
      </c>
      <c r="T2013" s="83" t="n">
        <f aca="false">SUM(P2013:S2013)</f>
        <v>9</v>
      </c>
      <c r="U2013" s="83" t="str">
        <f aca="false">IF(O2013="not used","-",O2013&amp;N2013&amp;T2013)</f>
        <v>-</v>
      </c>
      <c r="V2013" s="83" t="str">
        <f aca="false">IF(O2013="Not Used","-",VLOOKUP(D2013,FOLIOS,7,FALSE())&amp;H2013)</f>
        <v>-</v>
      </c>
      <c r="W2013" s="83" t="str">
        <f aca="false">IF(U2013="-","-",O2013&amp;E2013&amp;H2013)</f>
        <v>-</v>
      </c>
      <c r="X2013" s="84" t="str">
        <f aca="false">D2013&amp;G2013</f>
        <v>FT-CAND-ERMS-BASCGPR-AECO/BASIS</v>
      </c>
      <c r="AF2013" s="0" t="str">
        <f aca="false">D2013&amp;V2013</f>
        <v>FT-CAND-ERMS-BAS-</v>
      </c>
    </row>
    <row r="2014" customFormat="false" ht="12.75" hidden="false" customHeight="false" outlineLevel="0" collapsed="false">
      <c r="A2014" s="80" t="n">
        <v>36682</v>
      </c>
      <c r="B2014" s="81" t="s">
        <v>55</v>
      </c>
      <c r="C2014" s="81" t="s">
        <v>56</v>
      </c>
      <c r="D2014" s="81" t="s">
        <v>84</v>
      </c>
      <c r="E2014" s="81" t="s">
        <v>21</v>
      </c>
      <c r="F2014" s="81"/>
      <c r="G2014" s="81" t="s">
        <v>58</v>
      </c>
      <c r="H2014" s="80" t="n">
        <v>37196</v>
      </c>
      <c r="I2014" s="81" t="n">
        <v>0</v>
      </c>
      <c r="J2014" s="81" t="n">
        <v>0</v>
      </c>
      <c r="K2014" s="82" t="n">
        <f aca="false">IF(J2014=0,0,J2014/I2014)</f>
        <v>0</v>
      </c>
      <c r="L2014" s="82" t="n">
        <f aca="false">I2014/UOM</f>
        <v>0</v>
      </c>
      <c r="M2014" s="82" t="n">
        <f aca="false">J2014/UOM</f>
        <v>0</v>
      </c>
      <c r="N2014" s="83" t="str">
        <f aca="false">IF(F2014="P","PHY",IF(F2014="G","G",E2014))</f>
        <v>D</v>
      </c>
      <c r="O2014" s="83" t="str">
        <f aca="false">IF(ISNA(VLOOKUP(G2014,BadCanCurves,1,FALSE())),VLOOKUP(D2014,FOLIOS,6,FALSE()),"not used")</f>
        <v>not used</v>
      </c>
      <c r="P2014" s="83" t="n">
        <f aca="false">IF($N2014="P",VLOOKUP(H2014,PrcBuckets,2,FALSE()),0)</f>
        <v>0</v>
      </c>
      <c r="Q2014" s="83" t="n">
        <f aca="false">IF($N2014="D",VLOOKUP(H2014,BasisBuckets,2,FALSE()),0)</f>
        <v>9</v>
      </c>
      <c r="R2014" s="83" t="n">
        <f aca="false">IF($N2014="PHY",VLOOKUP(H2014,PGDBuckets,2,FALSE()),0)</f>
        <v>0</v>
      </c>
      <c r="S2014" s="83" t="n">
        <f aca="false">IF($N2014="G",VLOOKUP(H2014,PGDBuckets,2,FALSE()),0)</f>
        <v>0</v>
      </c>
      <c r="T2014" s="83" t="n">
        <f aca="false">SUM(P2014:S2014)</f>
        <v>9</v>
      </c>
      <c r="U2014" s="83" t="str">
        <f aca="false">IF(O2014="not used","-",O2014&amp;N2014&amp;T2014)</f>
        <v>-</v>
      </c>
      <c r="V2014" s="83" t="str">
        <f aca="false">IF(O2014="Not Used","-",VLOOKUP(D2014,FOLIOS,7,FALSE())&amp;H2014)</f>
        <v>-</v>
      </c>
      <c r="W2014" s="83" t="str">
        <f aca="false">IF(U2014="-","-",O2014&amp;E2014&amp;H2014)</f>
        <v>-</v>
      </c>
      <c r="X2014" s="84" t="str">
        <f aca="false">D2014&amp;G2014</f>
        <v>FT-CAND-ERMS-BASCGPR-AECO/BASIS</v>
      </c>
      <c r="AF2014" s="0" t="str">
        <f aca="false">D2014&amp;V2014</f>
        <v>FT-CAND-ERMS-BAS-</v>
      </c>
    </row>
    <row r="2015" customFormat="false" ht="12.75" hidden="false" customHeight="false" outlineLevel="0" collapsed="false">
      <c r="A2015" s="80" t="n">
        <v>36682</v>
      </c>
      <c r="B2015" s="81" t="s">
        <v>55</v>
      </c>
      <c r="C2015" s="81" t="s">
        <v>56</v>
      </c>
      <c r="D2015" s="81" t="s">
        <v>84</v>
      </c>
      <c r="E2015" s="81" t="s">
        <v>21</v>
      </c>
      <c r="F2015" s="81"/>
      <c r="G2015" s="81" t="s">
        <v>58</v>
      </c>
      <c r="H2015" s="80" t="n">
        <v>37226</v>
      </c>
      <c r="I2015" s="81" t="n">
        <v>0</v>
      </c>
      <c r="J2015" s="81" t="n">
        <v>0</v>
      </c>
      <c r="K2015" s="82" t="n">
        <f aca="false">IF(J2015=0,0,J2015/I2015)</f>
        <v>0</v>
      </c>
      <c r="L2015" s="82" t="n">
        <f aca="false">I2015/UOM</f>
        <v>0</v>
      </c>
      <c r="M2015" s="82" t="n">
        <f aca="false">J2015/UOM</f>
        <v>0</v>
      </c>
      <c r="N2015" s="83" t="str">
        <f aca="false">IF(F2015="P","PHY",IF(F2015="G","G",E2015))</f>
        <v>D</v>
      </c>
      <c r="O2015" s="83" t="str">
        <f aca="false">IF(ISNA(VLOOKUP(G2015,BadCanCurves,1,FALSE())),VLOOKUP(D2015,FOLIOS,6,FALSE()),"not used")</f>
        <v>not used</v>
      </c>
      <c r="P2015" s="83" t="n">
        <f aca="false">IF($N2015="P",VLOOKUP(H2015,PrcBuckets,2,FALSE()),0)</f>
        <v>0</v>
      </c>
      <c r="Q2015" s="83" t="n">
        <f aca="false">IF($N2015="D",VLOOKUP(H2015,BasisBuckets,2,FALSE()),0)</f>
        <v>9</v>
      </c>
      <c r="R2015" s="83" t="n">
        <f aca="false">IF($N2015="PHY",VLOOKUP(H2015,PGDBuckets,2,FALSE()),0)</f>
        <v>0</v>
      </c>
      <c r="S2015" s="83" t="n">
        <f aca="false">IF($N2015="G",VLOOKUP(H2015,PGDBuckets,2,FALSE()),0)</f>
        <v>0</v>
      </c>
      <c r="T2015" s="83" t="n">
        <f aca="false">SUM(P2015:S2015)</f>
        <v>9</v>
      </c>
      <c r="U2015" s="83" t="str">
        <f aca="false">IF(O2015="not used","-",O2015&amp;N2015&amp;T2015)</f>
        <v>-</v>
      </c>
      <c r="V2015" s="83" t="str">
        <f aca="false">IF(O2015="Not Used","-",VLOOKUP(D2015,FOLIOS,7,FALSE())&amp;H2015)</f>
        <v>-</v>
      </c>
      <c r="W2015" s="83" t="str">
        <f aca="false">IF(U2015="-","-",O2015&amp;E2015&amp;H2015)</f>
        <v>-</v>
      </c>
      <c r="X2015" s="84" t="str">
        <f aca="false">D2015&amp;G2015</f>
        <v>FT-CAND-ERMS-BASCGPR-AECO/BASIS</v>
      </c>
      <c r="AF2015" s="0" t="str">
        <f aca="false">D2015&amp;V2015</f>
        <v>FT-CAND-ERMS-BAS-</v>
      </c>
    </row>
    <row r="2016" customFormat="false" ht="12.75" hidden="false" customHeight="false" outlineLevel="0" collapsed="false">
      <c r="A2016" s="80" t="n">
        <v>36682</v>
      </c>
      <c r="B2016" s="81" t="s">
        <v>55</v>
      </c>
      <c r="C2016" s="81" t="s">
        <v>56</v>
      </c>
      <c r="D2016" s="81" t="s">
        <v>84</v>
      </c>
      <c r="E2016" s="81" t="s">
        <v>21</v>
      </c>
      <c r="F2016" s="81"/>
      <c r="G2016" s="81" t="s">
        <v>58</v>
      </c>
      <c r="H2016" s="80" t="n">
        <v>37257</v>
      </c>
      <c r="I2016" s="81" t="n">
        <v>0</v>
      </c>
      <c r="J2016" s="81" t="n">
        <v>0</v>
      </c>
      <c r="K2016" s="82" t="n">
        <f aca="false">IF(J2016=0,0,J2016/I2016)</f>
        <v>0</v>
      </c>
      <c r="L2016" s="82" t="n">
        <f aca="false">I2016/UOM</f>
        <v>0</v>
      </c>
      <c r="M2016" s="82" t="n">
        <f aca="false">J2016/UOM</f>
        <v>0</v>
      </c>
      <c r="N2016" s="83" t="str">
        <f aca="false">IF(F2016="P","PHY",IF(F2016="G","G",E2016))</f>
        <v>D</v>
      </c>
      <c r="O2016" s="83" t="str">
        <f aca="false">IF(ISNA(VLOOKUP(G2016,BadCanCurves,1,FALSE())),VLOOKUP(D2016,FOLIOS,6,FALSE()),"not used")</f>
        <v>not used</v>
      </c>
      <c r="P2016" s="83" t="n">
        <f aca="false">IF($N2016="P",VLOOKUP(H2016,PrcBuckets,2,FALSE()),0)</f>
        <v>0</v>
      </c>
      <c r="Q2016" s="83" t="n">
        <f aca="false">IF($N2016="D",VLOOKUP(H2016,BasisBuckets,2,FALSE()),0)</f>
        <v>10</v>
      </c>
      <c r="R2016" s="83" t="n">
        <f aca="false">IF($N2016="PHY",VLOOKUP(H2016,PGDBuckets,2,FALSE()),0)</f>
        <v>0</v>
      </c>
      <c r="S2016" s="83" t="n">
        <f aca="false">IF($N2016="G",VLOOKUP(H2016,PGDBuckets,2,FALSE()),0)</f>
        <v>0</v>
      </c>
      <c r="T2016" s="83" t="n">
        <f aca="false">SUM(P2016:S2016)</f>
        <v>10</v>
      </c>
      <c r="U2016" s="83" t="str">
        <f aca="false">IF(O2016="not used","-",O2016&amp;N2016&amp;T2016)</f>
        <v>-</v>
      </c>
      <c r="V2016" s="83" t="str">
        <f aca="false">IF(O2016="Not Used","-",VLOOKUP(D2016,FOLIOS,7,FALSE())&amp;H2016)</f>
        <v>-</v>
      </c>
      <c r="W2016" s="83" t="str">
        <f aca="false">IF(U2016="-","-",O2016&amp;E2016&amp;H2016)</f>
        <v>-</v>
      </c>
      <c r="X2016" s="84" t="str">
        <f aca="false">D2016&amp;G2016</f>
        <v>FT-CAND-ERMS-BASCGPR-AECO/BASIS</v>
      </c>
      <c r="AF2016" s="0" t="str">
        <f aca="false">D2016&amp;V2016</f>
        <v>FT-CAND-ERMS-BAS-</v>
      </c>
    </row>
    <row r="2017" customFormat="false" ht="12.75" hidden="false" customHeight="false" outlineLevel="0" collapsed="false">
      <c r="A2017" s="80" t="n">
        <v>36682</v>
      </c>
      <c r="B2017" s="81" t="s">
        <v>55</v>
      </c>
      <c r="C2017" s="81" t="s">
        <v>56</v>
      </c>
      <c r="D2017" s="81" t="s">
        <v>84</v>
      </c>
      <c r="E2017" s="81" t="s">
        <v>21</v>
      </c>
      <c r="F2017" s="81"/>
      <c r="G2017" s="81" t="s">
        <v>58</v>
      </c>
      <c r="H2017" s="80" t="n">
        <v>37288</v>
      </c>
      <c r="I2017" s="81" t="n">
        <v>0</v>
      </c>
      <c r="J2017" s="81" t="n">
        <v>0</v>
      </c>
      <c r="K2017" s="82" t="n">
        <f aca="false">IF(J2017=0,0,J2017/I2017)</f>
        <v>0</v>
      </c>
      <c r="L2017" s="82" t="n">
        <f aca="false">I2017/UOM</f>
        <v>0</v>
      </c>
      <c r="M2017" s="82" t="n">
        <f aca="false">J2017/UOM</f>
        <v>0</v>
      </c>
      <c r="N2017" s="83" t="str">
        <f aca="false">IF(F2017="P","PHY",IF(F2017="G","G",E2017))</f>
        <v>D</v>
      </c>
      <c r="O2017" s="83" t="str">
        <f aca="false">IF(ISNA(VLOOKUP(G2017,BadCanCurves,1,FALSE())),VLOOKUP(D2017,FOLIOS,6,FALSE()),"not used")</f>
        <v>not used</v>
      </c>
      <c r="P2017" s="83" t="n">
        <f aca="false">IF($N2017="P",VLOOKUP(H2017,PrcBuckets,2,FALSE()),0)</f>
        <v>0</v>
      </c>
      <c r="Q2017" s="83" t="n">
        <f aca="false">IF($N2017="D",VLOOKUP(H2017,BasisBuckets,2,FALSE()),0)</f>
        <v>10</v>
      </c>
      <c r="R2017" s="83" t="n">
        <f aca="false">IF($N2017="PHY",VLOOKUP(H2017,PGDBuckets,2,FALSE()),0)</f>
        <v>0</v>
      </c>
      <c r="S2017" s="83" t="n">
        <f aca="false">IF($N2017="G",VLOOKUP(H2017,PGDBuckets,2,FALSE()),0)</f>
        <v>0</v>
      </c>
      <c r="T2017" s="83" t="n">
        <f aca="false">SUM(P2017:S2017)</f>
        <v>10</v>
      </c>
      <c r="U2017" s="83" t="str">
        <f aca="false">IF(O2017="not used","-",O2017&amp;N2017&amp;T2017)</f>
        <v>-</v>
      </c>
      <c r="V2017" s="83" t="str">
        <f aca="false">IF(O2017="Not Used","-",VLOOKUP(D2017,FOLIOS,7,FALSE())&amp;H2017)</f>
        <v>-</v>
      </c>
      <c r="W2017" s="83" t="str">
        <f aca="false">IF(U2017="-","-",O2017&amp;E2017&amp;H2017)</f>
        <v>-</v>
      </c>
      <c r="X2017" s="84" t="str">
        <f aca="false">D2017&amp;G2017</f>
        <v>FT-CAND-ERMS-BASCGPR-AECO/BASIS</v>
      </c>
      <c r="AF2017" s="0" t="str">
        <f aca="false">D2017&amp;V2017</f>
        <v>FT-CAND-ERMS-BAS-</v>
      </c>
    </row>
    <row r="2018" customFormat="false" ht="12.75" hidden="false" customHeight="false" outlineLevel="0" collapsed="false">
      <c r="A2018" s="80" t="n">
        <v>36682</v>
      </c>
      <c r="B2018" s="81" t="s">
        <v>55</v>
      </c>
      <c r="C2018" s="81" t="s">
        <v>56</v>
      </c>
      <c r="D2018" s="81" t="s">
        <v>84</v>
      </c>
      <c r="E2018" s="81" t="s">
        <v>21</v>
      </c>
      <c r="F2018" s="81"/>
      <c r="G2018" s="81" t="s">
        <v>58</v>
      </c>
      <c r="H2018" s="80" t="n">
        <v>37316</v>
      </c>
      <c r="I2018" s="81" t="n">
        <v>0</v>
      </c>
      <c r="J2018" s="81" t="n">
        <v>0</v>
      </c>
      <c r="K2018" s="82" t="n">
        <f aca="false">IF(J2018=0,0,J2018/I2018)</f>
        <v>0</v>
      </c>
      <c r="L2018" s="82" t="n">
        <f aca="false">I2018/UOM</f>
        <v>0</v>
      </c>
      <c r="M2018" s="82" t="n">
        <f aca="false">J2018/UOM</f>
        <v>0</v>
      </c>
      <c r="N2018" s="83" t="str">
        <f aca="false">IF(F2018="P","PHY",IF(F2018="G","G",E2018))</f>
        <v>D</v>
      </c>
      <c r="O2018" s="83" t="str">
        <f aca="false">IF(ISNA(VLOOKUP(G2018,BadCanCurves,1,FALSE())),VLOOKUP(D2018,FOLIOS,6,FALSE()),"not used")</f>
        <v>not used</v>
      </c>
      <c r="P2018" s="83" t="n">
        <f aca="false">IF($N2018="P",VLOOKUP(H2018,PrcBuckets,2,FALSE()),0)</f>
        <v>0</v>
      </c>
      <c r="Q2018" s="83" t="n">
        <f aca="false">IF($N2018="D",VLOOKUP(H2018,BasisBuckets,2,FALSE()),0)</f>
        <v>10</v>
      </c>
      <c r="R2018" s="83" t="n">
        <f aca="false">IF($N2018="PHY",VLOOKUP(H2018,PGDBuckets,2,FALSE()),0)</f>
        <v>0</v>
      </c>
      <c r="S2018" s="83" t="n">
        <f aca="false">IF($N2018="G",VLOOKUP(H2018,PGDBuckets,2,FALSE()),0)</f>
        <v>0</v>
      </c>
      <c r="T2018" s="83" t="n">
        <f aca="false">SUM(P2018:S2018)</f>
        <v>10</v>
      </c>
      <c r="U2018" s="83" t="str">
        <f aca="false">IF(O2018="not used","-",O2018&amp;N2018&amp;T2018)</f>
        <v>-</v>
      </c>
      <c r="V2018" s="83" t="str">
        <f aca="false">IF(O2018="Not Used","-",VLOOKUP(D2018,FOLIOS,7,FALSE())&amp;H2018)</f>
        <v>-</v>
      </c>
      <c r="W2018" s="83" t="str">
        <f aca="false">IF(U2018="-","-",O2018&amp;E2018&amp;H2018)</f>
        <v>-</v>
      </c>
      <c r="X2018" s="84" t="str">
        <f aca="false">D2018&amp;G2018</f>
        <v>FT-CAND-ERMS-BASCGPR-AECO/BASIS</v>
      </c>
      <c r="AF2018" s="0" t="str">
        <f aca="false">D2018&amp;V2018</f>
        <v>FT-CAND-ERMS-BAS-</v>
      </c>
    </row>
    <row r="2019" customFormat="false" ht="12.75" hidden="false" customHeight="false" outlineLevel="0" collapsed="false">
      <c r="A2019" s="80" t="n">
        <v>36682</v>
      </c>
      <c r="B2019" s="81" t="s">
        <v>55</v>
      </c>
      <c r="C2019" s="81" t="s">
        <v>56</v>
      </c>
      <c r="D2019" s="81" t="s">
        <v>84</v>
      </c>
      <c r="E2019" s="81" t="s">
        <v>21</v>
      </c>
      <c r="F2019" s="81"/>
      <c r="G2019" s="81" t="s">
        <v>58</v>
      </c>
      <c r="H2019" s="80" t="n">
        <v>37347</v>
      </c>
      <c r="I2019" s="81" t="n">
        <v>0</v>
      </c>
      <c r="J2019" s="81" t="n">
        <v>0</v>
      </c>
      <c r="K2019" s="82" t="n">
        <f aca="false">IF(J2019=0,0,J2019/I2019)</f>
        <v>0</v>
      </c>
      <c r="L2019" s="82" t="n">
        <f aca="false">I2019/UOM</f>
        <v>0</v>
      </c>
      <c r="M2019" s="82" t="n">
        <f aca="false">J2019/UOM</f>
        <v>0</v>
      </c>
      <c r="N2019" s="83" t="str">
        <f aca="false">IF(F2019="P","PHY",IF(F2019="G","G",E2019))</f>
        <v>D</v>
      </c>
      <c r="O2019" s="83" t="str">
        <f aca="false">IF(ISNA(VLOOKUP(G2019,BadCanCurves,1,FALSE())),VLOOKUP(D2019,FOLIOS,6,FALSE()),"not used")</f>
        <v>not used</v>
      </c>
      <c r="P2019" s="83" t="n">
        <f aca="false">IF($N2019="P",VLOOKUP(H2019,PrcBuckets,2,FALSE()),0)</f>
        <v>0</v>
      </c>
      <c r="Q2019" s="83" t="n">
        <f aca="false">IF($N2019="D",VLOOKUP(H2019,BasisBuckets,2,FALSE()),0)</f>
        <v>10</v>
      </c>
      <c r="R2019" s="83" t="n">
        <f aca="false">IF($N2019="PHY",VLOOKUP(H2019,PGDBuckets,2,FALSE()),0)</f>
        <v>0</v>
      </c>
      <c r="S2019" s="83" t="n">
        <f aca="false">IF($N2019="G",VLOOKUP(H2019,PGDBuckets,2,FALSE()),0)</f>
        <v>0</v>
      </c>
      <c r="T2019" s="83" t="n">
        <f aca="false">SUM(P2019:S2019)</f>
        <v>10</v>
      </c>
      <c r="U2019" s="83" t="str">
        <f aca="false">IF(O2019="not used","-",O2019&amp;N2019&amp;T2019)</f>
        <v>-</v>
      </c>
      <c r="V2019" s="83" t="str">
        <f aca="false">IF(O2019="Not Used","-",VLOOKUP(D2019,FOLIOS,7,FALSE())&amp;H2019)</f>
        <v>-</v>
      </c>
      <c r="W2019" s="83" t="str">
        <f aca="false">IF(U2019="-","-",O2019&amp;E2019&amp;H2019)</f>
        <v>-</v>
      </c>
      <c r="X2019" s="84" t="str">
        <f aca="false">D2019&amp;G2019</f>
        <v>FT-CAND-ERMS-BASCGPR-AECO/BASIS</v>
      </c>
      <c r="AF2019" s="0" t="str">
        <f aca="false">D2019&amp;V2019</f>
        <v>FT-CAND-ERMS-BAS-</v>
      </c>
    </row>
    <row r="2020" customFormat="false" ht="12.75" hidden="false" customHeight="false" outlineLevel="0" collapsed="false">
      <c r="A2020" s="80" t="n">
        <v>36682</v>
      </c>
      <c r="B2020" s="81" t="s">
        <v>55</v>
      </c>
      <c r="C2020" s="81" t="s">
        <v>56</v>
      </c>
      <c r="D2020" s="81" t="s">
        <v>84</v>
      </c>
      <c r="E2020" s="81" t="s">
        <v>21</v>
      </c>
      <c r="F2020" s="81"/>
      <c r="G2020" s="81" t="s">
        <v>58</v>
      </c>
      <c r="H2020" s="80" t="n">
        <v>37377</v>
      </c>
      <c r="I2020" s="81" t="n">
        <v>0</v>
      </c>
      <c r="J2020" s="81" t="n">
        <v>0</v>
      </c>
      <c r="K2020" s="82" t="n">
        <f aca="false">IF(J2020=0,0,J2020/I2020)</f>
        <v>0</v>
      </c>
      <c r="L2020" s="82" t="n">
        <f aca="false">I2020/UOM</f>
        <v>0</v>
      </c>
      <c r="M2020" s="82" t="n">
        <f aca="false">J2020/UOM</f>
        <v>0</v>
      </c>
      <c r="N2020" s="83" t="str">
        <f aca="false">IF(F2020="P","PHY",IF(F2020="G","G",E2020))</f>
        <v>D</v>
      </c>
      <c r="O2020" s="83" t="str">
        <f aca="false">IF(ISNA(VLOOKUP(G2020,BadCanCurves,1,FALSE())),VLOOKUP(D2020,FOLIOS,6,FALSE()),"not used")</f>
        <v>not used</v>
      </c>
      <c r="P2020" s="83" t="n">
        <f aca="false">IF($N2020="P",VLOOKUP(H2020,PrcBuckets,2,FALSE()),0)</f>
        <v>0</v>
      </c>
      <c r="Q2020" s="83" t="n">
        <f aca="false">IF($N2020="D",VLOOKUP(H2020,BasisBuckets,2,FALSE()),0)</f>
        <v>10</v>
      </c>
      <c r="R2020" s="83" t="n">
        <f aca="false">IF($N2020="PHY",VLOOKUP(H2020,PGDBuckets,2,FALSE()),0)</f>
        <v>0</v>
      </c>
      <c r="S2020" s="83" t="n">
        <f aca="false">IF($N2020="G",VLOOKUP(H2020,PGDBuckets,2,FALSE()),0)</f>
        <v>0</v>
      </c>
      <c r="T2020" s="83" t="n">
        <f aca="false">SUM(P2020:S2020)</f>
        <v>10</v>
      </c>
      <c r="U2020" s="83" t="str">
        <f aca="false">IF(O2020="not used","-",O2020&amp;N2020&amp;T2020)</f>
        <v>-</v>
      </c>
      <c r="V2020" s="83" t="str">
        <f aca="false">IF(O2020="Not Used","-",VLOOKUP(D2020,FOLIOS,7,FALSE())&amp;H2020)</f>
        <v>-</v>
      </c>
      <c r="W2020" s="83" t="str">
        <f aca="false">IF(U2020="-","-",O2020&amp;E2020&amp;H2020)</f>
        <v>-</v>
      </c>
      <c r="X2020" s="84" t="str">
        <f aca="false">D2020&amp;G2020</f>
        <v>FT-CAND-ERMS-BASCGPR-AECO/BASIS</v>
      </c>
      <c r="AF2020" s="0" t="str">
        <f aca="false">D2020&amp;V2020</f>
        <v>FT-CAND-ERMS-BAS-</v>
      </c>
    </row>
    <row r="2021" customFormat="false" ht="12.75" hidden="false" customHeight="false" outlineLevel="0" collapsed="false">
      <c r="A2021" s="80" t="n">
        <v>36682</v>
      </c>
      <c r="B2021" s="81" t="s">
        <v>55</v>
      </c>
      <c r="C2021" s="81" t="s">
        <v>56</v>
      </c>
      <c r="D2021" s="81" t="s">
        <v>84</v>
      </c>
      <c r="E2021" s="81" t="s">
        <v>21</v>
      </c>
      <c r="F2021" s="81"/>
      <c r="G2021" s="81" t="s">
        <v>58</v>
      </c>
      <c r="H2021" s="80" t="n">
        <v>37408</v>
      </c>
      <c r="I2021" s="81" t="n">
        <v>0</v>
      </c>
      <c r="J2021" s="81" t="n">
        <v>0</v>
      </c>
      <c r="K2021" s="82" t="n">
        <f aca="false">IF(J2021=0,0,J2021/I2021)</f>
        <v>0</v>
      </c>
      <c r="L2021" s="82" t="n">
        <f aca="false">I2021/UOM</f>
        <v>0</v>
      </c>
      <c r="M2021" s="82" t="n">
        <f aca="false">J2021/UOM</f>
        <v>0</v>
      </c>
      <c r="N2021" s="83" t="str">
        <f aca="false">IF(F2021="P","PHY",IF(F2021="G","G",E2021))</f>
        <v>D</v>
      </c>
      <c r="O2021" s="83" t="str">
        <f aca="false">IF(ISNA(VLOOKUP(G2021,BadCanCurves,1,FALSE())),VLOOKUP(D2021,FOLIOS,6,FALSE()),"not used")</f>
        <v>not used</v>
      </c>
      <c r="P2021" s="83" t="n">
        <f aca="false">IF($N2021="P",VLOOKUP(H2021,PrcBuckets,2,FALSE()),0)</f>
        <v>0</v>
      </c>
      <c r="Q2021" s="83" t="n">
        <f aca="false">IF($N2021="D",VLOOKUP(H2021,BasisBuckets,2,FALSE()),0)</f>
        <v>10</v>
      </c>
      <c r="R2021" s="83" t="n">
        <f aca="false">IF($N2021="PHY",VLOOKUP(H2021,PGDBuckets,2,FALSE()),0)</f>
        <v>0</v>
      </c>
      <c r="S2021" s="83" t="n">
        <f aca="false">IF($N2021="G",VLOOKUP(H2021,PGDBuckets,2,FALSE()),0)</f>
        <v>0</v>
      </c>
      <c r="T2021" s="83" t="n">
        <f aca="false">SUM(P2021:S2021)</f>
        <v>10</v>
      </c>
      <c r="U2021" s="83" t="str">
        <f aca="false">IF(O2021="not used","-",O2021&amp;N2021&amp;T2021)</f>
        <v>-</v>
      </c>
      <c r="V2021" s="83" t="str">
        <f aca="false">IF(O2021="Not Used","-",VLOOKUP(D2021,FOLIOS,7,FALSE())&amp;H2021)</f>
        <v>-</v>
      </c>
      <c r="W2021" s="83" t="str">
        <f aca="false">IF(U2021="-","-",O2021&amp;E2021&amp;H2021)</f>
        <v>-</v>
      </c>
      <c r="X2021" s="84" t="str">
        <f aca="false">D2021&amp;G2021</f>
        <v>FT-CAND-ERMS-BASCGPR-AECO/BASIS</v>
      </c>
      <c r="AF2021" s="0" t="str">
        <f aca="false">D2021&amp;V2021</f>
        <v>FT-CAND-ERMS-BAS-</v>
      </c>
    </row>
    <row r="2022" customFormat="false" ht="12.75" hidden="false" customHeight="false" outlineLevel="0" collapsed="false">
      <c r="A2022" s="80" t="n">
        <v>36682</v>
      </c>
      <c r="B2022" s="81" t="s">
        <v>55</v>
      </c>
      <c r="C2022" s="81" t="s">
        <v>56</v>
      </c>
      <c r="D2022" s="81" t="s">
        <v>84</v>
      </c>
      <c r="E2022" s="81" t="s">
        <v>21</v>
      </c>
      <c r="F2022" s="81"/>
      <c r="G2022" s="81" t="s">
        <v>58</v>
      </c>
      <c r="H2022" s="80" t="n">
        <v>37438</v>
      </c>
      <c r="I2022" s="81" t="n">
        <v>0</v>
      </c>
      <c r="J2022" s="81" t="n">
        <v>0</v>
      </c>
      <c r="K2022" s="82" t="n">
        <f aca="false">IF(J2022=0,0,J2022/I2022)</f>
        <v>0</v>
      </c>
      <c r="L2022" s="82" t="n">
        <f aca="false">I2022/UOM</f>
        <v>0</v>
      </c>
      <c r="M2022" s="82" t="n">
        <f aca="false">J2022/UOM</f>
        <v>0</v>
      </c>
      <c r="N2022" s="83" t="str">
        <f aca="false">IF(F2022="P","PHY",IF(F2022="G","G",E2022))</f>
        <v>D</v>
      </c>
      <c r="O2022" s="83" t="str">
        <f aca="false">IF(ISNA(VLOOKUP(G2022,BadCanCurves,1,FALSE())),VLOOKUP(D2022,FOLIOS,6,FALSE()),"not used")</f>
        <v>not used</v>
      </c>
      <c r="P2022" s="83" t="n">
        <f aca="false">IF($N2022="P",VLOOKUP(H2022,PrcBuckets,2,FALSE()),0)</f>
        <v>0</v>
      </c>
      <c r="Q2022" s="83" t="n">
        <f aca="false">IF($N2022="D",VLOOKUP(H2022,BasisBuckets,2,FALSE()),0)</f>
        <v>10</v>
      </c>
      <c r="R2022" s="83" t="n">
        <f aca="false">IF($N2022="PHY",VLOOKUP(H2022,PGDBuckets,2,FALSE()),0)</f>
        <v>0</v>
      </c>
      <c r="S2022" s="83" t="n">
        <f aca="false">IF($N2022="G",VLOOKUP(H2022,PGDBuckets,2,FALSE()),0)</f>
        <v>0</v>
      </c>
      <c r="T2022" s="83" t="n">
        <f aca="false">SUM(P2022:S2022)</f>
        <v>10</v>
      </c>
      <c r="U2022" s="83" t="str">
        <f aca="false">IF(O2022="not used","-",O2022&amp;N2022&amp;T2022)</f>
        <v>-</v>
      </c>
      <c r="V2022" s="83" t="str">
        <f aca="false">IF(O2022="Not Used","-",VLOOKUP(D2022,FOLIOS,7,FALSE())&amp;H2022)</f>
        <v>-</v>
      </c>
      <c r="W2022" s="83" t="str">
        <f aca="false">IF(U2022="-","-",O2022&amp;E2022&amp;H2022)</f>
        <v>-</v>
      </c>
      <c r="X2022" s="84" t="str">
        <f aca="false">D2022&amp;G2022</f>
        <v>FT-CAND-ERMS-BASCGPR-AECO/BASIS</v>
      </c>
      <c r="AF2022" s="0" t="str">
        <f aca="false">D2022&amp;V2022</f>
        <v>FT-CAND-ERMS-BAS-</v>
      </c>
    </row>
    <row r="2023" customFormat="false" ht="12.75" hidden="false" customHeight="false" outlineLevel="0" collapsed="false">
      <c r="A2023" s="80" t="n">
        <v>36682</v>
      </c>
      <c r="B2023" s="81" t="s">
        <v>55</v>
      </c>
      <c r="C2023" s="81" t="s">
        <v>56</v>
      </c>
      <c r="D2023" s="81" t="s">
        <v>84</v>
      </c>
      <c r="E2023" s="81" t="s">
        <v>21</v>
      </c>
      <c r="F2023" s="81"/>
      <c r="G2023" s="81" t="s">
        <v>58</v>
      </c>
      <c r="H2023" s="80" t="n">
        <v>37469</v>
      </c>
      <c r="I2023" s="81" t="n">
        <v>0</v>
      </c>
      <c r="J2023" s="81" t="n">
        <v>0</v>
      </c>
      <c r="K2023" s="82" t="n">
        <f aca="false">IF(J2023=0,0,J2023/I2023)</f>
        <v>0</v>
      </c>
      <c r="L2023" s="82" t="n">
        <f aca="false">I2023/UOM</f>
        <v>0</v>
      </c>
      <c r="M2023" s="82" t="n">
        <f aca="false">J2023/UOM</f>
        <v>0</v>
      </c>
      <c r="N2023" s="83" t="str">
        <f aca="false">IF(F2023="P","PHY",IF(F2023="G","G",E2023))</f>
        <v>D</v>
      </c>
      <c r="O2023" s="83" t="str">
        <f aca="false">IF(ISNA(VLOOKUP(G2023,BadCanCurves,1,FALSE())),VLOOKUP(D2023,FOLIOS,6,FALSE()),"not used")</f>
        <v>not used</v>
      </c>
      <c r="P2023" s="83" t="n">
        <f aca="false">IF($N2023="P",VLOOKUP(H2023,PrcBuckets,2,FALSE()),0)</f>
        <v>0</v>
      </c>
      <c r="Q2023" s="83" t="n">
        <f aca="false">IF($N2023="D",VLOOKUP(H2023,BasisBuckets,2,FALSE()),0)</f>
        <v>10</v>
      </c>
      <c r="R2023" s="83" t="n">
        <f aca="false">IF($N2023="PHY",VLOOKUP(H2023,PGDBuckets,2,FALSE()),0)</f>
        <v>0</v>
      </c>
      <c r="S2023" s="83" t="n">
        <f aca="false">IF($N2023="G",VLOOKUP(H2023,PGDBuckets,2,FALSE()),0)</f>
        <v>0</v>
      </c>
      <c r="T2023" s="83" t="n">
        <f aca="false">SUM(P2023:S2023)</f>
        <v>10</v>
      </c>
      <c r="U2023" s="83" t="str">
        <f aca="false">IF(O2023="not used","-",O2023&amp;N2023&amp;T2023)</f>
        <v>-</v>
      </c>
      <c r="V2023" s="83" t="str">
        <f aca="false">IF(O2023="Not Used","-",VLOOKUP(D2023,FOLIOS,7,FALSE())&amp;H2023)</f>
        <v>-</v>
      </c>
      <c r="W2023" s="83" t="str">
        <f aca="false">IF(U2023="-","-",O2023&amp;E2023&amp;H2023)</f>
        <v>-</v>
      </c>
      <c r="X2023" s="84" t="str">
        <f aca="false">D2023&amp;G2023</f>
        <v>FT-CAND-ERMS-BASCGPR-AECO/BASIS</v>
      </c>
      <c r="AF2023" s="0" t="str">
        <f aca="false">D2023&amp;V2023</f>
        <v>FT-CAND-ERMS-BAS-</v>
      </c>
    </row>
    <row r="2024" customFormat="false" ht="12.75" hidden="false" customHeight="false" outlineLevel="0" collapsed="false">
      <c r="A2024" s="80" t="n">
        <v>36682</v>
      </c>
      <c r="B2024" s="81" t="s">
        <v>55</v>
      </c>
      <c r="C2024" s="81" t="s">
        <v>56</v>
      </c>
      <c r="D2024" s="81" t="s">
        <v>84</v>
      </c>
      <c r="E2024" s="81" t="s">
        <v>21</v>
      </c>
      <c r="F2024" s="81"/>
      <c r="G2024" s="81" t="s">
        <v>58</v>
      </c>
      <c r="H2024" s="80" t="n">
        <v>37500</v>
      </c>
      <c r="I2024" s="81" t="n">
        <v>0</v>
      </c>
      <c r="J2024" s="81" t="n">
        <v>0</v>
      </c>
      <c r="K2024" s="82" t="n">
        <f aca="false">IF(J2024=0,0,J2024/I2024)</f>
        <v>0</v>
      </c>
      <c r="L2024" s="82" t="n">
        <f aca="false">I2024/UOM</f>
        <v>0</v>
      </c>
      <c r="M2024" s="82" t="n">
        <f aca="false">J2024/UOM</f>
        <v>0</v>
      </c>
      <c r="N2024" s="83" t="str">
        <f aca="false">IF(F2024="P","PHY",IF(F2024="G","G",E2024))</f>
        <v>D</v>
      </c>
      <c r="O2024" s="83" t="str">
        <f aca="false">IF(ISNA(VLOOKUP(G2024,BadCanCurves,1,FALSE())),VLOOKUP(D2024,FOLIOS,6,FALSE()),"not used")</f>
        <v>not used</v>
      </c>
      <c r="P2024" s="83" t="n">
        <f aca="false">IF($N2024="P",VLOOKUP(H2024,PrcBuckets,2,FALSE()),0)</f>
        <v>0</v>
      </c>
      <c r="Q2024" s="83" t="n">
        <f aca="false">IF($N2024="D",VLOOKUP(H2024,BasisBuckets,2,FALSE()),0)</f>
        <v>10</v>
      </c>
      <c r="R2024" s="83" t="n">
        <f aca="false">IF($N2024="PHY",VLOOKUP(H2024,PGDBuckets,2,FALSE()),0)</f>
        <v>0</v>
      </c>
      <c r="S2024" s="83" t="n">
        <f aca="false">IF($N2024="G",VLOOKUP(H2024,PGDBuckets,2,FALSE()),0)</f>
        <v>0</v>
      </c>
      <c r="T2024" s="83" t="n">
        <f aca="false">SUM(P2024:S2024)</f>
        <v>10</v>
      </c>
      <c r="U2024" s="83" t="str">
        <f aca="false">IF(O2024="not used","-",O2024&amp;N2024&amp;T2024)</f>
        <v>-</v>
      </c>
      <c r="V2024" s="83" t="str">
        <f aca="false">IF(O2024="Not Used","-",VLOOKUP(D2024,FOLIOS,7,FALSE())&amp;H2024)</f>
        <v>-</v>
      </c>
      <c r="W2024" s="83" t="str">
        <f aca="false">IF(U2024="-","-",O2024&amp;E2024&amp;H2024)</f>
        <v>-</v>
      </c>
      <c r="X2024" s="84" t="str">
        <f aca="false">D2024&amp;G2024</f>
        <v>FT-CAND-ERMS-BASCGPR-AECO/BASIS</v>
      </c>
      <c r="AF2024" s="0" t="str">
        <f aca="false">D2024&amp;V2024</f>
        <v>FT-CAND-ERMS-BAS-</v>
      </c>
    </row>
    <row r="2025" customFormat="false" ht="12.75" hidden="false" customHeight="false" outlineLevel="0" collapsed="false">
      <c r="A2025" s="80" t="n">
        <v>36682</v>
      </c>
      <c r="B2025" s="81" t="s">
        <v>55</v>
      </c>
      <c r="C2025" s="81" t="s">
        <v>56</v>
      </c>
      <c r="D2025" s="81" t="s">
        <v>84</v>
      </c>
      <c r="E2025" s="81" t="s">
        <v>21</v>
      </c>
      <c r="F2025" s="81"/>
      <c r="G2025" s="81" t="s">
        <v>58</v>
      </c>
      <c r="H2025" s="80" t="n">
        <v>37530</v>
      </c>
      <c r="I2025" s="81" t="n">
        <v>0</v>
      </c>
      <c r="J2025" s="81" t="n">
        <v>0</v>
      </c>
      <c r="K2025" s="82" t="n">
        <f aca="false">IF(J2025=0,0,J2025/I2025)</f>
        <v>0</v>
      </c>
      <c r="L2025" s="82" t="n">
        <f aca="false">I2025/UOM</f>
        <v>0</v>
      </c>
      <c r="M2025" s="82" t="n">
        <f aca="false">J2025/UOM</f>
        <v>0</v>
      </c>
      <c r="N2025" s="83" t="str">
        <f aca="false">IF(F2025="P","PHY",IF(F2025="G","G",E2025))</f>
        <v>D</v>
      </c>
      <c r="O2025" s="83" t="str">
        <f aca="false">IF(ISNA(VLOOKUP(G2025,BadCanCurves,1,FALSE())),VLOOKUP(D2025,FOLIOS,6,FALSE()),"not used")</f>
        <v>not used</v>
      </c>
      <c r="P2025" s="83" t="n">
        <f aca="false">IF($N2025="P",VLOOKUP(H2025,PrcBuckets,2,FALSE()),0)</f>
        <v>0</v>
      </c>
      <c r="Q2025" s="83" t="n">
        <f aca="false">IF($N2025="D",VLOOKUP(H2025,BasisBuckets,2,FALSE()),0)</f>
        <v>10</v>
      </c>
      <c r="R2025" s="83" t="n">
        <f aca="false">IF($N2025="PHY",VLOOKUP(H2025,PGDBuckets,2,FALSE()),0)</f>
        <v>0</v>
      </c>
      <c r="S2025" s="83" t="n">
        <f aca="false">IF($N2025="G",VLOOKUP(H2025,PGDBuckets,2,FALSE()),0)</f>
        <v>0</v>
      </c>
      <c r="T2025" s="83" t="n">
        <f aca="false">SUM(P2025:S2025)</f>
        <v>10</v>
      </c>
      <c r="U2025" s="83" t="str">
        <f aca="false">IF(O2025="not used","-",O2025&amp;N2025&amp;T2025)</f>
        <v>-</v>
      </c>
      <c r="V2025" s="83" t="str">
        <f aca="false">IF(O2025="Not Used","-",VLOOKUP(D2025,FOLIOS,7,FALSE())&amp;H2025)</f>
        <v>-</v>
      </c>
      <c r="W2025" s="83" t="str">
        <f aca="false">IF(U2025="-","-",O2025&amp;E2025&amp;H2025)</f>
        <v>-</v>
      </c>
      <c r="X2025" s="84" t="str">
        <f aca="false">D2025&amp;G2025</f>
        <v>FT-CAND-ERMS-BASCGPR-AECO/BASIS</v>
      </c>
      <c r="AF2025" s="0" t="str">
        <f aca="false">D2025&amp;V2025</f>
        <v>FT-CAND-ERMS-BAS-</v>
      </c>
    </row>
    <row r="2026" customFormat="false" ht="12.75" hidden="false" customHeight="false" outlineLevel="0" collapsed="false">
      <c r="A2026" s="80" t="n">
        <v>36682</v>
      </c>
      <c r="B2026" s="81" t="s">
        <v>55</v>
      </c>
      <c r="C2026" s="81" t="s">
        <v>56</v>
      </c>
      <c r="D2026" s="81" t="s">
        <v>84</v>
      </c>
      <c r="E2026" s="81" t="s">
        <v>21</v>
      </c>
      <c r="F2026" s="81"/>
      <c r="G2026" s="81" t="s">
        <v>58</v>
      </c>
      <c r="H2026" s="80" t="n">
        <v>37561</v>
      </c>
      <c r="I2026" s="81" t="n">
        <v>0</v>
      </c>
      <c r="J2026" s="81" t="n">
        <v>0</v>
      </c>
      <c r="K2026" s="82" t="n">
        <f aca="false">IF(J2026=0,0,J2026/I2026)</f>
        <v>0</v>
      </c>
      <c r="L2026" s="82" t="n">
        <f aca="false">I2026/UOM</f>
        <v>0</v>
      </c>
      <c r="M2026" s="82" t="n">
        <f aca="false">J2026/UOM</f>
        <v>0</v>
      </c>
      <c r="N2026" s="83" t="str">
        <f aca="false">IF(F2026="P","PHY",IF(F2026="G","G",E2026))</f>
        <v>D</v>
      </c>
      <c r="O2026" s="83" t="str">
        <f aca="false">IF(ISNA(VLOOKUP(G2026,BadCanCurves,1,FALSE())),VLOOKUP(D2026,FOLIOS,6,FALSE()),"not used")</f>
        <v>not used</v>
      </c>
      <c r="P2026" s="83" t="n">
        <f aca="false">IF($N2026="P",VLOOKUP(H2026,PrcBuckets,2,FALSE()),0)</f>
        <v>0</v>
      </c>
      <c r="Q2026" s="83" t="n">
        <f aca="false">IF($N2026="D",VLOOKUP(H2026,BasisBuckets,2,FALSE()),0)</f>
        <v>10</v>
      </c>
      <c r="R2026" s="83" t="n">
        <f aca="false">IF($N2026="PHY",VLOOKUP(H2026,PGDBuckets,2,FALSE()),0)</f>
        <v>0</v>
      </c>
      <c r="S2026" s="83" t="n">
        <f aca="false">IF($N2026="G",VLOOKUP(H2026,PGDBuckets,2,FALSE()),0)</f>
        <v>0</v>
      </c>
      <c r="T2026" s="83" t="n">
        <f aca="false">SUM(P2026:S2026)</f>
        <v>10</v>
      </c>
      <c r="U2026" s="83" t="str">
        <f aca="false">IF(O2026="not used","-",O2026&amp;N2026&amp;T2026)</f>
        <v>-</v>
      </c>
      <c r="V2026" s="83" t="str">
        <f aca="false">IF(O2026="Not Used","-",VLOOKUP(D2026,FOLIOS,7,FALSE())&amp;H2026)</f>
        <v>-</v>
      </c>
      <c r="W2026" s="83" t="str">
        <f aca="false">IF(U2026="-","-",O2026&amp;E2026&amp;H2026)</f>
        <v>-</v>
      </c>
      <c r="X2026" s="84" t="str">
        <f aca="false">D2026&amp;G2026</f>
        <v>FT-CAND-ERMS-BASCGPR-AECO/BASIS</v>
      </c>
      <c r="AF2026" s="0" t="str">
        <f aca="false">D2026&amp;V2026</f>
        <v>FT-CAND-ERMS-BAS-</v>
      </c>
    </row>
    <row r="2027" customFormat="false" ht="12.75" hidden="false" customHeight="false" outlineLevel="0" collapsed="false">
      <c r="A2027" s="80" t="n">
        <v>36682</v>
      </c>
      <c r="B2027" s="81" t="s">
        <v>55</v>
      </c>
      <c r="C2027" s="81" t="s">
        <v>56</v>
      </c>
      <c r="D2027" s="81" t="s">
        <v>84</v>
      </c>
      <c r="E2027" s="81" t="s">
        <v>21</v>
      </c>
      <c r="F2027" s="81"/>
      <c r="G2027" s="81" t="s">
        <v>58</v>
      </c>
      <c r="H2027" s="80" t="n">
        <v>37591</v>
      </c>
      <c r="I2027" s="81" t="n">
        <v>0</v>
      </c>
      <c r="J2027" s="81" t="n">
        <v>0</v>
      </c>
      <c r="K2027" s="82" t="n">
        <f aca="false">IF(J2027=0,0,J2027/I2027)</f>
        <v>0</v>
      </c>
      <c r="L2027" s="82" t="n">
        <f aca="false">I2027/UOM</f>
        <v>0</v>
      </c>
      <c r="M2027" s="82" t="n">
        <f aca="false">J2027/UOM</f>
        <v>0</v>
      </c>
      <c r="N2027" s="83" t="str">
        <f aca="false">IF(F2027="P","PHY",IF(F2027="G","G",E2027))</f>
        <v>D</v>
      </c>
      <c r="O2027" s="83" t="str">
        <f aca="false">IF(ISNA(VLOOKUP(G2027,BadCanCurves,1,FALSE())),VLOOKUP(D2027,FOLIOS,6,FALSE()),"not used")</f>
        <v>not used</v>
      </c>
      <c r="P2027" s="83" t="n">
        <f aca="false">IF($N2027="P",VLOOKUP(H2027,PrcBuckets,2,FALSE()),0)</f>
        <v>0</v>
      </c>
      <c r="Q2027" s="83" t="n">
        <f aca="false">IF($N2027="D",VLOOKUP(H2027,BasisBuckets,2,FALSE()),0)</f>
        <v>10</v>
      </c>
      <c r="R2027" s="83" t="n">
        <f aca="false">IF($N2027="PHY",VLOOKUP(H2027,PGDBuckets,2,FALSE()),0)</f>
        <v>0</v>
      </c>
      <c r="S2027" s="83" t="n">
        <f aca="false">IF($N2027="G",VLOOKUP(H2027,PGDBuckets,2,FALSE()),0)</f>
        <v>0</v>
      </c>
      <c r="T2027" s="83" t="n">
        <f aca="false">SUM(P2027:S2027)</f>
        <v>10</v>
      </c>
      <c r="U2027" s="83" t="str">
        <f aca="false">IF(O2027="not used","-",O2027&amp;N2027&amp;T2027)</f>
        <v>-</v>
      </c>
      <c r="V2027" s="83" t="str">
        <f aca="false">IF(O2027="Not Used","-",VLOOKUP(D2027,FOLIOS,7,FALSE())&amp;H2027)</f>
        <v>-</v>
      </c>
      <c r="W2027" s="83" t="str">
        <f aca="false">IF(U2027="-","-",O2027&amp;E2027&amp;H2027)</f>
        <v>-</v>
      </c>
      <c r="X2027" s="84" t="str">
        <f aca="false">D2027&amp;G2027</f>
        <v>FT-CAND-ERMS-BASCGPR-AECO/BASIS</v>
      </c>
      <c r="AF2027" s="0" t="str">
        <f aca="false">D2027&amp;V2027</f>
        <v>FT-CAND-ERMS-BAS-</v>
      </c>
    </row>
    <row r="2028" customFormat="false" ht="12.75" hidden="false" customHeight="false" outlineLevel="0" collapsed="false">
      <c r="A2028" s="80" t="n">
        <v>36682</v>
      </c>
      <c r="B2028" s="81" t="s">
        <v>55</v>
      </c>
      <c r="C2028" s="81" t="s">
        <v>56</v>
      </c>
      <c r="D2028" s="81" t="s">
        <v>84</v>
      </c>
      <c r="E2028" s="81" t="s">
        <v>21</v>
      </c>
      <c r="F2028" s="81"/>
      <c r="G2028" s="81" t="s">
        <v>58</v>
      </c>
      <c r="H2028" s="80" t="n">
        <v>37622</v>
      </c>
      <c r="I2028" s="81" t="n">
        <v>0</v>
      </c>
      <c r="J2028" s="81" t="n">
        <v>0</v>
      </c>
      <c r="K2028" s="82" t="n">
        <f aca="false">IF(J2028=0,0,J2028/I2028)</f>
        <v>0</v>
      </c>
      <c r="L2028" s="82" t="n">
        <f aca="false">I2028/UOM</f>
        <v>0</v>
      </c>
      <c r="M2028" s="82" t="n">
        <f aca="false">J2028/UOM</f>
        <v>0</v>
      </c>
      <c r="N2028" s="83" t="str">
        <f aca="false">IF(F2028="P","PHY",IF(F2028="G","G",E2028))</f>
        <v>D</v>
      </c>
      <c r="O2028" s="83" t="str">
        <f aca="false">IF(ISNA(VLOOKUP(G2028,BadCanCurves,1,FALSE())),VLOOKUP(D2028,FOLIOS,6,FALSE()),"not used")</f>
        <v>not used</v>
      </c>
      <c r="P2028" s="83" t="n">
        <f aca="false">IF($N2028="P",VLOOKUP(H2028,PrcBuckets,2,FALSE()),0)</f>
        <v>0</v>
      </c>
      <c r="Q2028" s="83" t="n">
        <f aca="false">IF($N2028="D",VLOOKUP(H2028,BasisBuckets,2,FALSE()),0)</f>
        <v>11</v>
      </c>
      <c r="R2028" s="83" t="n">
        <f aca="false">IF($N2028="PHY",VLOOKUP(H2028,PGDBuckets,2,FALSE()),0)</f>
        <v>0</v>
      </c>
      <c r="S2028" s="83" t="n">
        <f aca="false">IF($N2028="G",VLOOKUP(H2028,PGDBuckets,2,FALSE()),0)</f>
        <v>0</v>
      </c>
      <c r="T2028" s="83" t="n">
        <f aca="false">SUM(P2028:S2028)</f>
        <v>11</v>
      </c>
      <c r="U2028" s="83" t="str">
        <f aca="false">IF(O2028="not used","-",O2028&amp;N2028&amp;T2028)</f>
        <v>-</v>
      </c>
      <c r="V2028" s="83" t="str">
        <f aca="false">IF(O2028="Not Used","-",VLOOKUP(D2028,FOLIOS,7,FALSE())&amp;H2028)</f>
        <v>-</v>
      </c>
      <c r="W2028" s="83" t="str">
        <f aca="false">IF(U2028="-","-",O2028&amp;E2028&amp;H2028)</f>
        <v>-</v>
      </c>
      <c r="X2028" s="84" t="str">
        <f aca="false">D2028&amp;G2028</f>
        <v>FT-CAND-ERMS-BASCGPR-AECO/BASIS</v>
      </c>
      <c r="AF2028" s="0" t="str">
        <f aca="false">D2028&amp;V2028</f>
        <v>FT-CAND-ERMS-BAS-</v>
      </c>
    </row>
    <row r="2029" customFormat="false" ht="12.75" hidden="false" customHeight="false" outlineLevel="0" collapsed="false">
      <c r="A2029" s="80" t="n">
        <v>36682</v>
      </c>
      <c r="B2029" s="81" t="s">
        <v>55</v>
      </c>
      <c r="C2029" s="81" t="s">
        <v>56</v>
      </c>
      <c r="D2029" s="81" t="s">
        <v>84</v>
      </c>
      <c r="E2029" s="81" t="s">
        <v>21</v>
      </c>
      <c r="F2029" s="81"/>
      <c r="G2029" s="81" t="s">
        <v>58</v>
      </c>
      <c r="H2029" s="80" t="n">
        <v>37653</v>
      </c>
      <c r="I2029" s="81" t="n">
        <v>0</v>
      </c>
      <c r="J2029" s="81" t="n">
        <v>0</v>
      </c>
      <c r="K2029" s="82" t="n">
        <f aca="false">IF(J2029=0,0,J2029/I2029)</f>
        <v>0</v>
      </c>
      <c r="L2029" s="82" t="n">
        <f aca="false">I2029/UOM</f>
        <v>0</v>
      </c>
      <c r="M2029" s="82" t="n">
        <f aca="false">J2029/UOM</f>
        <v>0</v>
      </c>
      <c r="N2029" s="83" t="str">
        <f aca="false">IF(F2029="P","PHY",IF(F2029="G","G",E2029))</f>
        <v>D</v>
      </c>
      <c r="O2029" s="83" t="str">
        <f aca="false">IF(ISNA(VLOOKUP(G2029,BadCanCurves,1,FALSE())),VLOOKUP(D2029,FOLIOS,6,FALSE()),"not used")</f>
        <v>not used</v>
      </c>
      <c r="P2029" s="83" t="n">
        <f aca="false">IF($N2029="P",VLOOKUP(H2029,PrcBuckets,2,FALSE()),0)</f>
        <v>0</v>
      </c>
      <c r="Q2029" s="83" t="n">
        <f aca="false">IF($N2029="D",VLOOKUP(H2029,BasisBuckets,2,FALSE()),0)</f>
        <v>11</v>
      </c>
      <c r="R2029" s="83" t="n">
        <f aca="false">IF($N2029="PHY",VLOOKUP(H2029,PGDBuckets,2,FALSE()),0)</f>
        <v>0</v>
      </c>
      <c r="S2029" s="83" t="n">
        <f aca="false">IF($N2029="G",VLOOKUP(H2029,PGDBuckets,2,FALSE()),0)</f>
        <v>0</v>
      </c>
      <c r="T2029" s="83" t="n">
        <f aca="false">SUM(P2029:S2029)</f>
        <v>11</v>
      </c>
      <c r="U2029" s="83" t="str">
        <f aca="false">IF(O2029="not used","-",O2029&amp;N2029&amp;T2029)</f>
        <v>-</v>
      </c>
      <c r="V2029" s="83" t="str">
        <f aca="false">IF(O2029="Not Used","-",VLOOKUP(D2029,FOLIOS,7,FALSE())&amp;H2029)</f>
        <v>-</v>
      </c>
      <c r="W2029" s="83" t="str">
        <f aca="false">IF(U2029="-","-",O2029&amp;E2029&amp;H2029)</f>
        <v>-</v>
      </c>
      <c r="X2029" s="84" t="str">
        <f aca="false">D2029&amp;G2029</f>
        <v>FT-CAND-ERMS-BASCGPR-AECO/BASIS</v>
      </c>
      <c r="AF2029" s="0" t="str">
        <f aca="false">D2029&amp;V2029</f>
        <v>FT-CAND-ERMS-BAS-</v>
      </c>
    </row>
    <row r="2030" customFormat="false" ht="12.75" hidden="false" customHeight="false" outlineLevel="0" collapsed="false">
      <c r="A2030" s="80" t="n">
        <v>36682</v>
      </c>
      <c r="B2030" s="81" t="s">
        <v>55</v>
      </c>
      <c r="C2030" s="81" t="s">
        <v>56</v>
      </c>
      <c r="D2030" s="81" t="s">
        <v>84</v>
      </c>
      <c r="E2030" s="81" t="s">
        <v>21</v>
      </c>
      <c r="F2030" s="81"/>
      <c r="G2030" s="81" t="s">
        <v>58</v>
      </c>
      <c r="H2030" s="80" t="n">
        <v>37681</v>
      </c>
      <c r="I2030" s="81" t="n">
        <v>0</v>
      </c>
      <c r="J2030" s="81" t="n">
        <v>0</v>
      </c>
      <c r="K2030" s="82" t="n">
        <f aca="false">IF(J2030=0,0,J2030/I2030)</f>
        <v>0</v>
      </c>
      <c r="L2030" s="82" t="n">
        <f aca="false">I2030/UOM</f>
        <v>0</v>
      </c>
      <c r="M2030" s="82" t="n">
        <f aca="false">J2030/UOM</f>
        <v>0</v>
      </c>
      <c r="N2030" s="83" t="str">
        <f aca="false">IF(F2030="P","PHY",IF(F2030="G","G",E2030))</f>
        <v>D</v>
      </c>
      <c r="O2030" s="83" t="str">
        <f aca="false">IF(ISNA(VLOOKUP(G2030,BadCanCurves,1,FALSE())),VLOOKUP(D2030,FOLIOS,6,FALSE()),"not used")</f>
        <v>not used</v>
      </c>
      <c r="P2030" s="83" t="n">
        <f aca="false">IF($N2030="P",VLOOKUP(H2030,PrcBuckets,2,FALSE()),0)</f>
        <v>0</v>
      </c>
      <c r="Q2030" s="83" t="n">
        <f aca="false">IF($N2030="D",VLOOKUP(H2030,BasisBuckets,2,FALSE()),0)</f>
        <v>11</v>
      </c>
      <c r="R2030" s="83" t="n">
        <f aca="false">IF($N2030="PHY",VLOOKUP(H2030,PGDBuckets,2,FALSE()),0)</f>
        <v>0</v>
      </c>
      <c r="S2030" s="83" t="n">
        <f aca="false">IF($N2030="G",VLOOKUP(H2030,PGDBuckets,2,FALSE()),0)</f>
        <v>0</v>
      </c>
      <c r="T2030" s="83" t="n">
        <f aca="false">SUM(P2030:S2030)</f>
        <v>11</v>
      </c>
      <c r="U2030" s="83" t="str">
        <f aca="false">IF(O2030="not used","-",O2030&amp;N2030&amp;T2030)</f>
        <v>-</v>
      </c>
      <c r="V2030" s="83" t="str">
        <f aca="false">IF(O2030="Not Used","-",VLOOKUP(D2030,FOLIOS,7,FALSE())&amp;H2030)</f>
        <v>-</v>
      </c>
      <c r="W2030" s="83" t="str">
        <f aca="false">IF(U2030="-","-",O2030&amp;E2030&amp;H2030)</f>
        <v>-</v>
      </c>
      <c r="X2030" s="84" t="str">
        <f aca="false">D2030&amp;G2030</f>
        <v>FT-CAND-ERMS-BASCGPR-AECO/BASIS</v>
      </c>
      <c r="AF2030" s="0" t="str">
        <f aca="false">D2030&amp;V2030</f>
        <v>FT-CAND-ERMS-BAS-</v>
      </c>
    </row>
    <row r="2031" customFormat="false" ht="12.75" hidden="false" customHeight="false" outlineLevel="0" collapsed="false">
      <c r="A2031" s="80" t="n">
        <v>36682</v>
      </c>
      <c r="B2031" s="81" t="s">
        <v>55</v>
      </c>
      <c r="C2031" s="81" t="s">
        <v>56</v>
      </c>
      <c r="D2031" s="81" t="s">
        <v>84</v>
      </c>
      <c r="E2031" s="81" t="s">
        <v>21</v>
      </c>
      <c r="F2031" s="81"/>
      <c r="G2031" s="81" t="s">
        <v>58</v>
      </c>
      <c r="H2031" s="80" t="n">
        <v>37712</v>
      </c>
      <c r="I2031" s="81" t="n">
        <v>0</v>
      </c>
      <c r="J2031" s="81" t="n">
        <v>0</v>
      </c>
      <c r="K2031" s="82" t="n">
        <f aca="false">IF(J2031=0,0,J2031/I2031)</f>
        <v>0</v>
      </c>
      <c r="L2031" s="82" t="n">
        <f aca="false">I2031/UOM</f>
        <v>0</v>
      </c>
      <c r="M2031" s="82" t="n">
        <f aca="false">J2031/UOM</f>
        <v>0</v>
      </c>
      <c r="N2031" s="83" t="str">
        <f aca="false">IF(F2031="P","PHY",IF(F2031="G","G",E2031))</f>
        <v>D</v>
      </c>
      <c r="O2031" s="83" t="str">
        <f aca="false">IF(ISNA(VLOOKUP(G2031,BadCanCurves,1,FALSE())),VLOOKUP(D2031,FOLIOS,6,FALSE()),"not used")</f>
        <v>not used</v>
      </c>
      <c r="P2031" s="83" t="n">
        <f aca="false">IF($N2031="P",VLOOKUP(H2031,PrcBuckets,2,FALSE()),0)</f>
        <v>0</v>
      </c>
      <c r="Q2031" s="83" t="n">
        <f aca="false">IF($N2031="D",VLOOKUP(H2031,BasisBuckets,2,FALSE()),0)</f>
        <v>11</v>
      </c>
      <c r="R2031" s="83" t="n">
        <f aca="false">IF($N2031="PHY",VLOOKUP(H2031,PGDBuckets,2,FALSE()),0)</f>
        <v>0</v>
      </c>
      <c r="S2031" s="83" t="n">
        <f aca="false">IF($N2031="G",VLOOKUP(H2031,PGDBuckets,2,FALSE()),0)</f>
        <v>0</v>
      </c>
      <c r="T2031" s="83" t="n">
        <f aca="false">SUM(P2031:S2031)</f>
        <v>11</v>
      </c>
      <c r="U2031" s="83" t="str">
        <f aca="false">IF(O2031="not used","-",O2031&amp;N2031&amp;T2031)</f>
        <v>-</v>
      </c>
      <c r="V2031" s="83" t="str">
        <f aca="false">IF(O2031="Not Used","-",VLOOKUP(D2031,FOLIOS,7,FALSE())&amp;H2031)</f>
        <v>-</v>
      </c>
      <c r="W2031" s="83" t="str">
        <f aca="false">IF(U2031="-","-",O2031&amp;E2031&amp;H2031)</f>
        <v>-</v>
      </c>
      <c r="X2031" s="84" t="str">
        <f aca="false">D2031&amp;G2031</f>
        <v>FT-CAND-ERMS-BASCGPR-AECO/BASIS</v>
      </c>
      <c r="AF2031" s="0" t="str">
        <f aca="false">D2031&amp;V2031</f>
        <v>FT-CAND-ERMS-BAS-</v>
      </c>
    </row>
    <row r="2032" customFormat="false" ht="12.75" hidden="false" customHeight="false" outlineLevel="0" collapsed="false">
      <c r="A2032" s="80" t="n">
        <v>36682</v>
      </c>
      <c r="B2032" s="81" t="s">
        <v>55</v>
      </c>
      <c r="C2032" s="81" t="s">
        <v>56</v>
      </c>
      <c r="D2032" s="81" t="s">
        <v>84</v>
      </c>
      <c r="E2032" s="81" t="s">
        <v>21</v>
      </c>
      <c r="F2032" s="81"/>
      <c r="G2032" s="81" t="s">
        <v>58</v>
      </c>
      <c r="H2032" s="80" t="n">
        <v>37742</v>
      </c>
      <c r="I2032" s="81" t="n">
        <v>0</v>
      </c>
      <c r="J2032" s="81" t="n">
        <v>0</v>
      </c>
      <c r="K2032" s="82" t="n">
        <f aca="false">IF(J2032=0,0,J2032/I2032)</f>
        <v>0</v>
      </c>
      <c r="L2032" s="82" t="n">
        <f aca="false">I2032/UOM</f>
        <v>0</v>
      </c>
      <c r="M2032" s="82" t="n">
        <f aca="false">J2032/UOM</f>
        <v>0</v>
      </c>
      <c r="N2032" s="83" t="str">
        <f aca="false">IF(F2032="P","PHY",IF(F2032="G","G",E2032))</f>
        <v>D</v>
      </c>
      <c r="O2032" s="83" t="str">
        <f aca="false">IF(ISNA(VLOOKUP(G2032,BadCanCurves,1,FALSE())),VLOOKUP(D2032,FOLIOS,6,FALSE()),"not used")</f>
        <v>not used</v>
      </c>
      <c r="P2032" s="83" t="n">
        <f aca="false">IF($N2032="P",VLOOKUP(H2032,PrcBuckets,2,FALSE()),0)</f>
        <v>0</v>
      </c>
      <c r="Q2032" s="83" t="n">
        <f aca="false">IF($N2032="D",VLOOKUP(H2032,BasisBuckets,2,FALSE()),0)</f>
        <v>11</v>
      </c>
      <c r="R2032" s="83" t="n">
        <f aca="false">IF($N2032="PHY",VLOOKUP(H2032,PGDBuckets,2,FALSE()),0)</f>
        <v>0</v>
      </c>
      <c r="S2032" s="83" t="n">
        <f aca="false">IF($N2032="G",VLOOKUP(H2032,PGDBuckets,2,FALSE()),0)</f>
        <v>0</v>
      </c>
      <c r="T2032" s="83" t="n">
        <f aca="false">SUM(P2032:S2032)</f>
        <v>11</v>
      </c>
      <c r="U2032" s="83" t="str">
        <f aca="false">IF(O2032="not used","-",O2032&amp;N2032&amp;T2032)</f>
        <v>-</v>
      </c>
      <c r="V2032" s="83" t="str">
        <f aca="false">IF(O2032="Not Used","-",VLOOKUP(D2032,FOLIOS,7,FALSE())&amp;H2032)</f>
        <v>-</v>
      </c>
      <c r="W2032" s="83" t="str">
        <f aca="false">IF(U2032="-","-",O2032&amp;E2032&amp;H2032)</f>
        <v>-</v>
      </c>
      <c r="X2032" s="84" t="str">
        <f aca="false">D2032&amp;G2032</f>
        <v>FT-CAND-ERMS-BASCGPR-AECO/BASIS</v>
      </c>
      <c r="AF2032" s="0" t="str">
        <f aca="false">D2032&amp;V2032</f>
        <v>FT-CAND-ERMS-BAS-</v>
      </c>
    </row>
    <row r="2033" customFormat="false" ht="12.75" hidden="false" customHeight="false" outlineLevel="0" collapsed="false">
      <c r="A2033" s="80" t="n">
        <v>36682</v>
      </c>
      <c r="B2033" s="81" t="s">
        <v>55</v>
      </c>
      <c r="C2033" s="81" t="s">
        <v>56</v>
      </c>
      <c r="D2033" s="81" t="s">
        <v>84</v>
      </c>
      <c r="E2033" s="81" t="s">
        <v>21</v>
      </c>
      <c r="F2033" s="81"/>
      <c r="G2033" s="81" t="s">
        <v>58</v>
      </c>
      <c r="H2033" s="80" t="n">
        <v>37773</v>
      </c>
      <c r="I2033" s="81" t="n">
        <v>0</v>
      </c>
      <c r="J2033" s="81" t="n">
        <v>0</v>
      </c>
      <c r="K2033" s="82" t="n">
        <f aca="false">IF(J2033=0,0,J2033/I2033)</f>
        <v>0</v>
      </c>
      <c r="L2033" s="82" t="n">
        <f aca="false">I2033/UOM</f>
        <v>0</v>
      </c>
      <c r="M2033" s="82" t="n">
        <f aca="false">J2033/UOM</f>
        <v>0</v>
      </c>
      <c r="N2033" s="83" t="str">
        <f aca="false">IF(F2033="P","PHY",IF(F2033="G","G",E2033))</f>
        <v>D</v>
      </c>
      <c r="O2033" s="83" t="str">
        <f aca="false">IF(ISNA(VLOOKUP(G2033,BadCanCurves,1,FALSE())),VLOOKUP(D2033,FOLIOS,6,FALSE()),"not used")</f>
        <v>not used</v>
      </c>
      <c r="P2033" s="83" t="n">
        <f aca="false">IF($N2033="P",VLOOKUP(H2033,PrcBuckets,2,FALSE()),0)</f>
        <v>0</v>
      </c>
      <c r="Q2033" s="83" t="n">
        <f aca="false">IF($N2033="D",VLOOKUP(H2033,BasisBuckets,2,FALSE()),0)</f>
        <v>11</v>
      </c>
      <c r="R2033" s="83" t="n">
        <f aca="false">IF($N2033="PHY",VLOOKUP(H2033,PGDBuckets,2,FALSE()),0)</f>
        <v>0</v>
      </c>
      <c r="S2033" s="83" t="n">
        <f aca="false">IF($N2033="G",VLOOKUP(H2033,PGDBuckets,2,FALSE()),0)</f>
        <v>0</v>
      </c>
      <c r="T2033" s="83" t="n">
        <f aca="false">SUM(P2033:S2033)</f>
        <v>11</v>
      </c>
      <c r="U2033" s="83" t="str">
        <f aca="false">IF(O2033="not used","-",O2033&amp;N2033&amp;T2033)</f>
        <v>-</v>
      </c>
      <c r="V2033" s="83" t="str">
        <f aca="false">IF(O2033="Not Used","-",VLOOKUP(D2033,FOLIOS,7,FALSE())&amp;H2033)</f>
        <v>-</v>
      </c>
      <c r="W2033" s="83" t="str">
        <f aca="false">IF(U2033="-","-",O2033&amp;E2033&amp;H2033)</f>
        <v>-</v>
      </c>
      <c r="X2033" s="84" t="str">
        <f aca="false">D2033&amp;G2033</f>
        <v>FT-CAND-ERMS-BASCGPR-AECO/BASIS</v>
      </c>
      <c r="AF2033" s="0" t="str">
        <f aca="false">D2033&amp;V2033</f>
        <v>FT-CAND-ERMS-BAS-</v>
      </c>
    </row>
    <row r="2034" customFormat="false" ht="12.75" hidden="false" customHeight="false" outlineLevel="0" collapsed="false">
      <c r="A2034" s="80" t="n">
        <v>36682</v>
      </c>
      <c r="B2034" s="81" t="s">
        <v>55</v>
      </c>
      <c r="C2034" s="81" t="s">
        <v>56</v>
      </c>
      <c r="D2034" s="81" t="s">
        <v>84</v>
      </c>
      <c r="E2034" s="81" t="s">
        <v>21</v>
      </c>
      <c r="F2034" s="81"/>
      <c r="G2034" s="81" t="s">
        <v>58</v>
      </c>
      <c r="H2034" s="80" t="n">
        <v>37803</v>
      </c>
      <c r="I2034" s="81" t="n">
        <v>0</v>
      </c>
      <c r="J2034" s="81" t="n">
        <v>0</v>
      </c>
      <c r="K2034" s="82" t="n">
        <f aca="false">IF(J2034=0,0,J2034/I2034)</f>
        <v>0</v>
      </c>
      <c r="L2034" s="82" t="n">
        <f aca="false">I2034/UOM</f>
        <v>0</v>
      </c>
      <c r="M2034" s="82" t="n">
        <f aca="false">J2034/UOM</f>
        <v>0</v>
      </c>
      <c r="N2034" s="83" t="str">
        <f aca="false">IF(F2034="P","PHY",IF(F2034="G","G",E2034))</f>
        <v>D</v>
      </c>
      <c r="O2034" s="83" t="str">
        <f aca="false">IF(ISNA(VLOOKUP(G2034,BadCanCurves,1,FALSE())),VLOOKUP(D2034,FOLIOS,6,FALSE()),"not used")</f>
        <v>not used</v>
      </c>
      <c r="P2034" s="83" t="n">
        <f aca="false">IF($N2034="P",VLOOKUP(H2034,PrcBuckets,2,FALSE()),0)</f>
        <v>0</v>
      </c>
      <c r="Q2034" s="83" t="n">
        <f aca="false">IF($N2034="D",VLOOKUP(H2034,BasisBuckets,2,FALSE()),0)</f>
        <v>11</v>
      </c>
      <c r="R2034" s="83" t="n">
        <f aca="false">IF($N2034="PHY",VLOOKUP(H2034,PGDBuckets,2,FALSE()),0)</f>
        <v>0</v>
      </c>
      <c r="S2034" s="83" t="n">
        <f aca="false">IF($N2034="G",VLOOKUP(H2034,PGDBuckets,2,FALSE()),0)</f>
        <v>0</v>
      </c>
      <c r="T2034" s="83" t="n">
        <f aca="false">SUM(P2034:S2034)</f>
        <v>11</v>
      </c>
      <c r="U2034" s="83" t="str">
        <f aca="false">IF(O2034="not used","-",O2034&amp;N2034&amp;T2034)</f>
        <v>-</v>
      </c>
      <c r="V2034" s="83" t="str">
        <f aca="false">IF(O2034="Not Used","-",VLOOKUP(D2034,FOLIOS,7,FALSE())&amp;H2034)</f>
        <v>-</v>
      </c>
      <c r="W2034" s="83" t="str">
        <f aca="false">IF(U2034="-","-",O2034&amp;E2034&amp;H2034)</f>
        <v>-</v>
      </c>
      <c r="X2034" s="84" t="str">
        <f aca="false">D2034&amp;G2034</f>
        <v>FT-CAND-ERMS-BASCGPR-AECO/BASIS</v>
      </c>
      <c r="AF2034" s="0" t="str">
        <f aca="false">D2034&amp;V2034</f>
        <v>FT-CAND-ERMS-BAS-</v>
      </c>
    </row>
    <row r="2035" customFormat="false" ht="12.75" hidden="false" customHeight="false" outlineLevel="0" collapsed="false">
      <c r="A2035" s="80" t="n">
        <v>36682</v>
      </c>
      <c r="B2035" s="81" t="s">
        <v>55</v>
      </c>
      <c r="C2035" s="81" t="s">
        <v>56</v>
      </c>
      <c r="D2035" s="81" t="s">
        <v>84</v>
      </c>
      <c r="E2035" s="81" t="s">
        <v>21</v>
      </c>
      <c r="F2035" s="81"/>
      <c r="G2035" s="81" t="s">
        <v>58</v>
      </c>
      <c r="H2035" s="80" t="n">
        <v>37834</v>
      </c>
      <c r="I2035" s="81" t="n">
        <v>0</v>
      </c>
      <c r="J2035" s="81" t="n">
        <v>0</v>
      </c>
      <c r="K2035" s="82" t="n">
        <f aca="false">IF(J2035=0,0,J2035/I2035)</f>
        <v>0</v>
      </c>
      <c r="L2035" s="82" t="n">
        <f aca="false">I2035/UOM</f>
        <v>0</v>
      </c>
      <c r="M2035" s="82" t="n">
        <f aca="false">J2035/UOM</f>
        <v>0</v>
      </c>
      <c r="N2035" s="83" t="str">
        <f aca="false">IF(F2035="P","PHY",IF(F2035="G","G",E2035))</f>
        <v>D</v>
      </c>
      <c r="O2035" s="83" t="str">
        <f aca="false">IF(ISNA(VLOOKUP(G2035,BadCanCurves,1,FALSE())),VLOOKUP(D2035,FOLIOS,6,FALSE()),"not used")</f>
        <v>not used</v>
      </c>
      <c r="P2035" s="83" t="n">
        <f aca="false">IF($N2035="P",VLOOKUP(H2035,PrcBuckets,2,FALSE()),0)</f>
        <v>0</v>
      </c>
      <c r="Q2035" s="83" t="n">
        <f aca="false">IF($N2035="D",VLOOKUP(H2035,BasisBuckets,2,FALSE()),0)</f>
        <v>11</v>
      </c>
      <c r="R2035" s="83" t="n">
        <f aca="false">IF($N2035="PHY",VLOOKUP(H2035,PGDBuckets,2,FALSE()),0)</f>
        <v>0</v>
      </c>
      <c r="S2035" s="83" t="n">
        <f aca="false">IF($N2035="G",VLOOKUP(H2035,PGDBuckets,2,FALSE()),0)</f>
        <v>0</v>
      </c>
      <c r="T2035" s="83" t="n">
        <f aca="false">SUM(P2035:S2035)</f>
        <v>11</v>
      </c>
      <c r="U2035" s="83" t="str">
        <f aca="false">IF(O2035="not used","-",O2035&amp;N2035&amp;T2035)</f>
        <v>-</v>
      </c>
      <c r="V2035" s="83" t="str">
        <f aca="false">IF(O2035="Not Used","-",VLOOKUP(D2035,FOLIOS,7,FALSE())&amp;H2035)</f>
        <v>-</v>
      </c>
      <c r="W2035" s="83" t="str">
        <f aca="false">IF(U2035="-","-",O2035&amp;E2035&amp;H2035)</f>
        <v>-</v>
      </c>
      <c r="X2035" s="84" t="str">
        <f aca="false">D2035&amp;G2035</f>
        <v>FT-CAND-ERMS-BASCGPR-AECO/BASIS</v>
      </c>
      <c r="AF2035" s="0" t="str">
        <f aca="false">D2035&amp;V2035</f>
        <v>FT-CAND-ERMS-BAS-</v>
      </c>
    </row>
    <row r="2036" customFormat="false" ht="12.75" hidden="false" customHeight="false" outlineLevel="0" collapsed="false">
      <c r="A2036" s="80" t="n">
        <v>36682</v>
      </c>
      <c r="B2036" s="81" t="s">
        <v>55</v>
      </c>
      <c r="C2036" s="81" t="s">
        <v>56</v>
      </c>
      <c r="D2036" s="81" t="s">
        <v>84</v>
      </c>
      <c r="E2036" s="81" t="s">
        <v>21</v>
      </c>
      <c r="F2036" s="81"/>
      <c r="G2036" s="81" t="s">
        <v>58</v>
      </c>
      <c r="H2036" s="80" t="n">
        <v>37865</v>
      </c>
      <c r="I2036" s="81" t="n">
        <v>0</v>
      </c>
      <c r="J2036" s="81" t="n">
        <v>0</v>
      </c>
      <c r="K2036" s="82" t="n">
        <f aca="false">IF(J2036=0,0,J2036/I2036)</f>
        <v>0</v>
      </c>
      <c r="L2036" s="82" t="n">
        <f aca="false">I2036/UOM</f>
        <v>0</v>
      </c>
      <c r="M2036" s="82" t="n">
        <f aca="false">J2036/UOM</f>
        <v>0</v>
      </c>
      <c r="N2036" s="83" t="str">
        <f aca="false">IF(F2036="P","PHY",IF(F2036="G","G",E2036))</f>
        <v>D</v>
      </c>
      <c r="O2036" s="83" t="str">
        <f aca="false">IF(ISNA(VLOOKUP(G2036,BadCanCurves,1,FALSE())),VLOOKUP(D2036,FOLIOS,6,FALSE()),"not used")</f>
        <v>not used</v>
      </c>
      <c r="P2036" s="83" t="n">
        <f aca="false">IF($N2036="P",VLOOKUP(H2036,PrcBuckets,2,FALSE()),0)</f>
        <v>0</v>
      </c>
      <c r="Q2036" s="83" t="n">
        <f aca="false">IF($N2036="D",VLOOKUP(H2036,BasisBuckets,2,FALSE()),0)</f>
        <v>11</v>
      </c>
      <c r="R2036" s="83" t="n">
        <f aca="false">IF($N2036="PHY",VLOOKUP(H2036,PGDBuckets,2,FALSE()),0)</f>
        <v>0</v>
      </c>
      <c r="S2036" s="83" t="n">
        <f aca="false">IF($N2036="G",VLOOKUP(H2036,PGDBuckets,2,FALSE()),0)</f>
        <v>0</v>
      </c>
      <c r="T2036" s="83" t="n">
        <f aca="false">SUM(P2036:S2036)</f>
        <v>11</v>
      </c>
      <c r="U2036" s="83" t="str">
        <f aca="false">IF(O2036="not used","-",O2036&amp;N2036&amp;T2036)</f>
        <v>-</v>
      </c>
      <c r="V2036" s="83" t="str">
        <f aca="false">IF(O2036="Not Used","-",VLOOKUP(D2036,FOLIOS,7,FALSE())&amp;H2036)</f>
        <v>-</v>
      </c>
      <c r="W2036" s="83" t="str">
        <f aca="false">IF(U2036="-","-",O2036&amp;E2036&amp;H2036)</f>
        <v>-</v>
      </c>
      <c r="X2036" s="84" t="str">
        <f aca="false">D2036&amp;G2036</f>
        <v>FT-CAND-ERMS-BASCGPR-AECO/BASIS</v>
      </c>
      <c r="AF2036" s="0" t="str">
        <f aca="false">D2036&amp;V2036</f>
        <v>FT-CAND-ERMS-BAS-</v>
      </c>
    </row>
    <row r="2037" customFormat="false" ht="12.75" hidden="false" customHeight="false" outlineLevel="0" collapsed="false">
      <c r="A2037" s="80" t="n">
        <v>36682</v>
      </c>
      <c r="B2037" s="81" t="s">
        <v>55</v>
      </c>
      <c r="C2037" s="81" t="s">
        <v>56</v>
      </c>
      <c r="D2037" s="81" t="s">
        <v>84</v>
      </c>
      <c r="E2037" s="81" t="s">
        <v>21</v>
      </c>
      <c r="F2037" s="81"/>
      <c r="G2037" s="81" t="s">
        <v>58</v>
      </c>
      <c r="H2037" s="80" t="n">
        <v>37895</v>
      </c>
      <c r="I2037" s="81" t="n">
        <v>0</v>
      </c>
      <c r="J2037" s="81" t="n">
        <v>0</v>
      </c>
      <c r="K2037" s="82" t="n">
        <f aca="false">IF(J2037=0,0,J2037/I2037)</f>
        <v>0</v>
      </c>
      <c r="L2037" s="82" t="n">
        <f aca="false">I2037/UOM</f>
        <v>0</v>
      </c>
      <c r="M2037" s="82" t="n">
        <f aca="false">J2037/UOM</f>
        <v>0</v>
      </c>
      <c r="N2037" s="83" t="str">
        <f aca="false">IF(F2037="P","PHY",IF(F2037="G","G",E2037))</f>
        <v>D</v>
      </c>
      <c r="O2037" s="83" t="str">
        <f aca="false">IF(ISNA(VLOOKUP(G2037,BadCanCurves,1,FALSE())),VLOOKUP(D2037,FOLIOS,6,FALSE()),"not used")</f>
        <v>not used</v>
      </c>
      <c r="P2037" s="83" t="n">
        <f aca="false">IF($N2037="P",VLOOKUP(H2037,PrcBuckets,2,FALSE()),0)</f>
        <v>0</v>
      </c>
      <c r="Q2037" s="83" t="n">
        <f aca="false">IF($N2037="D",VLOOKUP(H2037,BasisBuckets,2,FALSE()),0)</f>
        <v>11</v>
      </c>
      <c r="R2037" s="83" t="n">
        <f aca="false">IF($N2037="PHY",VLOOKUP(H2037,PGDBuckets,2,FALSE()),0)</f>
        <v>0</v>
      </c>
      <c r="S2037" s="83" t="n">
        <f aca="false">IF($N2037="G",VLOOKUP(H2037,PGDBuckets,2,FALSE()),0)</f>
        <v>0</v>
      </c>
      <c r="T2037" s="83" t="n">
        <f aca="false">SUM(P2037:S2037)</f>
        <v>11</v>
      </c>
      <c r="U2037" s="83" t="str">
        <f aca="false">IF(O2037="not used","-",O2037&amp;N2037&amp;T2037)</f>
        <v>-</v>
      </c>
      <c r="V2037" s="83" t="str">
        <f aca="false">IF(O2037="Not Used","-",VLOOKUP(D2037,FOLIOS,7,FALSE())&amp;H2037)</f>
        <v>-</v>
      </c>
      <c r="W2037" s="83" t="str">
        <f aca="false">IF(U2037="-","-",O2037&amp;E2037&amp;H2037)</f>
        <v>-</v>
      </c>
      <c r="X2037" s="84" t="str">
        <f aca="false">D2037&amp;G2037</f>
        <v>FT-CAND-ERMS-BASCGPR-AECO/BASIS</v>
      </c>
      <c r="AF2037" s="0" t="str">
        <f aca="false">D2037&amp;V2037</f>
        <v>FT-CAND-ERMS-BAS-</v>
      </c>
    </row>
    <row r="2038" customFormat="false" ht="12.75" hidden="false" customHeight="false" outlineLevel="0" collapsed="false">
      <c r="A2038" s="80" t="n">
        <v>36682</v>
      </c>
      <c r="B2038" s="81" t="s">
        <v>55</v>
      </c>
      <c r="C2038" s="81" t="s">
        <v>56</v>
      </c>
      <c r="D2038" s="81" t="s">
        <v>84</v>
      </c>
      <c r="E2038" s="81" t="s">
        <v>21</v>
      </c>
      <c r="F2038" s="81"/>
      <c r="G2038" s="81" t="s">
        <v>58</v>
      </c>
      <c r="H2038" s="80" t="n">
        <v>37926</v>
      </c>
      <c r="I2038" s="81" t="n">
        <v>0</v>
      </c>
      <c r="J2038" s="81" t="n">
        <v>0</v>
      </c>
      <c r="K2038" s="82" t="n">
        <f aca="false">IF(J2038=0,0,J2038/I2038)</f>
        <v>0</v>
      </c>
      <c r="L2038" s="82" t="n">
        <f aca="false">I2038/UOM</f>
        <v>0</v>
      </c>
      <c r="M2038" s="82" t="n">
        <f aca="false">J2038/UOM</f>
        <v>0</v>
      </c>
      <c r="N2038" s="83" t="str">
        <f aca="false">IF(F2038="P","PHY",IF(F2038="G","G",E2038))</f>
        <v>D</v>
      </c>
      <c r="O2038" s="83" t="str">
        <f aca="false">IF(ISNA(VLOOKUP(G2038,BadCanCurves,1,FALSE())),VLOOKUP(D2038,FOLIOS,6,FALSE()),"not used")</f>
        <v>not used</v>
      </c>
      <c r="P2038" s="83" t="n">
        <f aca="false">IF($N2038="P",VLOOKUP(H2038,PrcBuckets,2,FALSE()),0)</f>
        <v>0</v>
      </c>
      <c r="Q2038" s="83" t="n">
        <f aca="false">IF($N2038="D",VLOOKUP(H2038,BasisBuckets,2,FALSE()),0)</f>
        <v>11</v>
      </c>
      <c r="R2038" s="83" t="n">
        <f aca="false">IF($N2038="PHY",VLOOKUP(H2038,PGDBuckets,2,FALSE()),0)</f>
        <v>0</v>
      </c>
      <c r="S2038" s="83" t="n">
        <f aca="false">IF($N2038="G",VLOOKUP(H2038,PGDBuckets,2,FALSE()),0)</f>
        <v>0</v>
      </c>
      <c r="T2038" s="83" t="n">
        <f aca="false">SUM(P2038:S2038)</f>
        <v>11</v>
      </c>
      <c r="U2038" s="83" t="str">
        <f aca="false">IF(O2038="not used","-",O2038&amp;N2038&amp;T2038)</f>
        <v>-</v>
      </c>
      <c r="V2038" s="83" t="str">
        <f aca="false">IF(O2038="Not Used","-",VLOOKUP(D2038,FOLIOS,7,FALSE())&amp;H2038)</f>
        <v>-</v>
      </c>
      <c r="W2038" s="83" t="str">
        <f aca="false">IF(U2038="-","-",O2038&amp;E2038&amp;H2038)</f>
        <v>-</v>
      </c>
      <c r="X2038" s="84" t="str">
        <f aca="false">D2038&amp;G2038</f>
        <v>FT-CAND-ERMS-BASCGPR-AECO/BASIS</v>
      </c>
      <c r="AF2038" s="0" t="str">
        <f aca="false">D2038&amp;V2038</f>
        <v>FT-CAND-ERMS-BAS-</v>
      </c>
    </row>
    <row r="2039" customFormat="false" ht="12.75" hidden="false" customHeight="false" outlineLevel="0" collapsed="false">
      <c r="A2039" s="80" t="n">
        <v>36682</v>
      </c>
      <c r="B2039" s="81" t="s">
        <v>55</v>
      </c>
      <c r="C2039" s="81" t="s">
        <v>56</v>
      </c>
      <c r="D2039" s="81" t="s">
        <v>84</v>
      </c>
      <c r="E2039" s="81" t="s">
        <v>21</v>
      </c>
      <c r="F2039" s="81"/>
      <c r="G2039" s="81" t="s">
        <v>58</v>
      </c>
      <c r="H2039" s="80" t="n">
        <v>37956</v>
      </c>
      <c r="I2039" s="81" t="n">
        <v>0</v>
      </c>
      <c r="J2039" s="81" t="n">
        <v>0</v>
      </c>
      <c r="K2039" s="82" t="n">
        <f aca="false">IF(J2039=0,0,J2039/I2039)</f>
        <v>0</v>
      </c>
      <c r="L2039" s="82" t="n">
        <f aca="false">I2039/UOM</f>
        <v>0</v>
      </c>
      <c r="M2039" s="82" t="n">
        <f aca="false">J2039/UOM</f>
        <v>0</v>
      </c>
      <c r="N2039" s="83" t="str">
        <f aca="false">IF(F2039="P","PHY",IF(F2039="G","G",E2039))</f>
        <v>D</v>
      </c>
      <c r="O2039" s="83" t="str">
        <f aca="false">IF(ISNA(VLOOKUP(G2039,BadCanCurves,1,FALSE())),VLOOKUP(D2039,FOLIOS,6,FALSE()),"not used")</f>
        <v>not used</v>
      </c>
      <c r="P2039" s="83" t="n">
        <f aca="false">IF($N2039="P",VLOOKUP(H2039,PrcBuckets,2,FALSE()),0)</f>
        <v>0</v>
      </c>
      <c r="Q2039" s="83" t="n">
        <f aca="false">IF($N2039="D",VLOOKUP(H2039,BasisBuckets,2,FALSE()),0)</f>
        <v>11</v>
      </c>
      <c r="R2039" s="83" t="n">
        <f aca="false">IF($N2039="PHY",VLOOKUP(H2039,PGDBuckets,2,FALSE()),0)</f>
        <v>0</v>
      </c>
      <c r="S2039" s="83" t="n">
        <f aca="false">IF($N2039="G",VLOOKUP(H2039,PGDBuckets,2,FALSE()),0)</f>
        <v>0</v>
      </c>
      <c r="T2039" s="83" t="n">
        <f aca="false">SUM(P2039:S2039)</f>
        <v>11</v>
      </c>
      <c r="U2039" s="83" t="str">
        <f aca="false">IF(O2039="not used","-",O2039&amp;N2039&amp;T2039)</f>
        <v>-</v>
      </c>
      <c r="V2039" s="83" t="str">
        <f aca="false">IF(O2039="Not Used","-",VLOOKUP(D2039,FOLIOS,7,FALSE())&amp;H2039)</f>
        <v>-</v>
      </c>
      <c r="W2039" s="83" t="str">
        <f aca="false">IF(U2039="-","-",O2039&amp;E2039&amp;H2039)</f>
        <v>-</v>
      </c>
      <c r="X2039" s="84" t="str">
        <f aca="false">D2039&amp;G2039</f>
        <v>FT-CAND-ERMS-BASCGPR-AECO/BASIS</v>
      </c>
      <c r="AF2039" s="0" t="str">
        <f aca="false">D2039&amp;V2039</f>
        <v>FT-CAND-ERMS-BAS-</v>
      </c>
    </row>
    <row r="2040" customFormat="false" ht="12.75" hidden="false" customHeight="false" outlineLevel="0" collapsed="false">
      <c r="A2040" s="80" t="n">
        <v>36682</v>
      </c>
      <c r="B2040" s="81" t="s">
        <v>55</v>
      </c>
      <c r="C2040" s="81" t="s">
        <v>56</v>
      </c>
      <c r="D2040" s="81" t="s">
        <v>84</v>
      </c>
      <c r="E2040" s="81" t="s">
        <v>21</v>
      </c>
      <c r="F2040" s="81"/>
      <c r="G2040" s="81" t="s">
        <v>58</v>
      </c>
      <c r="H2040" s="80" t="n">
        <v>37987</v>
      </c>
      <c r="I2040" s="81" t="n">
        <v>0</v>
      </c>
      <c r="J2040" s="81" t="n">
        <v>0</v>
      </c>
      <c r="K2040" s="82" t="n">
        <f aca="false">IF(J2040=0,0,J2040/I2040)</f>
        <v>0</v>
      </c>
      <c r="L2040" s="82" t="n">
        <f aca="false">I2040/UOM</f>
        <v>0</v>
      </c>
      <c r="M2040" s="82" t="n">
        <f aca="false">J2040/UOM</f>
        <v>0</v>
      </c>
      <c r="N2040" s="83" t="str">
        <f aca="false">IF(F2040="P","PHY",IF(F2040="G","G",E2040))</f>
        <v>D</v>
      </c>
      <c r="O2040" s="83" t="str">
        <f aca="false">IF(ISNA(VLOOKUP(G2040,BadCanCurves,1,FALSE())),VLOOKUP(D2040,FOLIOS,6,FALSE()),"not used")</f>
        <v>not used</v>
      </c>
      <c r="P2040" s="83" t="n">
        <f aca="false">IF($N2040="P",VLOOKUP(H2040,PrcBuckets,2,FALSE()),0)</f>
        <v>0</v>
      </c>
      <c r="Q2040" s="83" t="n">
        <f aca="false">IF($N2040="D",VLOOKUP(H2040,BasisBuckets,2,FALSE()),0)</f>
        <v>12</v>
      </c>
      <c r="R2040" s="83" t="n">
        <f aca="false">IF($N2040="PHY",VLOOKUP(H2040,PGDBuckets,2,FALSE()),0)</f>
        <v>0</v>
      </c>
      <c r="S2040" s="83" t="n">
        <f aca="false">IF($N2040="G",VLOOKUP(H2040,PGDBuckets,2,FALSE()),0)</f>
        <v>0</v>
      </c>
      <c r="T2040" s="83" t="n">
        <f aca="false">SUM(P2040:S2040)</f>
        <v>12</v>
      </c>
      <c r="U2040" s="83" t="str">
        <f aca="false">IF(O2040="not used","-",O2040&amp;N2040&amp;T2040)</f>
        <v>-</v>
      </c>
      <c r="V2040" s="83" t="str">
        <f aca="false">IF(O2040="Not Used","-",VLOOKUP(D2040,FOLIOS,7,FALSE())&amp;H2040)</f>
        <v>-</v>
      </c>
      <c r="W2040" s="83" t="str">
        <f aca="false">IF(U2040="-","-",O2040&amp;E2040&amp;H2040)</f>
        <v>-</v>
      </c>
      <c r="X2040" s="84" t="str">
        <f aca="false">D2040&amp;G2040</f>
        <v>FT-CAND-ERMS-BASCGPR-AECO/BASIS</v>
      </c>
      <c r="AF2040" s="0" t="str">
        <f aca="false">D2040&amp;V2040</f>
        <v>FT-CAND-ERMS-BAS-</v>
      </c>
    </row>
    <row r="2041" customFormat="false" ht="12.75" hidden="false" customHeight="false" outlineLevel="0" collapsed="false">
      <c r="A2041" s="80" t="n">
        <v>36682</v>
      </c>
      <c r="B2041" s="81" t="s">
        <v>55</v>
      </c>
      <c r="C2041" s="81" t="s">
        <v>56</v>
      </c>
      <c r="D2041" s="81" t="s">
        <v>84</v>
      </c>
      <c r="E2041" s="81" t="s">
        <v>21</v>
      </c>
      <c r="F2041" s="81"/>
      <c r="G2041" s="81" t="s">
        <v>58</v>
      </c>
      <c r="H2041" s="80" t="n">
        <v>38018</v>
      </c>
      <c r="I2041" s="81" t="n">
        <v>0</v>
      </c>
      <c r="J2041" s="81" t="n">
        <v>0</v>
      </c>
      <c r="K2041" s="82" t="n">
        <f aca="false">IF(J2041=0,0,J2041/I2041)</f>
        <v>0</v>
      </c>
      <c r="L2041" s="82" t="n">
        <f aca="false">I2041/UOM</f>
        <v>0</v>
      </c>
      <c r="M2041" s="82" t="n">
        <f aca="false">J2041/UOM</f>
        <v>0</v>
      </c>
      <c r="N2041" s="83" t="str">
        <f aca="false">IF(F2041="P","PHY",IF(F2041="G","G",E2041))</f>
        <v>D</v>
      </c>
      <c r="O2041" s="83" t="str">
        <f aca="false">IF(ISNA(VLOOKUP(G2041,BadCanCurves,1,FALSE())),VLOOKUP(D2041,FOLIOS,6,FALSE()),"not used")</f>
        <v>not used</v>
      </c>
      <c r="P2041" s="83" t="n">
        <f aca="false">IF($N2041="P",VLOOKUP(H2041,PrcBuckets,2,FALSE()),0)</f>
        <v>0</v>
      </c>
      <c r="Q2041" s="83" t="n">
        <f aca="false">IF($N2041="D",VLOOKUP(H2041,BasisBuckets,2,FALSE()),0)</f>
        <v>12</v>
      </c>
      <c r="R2041" s="83" t="n">
        <f aca="false">IF($N2041="PHY",VLOOKUP(H2041,PGDBuckets,2,FALSE()),0)</f>
        <v>0</v>
      </c>
      <c r="S2041" s="83" t="n">
        <f aca="false">IF($N2041="G",VLOOKUP(H2041,PGDBuckets,2,FALSE()),0)</f>
        <v>0</v>
      </c>
      <c r="T2041" s="83" t="n">
        <f aca="false">SUM(P2041:S2041)</f>
        <v>12</v>
      </c>
      <c r="U2041" s="83" t="str">
        <f aca="false">IF(O2041="not used","-",O2041&amp;N2041&amp;T2041)</f>
        <v>-</v>
      </c>
      <c r="V2041" s="83" t="str">
        <f aca="false">IF(O2041="Not Used","-",VLOOKUP(D2041,FOLIOS,7,FALSE())&amp;H2041)</f>
        <v>-</v>
      </c>
      <c r="W2041" s="83" t="str">
        <f aca="false">IF(U2041="-","-",O2041&amp;E2041&amp;H2041)</f>
        <v>-</v>
      </c>
      <c r="X2041" s="84" t="str">
        <f aca="false">D2041&amp;G2041</f>
        <v>FT-CAND-ERMS-BASCGPR-AECO/BASIS</v>
      </c>
      <c r="AF2041" s="0" t="str">
        <f aca="false">D2041&amp;V2041</f>
        <v>FT-CAND-ERMS-BAS-</v>
      </c>
    </row>
    <row r="2042" customFormat="false" ht="12.75" hidden="false" customHeight="false" outlineLevel="0" collapsed="false">
      <c r="A2042" s="80" t="n">
        <v>36682</v>
      </c>
      <c r="B2042" s="81" t="s">
        <v>55</v>
      </c>
      <c r="C2042" s="81" t="s">
        <v>56</v>
      </c>
      <c r="D2042" s="81" t="s">
        <v>84</v>
      </c>
      <c r="E2042" s="81" t="s">
        <v>21</v>
      </c>
      <c r="F2042" s="81"/>
      <c r="G2042" s="81" t="s">
        <v>58</v>
      </c>
      <c r="H2042" s="80" t="n">
        <v>38047</v>
      </c>
      <c r="I2042" s="81" t="n">
        <v>0</v>
      </c>
      <c r="J2042" s="81" t="n">
        <v>0</v>
      </c>
      <c r="K2042" s="82" t="n">
        <f aca="false">IF(J2042=0,0,J2042/I2042)</f>
        <v>0</v>
      </c>
      <c r="L2042" s="82" t="n">
        <f aca="false">I2042/UOM</f>
        <v>0</v>
      </c>
      <c r="M2042" s="82" t="n">
        <f aca="false">J2042/UOM</f>
        <v>0</v>
      </c>
      <c r="N2042" s="83" t="str">
        <f aca="false">IF(F2042="P","PHY",IF(F2042="G","G",E2042))</f>
        <v>D</v>
      </c>
      <c r="O2042" s="83" t="str">
        <f aca="false">IF(ISNA(VLOOKUP(G2042,BadCanCurves,1,FALSE())),VLOOKUP(D2042,FOLIOS,6,FALSE()),"not used")</f>
        <v>not used</v>
      </c>
      <c r="P2042" s="83" t="n">
        <f aca="false">IF($N2042="P",VLOOKUP(H2042,PrcBuckets,2,FALSE()),0)</f>
        <v>0</v>
      </c>
      <c r="Q2042" s="83" t="n">
        <f aca="false">IF($N2042="D",VLOOKUP(H2042,BasisBuckets,2,FALSE()),0)</f>
        <v>12</v>
      </c>
      <c r="R2042" s="83" t="n">
        <f aca="false">IF($N2042="PHY",VLOOKUP(H2042,PGDBuckets,2,FALSE()),0)</f>
        <v>0</v>
      </c>
      <c r="S2042" s="83" t="n">
        <f aca="false">IF($N2042="G",VLOOKUP(H2042,PGDBuckets,2,FALSE()),0)</f>
        <v>0</v>
      </c>
      <c r="T2042" s="83" t="n">
        <f aca="false">SUM(P2042:S2042)</f>
        <v>12</v>
      </c>
      <c r="U2042" s="83" t="str">
        <f aca="false">IF(O2042="not used","-",O2042&amp;N2042&amp;T2042)</f>
        <v>-</v>
      </c>
      <c r="V2042" s="83" t="str">
        <f aca="false">IF(O2042="Not Used","-",VLOOKUP(D2042,FOLIOS,7,FALSE())&amp;H2042)</f>
        <v>-</v>
      </c>
      <c r="W2042" s="83" t="str">
        <f aca="false">IF(U2042="-","-",O2042&amp;E2042&amp;H2042)</f>
        <v>-</v>
      </c>
      <c r="X2042" s="84" t="str">
        <f aca="false">D2042&amp;G2042</f>
        <v>FT-CAND-ERMS-BASCGPR-AECO/BASIS</v>
      </c>
      <c r="AF2042" s="0" t="str">
        <f aca="false">D2042&amp;V2042</f>
        <v>FT-CAND-ERMS-BAS-</v>
      </c>
    </row>
    <row r="2043" customFormat="false" ht="12.75" hidden="false" customHeight="false" outlineLevel="0" collapsed="false">
      <c r="A2043" s="80" t="n">
        <v>36682</v>
      </c>
      <c r="B2043" s="81" t="s">
        <v>55</v>
      </c>
      <c r="C2043" s="81" t="s">
        <v>56</v>
      </c>
      <c r="D2043" s="81" t="s">
        <v>84</v>
      </c>
      <c r="E2043" s="81" t="s">
        <v>21</v>
      </c>
      <c r="F2043" s="81"/>
      <c r="G2043" s="81" t="s">
        <v>58</v>
      </c>
      <c r="H2043" s="80" t="n">
        <v>38078</v>
      </c>
      <c r="I2043" s="81" t="n">
        <v>0</v>
      </c>
      <c r="J2043" s="81" t="n">
        <v>0</v>
      </c>
      <c r="K2043" s="82" t="n">
        <f aca="false">IF(J2043=0,0,J2043/I2043)</f>
        <v>0</v>
      </c>
      <c r="L2043" s="82" t="n">
        <f aca="false">I2043/UOM</f>
        <v>0</v>
      </c>
      <c r="M2043" s="82" t="n">
        <f aca="false">J2043/UOM</f>
        <v>0</v>
      </c>
      <c r="N2043" s="83" t="str">
        <f aca="false">IF(F2043="P","PHY",IF(F2043="G","G",E2043))</f>
        <v>D</v>
      </c>
      <c r="O2043" s="83" t="str">
        <f aca="false">IF(ISNA(VLOOKUP(G2043,BadCanCurves,1,FALSE())),VLOOKUP(D2043,FOLIOS,6,FALSE()),"not used")</f>
        <v>not used</v>
      </c>
      <c r="P2043" s="83" t="n">
        <f aca="false">IF($N2043="P",VLOOKUP(H2043,PrcBuckets,2,FALSE()),0)</f>
        <v>0</v>
      </c>
      <c r="Q2043" s="83" t="n">
        <f aca="false">IF($N2043="D",VLOOKUP(H2043,BasisBuckets,2,FALSE()),0)</f>
        <v>12</v>
      </c>
      <c r="R2043" s="83" t="n">
        <f aca="false">IF($N2043="PHY",VLOOKUP(H2043,PGDBuckets,2,FALSE()),0)</f>
        <v>0</v>
      </c>
      <c r="S2043" s="83" t="n">
        <f aca="false">IF($N2043="G",VLOOKUP(H2043,PGDBuckets,2,FALSE()),0)</f>
        <v>0</v>
      </c>
      <c r="T2043" s="83" t="n">
        <f aca="false">SUM(P2043:S2043)</f>
        <v>12</v>
      </c>
      <c r="U2043" s="83" t="str">
        <f aca="false">IF(O2043="not used","-",O2043&amp;N2043&amp;T2043)</f>
        <v>-</v>
      </c>
      <c r="V2043" s="83" t="str">
        <f aca="false">IF(O2043="Not Used","-",VLOOKUP(D2043,FOLIOS,7,FALSE())&amp;H2043)</f>
        <v>-</v>
      </c>
      <c r="W2043" s="83" t="str">
        <f aca="false">IF(U2043="-","-",O2043&amp;E2043&amp;H2043)</f>
        <v>-</v>
      </c>
      <c r="X2043" s="84" t="str">
        <f aca="false">D2043&amp;G2043</f>
        <v>FT-CAND-ERMS-BASCGPR-AECO/BASIS</v>
      </c>
      <c r="AF2043" s="0" t="str">
        <f aca="false">D2043&amp;V2043</f>
        <v>FT-CAND-ERMS-BAS-</v>
      </c>
    </row>
    <row r="2044" customFormat="false" ht="12.75" hidden="false" customHeight="false" outlineLevel="0" collapsed="false">
      <c r="A2044" s="80" t="n">
        <v>36682</v>
      </c>
      <c r="B2044" s="81" t="s">
        <v>55</v>
      </c>
      <c r="C2044" s="81" t="s">
        <v>56</v>
      </c>
      <c r="D2044" s="81" t="s">
        <v>84</v>
      </c>
      <c r="E2044" s="81" t="s">
        <v>21</v>
      </c>
      <c r="F2044" s="81"/>
      <c r="G2044" s="81" t="s">
        <v>58</v>
      </c>
      <c r="H2044" s="80" t="n">
        <v>38108</v>
      </c>
      <c r="I2044" s="81" t="n">
        <v>0</v>
      </c>
      <c r="J2044" s="81" t="n">
        <v>0</v>
      </c>
      <c r="K2044" s="82" t="n">
        <f aca="false">IF(J2044=0,0,J2044/I2044)</f>
        <v>0</v>
      </c>
      <c r="L2044" s="82" t="n">
        <f aca="false">I2044/UOM</f>
        <v>0</v>
      </c>
      <c r="M2044" s="82" t="n">
        <f aca="false">J2044/UOM</f>
        <v>0</v>
      </c>
      <c r="N2044" s="83" t="str">
        <f aca="false">IF(F2044="P","PHY",IF(F2044="G","G",E2044))</f>
        <v>D</v>
      </c>
      <c r="O2044" s="83" t="str">
        <f aca="false">IF(ISNA(VLOOKUP(G2044,BadCanCurves,1,FALSE())),VLOOKUP(D2044,FOLIOS,6,FALSE()),"not used")</f>
        <v>not used</v>
      </c>
      <c r="P2044" s="83" t="n">
        <f aca="false">IF($N2044="P",VLOOKUP(H2044,PrcBuckets,2,FALSE()),0)</f>
        <v>0</v>
      </c>
      <c r="Q2044" s="83" t="n">
        <f aca="false">IF($N2044="D",VLOOKUP(H2044,BasisBuckets,2,FALSE()),0)</f>
        <v>12</v>
      </c>
      <c r="R2044" s="83" t="n">
        <f aca="false">IF($N2044="PHY",VLOOKUP(H2044,PGDBuckets,2,FALSE()),0)</f>
        <v>0</v>
      </c>
      <c r="S2044" s="83" t="n">
        <f aca="false">IF($N2044="G",VLOOKUP(H2044,PGDBuckets,2,FALSE()),0)</f>
        <v>0</v>
      </c>
      <c r="T2044" s="83" t="n">
        <f aca="false">SUM(P2044:S2044)</f>
        <v>12</v>
      </c>
      <c r="U2044" s="83" t="str">
        <f aca="false">IF(O2044="not used","-",O2044&amp;N2044&amp;T2044)</f>
        <v>-</v>
      </c>
      <c r="V2044" s="83" t="str">
        <f aca="false">IF(O2044="Not Used","-",VLOOKUP(D2044,FOLIOS,7,FALSE())&amp;H2044)</f>
        <v>-</v>
      </c>
      <c r="W2044" s="83" t="str">
        <f aca="false">IF(U2044="-","-",O2044&amp;E2044&amp;H2044)</f>
        <v>-</v>
      </c>
      <c r="X2044" s="84" t="str">
        <f aca="false">D2044&amp;G2044</f>
        <v>FT-CAND-ERMS-BASCGPR-AECO/BASIS</v>
      </c>
      <c r="AF2044" s="0" t="str">
        <f aca="false">D2044&amp;V2044</f>
        <v>FT-CAND-ERMS-BAS-</v>
      </c>
    </row>
    <row r="2045" customFormat="false" ht="12.75" hidden="false" customHeight="false" outlineLevel="0" collapsed="false">
      <c r="A2045" s="80" t="n">
        <v>36682</v>
      </c>
      <c r="B2045" s="81" t="s">
        <v>55</v>
      </c>
      <c r="C2045" s="81" t="s">
        <v>56</v>
      </c>
      <c r="D2045" s="81" t="s">
        <v>84</v>
      </c>
      <c r="E2045" s="81" t="s">
        <v>21</v>
      </c>
      <c r="F2045" s="81"/>
      <c r="G2045" s="81" t="s">
        <v>58</v>
      </c>
      <c r="H2045" s="80" t="n">
        <v>38139</v>
      </c>
      <c r="I2045" s="81" t="n">
        <v>0</v>
      </c>
      <c r="J2045" s="81" t="n">
        <v>0</v>
      </c>
      <c r="K2045" s="82" t="n">
        <f aca="false">IF(J2045=0,0,J2045/I2045)</f>
        <v>0</v>
      </c>
      <c r="L2045" s="82" t="n">
        <f aca="false">I2045/UOM</f>
        <v>0</v>
      </c>
      <c r="M2045" s="82" t="n">
        <f aca="false">J2045/UOM</f>
        <v>0</v>
      </c>
      <c r="N2045" s="83" t="str">
        <f aca="false">IF(F2045="P","PHY",IF(F2045="G","G",E2045))</f>
        <v>D</v>
      </c>
      <c r="O2045" s="83" t="str">
        <f aca="false">IF(ISNA(VLOOKUP(G2045,BadCanCurves,1,FALSE())),VLOOKUP(D2045,FOLIOS,6,FALSE()),"not used")</f>
        <v>not used</v>
      </c>
      <c r="P2045" s="83" t="n">
        <f aca="false">IF($N2045="P",VLOOKUP(H2045,PrcBuckets,2,FALSE()),0)</f>
        <v>0</v>
      </c>
      <c r="Q2045" s="83" t="n">
        <f aca="false">IF($N2045="D",VLOOKUP(H2045,BasisBuckets,2,FALSE()),0)</f>
        <v>12</v>
      </c>
      <c r="R2045" s="83" t="n">
        <f aca="false">IF($N2045="PHY",VLOOKUP(H2045,PGDBuckets,2,FALSE()),0)</f>
        <v>0</v>
      </c>
      <c r="S2045" s="83" t="n">
        <f aca="false">IF($N2045="G",VLOOKUP(H2045,PGDBuckets,2,FALSE()),0)</f>
        <v>0</v>
      </c>
      <c r="T2045" s="83" t="n">
        <f aca="false">SUM(P2045:S2045)</f>
        <v>12</v>
      </c>
      <c r="U2045" s="83" t="str">
        <f aca="false">IF(O2045="not used","-",O2045&amp;N2045&amp;T2045)</f>
        <v>-</v>
      </c>
      <c r="V2045" s="83" t="str">
        <f aca="false">IF(O2045="Not Used","-",VLOOKUP(D2045,FOLIOS,7,FALSE())&amp;H2045)</f>
        <v>-</v>
      </c>
      <c r="W2045" s="83" t="str">
        <f aca="false">IF(U2045="-","-",O2045&amp;E2045&amp;H2045)</f>
        <v>-</v>
      </c>
      <c r="X2045" s="84" t="str">
        <f aca="false">D2045&amp;G2045</f>
        <v>FT-CAND-ERMS-BASCGPR-AECO/BASIS</v>
      </c>
      <c r="AF2045" s="0" t="str">
        <f aca="false">D2045&amp;V2045</f>
        <v>FT-CAND-ERMS-BAS-</v>
      </c>
    </row>
    <row r="2046" customFormat="false" ht="12.75" hidden="false" customHeight="false" outlineLevel="0" collapsed="false">
      <c r="A2046" s="80" t="n">
        <v>36682</v>
      </c>
      <c r="B2046" s="81" t="s">
        <v>55</v>
      </c>
      <c r="C2046" s="81" t="s">
        <v>56</v>
      </c>
      <c r="D2046" s="81" t="s">
        <v>84</v>
      </c>
      <c r="E2046" s="81" t="s">
        <v>21</v>
      </c>
      <c r="F2046" s="81"/>
      <c r="G2046" s="81" t="s">
        <v>58</v>
      </c>
      <c r="H2046" s="80" t="n">
        <v>38169</v>
      </c>
      <c r="I2046" s="81" t="n">
        <v>0</v>
      </c>
      <c r="J2046" s="81" t="n">
        <v>0</v>
      </c>
      <c r="K2046" s="82" t="n">
        <f aca="false">IF(J2046=0,0,J2046/I2046)</f>
        <v>0</v>
      </c>
      <c r="L2046" s="82" t="n">
        <f aca="false">I2046/UOM</f>
        <v>0</v>
      </c>
      <c r="M2046" s="82" t="n">
        <f aca="false">J2046/UOM</f>
        <v>0</v>
      </c>
      <c r="N2046" s="83" t="str">
        <f aca="false">IF(F2046="P","PHY",IF(F2046="G","G",E2046))</f>
        <v>D</v>
      </c>
      <c r="O2046" s="83" t="str">
        <f aca="false">IF(ISNA(VLOOKUP(G2046,BadCanCurves,1,FALSE())),VLOOKUP(D2046,FOLIOS,6,FALSE()),"not used")</f>
        <v>not used</v>
      </c>
      <c r="P2046" s="83" t="n">
        <f aca="false">IF($N2046="P",VLOOKUP(H2046,PrcBuckets,2,FALSE()),0)</f>
        <v>0</v>
      </c>
      <c r="Q2046" s="83" t="n">
        <f aca="false">IF($N2046="D",VLOOKUP(H2046,BasisBuckets,2,FALSE()),0)</f>
        <v>12</v>
      </c>
      <c r="R2046" s="83" t="n">
        <f aca="false">IF($N2046="PHY",VLOOKUP(H2046,PGDBuckets,2,FALSE()),0)</f>
        <v>0</v>
      </c>
      <c r="S2046" s="83" t="n">
        <f aca="false">IF($N2046="G",VLOOKUP(H2046,PGDBuckets,2,FALSE()),0)</f>
        <v>0</v>
      </c>
      <c r="T2046" s="83" t="n">
        <f aca="false">SUM(P2046:S2046)</f>
        <v>12</v>
      </c>
      <c r="U2046" s="83" t="str">
        <f aca="false">IF(O2046="not used","-",O2046&amp;N2046&amp;T2046)</f>
        <v>-</v>
      </c>
      <c r="V2046" s="83" t="str">
        <f aca="false">IF(O2046="Not Used","-",VLOOKUP(D2046,FOLIOS,7,FALSE())&amp;H2046)</f>
        <v>-</v>
      </c>
      <c r="W2046" s="83" t="str">
        <f aca="false">IF(U2046="-","-",O2046&amp;E2046&amp;H2046)</f>
        <v>-</v>
      </c>
      <c r="X2046" s="84" t="str">
        <f aca="false">D2046&amp;G2046</f>
        <v>FT-CAND-ERMS-BASCGPR-AECO/BASIS</v>
      </c>
      <c r="AF2046" s="0" t="str">
        <f aca="false">D2046&amp;V2046</f>
        <v>FT-CAND-ERMS-BAS-</v>
      </c>
    </row>
    <row r="2047" customFormat="false" ht="12.75" hidden="false" customHeight="false" outlineLevel="0" collapsed="false">
      <c r="A2047" s="80" t="n">
        <v>36682</v>
      </c>
      <c r="B2047" s="81" t="s">
        <v>55</v>
      </c>
      <c r="C2047" s="81" t="s">
        <v>56</v>
      </c>
      <c r="D2047" s="81" t="s">
        <v>84</v>
      </c>
      <c r="E2047" s="81" t="s">
        <v>21</v>
      </c>
      <c r="F2047" s="81"/>
      <c r="G2047" s="81" t="s">
        <v>58</v>
      </c>
      <c r="H2047" s="80" t="n">
        <v>38200</v>
      </c>
      <c r="I2047" s="81" t="n">
        <v>0</v>
      </c>
      <c r="J2047" s="81" t="n">
        <v>0</v>
      </c>
      <c r="K2047" s="82" t="n">
        <f aca="false">IF(J2047=0,0,J2047/I2047)</f>
        <v>0</v>
      </c>
      <c r="L2047" s="82" t="n">
        <f aca="false">I2047/UOM</f>
        <v>0</v>
      </c>
      <c r="M2047" s="82" t="n">
        <f aca="false">J2047/UOM</f>
        <v>0</v>
      </c>
      <c r="N2047" s="83" t="str">
        <f aca="false">IF(F2047="P","PHY",IF(F2047="G","G",E2047))</f>
        <v>D</v>
      </c>
      <c r="O2047" s="83" t="str">
        <f aca="false">IF(ISNA(VLOOKUP(G2047,BadCanCurves,1,FALSE())),VLOOKUP(D2047,FOLIOS,6,FALSE()),"not used")</f>
        <v>not used</v>
      </c>
      <c r="P2047" s="83" t="n">
        <f aca="false">IF($N2047="P",VLOOKUP(H2047,PrcBuckets,2,FALSE()),0)</f>
        <v>0</v>
      </c>
      <c r="Q2047" s="83" t="n">
        <f aca="false">IF($N2047="D",VLOOKUP(H2047,BasisBuckets,2,FALSE()),0)</f>
        <v>12</v>
      </c>
      <c r="R2047" s="83" t="n">
        <f aca="false">IF($N2047="PHY",VLOOKUP(H2047,PGDBuckets,2,FALSE()),0)</f>
        <v>0</v>
      </c>
      <c r="S2047" s="83" t="n">
        <f aca="false">IF($N2047="G",VLOOKUP(H2047,PGDBuckets,2,FALSE()),0)</f>
        <v>0</v>
      </c>
      <c r="T2047" s="83" t="n">
        <f aca="false">SUM(P2047:S2047)</f>
        <v>12</v>
      </c>
      <c r="U2047" s="83" t="str">
        <f aca="false">IF(O2047="not used","-",O2047&amp;N2047&amp;T2047)</f>
        <v>-</v>
      </c>
      <c r="V2047" s="83" t="str">
        <f aca="false">IF(O2047="Not Used","-",VLOOKUP(D2047,FOLIOS,7,FALSE())&amp;H2047)</f>
        <v>-</v>
      </c>
      <c r="W2047" s="83" t="str">
        <f aca="false">IF(U2047="-","-",O2047&amp;E2047&amp;H2047)</f>
        <v>-</v>
      </c>
      <c r="X2047" s="84" t="str">
        <f aca="false">D2047&amp;G2047</f>
        <v>FT-CAND-ERMS-BASCGPR-AECO/BASIS</v>
      </c>
      <c r="AF2047" s="0" t="str">
        <f aca="false">D2047&amp;V2047</f>
        <v>FT-CAND-ERMS-BAS-</v>
      </c>
    </row>
    <row r="2048" customFormat="false" ht="12.75" hidden="false" customHeight="false" outlineLevel="0" collapsed="false">
      <c r="A2048" s="80" t="n">
        <v>36682</v>
      </c>
      <c r="B2048" s="81" t="s">
        <v>55</v>
      </c>
      <c r="C2048" s="81" t="s">
        <v>56</v>
      </c>
      <c r="D2048" s="81" t="s">
        <v>84</v>
      </c>
      <c r="E2048" s="81" t="s">
        <v>21</v>
      </c>
      <c r="F2048" s="81"/>
      <c r="G2048" s="81" t="s">
        <v>58</v>
      </c>
      <c r="H2048" s="80" t="n">
        <v>38231</v>
      </c>
      <c r="I2048" s="81" t="n">
        <v>0</v>
      </c>
      <c r="J2048" s="81" t="n">
        <v>0</v>
      </c>
      <c r="K2048" s="82" t="n">
        <f aca="false">IF(J2048=0,0,J2048/I2048)</f>
        <v>0</v>
      </c>
      <c r="L2048" s="82" t="n">
        <f aca="false">I2048/UOM</f>
        <v>0</v>
      </c>
      <c r="M2048" s="82" t="n">
        <f aca="false">J2048/UOM</f>
        <v>0</v>
      </c>
      <c r="N2048" s="83" t="str">
        <f aca="false">IF(F2048="P","PHY",IF(F2048="G","G",E2048))</f>
        <v>D</v>
      </c>
      <c r="O2048" s="83" t="str">
        <f aca="false">IF(ISNA(VLOOKUP(G2048,BadCanCurves,1,FALSE())),VLOOKUP(D2048,FOLIOS,6,FALSE()),"not used")</f>
        <v>not used</v>
      </c>
      <c r="P2048" s="83" t="n">
        <f aca="false">IF($N2048="P",VLOOKUP(H2048,PrcBuckets,2,FALSE()),0)</f>
        <v>0</v>
      </c>
      <c r="Q2048" s="83" t="n">
        <f aca="false">IF($N2048="D",VLOOKUP(H2048,BasisBuckets,2,FALSE()),0)</f>
        <v>12</v>
      </c>
      <c r="R2048" s="83" t="n">
        <f aca="false">IF($N2048="PHY",VLOOKUP(H2048,PGDBuckets,2,FALSE()),0)</f>
        <v>0</v>
      </c>
      <c r="S2048" s="83" t="n">
        <f aca="false">IF($N2048="G",VLOOKUP(H2048,PGDBuckets,2,FALSE()),0)</f>
        <v>0</v>
      </c>
      <c r="T2048" s="83" t="n">
        <f aca="false">SUM(P2048:S2048)</f>
        <v>12</v>
      </c>
      <c r="U2048" s="83" t="str">
        <f aca="false">IF(O2048="not used","-",O2048&amp;N2048&amp;T2048)</f>
        <v>-</v>
      </c>
      <c r="V2048" s="83" t="str">
        <f aca="false">IF(O2048="Not Used","-",VLOOKUP(D2048,FOLIOS,7,FALSE())&amp;H2048)</f>
        <v>-</v>
      </c>
      <c r="W2048" s="83" t="str">
        <f aca="false">IF(U2048="-","-",O2048&amp;E2048&amp;H2048)</f>
        <v>-</v>
      </c>
      <c r="X2048" s="84" t="str">
        <f aca="false">D2048&amp;G2048</f>
        <v>FT-CAND-ERMS-BASCGPR-AECO/BASIS</v>
      </c>
      <c r="AF2048" s="0" t="str">
        <f aca="false">D2048&amp;V2048</f>
        <v>FT-CAND-ERMS-BAS-</v>
      </c>
    </row>
    <row r="2049" customFormat="false" ht="12.75" hidden="false" customHeight="false" outlineLevel="0" collapsed="false">
      <c r="A2049" s="80" t="n">
        <v>36682</v>
      </c>
      <c r="B2049" s="81" t="s">
        <v>55</v>
      </c>
      <c r="C2049" s="81" t="s">
        <v>56</v>
      </c>
      <c r="D2049" s="81" t="s">
        <v>84</v>
      </c>
      <c r="E2049" s="81" t="s">
        <v>21</v>
      </c>
      <c r="F2049" s="81"/>
      <c r="G2049" s="81" t="s">
        <v>58</v>
      </c>
      <c r="H2049" s="80" t="n">
        <v>38261</v>
      </c>
      <c r="I2049" s="81" t="n">
        <v>0</v>
      </c>
      <c r="J2049" s="81" t="n">
        <v>0</v>
      </c>
      <c r="K2049" s="82" t="n">
        <f aca="false">IF(J2049=0,0,J2049/I2049)</f>
        <v>0</v>
      </c>
      <c r="L2049" s="82" t="n">
        <f aca="false">I2049/UOM</f>
        <v>0</v>
      </c>
      <c r="M2049" s="82" t="n">
        <f aca="false">J2049/UOM</f>
        <v>0</v>
      </c>
      <c r="N2049" s="83" t="str">
        <f aca="false">IF(F2049="P","PHY",IF(F2049="G","G",E2049))</f>
        <v>D</v>
      </c>
      <c r="O2049" s="83" t="str">
        <f aca="false">IF(ISNA(VLOOKUP(G2049,BadCanCurves,1,FALSE())),VLOOKUP(D2049,FOLIOS,6,FALSE()),"not used")</f>
        <v>not used</v>
      </c>
      <c r="P2049" s="83" t="n">
        <f aca="false">IF($N2049="P",VLOOKUP(H2049,PrcBuckets,2,FALSE()),0)</f>
        <v>0</v>
      </c>
      <c r="Q2049" s="83" t="n">
        <f aca="false">IF($N2049="D",VLOOKUP(H2049,BasisBuckets,2,FALSE()),0)</f>
        <v>12</v>
      </c>
      <c r="R2049" s="83" t="n">
        <f aca="false">IF($N2049="PHY",VLOOKUP(H2049,PGDBuckets,2,FALSE()),0)</f>
        <v>0</v>
      </c>
      <c r="S2049" s="83" t="n">
        <f aca="false">IF($N2049="G",VLOOKUP(H2049,PGDBuckets,2,FALSE()),0)</f>
        <v>0</v>
      </c>
      <c r="T2049" s="83" t="n">
        <f aca="false">SUM(P2049:S2049)</f>
        <v>12</v>
      </c>
      <c r="U2049" s="83" t="str">
        <f aca="false">IF(O2049="not used","-",O2049&amp;N2049&amp;T2049)</f>
        <v>-</v>
      </c>
      <c r="V2049" s="83" t="str">
        <f aca="false">IF(O2049="Not Used","-",VLOOKUP(D2049,FOLIOS,7,FALSE())&amp;H2049)</f>
        <v>-</v>
      </c>
      <c r="W2049" s="83" t="str">
        <f aca="false">IF(U2049="-","-",O2049&amp;E2049&amp;H2049)</f>
        <v>-</v>
      </c>
      <c r="X2049" s="84" t="str">
        <f aca="false">D2049&amp;G2049</f>
        <v>FT-CAND-ERMS-BASCGPR-AECO/BASIS</v>
      </c>
      <c r="AF2049" s="0" t="str">
        <f aca="false">D2049&amp;V2049</f>
        <v>FT-CAND-ERMS-BAS-</v>
      </c>
    </row>
    <row r="2050" customFormat="false" ht="12.75" hidden="false" customHeight="false" outlineLevel="0" collapsed="false">
      <c r="A2050" s="80" t="n">
        <v>36682</v>
      </c>
      <c r="B2050" s="81" t="s">
        <v>55</v>
      </c>
      <c r="C2050" s="81" t="s">
        <v>56</v>
      </c>
      <c r="D2050" s="81" t="s">
        <v>84</v>
      </c>
      <c r="E2050" s="81" t="s">
        <v>21</v>
      </c>
      <c r="F2050" s="81"/>
      <c r="G2050" s="81" t="s">
        <v>58</v>
      </c>
      <c r="H2050" s="80" t="n">
        <v>38292</v>
      </c>
      <c r="I2050" s="81" t="n">
        <v>0</v>
      </c>
      <c r="J2050" s="81" t="n">
        <v>0</v>
      </c>
      <c r="K2050" s="82" t="n">
        <f aca="false">IF(J2050=0,0,J2050/I2050)</f>
        <v>0</v>
      </c>
      <c r="L2050" s="82" t="n">
        <f aca="false">I2050/UOM</f>
        <v>0</v>
      </c>
      <c r="M2050" s="82" t="n">
        <f aca="false">J2050/UOM</f>
        <v>0</v>
      </c>
      <c r="N2050" s="83" t="str">
        <f aca="false">IF(F2050="P","PHY",IF(F2050="G","G",E2050))</f>
        <v>D</v>
      </c>
      <c r="O2050" s="83" t="str">
        <f aca="false">IF(ISNA(VLOOKUP(G2050,BadCanCurves,1,FALSE())),VLOOKUP(D2050,FOLIOS,6,FALSE()),"not used")</f>
        <v>not used</v>
      </c>
      <c r="P2050" s="83" t="n">
        <f aca="false">IF($N2050="P",VLOOKUP(H2050,PrcBuckets,2,FALSE()),0)</f>
        <v>0</v>
      </c>
      <c r="Q2050" s="83" t="n">
        <f aca="false">IF($N2050="D",VLOOKUP(H2050,BasisBuckets,2,FALSE()),0)</f>
        <v>12</v>
      </c>
      <c r="R2050" s="83" t="n">
        <f aca="false">IF($N2050="PHY",VLOOKUP(H2050,PGDBuckets,2,FALSE()),0)</f>
        <v>0</v>
      </c>
      <c r="S2050" s="83" t="n">
        <f aca="false">IF($N2050="G",VLOOKUP(H2050,PGDBuckets,2,FALSE()),0)</f>
        <v>0</v>
      </c>
      <c r="T2050" s="83" t="n">
        <f aca="false">SUM(P2050:S2050)</f>
        <v>12</v>
      </c>
      <c r="U2050" s="83" t="str">
        <f aca="false">IF(O2050="not used","-",O2050&amp;N2050&amp;T2050)</f>
        <v>-</v>
      </c>
      <c r="V2050" s="83" t="str">
        <f aca="false">IF(O2050="Not Used","-",VLOOKUP(D2050,FOLIOS,7,FALSE())&amp;H2050)</f>
        <v>-</v>
      </c>
      <c r="W2050" s="83" t="str">
        <f aca="false">IF(U2050="-","-",O2050&amp;E2050&amp;H2050)</f>
        <v>-</v>
      </c>
      <c r="X2050" s="84" t="str">
        <f aca="false">D2050&amp;G2050</f>
        <v>FT-CAND-ERMS-BASCGPR-AECO/BASIS</v>
      </c>
      <c r="AF2050" s="0" t="str">
        <f aca="false">D2050&amp;V2050</f>
        <v>FT-CAND-ERMS-BAS-</v>
      </c>
    </row>
    <row r="2051" customFormat="false" ht="12.75" hidden="false" customHeight="false" outlineLevel="0" collapsed="false">
      <c r="A2051" s="80" t="n">
        <v>36682</v>
      </c>
      <c r="B2051" s="81" t="s">
        <v>55</v>
      </c>
      <c r="C2051" s="81" t="s">
        <v>56</v>
      </c>
      <c r="D2051" s="81" t="s">
        <v>84</v>
      </c>
      <c r="E2051" s="81" t="s">
        <v>21</v>
      </c>
      <c r="F2051" s="81"/>
      <c r="G2051" s="81" t="s">
        <v>58</v>
      </c>
      <c r="H2051" s="80" t="n">
        <v>38322</v>
      </c>
      <c r="I2051" s="81" t="n">
        <v>0</v>
      </c>
      <c r="J2051" s="81" t="n">
        <v>0</v>
      </c>
      <c r="K2051" s="82" t="n">
        <f aca="false">IF(J2051=0,0,J2051/I2051)</f>
        <v>0</v>
      </c>
      <c r="L2051" s="82" t="n">
        <f aca="false">I2051/UOM</f>
        <v>0</v>
      </c>
      <c r="M2051" s="82" t="n">
        <f aca="false">J2051/UOM</f>
        <v>0</v>
      </c>
      <c r="N2051" s="83" t="str">
        <f aca="false">IF(F2051="P","PHY",IF(F2051="G","G",E2051))</f>
        <v>D</v>
      </c>
      <c r="O2051" s="83" t="str">
        <f aca="false">IF(ISNA(VLOOKUP(G2051,BadCanCurves,1,FALSE())),VLOOKUP(D2051,FOLIOS,6,FALSE()),"not used")</f>
        <v>not used</v>
      </c>
      <c r="P2051" s="83" t="n">
        <f aca="false">IF($N2051="P",VLOOKUP(H2051,PrcBuckets,2,FALSE()),0)</f>
        <v>0</v>
      </c>
      <c r="Q2051" s="83" t="n">
        <f aca="false">IF($N2051="D",VLOOKUP(H2051,BasisBuckets,2,FALSE()),0)</f>
        <v>12</v>
      </c>
      <c r="R2051" s="83" t="n">
        <f aca="false">IF($N2051="PHY",VLOOKUP(H2051,PGDBuckets,2,FALSE()),0)</f>
        <v>0</v>
      </c>
      <c r="S2051" s="83" t="n">
        <f aca="false">IF($N2051="G",VLOOKUP(H2051,PGDBuckets,2,FALSE()),0)</f>
        <v>0</v>
      </c>
      <c r="T2051" s="83" t="n">
        <f aca="false">SUM(P2051:S2051)</f>
        <v>12</v>
      </c>
      <c r="U2051" s="83" t="str">
        <f aca="false">IF(O2051="not used","-",O2051&amp;N2051&amp;T2051)</f>
        <v>-</v>
      </c>
      <c r="V2051" s="83" t="str">
        <f aca="false">IF(O2051="Not Used","-",VLOOKUP(D2051,FOLIOS,7,FALSE())&amp;H2051)</f>
        <v>-</v>
      </c>
      <c r="W2051" s="83" t="str">
        <f aca="false">IF(U2051="-","-",O2051&amp;E2051&amp;H2051)</f>
        <v>-</v>
      </c>
      <c r="X2051" s="84" t="str">
        <f aca="false">D2051&amp;G2051</f>
        <v>FT-CAND-ERMS-BASCGPR-AECO/BASIS</v>
      </c>
      <c r="AF2051" s="0" t="str">
        <f aca="false">D2051&amp;V2051</f>
        <v>FT-CAND-ERMS-BAS-</v>
      </c>
    </row>
    <row r="2052" customFormat="false" ht="12.75" hidden="false" customHeight="false" outlineLevel="0" collapsed="false">
      <c r="A2052" s="80" t="n">
        <v>36682</v>
      </c>
      <c r="B2052" s="81" t="s">
        <v>55</v>
      </c>
      <c r="C2052" s="81" t="s">
        <v>56</v>
      </c>
      <c r="D2052" s="81" t="s">
        <v>84</v>
      </c>
      <c r="E2052" s="81" t="s">
        <v>21</v>
      </c>
      <c r="F2052" s="81"/>
      <c r="G2052" s="81" t="s">
        <v>58</v>
      </c>
      <c r="H2052" s="80" t="n">
        <v>38353</v>
      </c>
      <c r="I2052" s="81" t="n">
        <v>0</v>
      </c>
      <c r="J2052" s="81" t="n">
        <v>0</v>
      </c>
      <c r="K2052" s="82" t="n">
        <f aca="false">IF(J2052=0,0,J2052/I2052)</f>
        <v>0</v>
      </c>
      <c r="L2052" s="82" t="n">
        <f aca="false">I2052/UOM</f>
        <v>0</v>
      </c>
      <c r="M2052" s="82" t="n">
        <f aca="false">J2052/UOM</f>
        <v>0</v>
      </c>
      <c r="N2052" s="83" t="str">
        <f aca="false">IF(F2052="P","PHY",IF(F2052="G","G",E2052))</f>
        <v>D</v>
      </c>
      <c r="O2052" s="83" t="str">
        <f aca="false">IF(ISNA(VLOOKUP(G2052,BadCanCurves,1,FALSE())),VLOOKUP(D2052,FOLIOS,6,FALSE()),"not used")</f>
        <v>not used</v>
      </c>
      <c r="P2052" s="83" t="n">
        <f aca="false">IF($N2052="P",VLOOKUP(H2052,PrcBuckets,2,FALSE()),0)</f>
        <v>0</v>
      </c>
      <c r="Q2052" s="83" t="n">
        <f aca="false">IF($N2052="D",VLOOKUP(H2052,BasisBuckets,2,FALSE()),0)</f>
        <v>13</v>
      </c>
      <c r="R2052" s="83" t="n">
        <f aca="false">IF($N2052="PHY",VLOOKUP(H2052,PGDBuckets,2,FALSE()),0)</f>
        <v>0</v>
      </c>
      <c r="S2052" s="83" t="n">
        <f aca="false">IF($N2052="G",VLOOKUP(H2052,PGDBuckets,2,FALSE()),0)</f>
        <v>0</v>
      </c>
      <c r="T2052" s="83" t="n">
        <f aca="false">SUM(P2052:S2052)</f>
        <v>13</v>
      </c>
      <c r="U2052" s="83" t="str">
        <f aca="false">IF(O2052="not used","-",O2052&amp;N2052&amp;T2052)</f>
        <v>-</v>
      </c>
      <c r="V2052" s="83" t="str">
        <f aca="false">IF(O2052="Not Used","-",VLOOKUP(D2052,FOLIOS,7,FALSE())&amp;H2052)</f>
        <v>-</v>
      </c>
      <c r="W2052" s="83" t="str">
        <f aca="false">IF(U2052="-","-",O2052&amp;E2052&amp;H2052)</f>
        <v>-</v>
      </c>
      <c r="X2052" s="84" t="str">
        <f aca="false">D2052&amp;G2052</f>
        <v>FT-CAND-ERMS-BASCGPR-AECO/BASIS</v>
      </c>
      <c r="AF2052" s="0" t="str">
        <f aca="false">D2052&amp;V2052</f>
        <v>FT-CAND-ERMS-BAS-</v>
      </c>
    </row>
    <row r="2053" customFormat="false" ht="12.75" hidden="false" customHeight="false" outlineLevel="0" collapsed="false">
      <c r="A2053" s="80" t="n">
        <v>36682</v>
      </c>
      <c r="B2053" s="81" t="s">
        <v>55</v>
      </c>
      <c r="C2053" s="81" t="s">
        <v>56</v>
      </c>
      <c r="D2053" s="81" t="s">
        <v>84</v>
      </c>
      <c r="E2053" s="81" t="s">
        <v>21</v>
      </c>
      <c r="F2053" s="81"/>
      <c r="G2053" s="81" t="s">
        <v>58</v>
      </c>
      <c r="H2053" s="80" t="n">
        <v>38384</v>
      </c>
      <c r="I2053" s="81" t="n">
        <v>0</v>
      </c>
      <c r="J2053" s="81" t="n">
        <v>0</v>
      </c>
      <c r="K2053" s="82" t="n">
        <f aca="false">IF(J2053=0,0,J2053/I2053)</f>
        <v>0</v>
      </c>
      <c r="L2053" s="82" t="n">
        <f aca="false">I2053/UOM</f>
        <v>0</v>
      </c>
      <c r="M2053" s="82" t="n">
        <f aca="false">J2053/UOM</f>
        <v>0</v>
      </c>
      <c r="N2053" s="83" t="str">
        <f aca="false">IF(F2053="P","PHY",IF(F2053="G","G",E2053))</f>
        <v>D</v>
      </c>
      <c r="O2053" s="83" t="str">
        <f aca="false">IF(ISNA(VLOOKUP(G2053,BadCanCurves,1,FALSE())),VLOOKUP(D2053,FOLIOS,6,FALSE()),"not used")</f>
        <v>not used</v>
      </c>
      <c r="P2053" s="83" t="n">
        <f aca="false">IF($N2053="P",VLOOKUP(H2053,PrcBuckets,2,FALSE()),0)</f>
        <v>0</v>
      </c>
      <c r="Q2053" s="83" t="n">
        <f aca="false">IF($N2053="D",VLOOKUP(H2053,BasisBuckets,2,FALSE()),0)</f>
        <v>13</v>
      </c>
      <c r="R2053" s="83" t="n">
        <f aca="false">IF($N2053="PHY",VLOOKUP(H2053,PGDBuckets,2,FALSE()),0)</f>
        <v>0</v>
      </c>
      <c r="S2053" s="83" t="n">
        <f aca="false">IF($N2053="G",VLOOKUP(H2053,PGDBuckets,2,FALSE()),0)</f>
        <v>0</v>
      </c>
      <c r="T2053" s="83" t="n">
        <f aca="false">SUM(P2053:S2053)</f>
        <v>13</v>
      </c>
      <c r="U2053" s="83" t="str">
        <f aca="false">IF(O2053="not used","-",O2053&amp;N2053&amp;T2053)</f>
        <v>-</v>
      </c>
      <c r="V2053" s="83" t="str">
        <f aca="false">IF(O2053="Not Used","-",VLOOKUP(D2053,FOLIOS,7,FALSE())&amp;H2053)</f>
        <v>-</v>
      </c>
      <c r="W2053" s="83" t="str">
        <f aca="false">IF(U2053="-","-",O2053&amp;E2053&amp;H2053)</f>
        <v>-</v>
      </c>
      <c r="X2053" s="84" t="str">
        <f aca="false">D2053&amp;G2053</f>
        <v>FT-CAND-ERMS-BASCGPR-AECO/BASIS</v>
      </c>
      <c r="AF2053" s="0" t="str">
        <f aca="false">D2053&amp;V2053</f>
        <v>FT-CAND-ERMS-BAS-</v>
      </c>
    </row>
    <row r="2054" customFormat="false" ht="12.75" hidden="false" customHeight="false" outlineLevel="0" collapsed="false">
      <c r="A2054" s="80" t="n">
        <v>36682</v>
      </c>
      <c r="B2054" s="81" t="s">
        <v>55</v>
      </c>
      <c r="C2054" s="81" t="s">
        <v>56</v>
      </c>
      <c r="D2054" s="81" t="s">
        <v>84</v>
      </c>
      <c r="E2054" s="81" t="s">
        <v>21</v>
      </c>
      <c r="F2054" s="81"/>
      <c r="G2054" s="81" t="s">
        <v>58</v>
      </c>
      <c r="H2054" s="80" t="n">
        <v>38412</v>
      </c>
      <c r="I2054" s="81" t="n">
        <v>0</v>
      </c>
      <c r="J2054" s="81" t="n">
        <v>0</v>
      </c>
      <c r="K2054" s="82" t="n">
        <f aca="false">IF(J2054=0,0,J2054/I2054)</f>
        <v>0</v>
      </c>
      <c r="L2054" s="82" t="n">
        <f aca="false">I2054/UOM</f>
        <v>0</v>
      </c>
      <c r="M2054" s="82" t="n">
        <f aca="false">J2054/UOM</f>
        <v>0</v>
      </c>
      <c r="N2054" s="83" t="str">
        <f aca="false">IF(F2054="P","PHY",IF(F2054="G","G",E2054))</f>
        <v>D</v>
      </c>
      <c r="O2054" s="83" t="str">
        <f aca="false">IF(ISNA(VLOOKUP(G2054,BadCanCurves,1,FALSE())),VLOOKUP(D2054,FOLIOS,6,FALSE()),"not used")</f>
        <v>not used</v>
      </c>
      <c r="P2054" s="83" t="n">
        <f aca="false">IF($N2054="P",VLOOKUP(H2054,PrcBuckets,2,FALSE()),0)</f>
        <v>0</v>
      </c>
      <c r="Q2054" s="83" t="n">
        <f aca="false">IF($N2054="D",VLOOKUP(H2054,BasisBuckets,2,FALSE()),0)</f>
        <v>13</v>
      </c>
      <c r="R2054" s="83" t="n">
        <f aca="false">IF($N2054="PHY",VLOOKUP(H2054,PGDBuckets,2,FALSE()),0)</f>
        <v>0</v>
      </c>
      <c r="S2054" s="83" t="n">
        <f aca="false">IF($N2054="G",VLOOKUP(H2054,PGDBuckets,2,FALSE()),0)</f>
        <v>0</v>
      </c>
      <c r="T2054" s="83" t="n">
        <f aca="false">SUM(P2054:S2054)</f>
        <v>13</v>
      </c>
      <c r="U2054" s="83" t="str">
        <f aca="false">IF(O2054="not used","-",O2054&amp;N2054&amp;T2054)</f>
        <v>-</v>
      </c>
      <c r="V2054" s="83" t="str">
        <f aca="false">IF(O2054="Not Used","-",VLOOKUP(D2054,FOLIOS,7,FALSE())&amp;H2054)</f>
        <v>-</v>
      </c>
      <c r="W2054" s="83" t="str">
        <f aca="false">IF(U2054="-","-",O2054&amp;E2054&amp;H2054)</f>
        <v>-</v>
      </c>
      <c r="X2054" s="84" t="str">
        <f aca="false">D2054&amp;G2054</f>
        <v>FT-CAND-ERMS-BASCGPR-AECO/BASIS</v>
      </c>
      <c r="AF2054" s="0" t="str">
        <f aca="false">D2054&amp;V2054</f>
        <v>FT-CAND-ERMS-BAS-</v>
      </c>
    </row>
    <row r="2055" customFormat="false" ht="12.75" hidden="false" customHeight="false" outlineLevel="0" collapsed="false">
      <c r="A2055" s="80" t="n">
        <v>36682</v>
      </c>
      <c r="B2055" s="81" t="s">
        <v>55</v>
      </c>
      <c r="C2055" s="81" t="s">
        <v>56</v>
      </c>
      <c r="D2055" s="81" t="s">
        <v>84</v>
      </c>
      <c r="E2055" s="81" t="s">
        <v>21</v>
      </c>
      <c r="F2055" s="81"/>
      <c r="G2055" s="81" t="s">
        <v>58</v>
      </c>
      <c r="H2055" s="80" t="n">
        <v>38443</v>
      </c>
      <c r="I2055" s="81" t="n">
        <v>0</v>
      </c>
      <c r="J2055" s="81" t="n">
        <v>0</v>
      </c>
      <c r="K2055" s="82" t="n">
        <f aca="false">IF(J2055=0,0,J2055/I2055)</f>
        <v>0</v>
      </c>
      <c r="L2055" s="82" t="n">
        <f aca="false">I2055/UOM</f>
        <v>0</v>
      </c>
      <c r="M2055" s="82" t="n">
        <f aca="false">J2055/UOM</f>
        <v>0</v>
      </c>
      <c r="N2055" s="83" t="str">
        <f aca="false">IF(F2055="P","PHY",IF(F2055="G","G",E2055))</f>
        <v>D</v>
      </c>
      <c r="O2055" s="83" t="str">
        <f aca="false">IF(ISNA(VLOOKUP(G2055,BadCanCurves,1,FALSE())),VLOOKUP(D2055,FOLIOS,6,FALSE()),"not used")</f>
        <v>not used</v>
      </c>
      <c r="P2055" s="83" t="n">
        <f aca="false">IF($N2055="P",VLOOKUP(H2055,PrcBuckets,2,FALSE()),0)</f>
        <v>0</v>
      </c>
      <c r="Q2055" s="83" t="n">
        <f aca="false">IF($N2055="D",VLOOKUP(H2055,BasisBuckets,2,FALSE()),0)</f>
        <v>13</v>
      </c>
      <c r="R2055" s="83" t="n">
        <f aca="false">IF($N2055="PHY",VLOOKUP(H2055,PGDBuckets,2,FALSE()),0)</f>
        <v>0</v>
      </c>
      <c r="S2055" s="83" t="n">
        <f aca="false">IF($N2055="G",VLOOKUP(H2055,PGDBuckets,2,FALSE()),0)</f>
        <v>0</v>
      </c>
      <c r="T2055" s="83" t="n">
        <f aca="false">SUM(P2055:S2055)</f>
        <v>13</v>
      </c>
      <c r="U2055" s="83" t="str">
        <f aca="false">IF(O2055="not used","-",O2055&amp;N2055&amp;T2055)</f>
        <v>-</v>
      </c>
      <c r="V2055" s="83" t="str">
        <f aca="false">IF(O2055="Not Used","-",VLOOKUP(D2055,FOLIOS,7,FALSE())&amp;H2055)</f>
        <v>-</v>
      </c>
      <c r="W2055" s="83" t="str">
        <f aca="false">IF(U2055="-","-",O2055&amp;E2055&amp;H2055)</f>
        <v>-</v>
      </c>
      <c r="X2055" s="84" t="str">
        <f aca="false">D2055&amp;G2055</f>
        <v>FT-CAND-ERMS-BASCGPR-AECO/BASIS</v>
      </c>
      <c r="AF2055" s="0" t="str">
        <f aca="false">D2055&amp;V2055</f>
        <v>FT-CAND-ERMS-BAS-</v>
      </c>
    </row>
    <row r="2056" customFormat="false" ht="12.75" hidden="false" customHeight="false" outlineLevel="0" collapsed="false">
      <c r="A2056" s="80" t="n">
        <v>36682</v>
      </c>
      <c r="B2056" s="81" t="s">
        <v>55</v>
      </c>
      <c r="C2056" s="81" t="s">
        <v>56</v>
      </c>
      <c r="D2056" s="81" t="s">
        <v>84</v>
      </c>
      <c r="E2056" s="81" t="s">
        <v>21</v>
      </c>
      <c r="F2056" s="81"/>
      <c r="G2056" s="81" t="s">
        <v>58</v>
      </c>
      <c r="H2056" s="80" t="n">
        <v>38473</v>
      </c>
      <c r="I2056" s="81" t="n">
        <v>0</v>
      </c>
      <c r="J2056" s="81" t="n">
        <v>0</v>
      </c>
      <c r="K2056" s="82" t="n">
        <f aca="false">IF(J2056=0,0,J2056/I2056)</f>
        <v>0</v>
      </c>
      <c r="L2056" s="82" t="n">
        <f aca="false">I2056/UOM</f>
        <v>0</v>
      </c>
      <c r="M2056" s="82" t="n">
        <f aca="false">J2056/UOM</f>
        <v>0</v>
      </c>
      <c r="N2056" s="83" t="str">
        <f aca="false">IF(F2056="P","PHY",IF(F2056="G","G",E2056))</f>
        <v>D</v>
      </c>
      <c r="O2056" s="83" t="str">
        <f aca="false">IF(ISNA(VLOOKUP(G2056,BadCanCurves,1,FALSE())),VLOOKUP(D2056,FOLIOS,6,FALSE()),"not used")</f>
        <v>not used</v>
      </c>
      <c r="P2056" s="83" t="n">
        <f aca="false">IF($N2056="P",VLOOKUP(H2056,PrcBuckets,2,FALSE()),0)</f>
        <v>0</v>
      </c>
      <c r="Q2056" s="83" t="n">
        <f aca="false">IF($N2056="D",VLOOKUP(H2056,BasisBuckets,2,FALSE()),0)</f>
        <v>13</v>
      </c>
      <c r="R2056" s="83" t="n">
        <f aca="false">IF($N2056="PHY",VLOOKUP(H2056,PGDBuckets,2,FALSE()),0)</f>
        <v>0</v>
      </c>
      <c r="S2056" s="83" t="n">
        <f aca="false">IF($N2056="G",VLOOKUP(H2056,PGDBuckets,2,FALSE()),0)</f>
        <v>0</v>
      </c>
      <c r="T2056" s="83" t="n">
        <f aca="false">SUM(P2056:S2056)</f>
        <v>13</v>
      </c>
      <c r="U2056" s="83" t="str">
        <f aca="false">IF(O2056="not used","-",O2056&amp;N2056&amp;T2056)</f>
        <v>-</v>
      </c>
      <c r="V2056" s="83" t="str">
        <f aca="false">IF(O2056="Not Used","-",VLOOKUP(D2056,FOLIOS,7,FALSE())&amp;H2056)</f>
        <v>-</v>
      </c>
      <c r="W2056" s="83" t="str">
        <f aca="false">IF(U2056="-","-",O2056&amp;E2056&amp;H2056)</f>
        <v>-</v>
      </c>
      <c r="X2056" s="84" t="str">
        <f aca="false">D2056&amp;G2056</f>
        <v>FT-CAND-ERMS-BASCGPR-AECO/BASIS</v>
      </c>
      <c r="AF2056" s="0" t="str">
        <f aca="false">D2056&amp;V2056</f>
        <v>FT-CAND-ERMS-BAS-</v>
      </c>
    </row>
    <row r="2057" customFormat="false" ht="12.75" hidden="false" customHeight="false" outlineLevel="0" collapsed="false">
      <c r="A2057" s="80" t="n">
        <v>36682</v>
      </c>
      <c r="B2057" s="81" t="s">
        <v>55</v>
      </c>
      <c r="C2057" s="81" t="s">
        <v>56</v>
      </c>
      <c r="D2057" s="81" t="s">
        <v>84</v>
      </c>
      <c r="E2057" s="81" t="s">
        <v>21</v>
      </c>
      <c r="F2057" s="81"/>
      <c r="G2057" s="81" t="s">
        <v>58</v>
      </c>
      <c r="H2057" s="80" t="n">
        <v>38504</v>
      </c>
      <c r="I2057" s="81" t="n">
        <v>0</v>
      </c>
      <c r="J2057" s="81" t="n">
        <v>0</v>
      </c>
      <c r="K2057" s="82" t="n">
        <f aca="false">IF(J2057=0,0,J2057/I2057)</f>
        <v>0</v>
      </c>
      <c r="L2057" s="82" t="n">
        <f aca="false">I2057/UOM</f>
        <v>0</v>
      </c>
      <c r="M2057" s="82" t="n">
        <f aca="false">J2057/UOM</f>
        <v>0</v>
      </c>
      <c r="N2057" s="83" t="str">
        <f aca="false">IF(F2057="P","PHY",IF(F2057="G","G",E2057))</f>
        <v>D</v>
      </c>
      <c r="O2057" s="83" t="str">
        <f aca="false">IF(ISNA(VLOOKUP(G2057,BadCanCurves,1,FALSE())),VLOOKUP(D2057,FOLIOS,6,FALSE()),"not used")</f>
        <v>not used</v>
      </c>
      <c r="P2057" s="83" t="n">
        <f aca="false">IF($N2057="P",VLOOKUP(H2057,PrcBuckets,2,FALSE()),0)</f>
        <v>0</v>
      </c>
      <c r="Q2057" s="83" t="n">
        <f aca="false">IF($N2057="D",VLOOKUP(H2057,BasisBuckets,2,FALSE()),0)</f>
        <v>13</v>
      </c>
      <c r="R2057" s="83" t="n">
        <f aca="false">IF($N2057="PHY",VLOOKUP(H2057,PGDBuckets,2,FALSE()),0)</f>
        <v>0</v>
      </c>
      <c r="S2057" s="83" t="n">
        <f aca="false">IF($N2057="G",VLOOKUP(H2057,PGDBuckets,2,FALSE()),0)</f>
        <v>0</v>
      </c>
      <c r="T2057" s="83" t="n">
        <f aca="false">SUM(P2057:S2057)</f>
        <v>13</v>
      </c>
      <c r="U2057" s="83" t="str">
        <f aca="false">IF(O2057="not used","-",O2057&amp;N2057&amp;T2057)</f>
        <v>-</v>
      </c>
      <c r="V2057" s="83" t="str">
        <f aca="false">IF(O2057="Not Used","-",VLOOKUP(D2057,FOLIOS,7,FALSE())&amp;H2057)</f>
        <v>-</v>
      </c>
      <c r="W2057" s="83" t="str">
        <f aca="false">IF(U2057="-","-",O2057&amp;E2057&amp;H2057)</f>
        <v>-</v>
      </c>
      <c r="X2057" s="84" t="str">
        <f aca="false">D2057&amp;G2057</f>
        <v>FT-CAND-ERMS-BASCGPR-AECO/BASIS</v>
      </c>
      <c r="AF2057" s="0" t="str">
        <f aca="false">D2057&amp;V2057</f>
        <v>FT-CAND-ERMS-BAS-</v>
      </c>
    </row>
    <row r="2058" customFormat="false" ht="12.75" hidden="false" customHeight="false" outlineLevel="0" collapsed="false">
      <c r="A2058" s="80" t="n">
        <v>36682</v>
      </c>
      <c r="B2058" s="81" t="s">
        <v>55</v>
      </c>
      <c r="C2058" s="81" t="s">
        <v>56</v>
      </c>
      <c r="D2058" s="81" t="s">
        <v>84</v>
      </c>
      <c r="E2058" s="81" t="s">
        <v>21</v>
      </c>
      <c r="F2058" s="81"/>
      <c r="G2058" s="81" t="s">
        <v>58</v>
      </c>
      <c r="H2058" s="80" t="n">
        <v>38534</v>
      </c>
      <c r="I2058" s="81" t="n">
        <v>0</v>
      </c>
      <c r="J2058" s="81" t="n">
        <v>0</v>
      </c>
      <c r="K2058" s="82" t="n">
        <f aca="false">IF(J2058=0,0,J2058/I2058)</f>
        <v>0</v>
      </c>
      <c r="L2058" s="82" t="n">
        <f aca="false">I2058/UOM</f>
        <v>0</v>
      </c>
      <c r="M2058" s="82" t="n">
        <f aca="false">J2058/UOM</f>
        <v>0</v>
      </c>
      <c r="N2058" s="83" t="str">
        <f aca="false">IF(F2058="P","PHY",IF(F2058="G","G",E2058))</f>
        <v>D</v>
      </c>
      <c r="O2058" s="83" t="str">
        <f aca="false">IF(ISNA(VLOOKUP(G2058,BadCanCurves,1,FALSE())),VLOOKUP(D2058,FOLIOS,6,FALSE()),"not used")</f>
        <v>not used</v>
      </c>
      <c r="P2058" s="83" t="n">
        <f aca="false">IF($N2058="P",VLOOKUP(H2058,PrcBuckets,2,FALSE()),0)</f>
        <v>0</v>
      </c>
      <c r="Q2058" s="83" t="n">
        <f aca="false">IF($N2058="D",VLOOKUP(H2058,BasisBuckets,2,FALSE()),0)</f>
        <v>13</v>
      </c>
      <c r="R2058" s="83" t="n">
        <f aca="false">IF($N2058="PHY",VLOOKUP(H2058,PGDBuckets,2,FALSE()),0)</f>
        <v>0</v>
      </c>
      <c r="S2058" s="83" t="n">
        <f aca="false">IF($N2058="G",VLOOKUP(H2058,PGDBuckets,2,FALSE()),0)</f>
        <v>0</v>
      </c>
      <c r="T2058" s="83" t="n">
        <f aca="false">SUM(P2058:S2058)</f>
        <v>13</v>
      </c>
      <c r="U2058" s="83" t="str">
        <f aca="false">IF(O2058="not used","-",O2058&amp;N2058&amp;T2058)</f>
        <v>-</v>
      </c>
      <c r="V2058" s="83" t="str">
        <f aca="false">IF(O2058="Not Used","-",VLOOKUP(D2058,FOLIOS,7,FALSE())&amp;H2058)</f>
        <v>-</v>
      </c>
      <c r="W2058" s="83" t="str">
        <f aca="false">IF(U2058="-","-",O2058&amp;E2058&amp;H2058)</f>
        <v>-</v>
      </c>
      <c r="X2058" s="84" t="str">
        <f aca="false">D2058&amp;G2058</f>
        <v>FT-CAND-ERMS-BASCGPR-AECO/BASIS</v>
      </c>
      <c r="AF2058" s="0" t="str">
        <f aca="false">D2058&amp;V2058</f>
        <v>FT-CAND-ERMS-BAS-</v>
      </c>
    </row>
    <row r="2059" customFormat="false" ht="12.75" hidden="false" customHeight="false" outlineLevel="0" collapsed="false">
      <c r="A2059" s="80" t="n">
        <v>36682</v>
      </c>
      <c r="B2059" s="81" t="s">
        <v>55</v>
      </c>
      <c r="C2059" s="81" t="s">
        <v>56</v>
      </c>
      <c r="D2059" s="81" t="s">
        <v>84</v>
      </c>
      <c r="E2059" s="81" t="s">
        <v>21</v>
      </c>
      <c r="F2059" s="81"/>
      <c r="G2059" s="81" t="s">
        <v>58</v>
      </c>
      <c r="H2059" s="80" t="n">
        <v>38565</v>
      </c>
      <c r="I2059" s="81" t="n">
        <v>0</v>
      </c>
      <c r="J2059" s="81" t="n">
        <v>0</v>
      </c>
      <c r="K2059" s="82" t="n">
        <f aca="false">IF(J2059=0,0,J2059/I2059)</f>
        <v>0</v>
      </c>
      <c r="L2059" s="82" t="n">
        <f aca="false">I2059/UOM</f>
        <v>0</v>
      </c>
      <c r="M2059" s="82" t="n">
        <f aca="false">J2059/UOM</f>
        <v>0</v>
      </c>
      <c r="N2059" s="83" t="str">
        <f aca="false">IF(F2059="P","PHY",IF(F2059="G","G",E2059))</f>
        <v>D</v>
      </c>
      <c r="O2059" s="83" t="str">
        <f aca="false">IF(ISNA(VLOOKUP(G2059,BadCanCurves,1,FALSE())),VLOOKUP(D2059,FOLIOS,6,FALSE()),"not used")</f>
        <v>not used</v>
      </c>
      <c r="P2059" s="83" t="n">
        <f aca="false">IF($N2059="P",VLOOKUP(H2059,PrcBuckets,2,FALSE()),0)</f>
        <v>0</v>
      </c>
      <c r="Q2059" s="83" t="n">
        <f aca="false">IF($N2059="D",VLOOKUP(H2059,BasisBuckets,2,FALSE()),0)</f>
        <v>13</v>
      </c>
      <c r="R2059" s="83" t="n">
        <f aca="false">IF($N2059="PHY",VLOOKUP(H2059,PGDBuckets,2,FALSE()),0)</f>
        <v>0</v>
      </c>
      <c r="S2059" s="83" t="n">
        <f aca="false">IF($N2059="G",VLOOKUP(H2059,PGDBuckets,2,FALSE()),0)</f>
        <v>0</v>
      </c>
      <c r="T2059" s="83" t="n">
        <f aca="false">SUM(P2059:S2059)</f>
        <v>13</v>
      </c>
      <c r="U2059" s="83" t="str">
        <f aca="false">IF(O2059="not used","-",O2059&amp;N2059&amp;T2059)</f>
        <v>-</v>
      </c>
      <c r="V2059" s="83" t="str">
        <f aca="false">IF(O2059="Not Used","-",VLOOKUP(D2059,FOLIOS,7,FALSE())&amp;H2059)</f>
        <v>-</v>
      </c>
      <c r="W2059" s="83" t="str">
        <f aca="false">IF(U2059="-","-",O2059&amp;E2059&amp;H2059)</f>
        <v>-</v>
      </c>
      <c r="X2059" s="84" t="str">
        <f aca="false">D2059&amp;G2059</f>
        <v>FT-CAND-ERMS-BASCGPR-AECO/BASIS</v>
      </c>
      <c r="AF2059" s="0" t="str">
        <f aca="false">D2059&amp;V2059</f>
        <v>FT-CAND-ERMS-BAS-</v>
      </c>
    </row>
    <row r="2060" customFormat="false" ht="12.75" hidden="false" customHeight="false" outlineLevel="0" collapsed="false">
      <c r="A2060" s="80" t="n">
        <v>36682</v>
      </c>
      <c r="B2060" s="81" t="s">
        <v>55</v>
      </c>
      <c r="C2060" s="81" t="s">
        <v>56</v>
      </c>
      <c r="D2060" s="81" t="s">
        <v>84</v>
      </c>
      <c r="E2060" s="81" t="s">
        <v>21</v>
      </c>
      <c r="F2060" s="81"/>
      <c r="G2060" s="81" t="s">
        <v>58</v>
      </c>
      <c r="H2060" s="80" t="n">
        <v>38596</v>
      </c>
      <c r="I2060" s="81" t="n">
        <v>0</v>
      </c>
      <c r="J2060" s="81" t="n">
        <v>0</v>
      </c>
      <c r="K2060" s="82" t="n">
        <f aca="false">IF(J2060=0,0,J2060/I2060)</f>
        <v>0</v>
      </c>
      <c r="L2060" s="82" t="n">
        <f aca="false">I2060/UOM</f>
        <v>0</v>
      </c>
      <c r="M2060" s="82" t="n">
        <f aca="false">J2060/UOM</f>
        <v>0</v>
      </c>
      <c r="N2060" s="83" t="str">
        <f aca="false">IF(F2060="P","PHY",IF(F2060="G","G",E2060))</f>
        <v>D</v>
      </c>
      <c r="O2060" s="83" t="str">
        <f aca="false">IF(ISNA(VLOOKUP(G2060,BadCanCurves,1,FALSE())),VLOOKUP(D2060,FOLIOS,6,FALSE()),"not used")</f>
        <v>not used</v>
      </c>
      <c r="P2060" s="83" t="n">
        <f aca="false">IF($N2060="P",VLOOKUP(H2060,PrcBuckets,2,FALSE()),0)</f>
        <v>0</v>
      </c>
      <c r="Q2060" s="83" t="n">
        <f aca="false">IF($N2060="D",VLOOKUP(H2060,BasisBuckets,2,FALSE()),0)</f>
        <v>13</v>
      </c>
      <c r="R2060" s="83" t="n">
        <f aca="false">IF($N2060="PHY",VLOOKUP(H2060,PGDBuckets,2,FALSE()),0)</f>
        <v>0</v>
      </c>
      <c r="S2060" s="83" t="n">
        <f aca="false">IF($N2060="G",VLOOKUP(H2060,PGDBuckets,2,FALSE()),0)</f>
        <v>0</v>
      </c>
      <c r="T2060" s="83" t="n">
        <f aca="false">SUM(P2060:S2060)</f>
        <v>13</v>
      </c>
      <c r="U2060" s="83" t="str">
        <f aca="false">IF(O2060="not used","-",O2060&amp;N2060&amp;T2060)</f>
        <v>-</v>
      </c>
      <c r="V2060" s="83" t="str">
        <f aca="false">IF(O2060="Not Used","-",VLOOKUP(D2060,FOLIOS,7,FALSE())&amp;H2060)</f>
        <v>-</v>
      </c>
      <c r="W2060" s="83" t="str">
        <f aca="false">IF(U2060="-","-",O2060&amp;E2060&amp;H2060)</f>
        <v>-</v>
      </c>
      <c r="X2060" s="84" t="str">
        <f aca="false">D2060&amp;G2060</f>
        <v>FT-CAND-ERMS-BASCGPR-AECO/BASIS</v>
      </c>
      <c r="AF2060" s="0" t="str">
        <f aca="false">D2060&amp;V2060</f>
        <v>FT-CAND-ERMS-BAS-</v>
      </c>
    </row>
    <row r="2061" customFormat="false" ht="12.75" hidden="false" customHeight="false" outlineLevel="0" collapsed="false">
      <c r="A2061" s="80" t="n">
        <v>36682</v>
      </c>
      <c r="B2061" s="81" t="s">
        <v>55</v>
      </c>
      <c r="C2061" s="81" t="s">
        <v>56</v>
      </c>
      <c r="D2061" s="81" t="s">
        <v>84</v>
      </c>
      <c r="E2061" s="81" t="s">
        <v>21</v>
      </c>
      <c r="F2061" s="81"/>
      <c r="G2061" s="81" t="s">
        <v>58</v>
      </c>
      <c r="H2061" s="80" t="n">
        <v>38626</v>
      </c>
      <c r="I2061" s="81" t="n">
        <v>0</v>
      </c>
      <c r="J2061" s="81" t="n">
        <v>0</v>
      </c>
      <c r="K2061" s="82" t="n">
        <f aca="false">IF(J2061=0,0,J2061/I2061)</f>
        <v>0</v>
      </c>
      <c r="L2061" s="82" t="n">
        <f aca="false">I2061/UOM</f>
        <v>0</v>
      </c>
      <c r="M2061" s="82" t="n">
        <f aca="false">J2061/UOM</f>
        <v>0</v>
      </c>
      <c r="N2061" s="83" t="str">
        <f aca="false">IF(F2061="P","PHY",IF(F2061="G","G",E2061))</f>
        <v>D</v>
      </c>
      <c r="O2061" s="83" t="str">
        <f aca="false">IF(ISNA(VLOOKUP(G2061,BadCanCurves,1,FALSE())),VLOOKUP(D2061,FOLIOS,6,FALSE()),"not used")</f>
        <v>not used</v>
      </c>
      <c r="P2061" s="83" t="n">
        <f aca="false">IF($N2061="P",VLOOKUP(H2061,PrcBuckets,2,FALSE()),0)</f>
        <v>0</v>
      </c>
      <c r="Q2061" s="83" t="n">
        <f aca="false">IF($N2061="D",VLOOKUP(H2061,BasisBuckets,2,FALSE()),0)</f>
        <v>13</v>
      </c>
      <c r="R2061" s="83" t="n">
        <f aca="false">IF($N2061="PHY",VLOOKUP(H2061,PGDBuckets,2,FALSE()),0)</f>
        <v>0</v>
      </c>
      <c r="S2061" s="83" t="n">
        <f aca="false">IF($N2061="G",VLOOKUP(H2061,PGDBuckets,2,FALSE()),0)</f>
        <v>0</v>
      </c>
      <c r="T2061" s="83" t="n">
        <f aca="false">SUM(P2061:S2061)</f>
        <v>13</v>
      </c>
      <c r="U2061" s="83" t="str">
        <f aca="false">IF(O2061="not used","-",O2061&amp;N2061&amp;T2061)</f>
        <v>-</v>
      </c>
      <c r="V2061" s="83" t="str">
        <f aca="false">IF(O2061="Not Used","-",VLOOKUP(D2061,FOLIOS,7,FALSE())&amp;H2061)</f>
        <v>-</v>
      </c>
      <c r="W2061" s="83" t="str">
        <f aca="false">IF(U2061="-","-",O2061&amp;E2061&amp;H2061)</f>
        <v>-</v>
      </c>
      <c r="X2061" s="84" t="str">
        <f aca="false">D2061&amp;G2061</f>
        <v>FT-CAND-ERMS-BASCGPR-AECO/BASIS</v>
      </c>
      <c r="AF2061" s="0" t="str">
        <f aca="false">D2061&amp;V2061</f>
        <v>FT-CAND-ERMS-BAS-</v>
      </c>
    </row>
    <row r="2062" customFormat="false" ht="12.75" hidden="false" customHeight="false" outlineLevel="0" collapsed="false">
      <c r="A2062" s="80" t="n">
        <v>36682</v>
      </c>
      <c r="B2062" s="81" t="s">
        <v>55</v>
      </c>
      <c r="C2062" s="81" t="s">
        <v>56</v>
      </c>
      <c r="D2062" s="81" t="s">
        <v>84</v>
      </c>
      <c r="E2062" s="81" t="s">
        <v>21</v>
      </c>
      <c r="F2062" s="81"/>
      <c r="G2062" s="81" t="s">
        <v>58</v>
      </c>
      <c r="H2062" s="80" t="n">
        <v>38657</v>
      </c>
      <c r="I2062" s="81" t="n">
        <v>0</v>
      </c>
      <c r="J2062" s="81" t="n">
        <v>0</v>
      </c>
      <c r="K2062" s="82" t="n">
        <f aca="false">IF(J2062=0,0,J2062/I2062)</f>
        <v>0</v>
      </c>
      <c r="L2062" s="82" t="n">
        <f aca="false">I2062/UOM</f>
        <v>0</v>
      </c>
      <c r="M2062" s="82" t="n">
        <f aca="false">J2062/UOM</f>
        <v>0</v>
      </c>
      <c r="N2062" s="83" t="str">
        <f aca="false">IF(F2062="P","PHY",IF(F2062="G","G",E2062))</f>
        <v>D</v>
      </c>
      <c r="O2062" s="83" t="str">
        <f aca="false">IF(ISNA(VLOOKUP(G2062,BadCanCurves,1,FALSE())),VLOOKUP(D2062,FOLIOS,6,FALSE()),"not used")</f>
        <v>not used</v>
      </c>
      <c r="P2062" s="83" t="n">
        <f aca="false">IF($N2062="P",VLOOKUP(H2062,PrcBuckets,2,FALSE()),0)</f>
        <v>0</v>
      </c>
      <c r="Q2062" s="83" t="n">
        <f aca="false">IF($N2062="D",VLOOKUP(H2062,BasisBuckets,2,FALSE()),0)</f>
        <v>13</v>
      </c>
      <c r="R2062" s="83" t="n">
        <f aca="false">IF($N2062="PHY",VLOOKUP(H2062,PGDBuckets,2,FALSE()),0)</f>
        <v>0</v>
      </c>
      <c r="S2062" s="83" t="n">
        <f aca="false">IF($N2062="G",VLOOKUP(H2062,PGDBuckets,2,FALSE()),0)</f>
        <v>0</v>
      </c>
      <c r="T2062" s="83" t="n">
        <f aca="false">SUM(P2062:S2062)</f>
        <v>13</v>
      </c>
      <c r="U2062" s="83" t="str">
        <f aca="false">IF(O2062="not used","-",O2062&amp;N2062&amp;T2062)</f>
        <v>-</v>
      </c>
      <c r="V2062" s="83" t="str">
        <f aca="false">IF(O2062="Not Used","-",VLOOKUP(D2062,FOLIOS,7,FALSE())&amp;H2062)</f>
        <v>-</v>
      </c>
      <c r="W2062" s="83" t="str">
        <f aca="false">IF(U2062="-","-",O2062&amp;E2062&amp;H2062)</f>
        <v>-</v>
      </c>
      <c r="X2062" s="84" t="str">
        <f aca="false">D2062&amp;G2062</f>
        <v>FT-CAND-ERMS-BASCGPR-AECO/BASIS</v>
      </c>
      <c r="AF2062" s="0" t="str">
        <f aca="false">D2062&amp;V2062</f>
        <v>FT-CAND-ERMS-BAS-</v>
      </c>
    </row>
    <row r="2063" customFormat="false" ht="12.75" hidden="false" customHeight="false" outlineLevel="0" collapsed="false">
      <c r="A2063" s="80" t="n">
        <v>36682</v>
      </c>
      <c r="B2063" s="81" t="s">
        <v>55</v>
      </c>
      <c r="C2063" s="81" t="s">
        <v>56</v>
      </c>
      <c r="D2063" s="81" t="s">
        <v>84</v>
      </c>
      <c r="E2063" s="81" t="s">
        <v>21</v>
      </c>
      <c r="F2063" s="81"/>
      <c r="G2063" s="81" t="s">
        <v>58</v>
      </c>
      <c r="H2063" s="80" t="n">
        <v>38687</v>
      </c>
      <c r="I2063" s="81" t="n">
        <v>0</v>
      </c>
      <c r="J2063" s="81" t="n">
        <v>0</v>
      </c>
      <c r="K2063" s="82" t="n">
        <f aca="false">IF(J2063=0,0,J2063/I2063)</f>
        <v>0</v>
      </c>
      <c r="L2063" s="82" t="n">
        <f aca="false">I2063/UOM</f>
        <v>0</v>
      </c>
      <c r="M2063" s="82" t="n">
        <f aca="false">J2063/UOM</f>
        <v>0</v>
      </c>
      <c r="N2063" s="83" t="str">
        <f aca="false">IF(F2063="P","PHY",IF(F2063="G","G",E2063))</f>
        <v>D</v>
      </c>
      <c r="O2063" s="83" t="str">
        <f aca="false">IF(ISNA(VLOOKUP(G2063,BadCanCurves,1,FALSE())),VLOOKUP(D2063,FOLIOS,6,FALSE()),"not used")</f>
        <v>not used</v>
      </c>
      <c r="P2063" s="83" t="n">
        <f aca="false">IF($N2063="P",VLOOKUP(H2063,PrcBuckets,2,FALSE()),0)</f>
        <v>0</v>
      </c>
      <c r="Q2063" s="83" t="n">
        <f aca="false">IF($N2063="D",VLOOKUP(H2063,BasisBuckets,2,FALSE()),0)</f>
        <v>13</v>
      </c>
      <c r="R2063" s="83" t="n">
        <f aca="false">IF($N2063="PHY",VLOOKUP(H2063,PGDBuckets,2,FALSE()),0)</f>
        <v>0</v>
      </c>
      <c r="S2063" s="83" t="n">
        <f aca="false">IF($N2063="G",VLOOKUP(H2063,PGDBuckets,2,FALSE()),0)</f>
        <v>0</v>
      </c>
      <c r="T2063" s="83" t="n">
        <f aca="false">SUM(P2063:S2063)</f>
        <v>13</v>
      </c>
      <c r="U2063" s="83" t="str">
        <f aca="false">IF(O2063="not used","-",O2063&amp;N2063&amp;T2063)</f>
        <v>-</v>
      </c>
      <c r="V2063" s="83" t="str">
        <f aca="false">IF(O2063="Not Used","-",VLOOKUP(D2063,FOLIOS,7,FALSE())&amp;H2063)</f>
        <v>-</v>
      </c>
      <c r="W2063" s="83" t="str">
        <f aca="false">IF(U2063="-","-",O2063&amp;E2063&amp;H2063)</f>
        <v>-</v>
      </c>
      <c r="X2063" s="84" t="str">
        <f aca="false">D2063&amp;G2063</f>
        <v>FT-CAND-ERMS-BASCGPR-AECO/BASIS</v>
      </c>
      <c r="AF2063" s="0" t="str">
        <f aca="false">D2063&amp;V2063</f>
        <v>FT-CAND-ERMS-BAS-</v>
      </c>
    </row>
    <row r="2064" customFormat="false" ht="12.75" hidden="false" customHeight="false" outlineLevel="0" collapsed="false">
      <c r="A2064" s="80" t="n">
        <v>36682</v>
      </c>
      <c r="B2064" s="81" t="s">
        <v>55</v>
      </c>
      <c r="C2064" s="81" t="s">
        <v>56</v>
      </c>
      <c r="D2064" s="81" t="s">
        <v>84</v>
      </c>
      <c r="E2064" s="81" t="s">
        <v>21</v>
      </c>
      <c r="F2064" s="81"/>
      <c r="G2064" s="81" t="s">
        <v>58</v>
      </c>
      <c r="H2064" s="80" t="n">
        <v>38718</v>
      </c>
      <c r="I2064" s="81" t="n">
        <v>0</v>
      </c>
      <c r="J2064" s="81" t="n">
        <v>0</v>
      </c>
      <c r="K2064" s="82" t="n">
        <f aca="false">IF(J2064=0,0,J2064/I2064)</f>
        <v>0</v>
      </c>
      <c r="L2064" s="82" t="n">
        <f aca="false">I2064/UOM</f>
        <v>0</v>
      </c>
      <c r="M2064" s="82" t="n">
        <f aca="false">J2064/UOM</f>
        <v>0</v>
      </c>
      <c r="N2064" s="83" t="str">
        <f aca="false">IF(F2064="P","PHY",IF(F2064="G","G",E2064))</f>
        <v>D</v>
      </c>
      <c r="O2064" s="83" t="str">
        <f aca="false">IF(ISNA(VLOOKUP(G2064,BadCanCurves,1,FALSE())),VLOOKUP(D2064,FOLIOS,6,FALSE()),"not used")</f>
        <v>not used</v>
      </c>
      <c r="P2064" s="83" t="n">
        <f aca="false">IF($N2064="P",VLOOKUP(H2064,PrcBuckets,2,FALSE()),0)</f>
        <v>0</v>
      </c>
      <c r="Q2064" s="83" t="n">
        <f aca="false">IF($N2064="D",VLOOKUP(H2064,BasisBuckets,2,FALSE()),0)</f>
        <v>13</v>
      </c>
      <c r="R2064" s="83" t="n">
        <f aca="false">IF($N2064="PHY",VLOOKUP(H2064,PGDBuckets,2,FALSE()),0)</f>
        <v>0</v>
      </c>
      <c r="S2064" s="83" t="n">
        <f aca="false">IF($N2064="G",VLOOKUP(H2064,PGDBuckets,2,FALSE()),0)</f>
        <v>0</v>
      </c>
      <c r="T2064" s="83" t="n">
        <f aca="false">SUM(P2064:S2064)</f>
        <v>13</v>
      </c>
      <c r="U2064" s="83" t="str">
        <f aca="false">IF(O2064="not used","-",O2064&amp;N2064&amp;T2064)</f>
        <v>-</v>
      </c>
      <c r="V2064" s="83" t="str">
        <f aca="false">IF(O2064="Not Used","-",VLOOKUP(D2064,FOLIOS,7,FALSE())&amp;H2064)</f>
        <v>-</v>
      </c>
      <c r="W2064" s="83" t="str">
        <f aca="false">IF(U2064="-","-",O2064&amp;E2064&amp;H2064)</f>
        <v>-</v>
      </c>
      <c r="X2064" s="84" t="str">
        <f aca="false">D2064&amp;G2064</f>
        <v>FT-CAND-ERMS-BASCGPR-AECO/BASIS</v>
      </c>
      <c r="AF2064" s="0" t="str">
        <f aca="false">D2064&amp;V2064</f>
        <v>FT-CAND-ERMS-BAS-</v>
      </c>
    </row>
    <row r="2065" customFormat="false" ht="12.75" hidden="false" customHeight="false" outlineLevel="0" collapsed="false">
      <c r="A2065" s="80" t="n">
        <v>36682</v>
      </c>
      <c r="B2065" s="81" t="s">
        <v>55</v>
      </c>
      <c r="C2065" s="81" t="s">
        <v>56</v>
      </c>
      <c r="D2065" s="81" t="s">
        <v>84</v>
      </c>
      <c r="E2065" s="81" t="s">
        <v>21</v>
      </c>
      <c r="F2065" s="81"/>
      <c r="G2065" s="81" t="s">
        <v>58</v>
      </c>
      <c r="H2065" s="80" t="n">
        <v>38749</v>
      </c>
      <c r="I2065" s="81" t="n">
        <v>0</v>
      </c>
      <c r="J2065" s="81" t="n">
        <v>0</v>
      </c>
      <c r="K2065" s="82" t="n">
        <f aca="false">IF(J2065=0,0,J2065/I2065)</f>
        <v>0</v>
      </c>
      <c r="L2065" s="82" t="n">
        <f aca="false">I2065/UOM</f>
        <v>0</v>
      </c>
      <c r="M2065" s="82" t="n">
        <f aca="false">J2065/UOM</f>
        <v>0</v>
      </c>
      <c r="N2065" s="83" t="str">
        <f aca="false">IF(F2065="P","PHY",IF(F2065="G","G",E2065))</f>
        <v>D</v>
      </c>
      <c r="O2065" s="83" t="str">
        <f aca="false">IF(ISNA(VLOOKUP(G2065,BadCanCurves,1,FALSE())),VLOOKUP(D2065,FOLIOS,6,FALSE()),"not used")</f>
        <v>not used</v>
      </c>
      <c r="P2065" s="83" t="n">
        <f aca="false">IF($N2065="P",VLOOKUP(H2065,PrcBuckets,2,FALSE()),0)</f>
        <v>0</v>
      </c>
      <c r="Q2065" s="83" t="n">
        <f aca="false">IF($N2065="D",VLOOKUP(H2065,BasisBuckets,2,FALSE()),0)</f>
        <v>13</v>
      </c>
      <c r="R2065" s="83" t="n">
        <f aca="false">IF($N2065="PHY",VLOOKUP(H2065,PGDBuckets,2,FALSE()),0)</f>
        <v>0</v>
      </c>
      <c r="S2065" s="83" t="n">
        <f aca="false">IF($N2065="G",VLOOKUP(H2065,PGDBuckets,2,FALSE()),0)</f>
        <v>0</v>
      </c>
      <c r="T2065" s="83" t="n">
        <f aca="false">SUM(P2065:S2065)</f>
        <v>13</v>
      </c>
      <c r="U2065" s="83" t="str">
        <f aca="false">IF(O2065="not used","-",O2065&amp;N2065&amp;T2065)</f>
        <v>-</v>
      </c>
      <c r="V2065" s="83" t="str">
        <f aca="false">IF(O2065="Not Used","-",VLOOKUP(D2065,FOLIOS,7,FALSE())&amp;H2065)</f>
        <v>-</v>
      </c>
      <c r="W2065" s="83" t="str">
        <f aca="false">IF(U2065="-","-",O2065&amp;E2065&amp;H2065)</f>
        <v>-</v>
      </c>
      <c r="X2065" s="84" t="str">
        <f aca="false">D2065&amp;G2065</f>
        <v>FT-CAND-ERMS-BASCGPR-AECO/BASIS</v>
      </c>
      <c r="AF2065" s="0" t="str">
        <f aca="false">D2065&amp;V2065</f>
        <v>FT-CAND-ERMS-BAS-</v>
      </c>
    </row>
    <row r="2066" customFormat="false" ht="12.75" hidden="false" customHeight="false" outlineLevel="0" collapsed="false">
      <c r="A2066" s="80" t="n">
        <v>36682</v>
      </c>
      <c r="B2066" s="81" t="s">
        <v>55</v>
      </c>
      <c r="C2066" s="81" t="s">
        <v>56</v>
      </c>
      <c r="D2066" s="81" t="s">
        <v>84</v>
      </c>
      <c r="E2066" s="81" t="s">
        <v>21</v>
      </c>
      <c r="F2066" s="81"/>
      <c r="G2066" s="81" t="s">
        <v>58</v>
      </c>
      <c r="H2066" s="80" t="n">
        <v>38777</v>
      </c>
      <c r="I2066" s="81" t="n">
        <v>0</v>
      </c>
      <c r="J2066" s="81" t="n">
        <v>0</v>
      </c>
      <c r="K2066" s="82" t="n">
        <f aca="false">IF(J2066=0,0,J2066/I2066)</f>
        <v>0</v>
      </c>
      <c r="L2066" s="82" t="n">
        <f aca="false">I2066/UOM</f>
        <v>0</v>
      </c>
      <c r="M2066" s="82" t="n">
        <f aca="false">J2066/UOM</f>
        <v>0</v>
      </c>
      <c r="N2066" s="83" t="str">
        <f aca="false">IF(F2066="P","PHY",IF(F2066="G","G",E2066))</f>
        <v>D</v>
      </c>
      <c r="O2066" s="83" t="str">
        <f aca="false">IF(ISNA(VLOOKUP(G2066,BadCanCurves,1,FALSE())),VLOOKUP(D2066,FOLIOS,6,FALSE()),"not used")</f>
        <v>not used</v>
      </c>
      <c r="P2066" s="83" t="n">
        <f aca="false">IF($N2066="P",VLOOKUP(H2066,PrcBuckets,2,FALSE()),0)</f>
        <v>0</v>
      </c>
      <c r="Q2066" s="83" t="n">
        <f aca="false">IF($N2066="D",VLOOKUP(H2066,BasisBuckets,2,FALSE()),0)</f>
        <v>13</v>
      </c>
      <c r="R2066" s="83" t="n">
        <f aca="false">IF($N2066="PHY",VLOOKUP(H2066,PGDBuckets,2,FALSE()),0)</f>
        <v>0</v>
      </c>
      <c r="S2066" s="83" t="n">
        <f aca="false">IF($N2066="G",VLOOKUP(H2066,PGDBuckets,2,FALSE()),0)</f>
        <v>0</v>
      </c>
      <c r="T2066" s="83" t="n">
        <f aca="false">SUM(P2066:S2066)</f>
        <v>13</v>
      </c>
      <c r="U2066" s="83" t="str">
        <f aca="false">IF(O2066="not used","-",O2066&amp;N2066&amp;T2066)</f>
        <v>-</v>
      </c>
      <c r="V2066" s="83" t="str">
        <f aca="false">IF(O2066="Not Used","-",VLOOKUP(D2066,FOLIOS,7,FALSE())&amp;H2066)</f>
        <v>-</v>
      </c>
      <c r="W2066" s="83" t="str">
        <f aca="false">IF(U2066="-","-",O2066&amp;E2066&amp;H2066)</f>
        <v>-</v>
      </c>
      <c r="X2066" s="84" t="str">
        <f aca="false">D2066&amp;G2066</f>
        <v>FT-CAND-ERMS-BASCGPR-AECO/BASIS</v>
      </c>
      <c r="AF2066" s="0" t="str">
        <f aca="false">D2066&amp;V2066</f>
        <v>FT-CAND-ERMS-BAS-</v>
      </c>
    </row>
    <row r="2067" customFormat="false" ht="12.75" hidden="false" customHeight="false" outlineLevel="0" collapsed="false">
      <c r="A2067" s="80" t="n">
        <v>36682</v>
      </c>
      <c r="B2067" s="81" t="s">
        <v>55</v>
      </c>
      <c r="C2067" s="81" t="s">
        <v>56</v>
      </c>
      <c r="D2067" s="81" t="s">
        <v>84</v>
      </c>
      <c r="E2067" s="81" t="s">
        <v>21</v>
      </c>
      <c r="F2067" s="81"/>
      <c r="G2067" s="81" t="s">
        <v>58</v>
      </c>
      <c r="H2067" s="80" t="n">
        <v>38808</v>
      </c>
      <c r="I2067" s="81" t="n">
        <v>0</v>
      </c>
      <c r="J2067" s="81" t="n">
        <v>0</v>
      </c>
      <c r="K2067" s="82" t="n">
        <f aca="false">IF(J2067=0,0,J2067/I2067)</f>
        <v>0</v>
      </c>
      <c r="L2067" s="82" t="n">
        <f aca="false">I2067/UOM</f>
        <v>0</v>
      </c>
      <c r="M2067" s="82" t="n">
        <f aca="false">J2067/UOM</f>
        <v>0</v>
      </c>
      <c r="N2067" s="83" t="str">
        <f aca="false">IF(F2067="P","PHY",IF(F2067="G","G",E2067))</f>
        <v>D</v>
      </c>
      <c r="O2067" s="83" t="str">
        <f aca="false">IF(ISNA(VLOOKUP(G2067,BadCanCurves,1,FALSE())),VLOOKUP(D2067,FOLIOS,6,FALSE()),"not used")</f>
        <v>not used</v>
      </c>
      <c r="P2067" s="83" t="n">
        <f aca="false">IF($N2067="P",VLOOKUP(H2067,PrcBuckets,2,FALSE()),0)</f>
        <v>0</v>
      </c>
      <c r="Q2067" s="83" t="n">
        <f aca="false">IF($N2067="D",VLOOKUP(H2067,BasisBuckets,2,FALSE()),0)</f>
        <v>13</v>
      </c>
      <c r="R2067" s="83" t="n">
        <f aca="false">IF($N2067="PHY",VLOOKUP(H2067,PGDBuckets,2,FALSE()),0)</f>
        <v>0</v>
      </c>
      <c r="S2067" s="83" t="n">
        <f aca="false">IF($N2067="G",VLOOKUP(H2067,PGDBuckets,2,FALSE()),0)</f>
        <v>0</v>
      </c>
      <c r="T2067" s="83" t="n">
        <f aca="false">SUM(P2067:S2067)</f>
        <v>13</v>
      </c>
      <c r="U2067" s="83" t="str">
        <f aca="false">IF(O2067="not used","-",O2067&amp;N2067&amp;T2067)</f>
        <v>-</v>
      </c>
      <c r="V2067" s="83" t="str">
        <f aca="false">IF(O2067="Not Used","-",VLOOKUP(D2067,FOLIOS,7,FALSE())&amp;H2067)</f>
        <v>-</v>
      </c>
      <c r="W2067" s="83" t="str">
        <f aca="false">IF(U2067="-","-",O2067&amp;E2067&amp;H2067)</f>
        <v>-</v>
      </c>
      <c r="X2067" s="84" t="str">
        <f aca="false">D2067&amp;G2067</f>
        <v>FT-CAND-ERMS-BASCGPR-AECO/BASIS</v>
      </c>
      <c r="AF2067" s="0" t="str">
        <f aca="false">D2067&amp;V2067</f>
        <v>FT-CAND-ERMS-BAS-</v>
      </c>
    </row>
    <row r="2068" customFormat="false" ht="12.75" hidden="false" customHeight="false" outlineLevel="0" collapsed="false">
      <c r="A2068" s="80" t="n">
        <v>36682</v>
      </c>
      <c r="B2068" s="81" t="s">
        <v>55</v>
      </c>
      <c r="C2068" s="81" t="s">
        <v>56</v>
      </c>
      <c r="D2068" s="81" t="s">
        <v>84</v>
      </c>
      <c r="E2068" s="81" t="s">
        <v>21</v>
      </c>
      <c r="F2068" s="81"/>
      <c r="G2068" s="81" t="s">
        <v>58</v>
      </c>
      <c r="H2068" s="80" t="n">
        <v>38838</v>
      </c>
      <c r="I2068" s="81" t="n">
        <v>0</v>
      </c>
      <c r="J2068" s="81" t="n">
        <v>0</v>
      </c>
      <c r="K2068" s="82" t="n">
        <f aca="false">IF(J2068=0,0,J2068/I2068)</f>
        <v>0</v>
      </c>
      <c r="L2068" s="82" t="n">
        <f aca="false">I2068/UOM</f>
        <v>0</v>
      </c>
      <c r="M2068" s="82" t="n">
        <f aca="false">J2068/UOM</f>
        <v>0</v>
      </c>
      <c r="N2068" s="83" t="str">
        <f aca="false">IF(F2068="P","PHY",IF(F2068="G","G",E2068))</f>
        <v>D</v>
      </c>
      <c r="O2068" s="83" t="str">
        <f aca="false">IF(ISNA(VLOOKUP(G2068,BadCanCurves,1,FALSE())),VLOOKUP(D2068,FOLIOS,6,FALSE()),"not used")</f>
        <v>not used</v>
      </c>
      <c r="P2068" s="83" t="n">
        <f aca="false">IF($N2068="P",VLOOKUP(H2068,PrcBuckets,2,FALSE()),0)</f>
        <v>0</v>
      </c>
      <c r="Q2068" s="83" t="n">
        <f aca="false">IF($N2068="D",VLOOKUP(H2068,BasisBuckets,2,FALSE()),0)</f>
        <v>13</v>
      </c>
      <c r="R2068" s="83" t="n">
        <f aca="false">IF($N2068="PHY",VLOOKUP(H2068,PGDBuckets,2,FALSE()),0)</f>
        <v>0</v>
      </c>
      <c r="S2068" s="83" t="n">
        <f aca="false">IF($N2068="G",VLOOKUP(H2068,PGDBuckets,2,FALSE()),0)</f>
        <v>0</v>
      </c>
      <c r="T2068" s="83" t="n">
        <f aca="false">SUM(P2068:S2068)</f>
        <v>13</v>
      </c>
      <c r="U2068" s="83" t="str">
        <f aca="false">IF(O2068="not used","-",O2068&amp;N2068&amp;T2068)</f>
        <v>-</v>
      </c>
      <c r="V2068" s="83" t="str">
        <f aca="false">IF(O2068="Not Used","-",VLOOKUP(D2068,FOLIOS,7,FALSE())&amp;H2068)</f>
        <v>-</v>
      </c>
      <c r="W2068" s="83" t="str">
        <f aca="false">IF(U2068="-","-",O2068&amp;E2068&amp;H2068)</f>
        <v>-</v>
      </c>
      <c r="X2068" s="84" t="str">
        <f aca="false">D2068&amp;G2068</f>
        <v>FT-CAND-ERMS-BASCGPR-AECO/BASIS</v>
      </c>
      <c r="AF2068" s="0" t="str">
        <f aca="false">D2068&amp;V2068</f>
        <v>FT-CAND-ERMS-BAS-</v>
      </c>
    </row>
    <row r="2069" customFormat="false" ht="12.75" hidden="false" customHeight="false" outlineLevel="0" collapsed="false">
      <c r="A2069" s="80" t="n">
        <v>36682</v>
      </c>
      <c r="B2069" s="81" t="s">
        <v>55</v>
      </c>
      <c r="C2069" s="81" t="s">
        <v>56</v>
      </c>
      <c r="D2069" s="81" t="s">
        <v>84</v>
      </c>
      <c r="E2069" s="81" t="s">
        <v>21</v>
      </c>
      <c r="F2069" s="81"/>
      <c r="G2069" s="81" t="s">
        <v>58</v>
      </c>
      <c r="H2069" s="80" t="n">
        <v>38869</v>
      </c>
      <c r="I2069" s="81" t="n">
        <v>0</v>
      </c>
      <c r="J2069" s="81" t="n">
        <v>0</v>
      </c>
      <c r="K2069" s="82" t="n">
        <f aca="false">IF(J2069=0,0,J2069/I2069)</f>
        <v>0</v>
      </c>
      <c r="L2069" s="82" t="n">
        <f aca="false">I2069/UOM</f>
        <v>0</v>
      </c>
      <c r="M2069" s="82" t="n">
        <f aca="false">J2069/UOM</f>
        <v>0</v>
      </c>
      <c r="N2069" s="83" t="str">
        <f aca="false">IF(F2069="P","PHY",IF(F2069="G","G",E2069))</f>
        <v>D</v>
      </c>
      <c r="O2069" s="83" t="str">
        <f aca="false">IF(ISNA(VLOOKUP(G2069,BadCanCurves,1,FALSE())),VLOOKUP(D2069,FOLIOS,6,FALSE()),"not used")</f>
        <v>not used</v>
      </c>
      <c r="P2069" s="83" t="n">
        <f aca="false">IF($N2069="P",VLOOKUP(H2069,PrcBuckets,2,FALSE()),0)</f>
        <v>0</v>
      </c>
      <c r="Q2069" s="83" t="n">
        <f aca="false">IF($N2069="D",VLOOKUP(H2069,BasisBuckets,2,FALSE()),0)</f>
        <v>13</v>
      </c>
      <c r="R2069" s="83" t="n">
        <f aca="false">IF($N2069="PHY",VLOOKUP(H2069,PGDBuckets,2,FALSE()),0)</f>
        <v>0</v>
      </c>
      <c r="S2069" s="83" t="n">
        <f aca="false">IF($N2069="G",VLOOKUP(H2069,PGDBuckets,2,FALSE()),0)</f>
        <v>0</v>
      </c>
      <c r="T2069" s="83" t="n">
        <f aca="false">SUM(P2069:S2069)</f>
        <v>13</v>
      </c>
      <c r="U2069" s="83" t="str">
        <f aca="false">IF(O2069="not used","-",O2069&amp;N2069&amp;T2069)</f>
        <v>-</v>
      </c>
      <c r="V2069" s="83" t="str">
        <f aca="false">IF(O2069="Not Used","-",VLOOKUP(D2069,FOLIOS,7,FALSE())&amp;H2069)</f>
        <v>-</v>
      </c>
      <c r="W2069" s="83" t="str">
        <f aca="false">IF(U2069="-","-",O2069&amp;E2069&amp;H2069)</f>
        <v>-</v>
      </c>
      <c r="X2069" s="84" t="str">
        <f aca="false">D2069&amp;G2069</f>
        <v>FT-CAND-ERMS-BASCGPR-AECO/BASIS</v>
      </c>
      <c r="AF2069" s="0" t="str">
        <f aca="false">D2069&amp;V2069</f>
        <v>FT-CAND-ERMS-BAS-</v>
      </c>
    </row>
    <row r="2070" customFormat="false" ht="12.75" hidden="false" customHeight="false" outlineLevel="0" collapsed="false">
      <c r="A2070" s="80" t="n">
        <v>36682</v>
      </c>
      <c r="B2070" s="81" t="s">
        <v>55</v>
      </c>
      <c r="C2070" s="81" t="s">
        <v>56</v>
      </c>
      <c r="D2070" s="81" t="s">
        <v>84</v>
      </c>
      <c r="E2070" s="81" t="s">
        <v>21</v>
      </c>
      <c r="F2070" s="81"/>
      <c r="G2070" s="81" t="s">
        <v>58</v>
      </c>
      <c r="H2070" s="80" t="n">
        <v>38899</v>
      </c>
      <c r="I2070" s="81" t="n">
        <v>0</v>
      </c>
      <c r="J2070" s="81" t="n">
        <v>0</v>
      </c>
      <c r="K2070" s="82" t="n">
        <f aca="false">IF(J2070=0,0,J2070/I2070)</f>
        <v>0</v>
      </c>
      <c r="L2070" s="82" t="n">
        <f aca="false">I2070/UOM</f>
        <v>0</v>
      </c>
      <c r="M2070" s="82" t="n">
        <f aca="false">J2070/UOM</f>
        <v>0</v>
      </c>
      <c r="N2070" s="83" t="str">
        <f aca="false">IF(F2070="P","PHY",IF(F2070="G","G",E2070))</f>
        <v>D</v>
      </c>
      <c r="O2070" s="83" t="str">
        <f aca="false">IF(ISNA(VLOOKUP(G2070,BadCanCurves,1,FALSE())),VLOOKUP(D2070,FOLIOS,6,FALSE()),"not used")</f>
        <v>not used</v>
      </c>
      <c r="P2070" s="83" t="n">
        <f aca="false">IF($N2070="P",VLOOKUP(H2070,PrcBuckets,2,FALSE()),0)</f>
        <v>0</v>
      </c>
      <c r="Q2070" s="83" t="n">
        <f aca="false">IF($N2070="D",VLOOKUP(H2070,BasisBuckets,2,FALSE()),0)</f>
        <v>13</v>
      </c>
      <c r="R2070" s="83" t="n">
        <f aca="false">IF($N2070="PHY",VLOOKUP(H2070,PGDBuckets,2,FALSE()),0)</f>
        <v>0</v>
      </c>
      <c r="S2070" s="83" t="n">
        <f aca="false">IF($N2070="G",VLOOKUP(H2070,PGDBuckets,2,FALSE()),0)</f>
        <v>0</v>
      </c>
      <c r="T2070" s="83" t="n">
        <f aca="false">SUM(P2070:S2070)</f>
        <v>13</v>
      </c>
      <c r="U2070" s="83" t="str">
        <f aca="false">IF(O2070="not used","-",O2070&amp;N2070&amp;T2070)</f>
        <v>-</v>
      </c>
      <c r="V2070" s="83" t="str">
        <f aca="false">IF(O2070="Not Used","-",VLOOKUP(D2070,FOLIOS,7,FALSE())&amp;H2070)</f>
        <v>-</v>
      </c>
      <c r="W2070" s="83" t="str">
        <f aca="false">IF(U2070="-","-",O2070&amp;E2070&amp;H2070)</f>
        <v>-</v>
      </c>
      <c r="X2070" s="84" t="str">
        <f aca="false">D2070&amp;G2070</f>
        <v>FT-CAND-ERMS-BASCGPR-AECO/BASIS</v>
      </c>
      <c r="AF2070" s="0" t="str">
        <f aca="false">D2070&amp;V2070</f>
        <v>FT-CAND-ERMS-BAS-</v>
      </c>
    </row>
    <row r="2071" customFormat="false" ht="12.75" hidden="false" customHeight="false" outlineLevel="0" collapsed="false">
      <c r="A2071" s="80" t="n">
        <v>36682</v>
      </c>
      <c r="B2071" s="81" t="s">
        <v>55</v>
      </c>
      <c r="C2071" s="81" t="s">
        <v>56</v>
      </c>
      <c r="D2071" s="81" t="s">
        <v>84</v>
      </c>
      <c r="E2071" s="81" t="s">
        <v>21</v>
      </c>
      <c r="F2071" s="81"/>
      <c r="G2071" s="81" t="s">
        <v>58</v>
      </c>
      <c r="H2071" s="80" t="n">
        <v>38930</v>
      </c>
      <c r="I2071" s="81" t="n">
        <v>0</v>
      </c>
      <c r="J2071" s="81" t="n">
        <v>0</v>
      </c>
      <c r="K2071" s="82" t="n">
        <f aca="false">IF(J2071=0,0,J2071/I2071)</f>
        <v>0</v>
      </c>
      <c r="L2071" s="82" t="n">
        <f aca="false">I2071/UOM</f>
        <v>0</v>
      </c>
      <c r="M2071" s="82" t="n">
        <f aca="false">J2071/UOM</f>
        <v>0</v>
      </c>
      <c r="N2071" s="83" t="str">
        <f aca="false">IF(F2071="P","PHY",IF(F2071="G","G",E2071))</f>
        <v>D</v>
      </c>
      <c r="O2071" s="83" t="str">
        <f aca="false">IF(ISNA(VLOOKUP(G2071,BadCanCurves,1,FALSE())),VLOOKUP(D2071,FOLIOS,6,FALSE()),"not used")</f>
        <v>not used</v>
      </c>
      <c r="P2071" s="83" t="n">
        <f aca="false">IF($N2071="P",VLOOKUP(H2071,PrcBuckets,2,FALSE()),0)</f>
        <v>0</v>
      </c>
      <c r="Q2071" s="83" t="n">
        <f aca="false">IF($N2071="D",VLOOKUP(H2071,BasisBuckets,2,FALSE()),0)</f>
        <v>13</v>
      </c>
      <c r="R2071" s="83" t="n">
        <f aca="false">IF($N2071="PHY",VLOOKUP(H2071,PGDBuckets,2,FALSE()),0)</f>
        <v>0</v>
      </c>
      <c r="S2071" s="83" t="n">
        <f aca="false">IF($N2071="G",VLOOKUP(H2071,PGDBuckets,2,FALSE()),0)</f>
        <v>0</v>
      </c>
      <c r="T2071" s="83" t="n">
        <f aca="false">SUM(P2071:S2071)</f>
        <v>13</v>
      </c>
      <c r="U2071" s="83" t="str">
        <f aca="false">IF(O2071="not used","-",O2071&amp;N2071&amp;T2071)</f>
        <v>-</v>
      </c>
      <c r="V2071" s="83" t="str">
        <f aca="false">IF(O2071="Not Used","-",VLOOKUP(D2071,FOLIOS,7,FALSE())&amp;H2071)</f>
        <v>-</v>
      </c>
      <c r="W2071" s="83" t="str">
        <f aca="false">IF(U2071="-","-",O2071&amp;E2071&amp;H2071)</f>
        <v>-</v>
      </c>
      <c r="X2071" s="84" t="str">
        <f aca="false">D2071&amp;G2071</f>
        <v>FT-CAND-ERMS-BASCGPR-AECO/BASIS</v>
      </c>
      <c r="AF2071" s="0" t="str">
        <f aca="false">D2071&amp;V2071</f>
        <v>FT-CAND-ERMS-BAS-</v>
      </c>
    </row>
    <row r="2072" customFormat="false" ht="12.75" hidden="false" customHeight="false" outlineLevel="0" collapsed="false">
      <c r="A2072" s="80" t="n">
        <v>36682</v>
      </c>
      <c r="B2072" s="81" t="s">
        <v>55</v>
      </c>
      <c r="C2072" s="81" t="s">
        <v>56</v>
      </c>
      <c r="D2072" s="81" t="s">
        <v>84</v>
      </c>
      <c r="E2072" s="81" t="s">
        <v>21</v>
      </c>
      <c r="F2072" s="81"/>
      <c r="G2072" s="81" t="s">
        <v>58</v>
      </c>
      <c r="H2072" s="80" t="n">
        <v>38961</v>
      </c>
      <c r="I2072" s="81" t="n">
        <v>0</v>
      </c>
      <c r="J2072" s="81" t="n">
        <v>0</v>
      </c>
      <c r="K2072" s="82" t="n">
        <f aca="false">IF(J2072=0,0,J2072/I2072)</f>
        <v>0</v>
      </c>
      <c r="L2072" s="82" t="n">
        <f aca="false">I2072/UOM</f>
        <v>0</v>
      </c>
      <c r="M2072" s="82" t="n">
        <f aca="false">J2072/UOM</f>
        <v>0</v>
      </c>
      <c r="N2072" s="83" t="str">
        <f aca="false">IF(F2072="P","PHY",IF(F2072="G","G",E2072))</f>
        <v>D</v>
      </c>
      <c r="O2072" s="83" t="str">
        <f aca="false">IF(ISNA(VLOOKUP(G2072,BadCanCurves,1,FALSE())),VLOOKUP(D2072,FOLIOS,6,FALSE()),"not used")</f>
        <v>not used</v>
      </c>
      <c r="P2072" s="83" t="n">
        <f aca="false">IF($N2072="P",VLOOKUP(H2072,PrcBuckets,2,FALSE()),0)</f>
        <v>0</v>
      </c>
      <c r="Q2072" s="83" t="n">
        <f aca="false">IF($N2072="D",VLOOKUP(H2072,BasisBuckets,2,FALSE()),0)</f>
        <v>13</v>
      </c>
      <c r="R2072" s="83" t="n">
        <f aca="false">IF($N2072="PHY",VLOOKUP(H2072,PGDBuckets,2,FALSE()),0)</f>
        <v>0</v>
      </c>
      <c r="S2072" s="83" t="n">
        <f aca="false">IF($N2072="G",VLOOKUP(H2072,PGDBuckets,2,FALSE()),0)</f>
        <v>0</v>
      </c>
      <c r="T2072" s="83" t="n">
        <f aca="false">SUM(P2072:S2072)</f>
        <v>13</v>
      </c>
      <c r="U2072" s="83" t="str">
        <f aca="false">IF(O2072="not used","-",O2072&amp;N2072&amp;T2072)</f>
        <v>-</v>
      </c>
      <c r="V2072" s="83" t="str">
        <f aca="false">IF(O2072="Not Used","-",VLOOKUP(D2072,FOLIOS,7,FALSE())&amp;H2072)</f>
        <v>-</v>
      </c>
      <c r="W2072" s="83" t="str">
        <f aca="false">IF(U2072="-","-",O2072&amp;E2072&amp;H2072)</f>
        <v>-</v>
      </c>
      <c r="X2072" s="84" t="str">
        <f aca="false">D2072&amp;G2072</f>
        <v>FT-CAND-ERMS-BASCGPR-AECO/BASIS</v>
      </c>
      <c r="AF2072" s="0" t="str">
        <f aca="false">D2072&amp;V2072</f>
        <v>FT-CAND-ERMS-BAS-</v>
      </c>
    </row>
    <row r="2073" customFormat="false" ht="12.75" hidden="false" customHeight="false" outlineLevel="0" collapsed="false">
      <c r="A2073" s="80" t="n">
        <v>36682</v>
      </c>
      <c r="B2073" s="81" t="s">
        <v>55</v>
      </c>
      <c r="C2073" s="81" t="s">
        <v>56</v>
      </c>
      <c r="D2073" s="81" t="s">
        <v>84</v>
      </c>
      <c r="E2073" s="81" t="s">
        <v>21</v>
      </c>
      <c r="F2073" s="81"/>
      <c r="G2073" s="81" t="s">
        <v>58</v>
      </c>
      <c r="H2073" s="80" t="n">
        <v>38991</v>
      </c>
      <c r="I2073" s="81" t="n">
        <v>0</v>
      </c>
      <c r="J2073" s="81" t="n">
        <v>0</v>
      </c>
      <c r="K2073" s="82" t="n">
        <f aca="false">IF(J2073=0,0,J2073/I2073)</f>
        <v>0</v>
      </c>
      <c r="L2073" s="82" t="n">
        <f aca="false">I2073/UOM</f>
        <v>0</v>
      </c>
      <c r="M2073" s="82" t="n">
        <f aca="false">J2073/UOM</f>
        <v>0</v>
      </c>
      <c r="N2073" s="83" t="str">
        <f aca="false">IF(F2073="P","PHY",IF(F2073="G","G",E2073))</f>
        <v>D</v>
      </c>
      <c r="O2073" s="83" t="str">
        <f aca="false">IF(ISNA(VLOOKUP(G2073,BadCanCurves,1,FALSE())),VLOOKUP(D2073,FOLIOS,6,FALSE()),"not used")</f>
        <v>not used</v>
      </c>
      <c r="P2073" s="83" t="n">
        <f aca="false">IF($N2073="P",VLOOKUP(H2073,PrcBuckets,2,FALSE()),0)</f>
        <v>0</v>
      </c>
      <c r="Q2073" s="83" t="n">
        <f aca="false">IF($N2073="D",VLOOKUP(H2073,BasisBuckets,2,FALSE()),0)</f>
        <v>13</v>
      </c>
      <c r="R2073" s="83" t="n">
        <f aca="false">IF($N2073="PHY",VLOOKUP(H2073,PGDBuckets,2,FALSE()),0)</f>
        <v>0</v>
      </c>
      <c r="S2073" s="83" t="n">
        <f aca="false">IF($N2073="G",VLOOKUP(H2073,PGDBuckets,2,FALSE()),0)</f>
        <v>0</v>
      </c>
      <c r="T2073" s="83" t="n">
        <f aca="false">SUM(P2073:S2073)</f>
        <v>13</v>
      </c>
      <c r="U2073" s="83" t="str">
        <f aca="false">IF(O2073="not used","-",O2073&amp;N2073&amp;T2073)</f>
        <v>-</v>
      </c>
      <c r="V2073" s="83" t="str">
        <f aca="false">IF(O2073="Not Used","-",VLOOKUP(D2073,FOLIOS,7,FALSE())&amp;H2073)</f>
        <v>-</v>
      </c>
      <c r="W2073" s="83" t="str">
        <f aca="false">IF(U2073="-","-",O2073&amp;E2073&amp;H2073)</f>
        <v>-</v>
      </c>
      <c r="X2073" s="84" t="str">
        <f aca="false">D2073&amp;G2073</f>
        <v>FT-CAND-ERMS-BASCGPR-AECO/BASIS</v>
      </c>
      <c r="AF2073" s="0" t="str">
        <f aca="false">D2073&amp;V2073</f>
        <v>FT-CAND-ERMS-BAS-</v>
      </c>
    </row>
    <row r="2074" customFormat="false" ht="12.75" hidden="false" customHeight="false" outlineLevel="0" collapsed="false">
      <c r="A2074" s="80" t="n">
        <v>36682</v>
      </c>
      <c r="B2074" s="81" t="s">
        <v>55</v>
      </c>
      <c r="C2074" s="81" t="s">
        <v>56</v>
      </c>
      <c r="D2074" s="81" t="s">
        <v>84</v>
      </c>
      <c r="E2074" s="81" t="s">
        <v>21</v>
      </c>
      <c r="F2074" s="81"/>
      <c r="G2074" s="81" t="s">
        <v>58</v>
      </c>
      <c r="H2074" s="80" t="n">
        <v>39022</v>
      </c>
      <c r="I2074" s="81" t="n">
        <v>0</v>
      </c>
      <c r="J2074" s="81" t="n">
        <v>0</v>
      </c>
      <c r="K2074" s="82" t="n">
        <f aca="false">IF(J2074=0,0,J2074/I2074)</f>
        <v>0</v>
      </c>
      <c r="L2074" s="82" t="n">
        <f aca="false">I2074/UOM</f>
        <v>0</v>
      </c>
      <c r="M2074" s="82" t="n">
        <f aca="false">J2074/UOM</f>
        <v>0</v>
      </c>
      <c r="N2074" s="83" t="str">
        <f aca="false">IF(F2074="P","PHY",IF(F2074="G","G",E2074))</f>
        <v>D</v>
      </c>
      <c r="O2074" s="83" t="str">
        <f aca="false">IF(ISNA(VLOOKUP(G2074,BadCanCurves,1,FALSE())),VLOOKUP(D2074,FOLIOS,6,FALSE()),"not used")</f>
        <v>not used</v>
      </c>
      <c r="P2074" s="83" t="n">
        <f aca="false">IF($N2074="P",VLOOKUP(H2074,PrcBuckets,2,FALSE()),0)</f>
        <v>0</v>
      </c>
      <c r="Q2074" s="83" t="n">
        <f aca="false">IF($N2074="D",VLOOKUP(H2074,BasisBuckets,2,FALSE()),0)</f>
        <v>13</v>
      </c>
      <c r="R2074" s="83" t="n">
        <f aca="false">IF($N2074="PHY",VLOOKUP(H2074,PGDBuckets,2,FALSE()),0)</f>
        <v>0</v>
      </c>
      <c r="S2074" s="83" t="n">
        <f aca="false">IF($N2074="G",VLOOKUP(H2074,PGDBuckets,2,FALSE()),0)</f>
        <v>0</v>
      </c>
      <c r="T2074" s="83" t="n">
        <f aca="false">SUM(P2074:S2074)</f>
        <v>13</v>
      </c>
      <c r="U2074" s="83" t="str">
        <f aca="false">IF(O2074="not used","-",O2074&amp;N2074&amp;T2074)</f>
        <v>-</v>
      </c>
      <c r="V2074" s="83" t="str">
        <f aca="false">IF(O2074="Not Used","-",VLOOKUP(D2074,FOLIOS,7,FALSE())&amp;H2074)</f>
        <v>-</v>
      </c>
      <c r="W2074" s="83" t="str">
        <f aca="false">IF(U2074="-","-",O2074&amp;E2074&amp;H2074)</f>
        <v>-</v>
      </c>
      <c r="X2074" s="84" t="str">
        <f aca="false">D2074&amp;G2074</f>
        <v>FT-CAND-ERMS-BASCGPR-AECO/BASIS</v>
      </c>
      <c r="AF2074" s="0" t="str">
        <f aca="false">D2074&amp;V2074</f>
        <v>FT-CAND-ERMS-BAS-</v>
      </c>
    </row>
    <row r="2075" customFormat="false" ht="12.75" hidden="false" customHeight="false" outlineLevel="0" collapsed="false">
      <c r="A2075" s="80" t="n">
        <v>36682</v>
      </c>
      <c r="B2075" s="81" t="s">
        <v>55</v>
      </c>
      <c r="C2075" s="81" t="s">
        <v>56</v>
      </c>
      <c r="D2075" s="81" t="s">
        <v>84</v>
      </c>
      <c r="E2075" s="81" t="s">
        <v>21</v>
      </c>
      <c r="F2075" s="81"/>
      <c r="G2075" s="81" t="s">
        <v>58</v>
      </c>
      <c r="H2075" s="80" t="n">
        <v>39052</v>
      </c>
      <c r="I2075" s="81" t="n">
        <v>0</v>
      </c>
      <c r="J2075" s="81" t="n">
        <v>0</v>
      </c>
      <c r="K2075" s="82" t="n">
        <f aca="false">IF(J2075=0,0,J2075/I2075)</f>
        <v>0</v>
      </c>
      <c r="L2075" s="82" t="n">
        <f aca="false">I2075/UOM</f>
        <v>0</v>
      </c>
      <c r="M2075" s="82" t="n">
        <f aca="false">J2075/UOM</f>
        <v>0</v>
      </c>
      <c r="N2075" s="83" t="str">
        <f aca="false">IF(F2075="P","PHY",IF(F2075="G","G",E2075))</f>
        <v>D</v>
      </c>
      <c r="O2075" s="83" t="str">
        <f aca="false">IF(ISNA(VLOOKUP(G2075,BadCanCurves,1,FALSE())),VLOOKUP(D2075,FOLIOS,6,FALSE()),"not used")</f>
        <v>not used</v>
      </c>
      <c r="P2075" s="83" t="n">
        <f aca="false">IF($N2075="P",VLOOKUP(H2075,PrcBuckets,2,FALSE()),0)</f>
        <v>0</v>
      </c>
      <c r="Q2075" s="83" t="n">
        <f aca="false">IF($N2075="D",VLOOKUP(H2075,BasisBuckets,2,FALSE()),0)</f>
        <v>13</v>
      </c>
      <c r="R2075" s="83" t="n">
        <f aca="false">IF($N2075="PHY",VLOOKUP(H2075,PGDBuckets,2,FALSE()),0)</f>
        <v>0</v>
      </c>
      <c r="S2075" s="83" t="n">
        <f aca="false">IF($N2075="G",VLOOKUP(H2075,PGDBuckets,2,FALSE()),0)</f>
        <v>0</v>
      </c>
      <c r="T2075" s="83" t="n">
        <f aca="false">SUM(P2075:S2075)</f>
        <v>13</v>
      </c>
      <c r="U2075" s="83" t="str">
        <f aca="false">IF(O2075="not used","-",O2075&amp;N2075&amp;T2075)</f>
        <v>-</v>
      </c>
      <c r="V2075" s="83" t="str">
        <f aca="false">IF(O2075="Not Used","-",VLOOKUP(D2075,FOLIOS,7,FALSE())&amp;H2075)</f>
        <v>-</v>
      </c>
      <c r="W2075" s="83" t="str">
        <f aca="false">IF(U2075="-","-",O2075&amp;E2075&amp;H2075)</f>
        <v>-</v>
      </c>
      <c r="X2075" s="84" t="str">
        <f aca="false">D2075&amp;G2075</f>
        <v>FT-CAND-ERMS-BASCGPR-AECO/BASIS</v>
      </c>
      <c r="AF2075" s="0" t="str">
        <f aca="false">D2075&amp;V2075</f>
        <v>FT-CAND-ERMS-BAS-</v>
      </c>
    </row>
    <row r="2076" customFormat="false" ht="12.75" hidden="false" customHeight="false" outlineLevel="0" collapsed="false">
      <c r="A2076" s="80" t="n">
        <v>36682</v>
      </c>
      <c r="B2076" s="81" t="s">
        <v>55</v>
      </c>
      <c r="C2076" s="81" t="s">
        <v>56</v>
      </c>
      <c r="D2076" s="81" t="s">
        <v>84</v>
      </c>
      <c r="E2076" s="81" t="s">
        <v>21</v>
      </c>
      <c r="F2076" s="81"/>
      <c r="G2076" s="81" t="s">
        <v>58</v>
      </c>
      <c r="H2076" s="80" t="n">
        <v>39083</v>
      </c>
      <c r="I2076" s="81" t="n">
        <v>0</v>
      </c>
      <c r="J2076" s="81" t="n">
        <v>0</v>
      </c>
      <c r="K2076" s="82" t="n">
        <f aca="false">IF(J2076=0,0,J2076/I2076)</f>
        <v>0</v>
      </c>
      <c r="L2076" s="82" t="n">
        <f aca="false">I2076/UOM</f>
        <v>0</v>
      </c>
      <c r="M2076" s="82" t="n">
        <f aca="false">J2076/UOM</f>
        <v>0</v>
      </c>
      <c r="N2076" s="83" t="str">
        <f aca="false">IF(F2076="P","PHY",IF(F2076="G","G",E2076))</f>
        <v>D</v>
      </c>
      <c r="O2076" s="83" t="str">
        <f aca="false">IF(ISNA(VLOOKUP(G2076,BadCanCurves,1,FALSE())),VLOOKUP(D2076,FOLIOS,6,FALSE()),"not used")</f>
        <v>not used</v>
      </c>
      <c r="P2076" s="83" t="n">
        <f aca="false">IF($N2076="P",VLOOKUP(H2076,PrcBuckets,2,FALSE()),0)</f>
        <v>0</v>
      </c>
      <c r="Q2076" s="83" t="n">
        <f aca="false">IF($N2076="D",VLOOKUP(H2076,BasisBuckets,2,FALSE()),0)</f>
        <v>13</v>
      </c>
      <c r="R2076" s="83" t="n">
        <f aca="false">IF($N2076="PHY",VLOOKUP(H2076,PGDBuckets,2,FALSE()),0)</f>
        <v>0</v>
      </c>
      <c r="S2076" s="83" t="n">
        <f aca="false">IF($N2076="G",VLOOKUP(H2076,PGDBuckets,2,FALSE()),0)</f>
        <v>0</v>
      </c>
      <c r="T2076" s="83" t="n">
        <f aca="false">SUM(P2076:S2076)</f>
        <v>13</v>
      </c>
      <c r="U2076" s="83" t="str">
        <f aca="false">IF(O2076="not used","-",O2076&amp;N2076&amp;T2076)</f>
        <v>-</v>
      </c>
      <c r="V2076" s="83" t="str">
        <f aca="false">IF(O2076="Not Used","-",VLOOKUP(D2076,FOLIOS,7,FALSE())&amp;H2076)</f>
        <v>-</v>
      </c>
      <c r="W2076" s="83" t="str">
        <f aca="false">IF(U2076="-","-",O2076&amp;E2076&amp;H2076)</f>
        <v>-</v>
      </c>
      <c r="X2076" s="84" t="str">
        <f aca="false">D2076&amp;G2076</f>
        <v>FT-CAND-ERMS-BASCGPR-AECO/BASIS</v>
      </c>
      <c r="AF2076" s="0" t="str">
        <f aca="false">D2076&amp;V2076</f>
        <v>FT-CAND-ERMS-BAS-</v>
      </c>
    </row>
    <row r="2077" customFormat="false" ht="12.75" hidden="false" customHeight="false" outlineLevel="0" collapsed="false">
      <c r="A2077" s="80" t="n">
        <v>36682</v>
      </c>
      <c r="B2077" s="81" t="s">
        <v>55</v>
      </c>
      <c r="C2077" s="81" t="s">
        <v>56</v>
      </c>
      <c r="D2077" s="81" t="s">
        <v>84</v>
      </c>
      <c r="E2077" s="81" t="s">
        <v>21</v>
      </c>
      <c r="F2077" s="81"/>
      <c r="G2077" s="81" t="s">
        <v>58</v>
      </c>
      <c r="H2077" s="80" t="n">
        <v>39114</v>
      </c>
      <c r="I2077" s="81" t="n">
        <v>0</v>
      </c>
      <c r="J2077" s="81" t="n">
        <v>0</v>
      </c>
      <c r="K2077" s="82" t="n">
        <f aca="false">IF(J2077=0,0,J2077/I2077)</f>
        <v>0</v>
      </c>
      <c r="L2077" s="82" t="n">
        <f aca="false">I2077/UOM</f>
        <v>0</v>
      </c>
      <c r="M2077" s="82" t="n">
        <f aca="false">J2077/UOM</f>
        <v>0</v>
      </c>
      <c r="N2077" s="83" t="str">
        <f aca="false">IF(F2077="P","PHY",IF(F2077="G","G",E2077))</f>
        <v>D</v>
      </c>
      <c r="O2077" s="83" t="str">
        <f aca="false">IF(ISNA(VLOOKUP(G2077,BadCanCurves,1,FALSE())),VLOOKUP(D2077,FOLIOS,6,FALSE()),"not used")</f>
        <v>not used</v>
      </c>
      <c r="P2077" s="83" t="n">
        <f aca="false">IF($N2077="P",VLOOKUP(H2077,PrcBuckets,2,FALSE()),0)</f>
        <v>0</v>
      </c>
      <c r="Q2077" s="83" t="n">
        <f aca="false">IF($N2077="D",VLOOKUP(H2077,BasisBuckets,2,FALSE()),0)</f>
        <v>13</v>
      </c>
      <c r="R2077" s="83" t="n">
        <f aca="false">IF($N2077="PHY",VLOOKUP(H2077,PGDBuckets,2,FALSE()),0)</f>
        <v>0</v>
      </c>
      <c r="S2077" s="83" t="n">
        <f aca="false">IF($N2077="G",VLOOKUP(H2077,PGDBuckets,2,FALSE()),0)</f>
        <v>0</v>
      </c>
      <c r="T2077" s="83" t="n">
        <f aca="false">SUM(P2077:S2077)</f>
        <v>13</v>
      </c>
      <c r="U2077" s="83" t="str">
        <f aca="false">IF(O2077="not used","-",O2077&amp;N2077&amp;T2077)</f>
        <v>-</v>
      </c>
      <c r="V2077" s="83" t="str">
        <f aca="false">IF(O2077="Not Used","-",VLOOKUP(D2077,FOLIOS,7,FALSE())&amp;H2077)</f>
        <v>-</v>
      </c>
      <c r="W2077" s="83" t="str">
        <f aca="false">IF(U2077="-","-",O2077&amp;E2077&amp;H2077)</f>
        <v>-</v>
      </c>
      <c r="X2077" s="84" t="str">
        <f aca="false">D2077&amp;G2077</f>
        <v>FT-CAND-ERMS-BASCGPR-AECO/BASIS</v>
      </c>
      <c r="AF2077" s="0" t="str">
        <f aca="false">D2077&amp;V2077</f>
        <v>FT-CAND-ERMS-BAS-</v>
      </c>
    </row>
    <row r="2078" customFormat="false" ht="12.75" hidden="false" customHeight="false" outlineLevel="0" collapsed="false">
      <c r="A2078" s="80" t="n">
        <v>36682</v>
      </c>
      <c r="B2078" s="81" t="s">
        <v>55</v>
      </c>
      <c r="C2078" s="81" t="s">
        <v>56</v>
      </c>
      <c r="D2078" s="81" t="s">
        <v>84</v>
      </c>
      <c r="E2078" s="81" t="s">
        <v>21</v>
      </c>
      <c r="F2078" s="81"/>
      <c r="G2078" s="81" t="s">
        <v>58</v>
      </c>
      <c r="H2078" s="80" t="n">
        <v>39142</v>
      </c>
      <c r="I2078" s="81" t="n">
        <v>0</v>
      </c>
      <c r="J2078" s="81" t="n">
        <v>0</v>
      </c>
      <c r="K2078" s="82" t="n">
        <f aca="false">IF(J2078=0,0,J2078/I2078)</f>
        <v>0</v>
      </c>
      <c r="L2078" s="82" t="n">
        <f aca="false">I2078/UOM</f>
        <v>0</v>
      </c>
      <c r="M2078" s="82" t="n">
        <f aca="false">J2078/UOM</f>
        <v>0</v>
      </c>
      <c r="N2078" s="83" t="str">
        <f aca="false">IF(F2078="P","PHY",IF(F2078="G","G",E2078))</f>
        <v>D</v>
      </c>
      <c r="O2078" s="83" t="str">
        <f aca="false">IF(ISNA(VLOOKUP(G2078,BadCanCurves,1,FALSE())),VLOOKUP(D2078,FOLIOS,6,FALSE()),"not used")</f>
        <v>not used</v>
      </c>
      <c r="P2078" s="83" t="n">
        <f aca="false">IF($N2078="P",VLOOKUP(H2078,PrcBuckets,2,FALSE()),0)</f>
        <v>0</v>
      </c>
      <c r="Q2078" s="83" t="n">
        <f aca="false">IF($N2078="D",VLOOKUP(H2078,BasisBuckets,2,FALSE()),0)</f>
        <v>13</v>
      </c>
      <c r="R2078" s="83" t="n">
        <f aca="false">IF($N2078="PHY",VLOOKUP(H2078,PGDBuckets,2,FALSE()),0)</f>
        <v>0</v>
      </c>
      <c r="S2078" s="83" t="n">
        <f aca="false">IF($N2078="G",VLOOKUP(H2078,PGDBuckets,2,FALSE()),0)</f>
        <v>0</v>
      </c>
      <c r="T2078" s="83" t="n">
        <f aca="false">SUM(P2078:S2078)</f>
        <v>13</v>
      </c>
      <c r="U2078" s="83" t="str">
        <f aca="false">IF(O2078="not used","-",O2078&amp;N2078&amp;T2078)</f>
        <v>-</v>
      </c>
      <c r="V2078" s="83" t="str">
        <f aca="false">IF(O2078="Not Used","-",VLOOKUP(D2078,FOLIOS,7,FALSE())&amp;H2078)</f>
        <v>-</v>
      </c>
      <c r="W2078" s="83" t="str">
        <f aca="false">IF(U2078="-","-",O2078&amp;E2078&amp;H2078)</f>
        <v>-</v>
      </c>
      <c r="X2078" s="84" t="str">
        <f aca="false">D2078&amp;G2078</f>
        <v>FT-CAND-ERMS-BASCGPR-AECO/BASIS</v>
      </c>
      <c r="AF2078" s="0" t="str">
        <f aca="false">D2078&amp;V2078</f>
        <v>FT-CAND-ERMS-BAS-</v>
      </c>
    </row>
    <row r="2079" customFormat="false" ht="12.75" hidden="false" customHeight="false" outlineLevel="0" collapsed="false">
      <c r="A2079" s="80" t="n">
        <v>36682</v>
      </c>
      <c r="B2079" s="81" t="s">
        <v>55</v>
      </c>
      <c r="C2079" s="81" t="s">
        <v>56</v>
      </c>
      <c r="D2079" s="81" t="s">
        <v>84</v>
      </c>
      <c r="E2079" s="81" t="s">
        <v>21</v>
      </c>
      <c r="F2079" s="81"/>
      <c r="G2079" s="81" t="s">
        <v>58</v>
      </c>
      <c r="H2079" s="80" t="n">
        <v>39173</v>
      </c>
      <c r="I2079" s="81" t="n">
        <v>0</v>
      </c>
      <c r="J2079" s="81" t="n">
        <v>0</v>
      </c>
      <c r="K2079" s="82" t="n">
        <f aca="false">IF(J2079=0,0,J2079/I2079)</f>
        <v>0</v>
      </c>
      <c r="L2079" s="82" t="n">
        <f aca="false">I2079/UOM</f>
        <v>0</v>
      </c>
      <c r="M2079" s="82" t="n">
        <f aca="false">J2079/UOM</f>
        <v>0</v>
      </c>
      <c r="N2079" s="83" t="str">
        <f aca="false">IF(F2079="P","PHY",IF(F2079="G","G",E2079))</f>
        <v>D</v>
      </c>
      <c r="O2079" s="83" t="str">
        <f aca="false">IF(ISNA(VLOOKUP(G2079,BadCanCurves,1,FALSE())),VLOOKUP(D2079,FOLIOS,6,FALSE()),"not used")</f>
        <v>not used</v>
      </c>
      <c r="P2079" s="83" t="n">
        <f aca="false">IF($N2079="P",VLOOKUP(H2079,PrcBuckets,2,FALSE()),0)</f>
        <v>0</v>
      </c>
      <c r="Q2079" s="83" t="n">
        <f aca="false">IF($N2079="D",VLOOKUP(H2079,BasisBuckets,2,FALSE()),0)</f>
        <v>13</v>
      </c>
      <c r="R2079" s="83" t="n">
        <f aca="false">IF($N2079="PHY",VLOOKUP(H2079,PGDBuckets,2,FALSE()),0)</f>
        <v>0</v>
      </c>
      <c r="S2079" s="83" t="n">
        <f aca="false">IF($N2079="G",VLOOKUP(H2079,PGDBuckets,2,FALSE()),0)</f>
        <v>0</v>
      </c>
      <c r="T2079" s="83" t="n">
        <f aca="false">SUM(P2079:S2079)</f>
        <v>13</v>
      </c>
      <c r="U2079" s="83" t="str">
        <f aca="false">IF(O2079="not used","-",O2079&amp;N2079&amp;T2079)</f>
        <v>-</v>
      </c>
      <c r="V2079" s="83" t="str">
        <f aca="false">IF(O2079="Not Used","-",VLOOKUP(D2079,FOLIOS,7,FALSE())&amp;H2079)</f>
        <v>-</v>
      </c>
      <c r="W2079" s="83" t="str">
        <f aca="false">IF(U2079="-","-",O2079&amp;E2079&amp;H2079)</f>
        <v>-</v>
      </c>
      <c r="X2079" s="84" t="str">
        <f aca="false">D2079&amp;G2079</f>
        <v>FT-CAND-ERMS-BASCGPR-AECO/BASIS</v>
      </c>
      <c r="AF2079" s="0" t="str">
        <f aca="false">D2079&amp;V2079</f>
        <v>FT-CAND-ERMS-BAS-</v>
      </c>
    </row>
    <row r="2080" customFormat="false" ht="12.75" hidden="false" customHeight="false" outlineLevel="0" collapsed="false">
      <c r="A2080" s="80" t="n">
        <v>36682</v>
      </c>
      <c r="B2080" s="81" t="s">
        <v>55</v>
      </c>
      <c r="C2080" s="81" t="s">
        <v>56</v>
      </c>
      <c r="D2080" s="81" t="s">
        <v>84</v>
      </c>
      <c r="E2080" s="81" t="s">
        <v>21</v>
      </c>
      <c r="F2080" s="81"/>
      <c r="G2080" s="81" t="s">
        <v>58</v>
      </c>
      <c r="H2080" s="80" t="n">
        <v>39203</v>
      </c>
      <c r="I2080" s="81" t="n">
        <v>0</v>
      </c>
      <c r="J2080" s="81" t="n">
        <v>0</v>
      </c>
      <c r="K2080" s="82" t="n">
        <f aca="false">IF(J2080=0,0,J2080/I2080)</f>
        <v>0</v>
      </c>
      <c r="L2080" s="82" t="n">
        <f aca="false">I2080/UOM</f>
        <v>0</v>
      </c>
      <c r="M2080" s="82" t="n">
        <f aca="false">J2080/UOM</f>
        <v>0</v>
      </c>
      <c r="N2080" s="83" t="str">
        <f aca="false">IF(F2080="P","PHY",IF(F2080="G","G",E2080))</f>
        <v>D</v>
      </c>
      <c r="O2080" s="83" t="str">
        <f aca="false">IF(ISNA(VLOOKUP(G2080,BadCanCurves,1,FALSE())),VLOOKUP(D2080,FOLIOS,6,FALSE()),"not used")</f>
        <v>not used</v>
      </c>
      <c r="P2080" s="83" t="n">
        <f aca="false">IF($N2080="P",VLOOKUP(H2080,PrcBuckets,2,FALSE()),0)</f>
        <v>0</v>
      </c>
      <c r="Q2080" s="83" t="n">
        <f aca="false">IF($N2080="D",VLOOKUP(H2080,BasisBuckets,2,FALSE()),0)</f>
        <v>13</v>
      </c>
      <c r="R2080" s="83" t="n">
        <f aca="false">IF($N2080="PHY",VLOOKUP(H2080,PGDBuckets,2,FALSE()),0)</f>
        <v>0</v>
      </c>
      <c r="S2080" s="83" t="n">
        <f aca="false">IF($N2080="G",VLOOKUP(H2080,PGDBuckets,2,FALSE()),0)</f>
        <v>0</v>
      </c>
      <c r="T2080" s="83" t="n">
        <f aca="false">SUM(P2080:S2080)</f>
        <v>13</v>
      </c>
      <c r="U2080" s="83" t="str">
        <f aca="false">IF(O2080="not used","-",O2080&amp;N2080&amp;T2080)</f>
        <v>-</v>
      </c>
      <c r="V2080" s="83" t="str">
        <f aca="false">IF(O2080="Not Used","-",VLOOKUP(D2080,FOLIOS,7,FALSE())&amp;H2080)</f>
        <v>-</v>
      </c>
      <c r="W2080" s="83" t="str">
        <f aca="false">IF(U2080="-","-",O2080&amp;E2080&amp;H2080)</f>
        <v>-</v>
      </c>
      <c r="X2080" s="84" t="str">
        <f aca="false">D2080&amp;G2080</f>
        <v>FT-CAND-ERMS-BASCGPR-AECO/BASIS</v>
      </c>
      <c r="AF2080" s="0" t="str">
        <f aca="false">D2080&amp;V2080</f>
        <v>FT-CAND-ERMS-BAS-</v>
      </c>
    </row>
    <row r="2081" customFormat="false" ht="12.75" hidden="false" customHeight="false" outlineLevel="0" collapsed="false">
      <c r="A2081" s="80" t="n">
        <v>36682</v>
      </c>
      <c r="B2081" s="81" t="s">
        <v>55</v>
      </c>
      <c r="C2081" s="81" t="s">
        <v>56</v>
      </c>
      <c r="D2081" s="81" t="s">
        <v>84</v>
      </c>
      <c r="E2081" s="81" t="s">
        <v>21</v>
      </c>
      <c r="F2081" s="81"/>
      <c r="G2081" s="81" t="s">
        <v>58</v>
      </c>
      <c r="H2081" s="80" t="n">
        <v>39234</v>
      </c>
      <c r="I2081" s="81" t="n">
        <v>0</v>
      </c>
      <c r="J2081" s="81" t="n">
        <v>0</v>
      </c>
      <c r="K2081" s="82" t="n">
        <f aca="false">IF(J2081=0,0,J2081/I2081)</f>
        <v>0</v>
      </c>
      <c r="L2081" s="82" t="n">
        <f aca="false">I2081/UOM</f>
        <v>0</v>
      </c>
      <c r="M2081" s="82" t="n">
        <f aca="false">J2081/UOM</f>
        <v>0</v>
      </c>
      <c r="N2081" s="83" t="str">
        <f aca="false">IF(F2081="P","PHY",IF(F2081="G","G",E2081))</f>
        <v>D</v>
      </c>
      <c r="O2081" s="83" t="str">
        <f aca="false">IF(ISNA(VLOOKUP(G2081,BadCanCurves,1,FALSE())),VLOOKUP(D2081,FOLIOS,6,FALSE()),"not used")</f>
        <v>not used</v>
      </c>
      <c r="P2081" s="83" t="n">
        <f aca="false">IF($N2081="P",VLOOKUP(H2081,PrcBuckets,2,FALSE()),0)</f>
        <v>0</v>
      </c>
      <c r="Q2081" s="83" t="n">
        <f aca="false">IF($N2081="D",VLOOKUP(H2081,BasisBuckets,2,FALSE()),0)</f>
        <v>13</v>
      </c>
      <c r="R2081" s="83" t="n">
        <f aca="false">IF($N2081="PHY",VLOOKUP(H2081,PGDBuckets,2,FALSE()),0)</f>
        <v>0</v>
      </c>
      <c r="S2081" s="83" t="n">
        <f aca="false">IF($N2081="G",VLOOKUP(H2081,PGDBuckets,2,FALSE()),0)</f>
        <v>0</v>
      </c>
      <c r="T2081" s="83" t="n">
        <f aca="false">SUM(P2081:S2081)</f>
        <v>13</v>
      </c>
      <c r="U2081" s="83" t="str">
        <f aca="false">IF(O2081="not used","-",O2081&amp;N2081&amp;T2081)</f>
        <v>-</v>
      </c>
      <c r="V2081" s="83" t="str">
        <f aca="false">IF(O2081="Not Used","-",VLOOKUP(D2081,FOLIOS,7,FALSE())&amp;H2081)</f>
        <v>-</v>
      </c>
      <c r="W2081" s="83" t="str">
        <f aca="false">IF(U2081="-","-",O2081&amp;E2081&amp;H2081)</f>
        <v>-</v>
      </c>
      <c r="X2081" s="84" t="str">
        <f aca="false">D2081&amp;G2081</f>
        <v>FT-CAND-ERMS-BASCGPR-AECO/BASIS</v>
      </c>
      <c r="AF2081" s="0" t="str">
        <f aca="false">D2081&amp;V2081</f>
        <v>FT-CAND-ERMS-BAS-</v>
      </c>
    </row>
    <row r="2082" customFormat="false" ht="12.75" hidden="false" customHeight="false" outlineLevel="0" collapsed="false">
      <c r="A2082" s="80" t="n">
        <v>36682</v>
      </c>
      <c r="B2082" s="81" t="s">
        <v>55</v>
      </c>
      <c r="C2082" s="81" t="s">
        <v>56</v>
      </c>
      <c r="D2082" s="81" t="s">
        <v>84</v>
      </c>
      <c r="E2082" s="81" t="s">
        <v>21</v>
      </c>
      <c r="F2082" s="81"/>
      <c r="G2082" s="81" t="s">
        <v>58</v>
      </c>
      <c r="H2082" s="80" t="n">
        <v>39264</v>
      </c>
      <c r="I2082" s="81" t="n">
        <v>0</v>
      </c>
      <c r="J2082" s="81" t="n">
        <v>0</v>
      </c>
      <c r="K2082" s="82" t="n">
        <f aca="false">IF(J2082=0,0,J2082/I2082)</f>
        <v>0</v>
      </c>
      <c r="L2082" s="82" t="n">
        <f aca="false">I2082/UOM</f>
        <v>0</v>
      </c>
      <c r="M2082" s="82" t="n">
        <f aca="false">J2082/UOM</f>
        <v>0</v>
      </c>
      <c r="N2082" s="83" t="str">
        <f aca="false">IF(F2082="P","PHY",IF(F2082="G","G",E2082))</f>
        <v>D</v>
      </c>
      <c r="O2082" s="83" t="str">
        <f aca="false">IF(ISNA(VLOOKUP(G2082,BadCanCurves,1,FALSE())),VLOOKUP(D2082,FOLIOS,6,FALSE()),"not used")</f>
        <v>not used</v>
      </c>
      <c r="P2082" s="83" t="n">
        <f aca="false">IF($N2082="P",VLOOKUP(H2082,PrcBuckets,2,FALSE()),0)</f>
        <v>0</v>
      </c>
      <c r="Q2082" s="83" t="n">
        <f aca="false">IF($N2082="D",VLOOKUP(H2082,BasisBuckets,2,FALSE()),0)</f>
        <v>13</v>
      </c>
      <c r="R2082" s="83" t="n">
        <f aca="false">IF($N2082="PHY",VLOOKUP(H2082,PGDBuckets,2,FALSE()),0)</f>
        <v>0</v>
      </c>
      <c r="S2082" s="83" t="n">
        <f aca="false">IF($N2082="G",VLOOKUP(H2082,PGDBuckets,2,FALSE()),0)</f>
        <v>0</v>
      </c>
      <c r="T2082" s="83" t="n">
        <f aca="false">SUM(P2082:S2082)</f>
        <v>13</v>
      </c>
      <c r="U2082" s="83" t="str">
        <f aca="false">IF(O2082="not used","-",O2082&amp;N2082&amp;T2082)</f>
        <v>-</v>
      </c>
      <c r="V2082" s="83" t="str">
        <f aca="false">IF(O2082="Not Used","-",VLOOKUP(D2082,FOLIOS,7,FALSE())&amp;H2082)</f>
        <v>-</v>
      </c>
      <c r="W2082" s="83" t="str">
        <f aca="false">IF(U2082="-","-",O2082&amp;E2082&amp;H2082)</f>
        <v>-</v>
      </c>
      <c r="X2082" s="84" t="str">
        <f aca="false">D2082&amp;G2082</f>
        <v>FT-CAND-ERMS-BASCGPR-AECO/BASIS</v>
      </c>
      <c r="AF2082" s="0" t="str">
        <f aca="false">D2082&amp;V2082</f>
        <v>FT-CAND-ERMS-BAS-</v>
      </c>
    </row>
    <row r="2083" customFormat="false" ht="12.75" hidden="false" customHeight="false" outlineLevel="0" collapsed="false">
      <c r="A2083" s="80" t="n">
        <v>36682</v>
      </c>
      <c r="B2083" s="81" t="s">
        <v>55</v>
      </c>
      <c r="C2083" s="81" t="s">
        <v>56</v>
      </c>
      <c r="D2083" s="81" t="s">
        <v>84</v>
      </c>
      <c r="E2083" s="81" t="s">
        <v>21</v>
      </c>
      <c r="F2083" s="81"/>
      <c r="G2083" s="81" t="s">
        <v>58</v>
      </c>
      <c r="H2083" s="80" t="n">
        <v>39295</v>
      </c>
      <c r="I2083" s="81" t="n">
        <v>0</v>
      </c>
      <c r="J2083" s="81" t="n">
        <v>0</v>
      </c>
      <c r="K2083" s="82" t="n">
        <f aca="false">IF(J2083=0,0,J2083/I2083)</f>
        <v>0</v>
      </c>
      <c r="L2083" s="82" t="n">
        <f aca="false">I2083/UOM</f>
        <v>0</v>
      </c>
      <c r="M2083" s="82" t="n">
        <f aca="false">J2083/UOM</f>
        <v>0</v>
      </c>
      <c r="N2083" s="83" t="str">
        <f aca="false">IF(F2083="P","PHY",IF(F2083="G","G",E2083))</f>
        <v>D</v>
      </c>
      <c r="O2083" s="83" t="str">
        <f aca="false">IF(ISNA(VLOOKUP(G2083,BadCanCurves,1,FALSE())),VLOOKUP(D2083,FOLIOS,6,FALSE()),"not used")</f>
        <v>not used</v>
      </c>
      <c r="P2083" s="83" t="n">
        <f aca="false">IF($N2083="P",VLOOKUP(H2083,PrcBuckets,2,FALSE()),0)</f>
        <v>0</v>
      </c>
      <c r="Q2083" s="83" t="n">
        <f aca="false">IF($N2083="D",VLOOKUP(H2083,BasisBuckets,2,FALSE()),0)</f>
        <v>13</v>
      </c>
      <c r="R2083" s="83" t="n">
        <f aca="false">IF($N2083="PHY",VLOOKUP(H2083,PGDBuckets,2,FALSE()),0)</f>
        <v>0</v>
      </c>
      <c r="S2083" s="83" t="n">
        <f aca="false">IF($N2083="G",VLOOKUP(H2083,PGDBuckets,2,FALSE()),0)</f>
        <v>0</v>
      </c>
      <c r="T2083" s="83" t="n">
        <f aca="false">SUM(P2083:S2083)</f>
        <v>13</v>
      </c>
      <c r="U2083" s="83" t="str">
        <f aca="false">IF(O2083="not used","-",O2083&amp;N2083&amp;T2083)</f>
        <v>-</v>
      </c>
      <c r="V2083" s="83" t="str">
        <f aca="false">IF(O2083="Not Used","-",VLOOKUP(D2083,FOLIOS,7,FALSE())&amp;H2083)</f>
        <v>-</v>
      </c>
      <c r="W2083" s="83" t="str">
        <f aca="false">IF(U2083="-","-",O2083&amp;E2083&amp;H2083)</f>
        <v>-</v>
      </c>
      <c r="X2083" s="84" t="str">
        <f aca="false">D2083&amp;G2083</f>
        <v>FT-CAND-ERMS-BASCGPR-AECO/BASIS</v>
      </c>
      <c r="AF2083" s="0" t="str">
        <f aca="false">D2083&amp;V2083</f>
        <v>FT-CAND-ERMS-BAS-</v>
      </c>
    </row>
    <row r="2084" customFormat="false" ht="12.75" hidden="false" customHeight="false" outlineLevel="0" collapsed="false">
      <c r="A2084" s="80" t="n">
        <v>36682</v>
      </c>
      <c r="B2084" s="81" t="s">
        <v>55</v>
      </c>
      <c r="C2084" s="81" t="s">
        <v>56</v>
      </c>
      <c r="D2084" s="81" t="s">
        <v>84</v>
      </c>
      <c r="E2084" s="81" t="s">
        <v>21</v>
      </c>
      <c r="F2084" s="81"/>
      <c r="G2084" s="81" t="s">
        <v>58</v>
      </c>
      <c r="H2084" s="80" t="n">
        <v>39326</v>
      </c>
      <c r="I2084" s="81" t="n">
        <v>0</v>
      </c>
      <c r="J2084" s="81" t="n">
        <v>0</v>
      </c>
      <c r="K2084" s="82" t="n">
        <f aca="false">IF(J2084=0,0,J2084/I2084)</f>
        <v>0</v>
      </c>
      <c r="L2084" s="82" t="n">
        <f aca="false">I2084/UOM</f>
        <v>0</v>
      </c>
      <c r="M2084" s="82" t="n">
        <f aca="false">J2084/UOM</f>
        <v>0</v>
      </c>
      <c r="N2084" s="83" t="str">
        <f aca="false">IF(F2084="P","PHY",IF(F2084="G","G",E2084))</f>
        <v>D</v>
      </c>
      <c r="O2084" s="83" t="str">
        <f aca="false">IF(ISNA(VLOOKUP(G2084,BadCanCurves,1,FALSE())),VLOOKUP(D2084,FOLIOS,6,FALSE()),"not used")</f>
        <v>not used</v>
      </c>
      <c r="P2084" s="83" t="n">
        <f aca="false">IF($N2084="P",VLOOKUP(H2084,PrcBuckets,2,FALSE()),0)</f>
        <v>0</v>
      </c>
      <c r="Q2084" s="83" t="n">
        <f aca="false">IF($N2084="D",VLOOKUP(H2084,BasisBuckets,2,FALSE()),0)</f>
        <v>13</v>
      </c>
      <c r="R2084" s="83" t="n">
        <f aca="false">IF($N2084="PHY",VLOOKUP(H2084,PGDBuckets,2,FALSE()),0)</f>
        <v>0</v>
      </c>
      <c r="S2084" s="83" t="n">
        <f aca="false">IF($N2084="G",VLOOKUP(H2084,PGDBuckets,2,FALSE()),0)</f>
        <v>0</v>
      </c>
      <c r="T2084" s="83" t="n">
        <f aca="false">SUM(P2084:S2084)</f>
        <v>13</v>
      </c>
      <c r="U2084" s="83" t="str">
        <f aca="false">IF(O2084="not used","-",O2084&amp;N2084&amp;T2084)</f>
        <v>-</v>
      </c>
      <c r="V2084" s="83" t="str">
        <f aca="false">IF(O2084="Not Used","-",VLOOKUP(D2084,FOLIOS,7,FALSE())&amp;H2084)</f>
        <v>-</v>
      </c>
      <c r="W2084" s="83" t="str">
        <f aca="false">IF(U2084="-","-",O2084&amp;E2084&amp;H2084)</f>
        <v>-</v>
      </c>
      <c r="X2084" s="84" t="str">
        <f aca="false">D2084&amp;G2084</f>
        <v>FT-CAND-ERMS-BASCGPR-AECO/BASIS</v>
      </c>
      <c r="AF2084" s="0" t="str">
        <f aca="false">D2084&amp;V2084</f>
        <v>FT-CAND-ERMS-BAS-</v>
      </c>
    </row>
    <row r="2085" customFormat="false" ht="12.75" hidden="false" customHeight="false" outlineLevel="0" collapsed="false">
      <c r="A2085" s="80" t="n">
        <v>36682</v>
      </c>
      <c r="B2085" s="81" t="s">
        <v>55</v>
      </c>
      <c r="C2085" s="81" t="s">
        <v>56</v>
      </c>
      <c r="D2085" s="81" t="s">
        <v>84</v>
      </c>
      <c r="E2085" s="81" t="s">
        <v>21</v>
      </c>
      <c r="F2085" s="81"/>
      <c r="G2085" s="81" t="s">
        <v>58</v>
      </c>
      <c r="H2085" s="80" t="n">
        <v>39356</v>
      </c>
      <c r="I2085" s="81" t="n">
        <v>0</v>
      </c>
      <c r="J2085" s="81" t="n">
        <v>0</v>
      </c>
      <c r="K2085" s="82" t="n">
        <f aca="false">IF(J2085=0,0,J2085/I2085)</f>
        <v>0</v>
      </c>
      <c r="L2085" s="82" t="n">
        <f aca="false">I2085/UOM</f>
        <v>0</v>
      </c>
      <c r="M2085" s="82" t="n">
        <f aca="false">J2085/UOM</f>
        <v>0</v>
      </c>
      <c r="N2085" s="83" t="str">
        <f aca="false">IF(F2085="P","PHY",IF(F2085="G","G",E2085))</f>
        <v>D</v>
      </c>
      <c r="O2085" s="83" t="str">
        <f aca="false">IF(ISNA(VLOOKUP(G2085,BadCanCurves,1,FALSE())),VLOOKUP(D2085,FOLIOS,6,FALSE()),"not used")</f>
        <v>not used</v>
      </c>
      <c r="P2085" s="83" t="n">
        <f aca="false">IF($N2085="P",VLOOKUP(H2085,PrcBuckets,2,FALSE()),0)</f>
        <v>0</v>
      </c>
      <c r="Q2085" s="83" t="n">
        <f aca="false">IF($N2085="D",VLOOKUP(H2085,BasisBuckets,2,FALSE()),0)</f>
        <v>13</v>
      </c>
      <c r="R2085" s="83" t="n">
        <f aca="false">IF($N2085="PHY",VLOOKUP(H2085,PGDBuckets,2,FALSE()),0)</f>
        <v>0</v>
      </c>
      <c r="S2085" s="83" t="n">
        <f aca="false">IF($N2085="G",VLOOKUP(H2085,PGDBuckets,2,FALSE()),0)</f>
        <v>0</v>
      </c>
      <c r="T2085" s="83" t="n">
        <f aca="false">SUM(P2085:S2085)</f>
        <v>13</v>
      </c>
      <c r="U2085" s="83" t="str">
        <f aca="false">IF(O2085="not used","-",O2085&amp;N2085&amp;T2085)</f>
        <v>-</v>
      </c>
      <c r="V2085" s="83" t="str">
        <f aca="false">IF(O2085="Not Used","-",VLOOKUP(D2085,FOLIOS,7,FALSE())&amp;H2085)</f>
        <v>-</v>
      </c>
      <c r="W2085" s="83" t="str">
        <f aca="false">IF(U2085="-","-",O2085&amp;E2085&amp;H2085)</f>
        <v>-</v>
      </c>
      <c r="X2085" s="84" t="str">
        <f aca="false">D2085&amp;G2085</f>
        <v>FT-CAND-ERMS-BASCGPR-AECO/BASIS</v>
      </c>
      <c r="AF2085" s="0" t="str">
        <f aca="false">D2085&amp;V2085</f>
        <v>FT-CAND-ERMS-BAS-</v>
      </c>
    </row>
    <row r="2086" customFormat="false" ht="12.75" hidden="false" customHeight="false" outlineLevel="0" collapsed="false">
      <c r="A2086" s="80" t="n">
        <v>36682</v>
      </c>
      <c r="B2086" s="81" t="s">
        <v>55</v>
      </c>
      <c r="C2086" s="81" t="s">
        <v>56</v>
      </c>
      <c r="D2086" s="81" t="s">
        <v>84</v>
      </c>
      <c r="E2086" s="81" t="s">
        <v>21</v>
      </c>
      <c r="F2086" s="81"/>
      <c r="G2086" s="81" t="s">
        <v>58</v>
      </c>
      <c r="H2086" s="80" t="n">
        <v>39387</v>
      </c>
      <c r="I2086" s="81" t="n">
        <v>0</v>
      </c>
      <c r="J2086" s="81" t="n">
        <v>0</v>
      </c>
      <c r="K2086" s="82" t="n">
        <f aca="false">IF(J2086=0,0,J2086/I2086)</f>
        <v>0</v>
      </c>
      <c r="L2086" s="82" t="n">
        <f aca="false">I2086/UOM</f>
        <v>0</v>
      </c>
      <c r="M2086" s="82" t="n">
        <f aca="false">J2086/UOM</f>
        <v>0</v>
      </c>
      <c r="N2086" s="83" t="str">
        <f aca="false">IF(F2086="P","PHY",IF(F2086="G","G",E2086))</f>
        <v>D</v>
      </c>
      <c r="O2086" s="83" t="str">
        <f aca="false">IF(ISNA(VLOOKUP(G2086,BadCanCurves,1,FALSE())),VLOOKUP(D2086,FOLIOS,6,FALSE()),"not used")</f>
        <v>not used</v>
      </c>
      <c r="P2086" s="83" t="n">
        <f aca="false">IF($N2086="P",VLOOKUP(H2086,PrcBuckets,2,FALSE()),0)</f>
        <v>0</v>
      </c>
      <c r="Q2086" s="83" t="n">
        <f aca="false">IF($N2086="D",VLOOKUP(H2086,BasisBuckets,2,FALSE()),0)</f>
        <v>13</v>
      </c>
      <c r="R2086" s="83" t="n">
        <f aca="false">IF($N2086="PHY",VLOOKUP(H2086,PGDBuckets,2,FALSE()),0)</f>
        <v>0</v>
      </c>
      <c r="S2086" s="83" t="n">
        <f aca="false">IF($N2086="G",VLOOKUP(H2086,PGDBuckets,2,FALSE()),0)</f>
        <v>0</v>
      </c>
      <c r="T2086" s="83" t="n">
        <f aca="false">SUM(P2086:S2086)</f>
        <v>13</v>
      </c>
      <c r="U2086" s="83" t="str">
        <f aca="false">IF(O2086="not used","-",O2086&amp;N2086&amp;T2086)</f>
        <v>-</v>
      </c>
      <c r="V2086" s="83" t="str">
        <f aca="false">IF(O2086="Not Used","-",VLOOKUP(D2086,FOLIOS,7,FALSE())&amp;H2086)</f>
        <v>-</v>
      </c>
      <c r="W2086" s="83" t="str">
        <f aca="false">IF(U2086="-","-",O2086&amp;E2086&amp;H2086)</f>
        <v>-</v>
      </c>
      <c r="X2086" s="84" t="str">
        <f aca="false">D2086&amp;G2086</f>
        <v>FT-CAND-ERMS-BASCGPR-AECO/BASIS</v>
      </c>
      <c r="AF2086" s="0" t="str">
        <f aca="false">D2086&amp;V2086</f>
        <v>FT-CAND-ERMS-BAS-</v>
      </c>
    </row>
    <row r="2087" customFormat="false" ht="12.75" hidden="false" customHeight="false" outlineLevel="0" collapsed="false">
      <c r="A2087" s="80" t="n">
        <v>36682</v>
      </c>
      <c r="B2087" s="81" t="s">
        <v>55</v>
      </c>
      <c r="C2087" s="81" t="s">
        <v>56</v>
      </c>
      <c r="D2087" s="81" t="s">
        <v>84</v>
      </c>
      <c r="E2087" s="81" t="s">
        <v>21</v>
      </c>
      <c r="F2087" s="81"/>
      <c r="G2087" s="81" t="s">
        <v>58</v>
      </c>
      <c r="H2087" s="80" t="n">
        <v>39417</v>
      </c>
      <c r="I2087" s="81" t="n">
        <v>0</v>
      </c>
      <c r="J2087" s="81" t="n">
        <v>0</v>
      </c>
      <c r="K2087" s="82" t="n">
        <f aca="false">IF(J2087=0,0,J2087/I2087)</f>
        <v>0</v>
      </c>
      <c r="L2087" s="82" t="n">
        <f aca="false">I2087/UOM</f>
        <v>0</v>
      </c>
      <c r="M2087" s="82" t="n">
        <f aca="false">J2087/UOM</f>
        <v>0</v>
      </c>
      <c r="N2087" s="83" t="str">
        <f aca="false">IF(F2087="P","PHY",IF(F2087="G","G",E2087))</f>
        <v>D</v>
      </c>
      <c r="O2087" s="83" t="str">
        <f aca="false">IF(ISNA(VLOOKUP(G2087,BadCanCurves,1,FALSE())),VLOOKUP(D2087,FOLIOS,6,FALSE()),"not used")</f>
        <v>not used</v>
      </c>
      <c r="P2087" s="83" t="n">
        <f aca="false">IF($N2087="P",VLOOKUP(H2087,PrcBuckets,2,FALSE()),0)</f>
        <v>0</v>
      </c>
      <c r="Q2087" s="83" t="n">
        <f aca="false">IF($N2087="D",VLOOKUP(H2087,BasisBuckets,2,FALSE()),0)</f>
        <v>13</v>
      </c>
      <c r="R2087" s="83" t="n">
        <f aca="false">IF($N2087="PHY",VLOOKUP(H2087,PGDBuckets,2,FALSE()),0)</f>
        <v>0</v>
      </c>
      <c r="S2087" s="83" t="n">
        <f aca="false">IF($N2087="G",VLOOKUP(H2087,PGDBuckets,2,FALSE()),0)</f>
        <v>0</v>
      </c>
      <c r="T2087" s="83" t="n">
        <f aca="false">SUM(P2087:S2087)</f>
        <v>13</v>
      </c>
      <c r="U2087" s="83" t="str">
        <f aca="false">IF(O2087="not used","-",O2087&amp;N2087&amp;T2087)</f>
        <v>-</v>
      </c>
      <c r="V2087" s="83" t="str">
        <f aca="false">IF(O2087="Not Used","-",VLOOKUP(D2087,FOLIOS,7,FALSE())&amp;H2087)</f>
        <v>-</v>
      </c>
      <c r="W2087" s="83" t="str">
        <f aca="false">IF(U2087="-","-",O2087&amp;E2087&amp;H2087)</f>
        <v>-</v>
      </c>
      <c r="X2087" s="84" t="str">
        <f aca="false">D2087&amp;G2087</f>
        <v>FT-CAND-ERMS-BASCGPR-AECO/BASIS</v>
      </c>
      <c r="AF2087" s="0" t="str">
        <f aca="false">D2087&amp;V2087</f>
        <v>FT-CAND-ERMS-BAS-</v>
      </c>
    </row>
    <row r="2088" customFormat="false" ht="12.75" hidden="false" customHeight="false" outlineLevel="0" collapsed="false">
      <c r="A2088" s="80" t="n">
        <v>36682</v>
      </c>
      <c r="B2088" s="81" t="s">
        <v>55</v>
      </c>
      <c r="C2088" s="81" t="s">
        <v>56</v>
      </c>
      <c r="D2088" s="81" t="s">
        <v>84</v>
      </c>
      <c r="E2088" s="81" t="s">
        <v>21</v>
      </c>
      <c r="F2088" s="81"/>
      <c r="G2088" s="81" t="s">
        <v>58</v>
      </c>
      <c r="H2088" s="80" t="n">
        <v>39448</v>
      </c>
      <c r="I2088" s="81" t="n">
        <v>0</v>
      </c>
      <c r="J2088" s="81" t="n">
        <v>0</v>
      </c>
      <c r="K2088" s="82" t="n">
        <f aca="false">IF(J2088=0,0,J2088/I2088)</f>
        <v>0</v>
      </c>
      <c r="L2088" s="82" t="n">
        <f aca="false">I2088/UOM</f>
        <v>0</v>
      </c>
      <c r="M2088" s="82" t="n">
        <f aca="false">J2088/UOM</f>
        <v>0</v>
      </c>
      <c r="N2088" s="83" t="str">
        <f aca="false">IF(F2088="P","PHY",IF(F2088="G","G",E2088))</f>
        <v>D</v>
      </c>
      <c r="O2088" s="83" t="str">
        <f aca="false">IF(ISNA(VLOOKUP(G2088,BadCanCurves,1,FALSE())),VLOOKUP(D2088,FOLIOS,6,FALSE()),"not used")</f>
        <v>not used</v>
      </c>
      <c r="P2088" s="83" t="n">
        <f aca="false">IF($N2088="P",VLOOKUP(H2088,PrcBuckets,2,FALSE()),0)</f>
        <v>0</v>
      </c>
      <c r="Q2088" s="83" t="n">
        <f aca="false">IF($N2088="D",VLOOKUP(H2088,BasisBuckets,2,FALSE()),0)</f>
        <v>13</v>
      </c>
      <c r="R2088" s="83" t="n">
        <f aca="false">IF($N2088="PHY",VLOOKUP(H2088,PGDBuckets,2,FALSE()),0)</f>
        <v>0</v>
      </c>
      <c r="S2088" s="83" t="n">
        <f aca="false">IF($N2088="G",VLOOKUP(H2088,PGDBuckets,2,FALSE()),0)</f>
        <v>0</v>
      </c>
      <c r="T2088" s="83" t="n">
        <f aca="false">SUM(P2088:S2088)</f>
        <v>13</v>
      </c>
      <c r="U2088" s="83" t="str">
        <f aca="false">IF(O2088="not used","-",O2088&amp;N2088&amp;T2088)</f>
        <v>-</v>
      </c>
      <c r="V2088" s="83" t="str">
        <f aca="false">IF(O2088="Not Used","-",VLOOKUP(D2088,FOLIOS,7,FALSE())&amp;H2088)</f>
        <v>-</v>
      </c>
      <c r="W2088" s="83" t="str">
        <f aca="false">IF(U2088="-","-",O2088&amp;E2088&amp;H2088)</f>
        <v>-</v>
      </c>
      <c r="X2088" s="84" t="str">
        <f aca="false">D2088&amp;G2088</f>
        <v>FT-CAND-ERMS-BASCGPR-AECO/BASIS</v>
      </c>
      <c r="AF2088" s="0" t="str">
        <f aca="false">D2088&amp;V2088</f>
        <v>FT-CAND-ERMS-BAS-</v>
      </c>
    </row>
    <row r="2089" customFormat="false" ht="12.75" hidden="false" customHeight="false" outlineLevel="0" collapsed="false">
      <c r="A2089" s="80" t="n">
        <v>36682</v>
      </c>
      <c r="B2089" s="81" t="s">
        <v>55</v>
      </c>
      <c r="C2089" s="81" t="s">
        <v>56</v>
      </c>
      <c r="D2089" s="81" t="s">
        <v>84</v>
      </c>
      <c r="E2089" s="81" t="s">
        <v>21</v>
      </c>
      <c r="F2089" s="81"/>
      <c r="G2089" s="81" t="s">
        <v>58</v>
      </c>
      <c r="H2089" s="80" t="n">
        <v>39479</v>
      </c>
      <c r="I2089" s="81" t="n">
        <v>0</v>
      </c>
      <c r="J2089" s="81" t="n">
        <v>0</v>
      </c>
      <c r="K2089" s="82" t="n">
        <f aca="false">IF(J2089=0,0,J2089/I2089)</f>
        <v>0</v>
      </c>
      <c r="L2089" s="82" t="n">
        <f aca="false">I2089/UOM</f>
        <v>0</v>
      </c>
      <c r="M2089" s="82" t="n">
        <f aca="false">J2089/UOM</f>
        <v>0</v>
      </c>
      <c r="N2089" s="83" t="str">
        <f aca="false">IF(F2089="P","PHY",IF(F2089="G","G",E2089))</f>
        <v>D</v>
      </c>
      <c r="O2089" s="83" t="str">
        <f aca="false">IF(ISNA(VLOOKUP(G2089,BadCanCurves,1,FALSE())),VLOOKUP(D2089,FOLIOS,6,FALSE()),"not used")</f>
        <v>not used</v>
      </c>
      <c r="P2089" s="83" t="n">
        <f aca="false">IF($N2089="P",VLOOKUP(H2089,PrcBuckets,2,FALSE()),0)</f>
        <v>0</v>
      </c>
      <c r="Q2089" s="83" t="n">
        <f aca="false">IF($N2089="D",VLOOKUP(H2089,BasisBuckets,2,FALSE()),0)</f>
        <v>13</v>
      </c>
      <c r="R2089" s="83" t="n">
        <f aca="false">IF($N2089="PHY",VLOOKUP(H2089,PGDBuckets,2,FALSE()),0)</f>
        <v>0</v>
      </c>
      <c r="S2089" s="83" t="n">
        <f aca="false">IF($N2089="G",VLOOKUP(H2089,PGDBuckets,2,FALSE()),0)</f>
        <v>0</v>
      </c>
      <c r="T2089" s="83" t="n">
        <f aca="false">SUM(P2089:S2089)</f>
        <v>13</v>
      </c>
      <c r="U2089" s="83" t="str">
        <f aca="false">IF(O2089="not used","-",O2089&amp;N2089&amp;T2089)</f>
        <v>-</v>
      </c>
      <c r="V2089" s="83" t="str">
        <f aca="false">IF(O2089="Not Used","-",VLOOKUP(D2089,FOLIOS,7,FALSE())&amp;H2089)</f>
        <v>-</v>
      </c>
      <c r="W2089" s="83" t="str">
        <f aca="false">IF(U2089="-","-",O2089&amp;E2089&amp;H2089)</f>
        <v>-</v>
      </c>
      <c r="X2089" s="84" t="str">
        <f aca="false">D2089&amp;G2089</f>
        <v>FT-CAND-ERMS-BASCGPR-AECO/BASIS</v>
      </c>
      <c r="AF2089" s="0" t="str">
        <f aca="false">D2089&amp;V2089</f>
        <v>FT-CAND-ERMS-BAS-</v>
      </c>
    </row>
    <row r="2090" customFormat="false" ht="12.75" hidden="false" customHeight="false" outlineLevel="0" collapsed="false">
      <c r="A2090" s="80" t="n">
        <v>36682</v>
      </c>
      <c r="B2090" s="81" t="s">
        <v>55</v>
      </c>
      <c r="C2090" s="81" t="s">
        <v>56</v>
      </c>
      <c r="D2090" s="81" t="s">
        <v>84</v>
      </c>
      <c r="E2090" s="81" t="s">
        <v>21</v>
      </c>
      <c r="F2090" s="81"/>
      <c r="G2090" s="81" t="s">
        <v>58</v>
      </c>
      <c r="H2090" s="80" t="n">
        <v>39508</v>
      </c>
      <c r="I2090" s="81" t="n">
        <v>0</v>
      </c>
      <c r="J2090" s="81" t="n">
        <v>0</v>
      </c>
      <c r="K2090" s="82" t="n">
        <f aca="false">IF(J2090=0,0,J2090/I2090)</f>
        <v>0</v>
      </c>
      <c r="L2090" s="82" t="n">
        <f aca="false">I2090/UOM</f>
        <v>0</v>
      </c>
      <c r="M2090" s="82" t="n">
        <f aca="false">J2090/UOM</f>
        <v>0</v>
      </c>
      <c r="N2090" s="83" t="str">
        <f aca="false">IF(F2090="P","PHY",IF(F2090="G","G",E2090))</f>
        <v>D</v>
      </c>
      <c r="O2090" s="83" t="str">
        <f aca="false">IF(ISNA(VLOOKUP(G2090,BadCanCurves,1,FALSE())),VLOOKUP(D2090,FOLIOS,6,FALSE()),"not used")</f>
        <v>not used</v>
      </c>
      <c r="P2090" s="83" t="n">
        <f aca="false">IF($N2090="P",VLOOKUP(H2090,PrcBuckets,2,FALSE()),0)</f>
        <v>0</v>
      </c>
      <c r="Q2090" s="83" t="n">
        <f aca="false">IF($N2090="D",VLOOKUP(H2090,BasisBuckets,2,FALSE()),0)</f>
        <v>13</v>
      </c>
      <c r="R2090" s="83" t="n">
        <f aca="false">IF($N2090="PHY",VLOOKUP(H2090,PGDBuckets,2,FALSE()),0)</f>
        <v>0</v>
      </c>
      <c r="S2090" s="83" t="n">
        <f aca="false">IF($N2090="G",VLOOKUP(H2090,PGDBuckets,2,FALSE()),0)</f>
        <v>0</v>
      </c>
      <c r="T2090" s="83" t="n">
        <f aca="false">SUM(P2090:S2090)</f>
        <v>13</v>
      </c>
      <c r="U2090" s="83" t="str">
        <f aca="false">IF(O2090="not used","-",O2090&amp;N2090&amp;T2090)</f>
        <v>-</v>
      </c>
      <c r="V2090" s="83" t="str">
        <f aca="false">IF(O2090="Not Used","-",VLOOKUP(D2090,FOLIOS,7,FALSE())&amp;H2090)</f>
        <v>-</v>
      </c>
      <c r="W2090" s="83" t="str">
        <f aca="false">IF(U2090="-","-",O2090&amp;E2090&amp;H2090)</f>
        <v>-</v>
      </c>
      <c r="X2090" s="84" t="str">
        <f aca="false">D2090&amp;G2090</f>
        <v>FT-CAND-ERMS-BASCGPR-AECO/BASIS</v>
      </c>
      <c r="AF2090" s="0" t="str">
        <f aca="false">D2090&amp;V2090</f>
        <v>FT-CAND-ERMS-BAS-</v>
      </c>
    </row>
    <row r="2091" customFormat="false" ht="12.75" hidden="false" customHeight="false" outlineLevel="0" collapsed="false">
      <c r="A2091" s="80" t="n">
        <v>36682</v>
      </c>
      <c r="B2091" s="81" t="s">
        <v>55</v>
      </c>
      <c r="C2091" s="81" t="s">
        <v>56</v>
      </c>
      <c r="D2091" s="81" t="s">
        <v>84</v>
      </c>
      <c r="E2091" s="81" t="s">
        <v>21</v>
      </c>
      <c r="F2091" s="81"/>
      <c r="G2091" s="81" t="s">
        <v>58</v>
      </c>
      <c r="H2091" s="80" t="n">
        <v>39539</v>
      </c>
      <c r="I2091" s="81" t="n">
        <v>0</v>
      </c>
      <c r="J2091" s="81" t="n">
        <v>0</v>
      </c>
      <c r="K2091" s="82" t="n">
        <f aca="false">IF(J2091=0,0,J2091/I2091)</f>
        <v>0</v>
      </c>
      <c r="L2091" s="82" t="n">
        <f aca="false">I2091/UOM</f>
        <v>0</v>
      </c>
      <c r="M2091" s="82" t="n">
        <f aca="false">J2091/UOM</f>
        <v>0</v>
      </c>
      <c r="N2091" s="83" t="str">
        <f aca="false">IF(F2091="P","PHY",IF(F2091="G","G",E2091))</f>
        <v>D</v>
      </c>
      <c r="O2091" s="83" t="str">
        <f aca="false">IF(ISNA(VLOOKUP(G2091,BadCanCurves,1,FALSE())),VLOOKUP(D2091,FOLIOS,6,FALSE()),"not used")</f>
        <v>not used</v>
      </c>
      <c r="P2091" s="83" t="n">
        <f aca="false">IF($N2091="P",VLOOKUP(H2091,PrcBuckets,2,FALSE()),0)</f>
        <v>0</v>
      </c>
      <c r="Q2091" s="83" t="n">
        <f aca="false">IF($N2091="D",VLOOKUP(H2091,BasisBuckets,2,FALSE()),0)</f>
        <v>13</v>
      </c>
      <c r="R2091" s="83" t="n">
        <f aca="false">IF($N2091="PHY",VLOOKUP(H2091,PGDBuckets,2,FALSE()),0)</f>
        <v>0</v>
      </c>
      <c r="S2091" s="83" t="n">
        <f aca="false">IF($N2091="G",VLOOKUP(H2091,PGDBuckets,2,FALSE()),0)</f>
        <v>0</v>
      </c>
      <c r="T2091" s="83" t="n">
        <f aca="false">SUM(P2091:S2091)</f>
        <v>13</v>
      </c>
      <c r="U2091" s="83" t="str">
        <f aca="false">IF(O2091="not used","-",O2091&amp;N2091&amp;T2091)</f>
        <v>-</v>
      </c>
      <c r="V2091" s="83" t="str">
        <f aca="false">IF(O2091="Not Used","-",VLOOKUP(D2091,FOLIOS,7,FALSE())&amp;H2091)</f>
        <v>-</v>
      </c>
      <c r="W2091" s="83" t="str">
        <f aca="false">IF(U2091="-","-",O2091&amp;E2091&amp;H2091)</f>
        <v>-</v>
      </c>
      <c r="X2091" s="84" t="str">
        <f aca="false">D2091&amp;G2091</f>
        <v>FT-CAND-ERMS-BASCGPR-AECO/BASIS</v>
      </c>
      <c r="AF2091" s="0" t="str">
        <f aca="false">D2091&amp;V2091</f>
        <v>FT-CAND-ERMS-BAS-</v>
      </c>
    </row>
    <row r="2092" customFormat="false" ht="12.75" hidden="false" customHeight="false" outlineLevel="0" collapsed="false">
      <c r="A2092" s="80" t="n">
        <v>36682</v>
      </c>
      <c r="B2092" s="81" t="s">
        <v>55</v>
      </c>
      <c r="C2092" s="81" t="s">
        <v>56</v>
      </c>
      <c r="D2092" s="81" t="s">
        <v>84</v>
      </c>
      <c r="E2092" s="81" t="s">
        <v>21</v>
      </c>
      <c r="F2092" s="81"/>
      <c r="G2092" s="81" t="s">
        <v>58</v>
      </c>
      <c r="H2092" s="80" t="n">
        <v>39569</v>
      </c>
      <c r="I2092" s="81" t="n">
        <v>0</v>
      </c>
      <c r="J2092" s="81" t="n">
        <v>0</v>
      </c>
      <c r="K2092" s="82" t="n">
        <f aca="false">IF(J2092=0,0,J2092/I2092)</f>
        <v>0</v>
      </c>
      <c r="L2092" s="82" t="n">
        <f aca="false">I2092/UOM</f>
        <v>0</v>
      </c>
      <c r="M2092" s="82" t="n">
        <f aca="false">J2092/UOM</f>
        <v>0</v>
      </c>
      <c r="N2092" s="83" t="str">
        <f aca="false">IF(F2092="P","PHY",IF(F2092="G","G",E2092))</f>
        <v>D</v>
      </c>
      <c r="O2092" s="83" t="str">
        <f aca="false">IF(ISNA(VLOOKUP(G2092,BadCanCurves,1,FALSE())),VLOOKUP(D2092,FOLIOS,6,FALSE()),"not used")</f>
        <v>not used</v>
      </c>
      <c r="P2092" s="83" t="n">
        <f aca="false">IF($N2092="P",VLOOKUP(H2092,PrcBuckets,2,FALSE()),0)</f>
        <v>0</v>
      </c>
      <c r="Q2092" s="83" t="n">
        <f aca="false">IF($N2092="D",VLOOKUP(H2092,BasisBuckets,2,FALSE()),0)</f>
        <v>13</v>
      </c>
      <c r="R2092" s="83" t="n">
        <f aca="false">IF($N2092="PHY",VLOOKUP(H2092,PGDBuckets,2,FALSE()),0)</f>
        <v>0</v>
      </c>
      <c r="S2092" s="83" t="n">
        <f aca="false">IF($N2092="G",VLOOKUP(H2092,PGDBuckets,2,FALSE()),0)</f>
        <v>0</v>
      </c>
      <c r="T2092" s="83" t="n">
        <f aca="false">SUM(P2092:S2092)</f>
        <v>13</v>
      </c>
      <c r="U2092" s="83" t="str">
        <f aca="false">IF(O2092="not used","-",O2092&amp;N2092&amp;T2092)</f>
        <v>-</v>
      </c>
      <c r="V2092" s="83" t="str">
        <f aca="false">IF(O2092="Not Used","-",VLOOKUP(D2092,FOLIOS,7,FALSE())&amp;H2092)</f>
        <v>-</v>
      </c>
      <c r="W2092" s="83" t="str">
        <f aca="false">IF(U2092="-","-",O2092&amp;E2092&amp;H2092)</f>
        <v>-</v>
      </c>
      <c r="X2092" s="84" t="str">
        <f aca="false">D2092&amp;G2092</f>
        <v>FT-CAND-ERMS-BASCGPR-AECO/BASIS</v>
      </c>
      <c r="AF2092" s="0" t="str">
        <f aca="false">D2092&amp;V2092</f>
        <v>FT-CAND-ERMS-BAS-</v>
      </c>
    </row>
    <row r="2093" customFormat="false" ht="12.75" hidden="false" customHeight="false" outlineLevel="0" collapsed="false">
      <c r="A2093" s="80" t="n">
        <v>36682</v>
      </c>
      <c r="B2093" s="81" t="s">
        <v>55</v>
      </c>
      <c r="C2093" s="81" t="s">
        <v>56</v>
      </c>
      <c r="D2093" s="81" t="s">
        <v>84</v>
      </c>
      <c r="E2093" s="81" t="s">
        <v>21</v>
      </c>
      <c r="F2093" s="81"/>
      <c r="G2093" s="81" t="s">
        <v>58</v>
      </c>
      <c r="H2093" s="80" t="n">
        <v>39600</v>
      </c>
      <c r="I2093" s="81" t="n">
        <v>0</v>
      </c>
      <c r="J2093" s="81" t="n">
        <v>0</v>
      </c>
      <c r="K2093" s="82" t="n">
        <f aca="false">IF(J2093=0,0,J2093/I2093)</f>
        <v>0</v>
      </c>
      <c r="L2093" s="82" t="n">
        <f aca="false">I2093/UOM</f>
        <v>0</v>
      </c>
      <c r="M2093" s="82" t="n">
        <f aca="false">J2093/UOM</f>
        <v>0</v>
      </c>
      <c r="N2093" s="83" t="str">
        <f aca="false">IF(F2093="P","PHY",IF(F2093="G","G",E2093))</f>
        <v>D</v>
      </c>
      <c r="O2093" s="83" t="str">
        <f aca="false">IF(ISNA(VLOOKUP(G2093,BadCanCurves,1,FALSE())),VLOOKUP(D2093,FOLIOS,6,FALSE()),"not used")</f>
        <v>not used</v>
      </c>
      <c r="P2093" s="83" t="n">
        <f aca="false">IF($N2093="P",VLOOKUP(H2093,PrcBuckets,2,FALSE()),0)</f>
        <v>0</v>
      </c>
      <c r="Q2093" s="83" t="n">
        <f aca="false">IF($N2093="D",VLOOKUP(H2093,BasisBuckets,2,FALSE()),0)</f>
        <v>13</v>
      </c>
      <c r="R2093" s="83" t="n">
        <f aca="false">IF($N2093="PHY",VLOOKUP(H2093,PGDBuckets,2,FALSE()),0)</f>
        <v>0</v>
      </c>
      <c r="S2093" s="83" t="n">
        <f aca="false">IF($N2093="G",VLOOKUP(H2093,PGDBuckets,2,FALSE()),0)</f>
        <v>0</v>
      </c>
      <c r="T2093" s="83" t="n">
        <f aca="false">SUM(P2093:S2093)</f>
        <v>13</v>
      </c>
      <c r="U2093" s="83" t="str">
        <f aca="false">IF(O2093="not used","-",O2093&amp;N2093&amp;T2093)</f>
        <v>-</v>
      </c>
      <c r="V2093" s="83" t="str">
        <f aca="false">IF(O2093="Not Used","-",VLOOKUP(D2093,FOLIOS,7,FALSE())&amp;H2093)</f>
        <v>-</v>
      </c>
      <c r="W2093" s="83" t="str">
        <f aca="false">IF(U2093="-","-",O2093&amp;E2093&amp;H2093)</f>
        <v>-</v>
      </c>
      <c r="X2093" s="84" t="str">
        <f aca="false">D2093&amp;G2093</f>
        <v>FT-CAND-ERMS-BASCGPR-AECO/BASIS</v>
      </c>
      <c r="AF2093" s="0" t="str">
        <f aca="false">D2093&amp;V2093</f>
        <v>FT-CAND-ERMS-BAS-</v>
      </c>
    </row>
    <row r="2094" customFormat="false" ht="12.75" hidden="false" customHeight="false" outlineLevel="0" collapsed="false">
      <c r="A2094" s="80" t="n">
        <v>36682</v>
      </c>
      <c r="B2094" s="81" t="s">
        <v>55</v>
      </c>
      <c r="C2094" s="81" t="s">
        <v>56</v>
      </c>
      <c r="D2094" s="81" t="s">
        <v>84</v>
      </c>
      <c r="E2094" s="81" t="s">
        <v>21</v>
      </c>
      <c r="F2094" s="81"/>
      <c r="G2094" s="81" t="s">
        <v>58</v>
      </c>
      <c r="H2094" s="80" t="n">
        <v>39630</v>
      </c>
      <c r="I2094" s="81" t="n">
        <v>0</v>
      </c>
      <c r="J2094" s="81" t="n">
        <v>0</v>
      </c>
      <c r="K2094" s="82" t="n">
        <f aca="false">IF(J2094=0,0,J2094/I2094)</f>
        <v>0</v>
      </c>
      <c r="L2094" s="82" t="n">
        <f aca="false">I2094/UOM</f>
        <v>0</v>
      </c>
      <c r="M2094" s="82" t="n">
        <f aca="false">J2094/UOM</f>
        <v>0</v>
      </c>
      <c r="N2094" s="83" t="str">
        <f aca="false">IF(F2094="P","PHY",IF(F2094="G","G",E2094))</f>
        <v>D</v>
      </c>
      <c r="O2094" s="83" t="str">
        <f aca="false">IF(ISNA(VLOOKUP(G2094,BadCanCurves,1,FALSE())),VLOOKUP(D2094,FOLIOS,6,FALSE()),"not used")</f>
        <v>not used</v>
      </c>
      <c r="P2094" s="83" t="n">
        <f aca="false">IF($N2094="P",VLOOKUP(H2094,PrcBuckets,2,FALSE()),0)</f>
        <v>0</v>
      </c>
      <c r="Q2094" s="83" t="n">
        <f aca="false">IF($N2094="D",VLOOKUP(H2094,BasisBuckets,2,FALSE()),0)</f>
        <v>13</v>
      </c>
      <c r="R2094" s="83" t="n">
        <f aca="false">IF($N2094="PHY",VLOOKUP(H2094,PGDBuckets,2,FALSE()),0)</f>
        <v>0</v>
      </c>
      <c r="S2094" s="83" t="n">
        <f aca="false">IF($N2094="G",VLOOKUP(H2094,PGDBuckets,2,FALSE()),0)</f>
        <v>0</v>
      </c>
      <c r="T2094" s="83" t="n">
        <f aca="false">SUM(P2094:S2094)</f>
        <v>13</v>
      </c>
      <c r="U2094" s="83" t="str">
        <f aca="false">IF(O2094="not used","-",O2094&amp;N2094&amp;T2094)</f>
        <v>-</v>
      </c>
      <c r="V2094" s="83" t="str">
        <f aca="false">IF(O2094="Not Used","-",VLOOKUP(D2094,FOLIOS,7,FALSE())&amp;H2094)</f>
        <v>-</v>
      </c>
      <c r="W2094" s="83" t="str">
        <f aca="false">IF(U2094="-","-",O2094&amp;E2094&amp;H2094)</f>
        <v>-</v>
      </c>
      <c r="X2094" s="84" t="str">
        <f aca="false">D2094&amp;G2094</f>
        <v>FT-CAND-ERMS-BASCGPR-AECO/BASIS</v>
      </c>
      <c r="AF2094" s="0" t="str">
        <f aca="false">D2094&amp;V2094</f>
        <v>FT-CAND-ERMS-BAS-</v>
      </c>
    </row>
    <row r="2095" customFormat="false" ht="12.75" hidden="false" customHeight="false" outlineLevel="0" collapsed="false">
      <c r="A2095" s="80" t="n">
        <v>36682</v>
      </c>
      <c r="B2095" s="81" t="s">
        <v>55</v>
      </c>
      <c r="C2095" s="81" t="s">
        <v>56</v>
      </c>
      <c r="D2095" s="81" t="s">
        <v>84</v>
      </c>
      <c r="E2095" s="81" t="s">
        <v>21</v>
      </c>
      <c r="F2095" s="81"/>
      <c r="G2095" s="81" t="s">
        <v>58</v>
      </c>
      <c r="H2095" s="80" t="n">
        <v>39661</v>
      </c>
      <c r="I2095" s="81" t="n">
        <v>0</v>
      </c>
      <c r="J2095" s="81" t="n">
        <v>0</v>
      </c>
      <c r="K2095" s="82" t="n">
        <f aca="false">IF(J2095=0,0,J2095/I2095)</f>
        <v>0</v>
      </c>
      <c r="L2095" s="82" t="n">
        <f aca="false">I2095/UOM</f>
        <v>0</v>
      </c>
      <c r="M2095" s="82" t="n">
        <f aca="false">J2095/UOM</f>
        <v>0</v>
      </c>
      <c r="N2095" s="83" t="str">
        <f aca="false">IF(F2095="P","PHY",IF(F2095="G","G",E2095))</f>
        <v>D</v>
      </c>
      <c r="O2095" s="83" t="str">
        <f aca="false">IF(ISNA(VLOOKUP(G2095,BadCanCurves,1,FALSE())),VLOOKUP(D2095,FOLIOS,6,FALSE()),"not used")</f>
        <v>not used</v>
      </c>
      <c r="P2095" s="83" t="n">
        <f aca="false">IF($N2095="P",VLOOKUP(H2095,PrcBuckets,2,FALSE()),0)</f>
        <v>0</v>
      </c>
      <c r="Q2095" s="83" t="n">
        <f aca="false">IF($N2095="D",VLOOKUP(H2095,BasisBuckets,2,FALSE()),0)</f>
        <v>13</v>
      </c>
      <c r="R2095" s="83" t="n">
        <f aca="false">IF($N2095="PHY",VLOOKUP(H2095,PGDBuckets,2,FALSE()),0)</f>
        <v>0</v>
      </c>
      <c r="S2095" s="83" t="n">
        <f aca="false">IF($N2095="G",VLOOKUP(H2095,PGDBuckets,2,FALSE()),0)</f>
        <v>0</v>
      </c>
      <c r="T2095" s="83" t="n">
        <f aca="false">SUM(P2095:S2095)</f>
        <v>13</v>
      </c>
      <c r="U2095" s="83" t="str">
        <f aca="false">IF(O2095="not used","-",O2095&amp;N2095&amp;T2095)</f>
        <v>-</v>
      </c>
      <c r="V2095" s="83" t="str">
        <f aca="false">IF(O2095="Not Used","-",VLOOKUP(D2095,FOLIOS,7,FALSE())&amp;H2095)</f>
        <v>-</v>
      </c>
      <c r="W2095" s="83" t="str">
        <f aca="false">IF(U2095="-","-",O2095&amp;E2095&amp;H2095)</f>
        <v>-</v>
      </c>
      <c r="X2095" s="84" t="str">
        <f aca="false">D2095&amp;G2095</f>
        <v>FT-CAND-ERMS-BASCGPR-AECO/BASIS</v>
      </c>
      <c r="AF2095" s="0" t="str">
        <f aca="false">D2095&amp;V2095</f>
        <v>FT-CAND-ERMS-BAS-</v>
      </c>
    </row>
    <row r="2096" customFormat="false" ht="12.75" hidden="false" customHeight="false" outlineLevel="0" collapsed="false">
      <c r="A2096" s="80" t="n">
        <v>36682</v>
      </c>
      <c r="B2096" s="81" t="s">
        <v>55</v>
      </c>
      <c r="C2096" s="81" t="s">
        <v>56</v>
      </c>
      <c r="D2096" s="81" t="s">
        <v>84</v>
      </c>
      <c r="E2096" s="81" t="s">
        <v>21</v>
      </c>
      <c r="F2096" s="81"/>
      <c r="G2096" s="81" t="s">
        <v>58</v>
      </c>
      <c r="H2096" s="80" t="n">
        <v>39692</v>
      </c>
      <c r="I2096" s="81" t="n">
        <v>0</v>
      </c>
      <c r="J2096" s="81" t="n">
        <v>0</v>
      </c>
      <c r="K2096" s="82" t="n">
        <f aca="false">IF(J2096=0,0,J2096/I2096)</f>
        <v>0</v>
      </c>
      <c r="L2096" s="82" t="n">
        <f aca="false">I2096/UOM</f>
        <v>0</v>
      </c>
      <c r="M2096" s="82" t="n">
        <f aca="false">J2096/UOM</f>
        <v>0</v>
      </c>
      <c r="N2096" s="83" t="str">
        <f aca="false">IF(F2096="P","PHY",IF(F2096="G","G",E2096))</f>
        <v>D</v>
      </c>
      <c r="O2096" s="83" t="str">
        <f aca="false">IF(ISNA(VLOOKUP(G2096,BadCanCurves,1,FALSE())),VLOOKUP(D2096,FOLIOS,6,FALSE()),"not used")</f>
        <v>not used</v>
      </c>
      <c r="P2096" s="83" t="n">
        <f aca="false">IF($N2096="P",VLOOKUP(H2096,PrcBuckets,2,FALSE()),0)</f>
        <v>0</v>
      </c>
      <c r="Q2096" s="83" t="n">
        <f aca="false">IF($N2096="D",VLOOKUP(H2096,BasisBuckets,2,FALSE()),0)</f>
        <v>13</v>
      </c>
      <c r="R2096" s="83" t="n">
        <f aca="false">IF($N2096="PHY",VLOOKUP(H2096,PGDBuckets,2,FALSE()),0)</f>
        <v>0</v>
      </c>
      <c r="S2096" s="83" t="n">
        <f aca="false">IF($N2096="G",VLOOKUP(H2096,PGDBuckets,2,FALSE()),0)</f>
        <v>0</v>
      </c>
      <c r="T2096" s="83" t="n">
        <f aca="false">SUM(P2096:S2096)</f>
        <v>13</v>
      </c>
      <c r="U2096" s="83" t="str">
        <f aca="false">IF(O2096="not used","-",O2096&amp;N2096&amp;T2096)</f>
        <v>-</v>
      </c>
      <c r="V2096" s="83" t="str">
        <f aca="false">IF(O2096="Not Used","-",VLOOKUP(D2096,FOLIOS,7,FALSE())&amp;H2096)</f>
        <v>-</v>
      </c>
      <c r="W2096" s="83" t="str">
        <f aca="false">IF(U2096="-","-",O2096&amp;E2096&amp;H2096)</f>
        <v>-</v>
      </c>
      <c r="X2096" s="84" t="str">
        <f aca="false">D2096&amp;G2096</f>
        <v>FT-CAND-ERMS-BASCGPR-AECO/BASIS</v>
      </c>
      <c r="AF2096" s="0" t="str">
        <f aca="false">D2096&amp;V2096</f>
        <v>FT-CAND-ERMS-BAS-</v>
      </c>
    </row>
    <row r="2097" customFormat="false" ht="12.75" hidden="false" customHeight="false" outlineLevel="0" collapsed="false">
      <c r="A2097" s="80" t="n">
        <v>36682</v>
      </c>
      <c r="B2097" s="81" t="s">
        <v>55</v>
      </c>
      <c r="C2097" s="81" t="s">
        <v>56</v>
      </c>
      <c r="D2097" s="81" t="s">
        <v>84</v>
      </c>
      <c r="E2097" s="81" t="s">
        <v>21</v>
      </c>
      <c r="F2097" s="81"/>
      <c r="G2097" s="81" t="s">
        <v>58</v>
      </c>
      <c r="H2097" s="80" t="n">
        <v>39722</v>
      </c>
      <c r="I2097" s="81" t="n">
        <v>0</v>
      </c>
      <c r="J2097" s="81" t="n">
        <v>0</v>
      </c>
      <c r="K2097" s="82" t="n">
        <f aca="false">IF(J2097=0,0,J2097/I2097)</f>
        <v>0</v>
      </c>
      <c r="L2097" s="82" t="n">
        <f aca="false">I2097/UOM</f>
        <v>0</v>
      </c>
      <c r="M2097" s="82" t="n">
        <f aca="false">J2097/UOM</f>
        <v>0</v>
      </c>
      <c r="N2097" s="83" t="str">
        <f aca="false">IF(F2097="P","PHY",IF(F2097="G","G",E2097))</f>
        <v>D</v>
      </c>
      <c r="O2097" s="83" t="str">
        <f aca="false">IF(ISNA(VLOOKUP(G2097,BadCanCurves,1,FALSE())),VLOOKUP(D2097,FOLIOS,6,FALSE()),"not used")</f>
        <v>not used</v>
      </c>
      <c r="P2097" s="83" t="n">
        <f aca="false">IF($N2097="P",VLOOKUP(H2097,PrcBuckets,2,FALSE()),0)</f>
        <v>0</v>
      </c>
      <c r="Q2097" s="83" t="n">
        <f aca="false">IF($N2097="D",VLOOKUP(H2097,BasisBuckets,2,FALSE()),0)</f>
        <v>13</v>
      </c>
      <c r="R2097" s="83" t="n">
        <f aca="false">IF($N2097="PHY",VLOOKUP(H2097,PGDBuckets,2,FALSE()),0)</f>
        <v>0</v>
      </c>
      <c r="S2097" s="83" t="n">
        <f aca="false">IF($N2097="G",VLOOKUP(H2097,PGDBuckets,2,FALSE()),0)</f>
        <v>0</v>
      </c>
      <c r="T2097" s="83" t="n">
        <f aca="false">SUM(P2097:S2097)</f>
        <v>13</v>
      </c>
      <c r="U2097" s="83" t="str">
        <f aca="false">IF(O2097="not used","-",O2097&amp;N2097&amp;T2097)</f>
        <v>-</v>
      </c>
      <c r="V2097" s="83" t="str">
        <f aca="false">IF(O2097="Not Used","-",VLOOKUP(D2097,FOLIOS,7,FALSE())&amp;H2097)</f>
        <v>-</v>
      </c>
      <c r="W2097" s="83" t="str">
        <f aca="false">IF(U2097="-","-",O2097&amp;E2097&amp;H2097)</f>
        <v>-</v>
      </c>
      <c r="X2097" s="84" t="str">
        <f aca="false">D2097&amp;G2097</f>
        <v>FT-CAND-ERMS-BASCGPR-AECO/BASIS</v>
      </c>
      <c r="AF2097" s="0" t="str">
        <f aca="false">D2097&amp;V2097</f>
        <v>FT-CAND-ERMS-BAS-</v>
      </c>
    </row>
    <row r="2098" customFormat="false" ht="12.75" hidden="false" customHeight="false" outlineLevel="0" collapsed="false">
      <c r="A2098" s="80" t="n">
        <v>36682</v>
      </c>
      <c r="B2098" s="81" t="s">
        <v>55</v>
      </c>
      <c r="C2098" s="81" t="s">
        <v>56</v>
      </c>
      <c r="D2098" s="81" t="s">
        <v>84</v>
      </c>
      <c r="E2098" s="81" t="s">
        <v>21</v>
      </c>
      <c r="F2098" s="81"/>
      <c r="G2098" s="81" t="s">
        <v>58</v>
      </c>
      <c r="H2098" s="80" t="n">
        <v>39753</v>
      </c>
      <c r="I2098" s="81" t="n">
        <v>0</v>
      </c>
      <c r="J2098" s="81" t="n">
        <v>0</v>
      </c>
      <c r="K2098" s="82" t="n">
        <f aca="false">IF(J2098=0,0,J2098/I2098)</f>
        <v>0</v>
      </c>
      <c r="L2098" s="82" t="n">
        <f aca="false">I2098/UOM</f>
        <v>0</v>
      </c>
      <c r="M2098" s="82" t="n">
        <f aca="false">J2098/UOM</f>
        <v>0</v>
      </c>
      <c r="N2098" s="83" t="str">
        <f aca="false">IF(F2098="P","PHY",IF(F2098="G","G",E2098))</f>
        <v>D</v>
      </c>
      <c r="O2098" s="83" t="str">
        <f aca="false">IF(ISNA(VLOOKUP(G2098,BadCanCurves,1,FALSE())),VLOOKUP(D2098,FOLIOS,6,FALSE()),"not used")</f>
        <v>not used</v>
      </c>
      <c r="P2098" s="83" t="n">
        <f aca="false">IF($N2098="P",VLOOKUP(H2098,PrcBuckets,2,FALSE()),0)</f>
        <v>0</v>
      </c>
      <c r="Q2098" s="83" t="n">
        <f aca="false">IF($N2098="D",VLOOKUP(H2098,BasisBuckets,2,FALSE()),0)</f>
        <v>13</v>
      </c>
      <c r="R2098" s="83" t="n">
        <f aca="false">IF($N2098="PHY",VLOOKUP(H2098,PGDBuckets,2,FALSE()),0)</f>
        <v>0</v>
      </c>
      <c r="S2098" s="83" t="n">
        <f aca="false">IF($N2098="G",VLOOKUP(H2098,PGDBuckets,2,FALSE()),0)</f>
        <v>0</v>
      </c>
      <c r="T2098" s="83" t="n">
        <f aca="false">SUM(P2098:S2098)</f>
        <v>13</v>
      </c>
      <c r="U2098" s="83" t="str">
        <f aca="false">IF(O2098="not used","-",O2098&amp;N2098&amp;T2098)</f>
        <v>-</v>
      </c>
      <c r="V2098" s="83" t="str">
        <f aca="false">IF(O2098="Not Used","-",VLOOKUP(D2098,FOLIOS,7,FALSE())&amp;H2098)</f>
        <v>-</v>
      </c>
      <c r="W2098" s="83" t="str">
        <f aca="false">IF(U2098="-","-",O2098&amp;E2098&amp;H2098)</f>
        <v>-</v>
      </c>
      <c r="X2098" s="84" t="str">
        <f aca="false">D2098&amp;G2098</f>
        <v>FT-CAND-ERMS-BASCGPR-AECO/BASIS</v>
      </c>
      <c r="AF2098" s="0" t="str">
        <f aca="false">D2098&amp;V2098</f>
        <v>FT-CAND-ERMS-BAS-</v>
      </c>
    </row>
    <row r="2099" customFormat="false" ht="12.75" hidden="false" customHeight="false" outlineLevel="0" collapsed="false">
      <c r="A2099" s="80" t="n">
        <v>36682</v>
      </c>
      <c r="B2099" s="81" t="s">
        <v>55</v>
      </c>
      <c r="C2099" s="81" t="s">
        <v>56</v>
      </c>
      <c r="D2099" s="81" t="s">
        <v>84</v>
      </c>
      <c r="E2099" s="81" t="s">
        <v>21</v>
      </c>
      <c r="F2099" s="81"/>
      <c r="G2099" s="81" t="s">
        <v>58</v>
      </c>
      <c r="H2099" s="80" t="n">
        <v>39783</v>
      </c>
      <c r="I2099" s="81" t="n">
        <v>0</v>
      </c>
      <c r="J2099" s="81" t="n">
        <v>0</v>
      </c>
      <c r="K2099" s="82" t="n">
        <f aca="false">IF(J2099=0,0,J2099/I2099)</f>
        <v>0</v>
      </c>
      <c r="L2099" s="82" t="n">
        <f aca="false">I2099/UOM</f>
        <v>0</v>
      </c>
      <c r="M2099" s="82" t="n">
        <f aca="false">J2099/UOM</f>
        <v>0</v>
      </c>
      <c r="N2099" s="83" t="str">
        <f aca="false">IF(F2099="P","PHY",IF(F2099="G","G",E2099))</f>
        <v>D</v>
      </c>
      <c r="O2099" s="83" t="str">
        <f aca="false">IF(ISNA(VLOOKUP(G2099,BadCanCurves,1,FALSE())),VLOOKUP(D2099,FOLIOS,6,FALSE()),"not used")</f>
        <v>not used</v>
      </c>
      <c r="P2099" s="83" t="n">
        <f aca="false">IF($N2099="P",VLOOKUP(H2099,PrcBuckets,2,FALSE()),0)</f>
        <v>0</v>
      </c>
      <c r="Q2099" s="83" t="n">
        <f aca="false">IF($N2099="D",VLOOKUP(H2099,BasisBuckets,2,FALSE()),0)</f>
        <v>13</v>
      </c>
      <c r="R2099" s="83" t="n">
        <f aca="false">IF($N2099="PHY",VLOOKUP(H2099,PGDBuckets,2,FALSE()),0)</f>
        <v>0</v>
      </c>
      <c r="S2099" s="83" t="n">
        <f aca="false">IF($N2099="G",VLOOKUP(H2099,PGDBuckets,2,FALSE()),0)</f>
        <v>0</v>
      </c>
      <c r="T2099" s="83" t="n">
        <f aca="false">SUM(P2099:S2099)</f>
        <v>13</v>
      </c>
      <c r="U2099" s="83" t="str">
        <f aca="false">IF(O2099="not used","-",O2099&amp;N2099&amp;T2099)</f>
        <v>-</v>
      </c>
      <c r="V2099" s="83" t="str">
        <f aca="false">IF(O2099="Not Used","-",VLOOKUP(D2099,FOLIOS,7,FALSE())&amp;H2099)</f>
        <v>-</v>
      </c>
      <c r="W2099" s="83" t="str">
        <f aca="false">IF(U2099="-","-",O2099&amp;E2099&amp;H2099)</f>
        <v>-</v>
      </c>
      <c r="X2099" s="84" t="str">
        <f aca="false">D2099&amp;G2099</f>
        <v>FT-CAND-ERMS-BASCGPR-AECO/BASIS</v>
      </c>
      <c r="AF2099" s="0" t="str">
        <f aca="false">D2099&amp;V2099</f>
        <v>FT-CAND-ERMS-BAS-</v>
      </c>
    </row>
    <row r="2100" customFormat="false" ht="12.75" hidden="false" customHeight="false" outlineLevel="0" collapsed="false">
      <c r="A2100" s="80" t="n">
        <v>36682</v>
      </c>
      <c r="B2100" s="81" t="s">
        <v>55</v>
      </c>
      <c r="C2100" s="81" t="s">
        <v>56</v>
      </c>
      <c r="D2100" s="81" t="s">
        <v>84</v>
      </c>
      <c r="E2100" s="81" t="s">
        <v>21</v>
      </c>
      <c r="F2100" s="81"/>
      <c r="G2100" s="81" t="s">
        <v>58</v>
      </c>
      <c r="H2100" s="80" t="n">
        <v>39814</v>
      </c>
      <c r="I2100" s="81" t="n">
        <v>0</v>
      </c>
      <c r="J2100" s="81" t="n">
        <v>0</v>
      </c>
      <c r="K2100" s="82" t="n">
        <f aca="false">IF(J2100=0,0,J2100/I2100)</f>
        <v>0</v>
      </c>
      <c r="L2100" s="82" t="n">
        <f aca="false">I2100/UOM</f>
        <v>0</v>
      </c>
      <c r="M2100" s="82" t="n">
        <f aca="false">J2100/UOM</f>
        <v>0</v>
      </c>
      <c r="N2100" s="83" t="str">
        <f aca="false">IF(F2100="P","PHY",IF(F2100="G","G",E2100))</f>
        <v>D</v>
      </c>
      <c r="O2100" s="83" t="str">
        <f aca="false">IF(ISNA(VLOOKUP(G2100,BadCanCurves,1,FALSE())),VLOOKUP(D2100,FOLIOS,6,FALSE()),"not used")</f>
        <v>not used</v>
      </c>
      <c r="P2100" s="83" t="n">
        <f aca="false">IF($N2100="P",VLOOKUP(H2100,PrcBuckets,2,FALSE()),0)</f>
        <v>0</v>
      </c>
      <c r="Q2100" s="83" t="n">
        <f aca="false">IF($N2100="D",VLOOKUP(H2100,BasisBuckets,2,FALSE()),0)</f>
        <v>13</v>
      </c>
      <c r="R2100" s="83" t="n">
        <f aca="false">IF($N2100="PHY",VLOOKUP(H2100,PGDBuckets,2,FALSE()),0)</f>
        <v>0</v>
      </c>
      <c r="S2100" s="83" t="n">
        <f aca="false">IF($N2100="G",VLOOKUP(H2100,PGDBuckets,2,FALSE()),0)</f>
        <v>0</v>
      </c>
      <c r="T2100" s="83" t="n">
        <f aca="false">SUM(P2100:S2100)</f>
        <v>13</v>
      </c>
      <c r="U2100" s="83" t="str">
        <f aca="false">IF(O2100="not used","-",O2100&amp;N2100&amp;T2100)</f>
        <v>-</v>
      </c>
      <c r="V2100" s="83" t="str">
        <f aca="false">IF(O2100="Not Used","-",VLOOKUP(D2100,FOLIOS,7,FALSE())&amp;H2100)</f>
        <v>-</v>
      </c>
      <c r="W2100" s="83" t="str">
        <f aca="false">IF(U2100="-","-",O2100&amp;E2100&amp;H2100)</f>
        <v>-</v>
      </c>
      <c r="X2100" s="84" t="str">
        <f aca="false">D2100&amp;G2100</f>
        <v>FT-CAND-ERMS-BASCGPR-AECO/BASIS</v>
      </c>
      <c r="AF2100" s="0" t="str">
        <f aca="false">D2100&amp;V2100</f>
        <v>FT-CAND-ERMS-BAS-</v>
      </c>
    </row>
    <row r="2101" customFormat="false" ht="12.75" hidden="false" customHeight="false" outlineLevel="0" collapsed="false">
      <c r="A2101" s="80" t="n">
        <v>36682</v>
      </c>
      <c r="B2101" s="81" t="s">
        <v>55</v>
      </c>
      <c r="C2101" s="81" t="s">
        <v>56</v>
      </c>
      <c r="D2101" s="81" t="s">
        <v>84</v>
      </c>
      <c r="E2101" s="81" t="s">
        <v>21</v>
      </c>
      <c r="F2101" s="81"/>
      <c r="G2101" s="81" t="s">
        <v>58</v>
      </c>
      <c r="H2101" s="80" t="n">
        <v>39845</v>
      </c>
      <c r="I2101" s="81" t="n">
        <v>0</v>
      </c>
      <c r="J2101" s="81" t="n">
        <v>0</v>
      </c>
      <c r="K2101" s="82" t="n">
        <f aca="false">IF(J2101=0,0,J2101/I2101)</f>
        <v>0</v>
      </c>
      <c r="L2101" s="82" t="n">
        <f aca="false">I2101/UOM</f>
        <v>0</v>
      </c>
      <c r="M2101" s="82" t="n">
        <f aca="false">J2101/UOM</f>
        <v>0</v>
      </c>
      <c r="N2101" s="83" t="str">
        <f aca="false">IF(F2101="P","PHY",IF(F2101="G","G",E2101))</f>
        <v>D</v>
      </c>
      <c r="O2101" s="83" t="str">
        <f aca="false">IF(ISNA(VLOOKUP(G2101,BadCanCurves,1,FALSE())),VLOOKUP(D2101,FOLIOS,6,FALSE()),"not used")</f>
        <v>not used</v>
      </c>
      <c r="P2101" s="83" t="n">
        <f aca="false">IF($N2101="P",VLOOKUP(H2101,PrcBuckets,2,FALSE()),0)</f>
        <v>0</v>
      </c>
      <c r="Q2101" s="83" t="n">
        <f aca="false">IF($N2101="D",VLOOKUP(H2101,BasisBuckets,2,FALSE()),0)</f>
        <v>13</v>
      </c>
      <c r="R2101" s="83" t="n">
        <f aca="false">IF($N2101="PHY",VLOOKUP(H2101,PGDBuckets,2,FALSE()),0)</f>
        <v>0</v>
      </c>
      <c r="S2101" s="83" t="n">
        <f aca="false">IF($N2101="G",VLOOKUP(H2101,PGDBuckets,2,FALSE()),0)</f>
        <v>0</v>
      </c>
      <c r="T2101" s="83" t="n">
        <f aca="false">SUM(P2101:S2101)</f>
        <v>13</v>
      </c>
      <c r="U2101" s="83" t="str">
        <f aca="false">IF(O2101="not used","-",O2101&amp;N2101&amp;T2101)</f>
        <v>-</v>
      </c>
      <c r="V2101" s="83" t="str">
        <f aca="false">IF(O2101="Not Used","-",VLOOKUP(D2101,FOLIOS,7,FALSE())&amp;H2101)</f>
        <v>-</v>
      </c>
      <c r="W2101" s="83" t="str">
        <f aca="false">IF(U2101="-","-",O2101&amp;E2101&amp;H2101)</f>
        <v>-</v>
      </c>
      <c r="X2101" s="84" t="str">
        <f aca="false">D2101&amp;G2101</f>
        <v>FT-CAND-ERMS-BASCGPR-AECO/BASIS</v>
      </c>
      <c r="AF2101" s="0" t="str">
        <f aca="false">D2101&amp;V2101</f>
        <v>FT-CAND-ERMS-BAS-</v>
      </c>
    </row>
    <row r="2102" customFormat="false" ht="12.75" hidden="false" customHeight="false" outlineLevel="0" collapsed="false">
      <c r="A2102" s="80" t="n">
        <v>36682</v>
      </c>
      <c r="B2102" s="81" t="s">
        <v>55</v>
      </c>
      <c r="C2102" s="81" t="s">
        <v>56</v>
      </c>
      <c r="D2102" s="81" t="s">
        <v>84</v>
      </c>
      <c r="E2102" s="81" t="s">
        <v>21</v>
      </c>
      <c r="F2102" s="81"/>
      <c r="G2102" s="81" t="s">
        <v>58</v>
      </c>
      <c r="H2102" s="80" t="n">
        <v>39873</v>
      </c>
      <c r="I2102" s="81" t="n">
        <v>0</v>
      </c>
      <c r="J2102" s="81" t="n">
        <v>0</v>
      </c>
      <c r="K2102" s="82" t="n">
        <f aca="false">IF(J2102=0,0,J2102/I2102)</f>
        <v>0</v>
      </c>
      <c r="L2102" s="82" t="n">
        <f aca="false">I2102/UOM</f>
        <v>0</v>
      </c>
      <c r="M2102" s="82" t="n">
        <f aca="false">J2102/UOM</f>
        <v>0</v>
      </c>
      <c r="N2102" s="83" t="str">
        <f aca="false">IF(F2102="P","PHY",IF(F2102="G","G",E2102))</f>
        <v>D</v>
      </c>
      <c r="O2102" s="83" t="str">
        <f aca="false">IF(ISNA(VLOOKUP(G2102,BadCanCurves,1,FALSE())),VLOOKUP(D2102,FOLIOS,6,FALSE()),"not used")</f>
        <v>not used</v>
      </c>
      <c r="P2102" s="83" t="n">
        <f aca="false">IF($N2102="P",VLOOKUP(H2102,PrcBuckets,2,FALSE()),0)</f>
        <v>0</v>
      </c>
      <c r="Q2102" s="83" t="n">
        <f aca="false">IF($N2102="D",VLOOKUP(H2102,BasisBuckets,2,FALSE()),0)</f>
        <v>13</v>
      </c>
      <c r="R2102" s="83" t="n">
        <f aca="false">IF($N2102="PHY",VLOOKUP(H2102,PGDBuckets,2,FALSE()),0)</f>
        <v>0</v>
      </c>
      <c r="S2102" s="83" t="n">
        <f aca="false">IF($N2102="G",VLOOKUP(H2102,PGDBuckets,2,FALSE()),0)</f>
        <v>0</v>
      </c>
      <c r="T2102" s="83" t="n">
        <f aca="false">SUM(P2102:S2102)</f>
        <v>13</v>
      </c>
      <c r="U2102" s="83" t="str">
        <f aca="false">IF(O2102="not used","-",O2102&amp;N2102&amp;T2102)</f>
        <v>-</v>
      </c>
      <c r="V2102" s="83" t="str">
        <f aca="false">IF(O2102="Not Used","-",VLOOKUP(D2102,FOLIOS,7,FALSE())&amp;H2102)</f>
        <v>-</v>
      </c>
      <c r="W2102" s="83" t="str">
        <f aca="false">IF(U2102="-","-",O2102&amp;E2102&amp;H2102)</f>
        <v>-</v>
      </c>
      <c r="X2102" s="84" t="str">
        <f aca="false">D2102&amp;G2102</f>
        <v>FT-CAND-ERMS-BASCGPR-AECO/BASIS</v>
      </c>
      <c r="AF2102" s="0" t="str">
        <f aca="false">D2102&amp;V2102</f>
        <v>FT-CAND-ERMS-BAS-</v>
      </c>
    </row>
    <row r="2103" customFormat="false" ht="12.75" hidden="false" customHeight="false" outlineLevel="0" collapsed="false">
      <c r="A2103" s="80" t="n">
        <v>36682</v>
      </c>
      <c r="B2103" s="81" t="s">
        <v>55</v>
      </c>
      <c r="C2103" s="81" t="s">
        <v>56</v>
      </c>
      <c r="D2103" s="81" t="s">
        <v>84</v>
      </c>
      <c r="E2103" s="81" t="s">
        <v>21</v>
      </c>
      <c r="F2103" s="81"/>
      <c r="G2103" s="81" t="s">
        <v>58</v>
      </c>
      <c r="H2103" s="80" t="n">
        <v>39904</v>
      </c>
      <c r="I2103" s="81" t="n">
        <v>0</v>
      </c>
      <c r="J2103" s="81" t="n">
        <v>0</v>
      </c>
      <c r="K2103" s="82" t="n">
        <f aca="false">IF(J2103=0,0,J2103/I2103)</f>
        <v>0</v>
      </c>
      <c r="L2103" s="82" t="n">
        <f aca="false">I2103/UOM</f>
        <v>0</v>
      </c>
      <c r="M2103" s="82" t="n">
        <f aca="false">J2103/UOM</f>
        <v>0</v>
      </c>
      <c r="N2103" s="83" t="str">
        <f aca="false">IF(F2103="P","PHY",IF(F2103="G","G",E2103))</f>
        <v>D</v>
      </c>
      <c r="O2103" s="83" t="str">
        <f aca="false">IF(ISNA(VLOOKUP(G2103,BadCanCurves,1,FALSE())),VLOOKUP(D2103,FOLIOS,6,FALSE()),"not used")</f>
        <v>not used</v>
      </c>
      <c r="P2103" s="83" t="n">
        <f aca="false">IF($N2103="P",VLOOKUP(H2103,PrcBuckets,2,FALSE()),0)</f>
        <v>0</v>
      </c>
      <c r="Q2103" s="83" t="n">
        <f aca="false">IF($N2103="D",VLOOKUP(H2103,BasisBuckets,2,FALSE()),0)</f>
        <v>13</v>
      </c>
      <c r="R2103" s="83" t="n">
        <f aca="false">IF($N2103="PHY",VLOOKUP(H2103,PGDBuckets,2,FALSE()),0)</f>
        <v>0</v>
      </c>
      <c r="S2103" s="83" t="n">
        <f aca="false">IF($N2103="G",VLOOKUP(H2103,PGDBuckets,2,FALSE()),0)</f>
        <v>0</v>
      </c>
      <c r="T2103" s="83" t="n">
        <f aca="false">SUM(P2103:S2103)</f>
        <v>13</v>
      </c>
      <c r="U2103" s="83" t="str">
        <f aca="false">IF(O2103="not used","-",O2103&amp;N2103&amp;T2103)</f>
        <v>-</v>
      </c>
      <c r="V2103" s="83" t="str">
        <f aca="false">IF(O2103="Not Used","-",VLOOKUP(D2103,FOLIOS,7,FALSE())&amp;H2103)</f>
        <v>-</v>
      </c>
      <c r="W2103" s="83" t="str">
        <f aca="false">IF(U2103="-","-",O2103&amp;E2103&amp;H2103)</f>
        <v>-</v>
      </c>
      <c r="X2103" s="84" t="str">
        <f aca="false">D2103&amp;G2103</f>
        <v>FT-CAND-ERMS-BASCGPR-AECO/BASIS</v>
      </c>
      <c r="AF2103" s="0" t="str">
        <f aca="false">D2103&amp;V2103</f>
        <v>FT-CAND-ERMS-BAS-</v>
      </c>
    </row>
    <row r="2104" customFormat="false" ht="12.75" hidden="false" customHeight="false" outlineLevel="0" collapsed="false">
      <c r="A2104" s="80" t="n">
        <v>36682</v>
      </c>
      <c r="B2104" s="81" t="s">
        <v>55</v>
      </c>
      <c r="C2104" s="81" t="s">
        <v>56</v>
      </c>
      <c r="D2104" s="81" t="s">
        <v>84</v>
      </c>
      <c r="E2104" s="81" t="s">
        <v>21</v>
      </c>
      <c r="F2104" s="81"/>
      <c r="G2104" s="81" t="s">
        <v>58</v>
      </c>
      <c r="H2104" s="80" t="n">
        <v>39934</v>
      </c>
      <c r="I2104" s="81" t="n">
        <v>0</v>
      </c>
      <c r="J2104" s="81" t="n">
        <v>0</v>
      </c>
      <c r="K2104" s="82" t="n">
        <f aca="false">IF(J2104=0,0,J2104/I2104)</f>
        <v>0</v>
      </c>
      <c r="L2104" s="82" t="n">
        <f aca="false">I2104/UOM</f>
        <v>0</v>
      </c>
      <c r="M2104" s="82" t="n">
        <f aca="false">J2104/UOM</f>
        <v>0</v>
      </c>
      <c r="N2104" s="83" t="str">
        <f aca="false">IF(F2104="P","PHY",IF(F2104="G","G",E2104))</f>
        <v>D</v>
      </c>
      <c r="O2104" s="83" t="str">
        <f aca="false">IF(ISNA(VLOOKUP(G2104,BadCanCurves,1,FALSE())),VLOOKUP(D2104,FOLIOS,6,FALSE()),"not used")</f>
        <v>not used</v>
      </c>
      <c r="P2104" s="83" t="n">
        <f aca="false">IF($N2104="P",VLOOKUP(H2104,PrcBuckets,2,FALSE()),0)</f>
        <v>0</v>
      </c>
      <c r="Q2104" s="83" t="n">
        <f aca="false">IF($N2104="D",VLOOKUP(H2104,BasisBuckets,2,FALSE()),0)</f>
        <v>13</v>
      </c>
      <c r="R2104" s="83" t="n">
        <f aca="false">IF($N2104="PHY",VLOOKUP(H2104,PGDBuckets,2,FALSE()),0)</f>
        <v>0</v>
      </c>
      <c r="S2104" s="83" t="n">
        <f aca="false">IF($N2104="G",VLOOKUP(H2104,PGDBuckets,2,FALSE()),0)</f>
        <v>0</v>
      </c>
      <c r="T2104" s="83" t="n">
        <f aca="false">SUM(P2104:S2104)</f>
        <v>13</v>
      </c>
      <c r="U2104" s="83" t="str">
        <f aca="false">IF(O2104="not used","-",O2104&amp;N2104&amp;T2104)</f>
        <v>-</v>
      </c>
      <c r="V2104" s="83" t="str">
        <f aca="false">IF(O2104="Not Used","-",VLOOKUP(D2104,FOLIOS,7,FALSE())&amp;H2104)</f>
        <v>-</v>
      </c>
      <c r="W2104" s="83" t="str">
        <f aca="false">IF(U2104="-","-",O2104&amp;E2104&amp;H2104)</f>
        <v>-</v>
      </c>
      <c r="X2104" s="84" t="str">
        <f aca="false">D2104&amp;G2104</f>
        <v>FT-CAND-ERMS-BASCGPR-AECO/BASIS</v>
      </c>
      <c r="AF2104" s="0" t="str">
        <f aca="false">D2104&amp;V2104</f>
        <v>FT-CAND-ERMS-BAS-</v>
      </c>
    </row>
    <row r="2105" customFormat="false" ht="12.75" hidden="false" customHeight="false" outlineLevel="0" collapsed="false">
      <c r="A2105" s="80" t="n">
        <v>36682</v>
      </c>
      <c r="B2105" s="81" t="s">
        <v>55</v>
      </c>
      <c r="C2105" s="81" t="s">
        <v>56</v>
      </c>
      <c r="D2105" s="81" t="s">
        <v>84</v>
      </c>
      <c r="E2105" s="81" t="s">
        <v>21</v>
      </c>
      <c r="F2105" s="81"/>
      <c r="G2105" s="81" t="s">
        <v>58</v>
      </c>
      <c r="H2105" s="80" t="n">
        <v>39965</v>
      </c>
      <c r="I2105" s="81" t="n">
        <v>0</v>
      </c>
      <c r="J2105" s="81" t="n">
        <v>0</v>
      </c>
      <c r="K2105" s="82" t="n">
        <f aca="false">IF(J2105=0,0,J2105/I2105)</f>
        <v>0</v>
      </c>
      <c r="L2105" s="82" t="n">
        <f aca="false">I2105/UOM</f>
        <v>0</v>
      </c>
      <c r="M2105" s="82" t="n">
        <f aca="false">J2105/UOM</f>
        <v>0</v>
      </c>
      <c r="N2105" s="83" t="str">
        <f aca="false">IF(F2105="P","PHY",IF(F2105="G","G",E2105))</f>
        <v>D</v>
      </c>
      <c r="O2105" s="83" t="str">
        <f aca="false">IF(ISNA(VLOOKUP(G2105,BadCanCurves,1,FALSE())),VLOOKUP(D2105,FOLIOS,6,FALSE()),"not used")</f>
        <v>not used</v>
      </c>
      <c r="P2105" s="83" t="n">
        <f aca="false">IF($N2105="P",VLOOKUP(H2105,PrcBuckets,2,FALSE()),0)</f>
        <v>0</v>
      </c>
      <c r="Q2105" s="83" t="n">
        <f aca="false">IF($N2105="D",VLOOKUP(H2105,BasisBuckets,2,FALSE()),0)</f>
        <v>13</v>
      </c>
      <c r="R2105" s="83" t="n">
        <f aca="false">IF($N2105="PHY",VLOOKUP(H2105,PGDBuckets,2,FALSE()),0)</f>
        <v>0</v>
      </c>
      <c r="S2105" s="83" t="n">
        <f aca="false">IF($N2105="G",VLOOKUP(H2105,PGDBuckets,2,FALSE()),0)</f>
        <v>0</v>
      </c>
      <c r="T2105" s="83" t="n">
        <f aca="false">SUM(P2105:S2105)</f>
        <v>13</v>
      </c>
      <c r="U2105" s="83" t="str">
        <f aca="false">IF(O2105="not used","-",O2105&amp;N2105&amp;T2105)</f>
        <v>-</v>
      </c>
      <c r="V2105" s="83" t="str">
        <f aca="false">IF(O2105="Not Used","-",VLOOKUP(D2105,FOLIOS,7,FALSE())&amp;H2105)</f>
        <v>-</v>
      </c>
      <c r="W2105" s="83" t="str">
        <f aca="false">IF(U2105="-","-",O2105&amp;E2105&amp;H2105)</f>
        <v>-</v>
      </c>
      <c r="X2105" s="84" t="str">
        <f aca="false">D2105&amp;G2105</f>
        <v>FT-CAND-ERMS-BASCGPR-AECO/BASIS</v>
      </c>
      <c r="AF2105" s="0" t="str">
        <f aca="false">D2105&amp;V2105</f>
        <v>FT-CAND-ERMS-BAS-</v>
      </c>
    </row>
    <row r="2106" customFormat="false" ht="12.75" hidden="false" customHeight="false" outlineLevel="0" collapsed="false">
      <c r="A2106" s="80" t="n">
        <v>36682</v>
      </c>
      <c r="B2106" s="81" t="s">
        <v>55</v>
      </c>
      <c r="C2106" s="81" t="s">
        <v>56</v>
      </c>
      <c r="D2106" s="81" t="s">
        <v>84</v>
      </c>
      <c r="E2106" s="81" t="s">
        <v>21</v>
      </c>
      <c r="F2106" s="81"/>
      <c r="G2106" s="81" t="s">
        <v>58</v>
      </c>
      <c r="H2106" s="80" t="n">
        <v>39995</v>
      </c>
      <c r="I2106" s="81" t="n">
        <v>0</v>
      </c>
      <c r="J2106" s="81" t="n">
        <v>0</v>
      </c>
      <c r="K2106" s="82" t="n">
        <f aca="false">IF(J2106=0,0,J2106/I2106)</f>
        <v>0</v>
      </c>
      <c r="L2106" s="82" t="n">
        <f aca="false">I2106/UOM</f>
        <v>0</v>
      </c>
      <c r="M2106" s="82" t="n">
        <f aca="false">J2106/UOM</f>
        <v>0</v>
      </c>
      <c r="N2106" s="83" t="str">
        <f aca="false">IF(F2106="P","PHY",IF(F2106="G","G",E2106))</f>
        <v>D</v>
      </c>
      <c r="O2106" s="83" t="str">
        <f aca="false">IF(ISNA(VLOOKUP(G2106,BadCanCurves,1,FALSE())),VLOOKUP(D2106,FOLIOS,6,FALSE()),"not used")</f>
        <v>not used</v>
      </c>
      <c r="P2106" s="83" t="n">
        <f aca="false">IF($N2106="P",VLOOKUP(H2106,PrcBuckets,2,FALSE()),0)</f>
        <v>0</v>
      </c>
      <c r="Q2106" s="83" t="n">
        <f aca="false">IF($N2106="D",VLOOKUP(H2106,BasisBuckets,2,FALSE()),0)</f>
        <v>13</v>
      </c>
      <c r="R2106" s="83" t="n">
        <f aca="false">IF($N2106="PHY",VLOOKUP(H2106,PGDBuckets,2,FALSE()),0)</f>
        <v>0</v>
      </c>
      <c r="S2106" s="83" t="n">
        <f aca="false">IF($N2106="G",VLOOKUP(H2106,PGDBuckets,2,FALSE()),0)</f>
        <v>0</v>
      </c>
      <c r="T2106" s="83" t="n">
        <f aca="false">SUM(P2106:S2106)</f>
        <v>13</v>
      </c>
      <c r="U2106" s="83" t="str">
        <f aca="false">IF(O2106="not used","-",O2106&amp;N2106&amp;T2106)</f>
        <v>-</v>
      </c>
      <c r="V2106" s="83" t="str">
        <f aca="false">IF(O2106="Not Used","-",VLOOKUP(D2106,FOLIOS,7,FALSE())&amp;H2106)</f>
        <v>-</v>
      </c>
      <c r="W2106" s="83" t="str">
        <f aca="false">IF(U2106="-","-",O2106&amp;E2106&amp;H2106)</f>
        <v>-</v>
      </c>
      <c r="X2106" s="84" t="str">
        <f aca="false">D2106&amp;G2106</f>
        <v>FT-CAND-ERMS-BASCGPR-AECO/BASIS</v>
      </c>
      <c r="AF2106" s="0" t="str">
        <f aca="false">D2106&amp;V2106</f>
        <v>FT-CAND-ERMS-BAS-</v>
      </c>
    </row>
    <row r="2107" customFormat="false" ht="12.75" hidden="false" customHeight="false" outlineLevel="0" collapsed="false">
      <c r="A2107" s="80" t="n">
        <v>36682</v>
      </c>
      <c r="B2107" s="81" t="s">
        <v>55</v>
      </c>
      <c r="C2107" s="81" t="s">
        <v>56</v>
      </c>
      <c r="D2107" s="81" t="s">
        <v>84</v>
      </c>
      <c r="E2107" s="81" t="s">
        <v>21</v>
      </c>
      <c r="F2107" s="81"/>
      <c r="G2107" s="81" t="s">
        <v>58</v>
      </c>
      <c r="H2107" s="80" t="n">
        <v>40026</v>
      </c>
      <c r="I2107" s="81" t="n">
        <v>0</v>
      </c>
      <c r="J2107" s="81" t="n">
        <v>0</v>
      </c>
      <c r="K2107" s="82" t="n">
        <f aca="false">IF(J2107=0,0,J2107/I2107)</f>
        <v>0</v>
      </c>
      <c r="L2107" s="82" t="n">
        <f aca="false">I2107/UOM</f>
        <v>0</v>
      </c>
      <c r="M2107" s="82" t="n">
        <f aca="false">J2107/UOM</f>
        <v>0</v>
      </c>
      <c r="N2107" s="83" t="str">
        <f aca="false">IF(F2107="P","PHY",IF(F2107="G","G",E2107))</f>
        <v>D</v>
      </c>
      <c r="O2107" s="83" t="str">
        <f aca="false">IF(ISNA(VLOOKUP(G2107,BadCanCurves,1,FALSE())),VLOOKUP(D2107,FOLIOS,6,FALSE()),"not used")</f>
        <v>not used</v>
      </c>
      <c r="P2107" s="83" t="n">
        <f aca="false">IF($N2107="P",VLOOKUP(H2107,PrcBuckets,2,FALSE()),0)</f>
        <v>0</v>
      </c>
      <c r="Q2107" s="83" t="n">
        <f aca="false">IF($N2107="D",VLOOKUP(H2107,BasisBuckets,2,FALSE()),0)</f>
        <v>13</v>
      </c>
      <c r="R2107" s="83" t="n">
        <f aca="false">IF($N2107="PHY",VLOOKUP(H2107,PGDBuckets,2,FALSE()),0)</f>
        <v>0</v>
      </c>
      <c r="S2107" s="83" t="n">
        <f aca="false">IF($N2107="G",VLOOKUP(H2107,PGDBuckets,2,FALSE()),0)</f>
        <v>0</v>
      </c>
      <c r="T2107" s="83" t="n">
        <f aca="false">SUM(P2107:S2107)</f>
        <v>13</v>
      </c>
      <c r="U2107" s="83" t="str">
        <f aca="false">IF(O2107="not used","-",O2107&amp;N2107&amp;T2107)</f>
        <v>-</v>
      </c>
      <c r="V2107" s="83" t="str">
        <f aca="false">IF(O2107="Not Used","-",VLOOKUP(D2107,FOLIOS,7,FALSE())&amp;H2107)</f>
        <v>-</v>
      </c>
      <c r="W2107" s="83" t="str">
        <f aca="false">IF(U2107="-","-",O2107&amp;E2107&amp;H2107)</f>
        <v>-</v>
      </c>
      <c r="X2107" s="84" t="str">
        <f aca="false">D2107&amp;G2107</f>
        <v>FT-CAND-ERMS-BASCGPR-AECO/BASIS</v>
      </c>
      <c r="AF2107" s="0" t="str">
        <f aca="false">D2107&amp;V2107</f>
        <v>FT-CAND-ERMS-BAS-</v>
      </c>
    </row>
    <row r="2108" customFormat="false" ht="12.75" hidden="false" customHeight="false" outlineLevel="0" collapsed="false">
      <c r="A2108" s="80" t="n">
        <v>36682</v>
      </c>
      <c r="B2108" s="81" t="s">
        <v>55</v>
      </c>
      <c r="C2108" s="81" t="s">
        <v>56</v>
      </c>
      <c r="D2108" s="81" t="s">
        <v>84</v>
      </c>
      <c r="E2108" s="81" t="s">
        <v>21</v>
      </c>
      <c r="F2108" s="81"/>
      <c r="G2108" s="81" t="s">
        <v>58</v>
      </c>
      <c r="H2108" s="80" t="n">
        <v>40057</v>
      </c>
      <c r="I2108" s="81" t="n">
        <v>0</v>
      </c>
      <c r="J2108" s="81" t="n">
        <v>0</v>
      </c>
      <c r="K2108" s="82" t="n">
        <f aca="false">IF(J2108=0,0,J2108/I2108)</f>
        <v>0</v>
      </c>
      <c r="L2108" s="82" t="n">
        <f aca="false">I2108/UOM</f>
        <v>0</v>
      </c>
      <c r="M2108" s="82" t="n">
        <f aca="false">J2108/UOM</f>
        <v>0</v>
      </c>
      <c r="N2108" s="83" t="str">
        <f aca="false">IF(F2108="P","PHY",IF(F2108="G","G",E2108))</f>
        <v>D</v>
      </c>
      <c r="O2108" s="83" t="str">
        <f aca="false">IF(ISNA(VLOOKUP(G2108,BadCanCurves,1,FALSE())),VLOOKUP(D2108,FOLIOS,6,FALSE()),"not used")</f>
        <v>not used</v>
      </c>
      <c r="P2108" s="83" t="n">
        <f aca="false">IF($N2108="P",VLOOKUP(H2108,PrcBuckets,2,FALSE()),0)</f>
        <v>0</v>
      </c>
      <c r="Q2108" s="83" t="n">
        <f aca="false">IF($N2108="D",VLOOKUP(H2108,BasisBuckets,2,FALSE()),0)</f>
        <v>13</v>
      </c>
      <c r="R2108" s="83" t="n">
        <f aca="false">IF($N2108="PHY",VLOOKUP(H2108,PGDBuckets,2,FALSE()),0)</f>
        <v>0</v>
      </c>
      <c r="S2108" s="83" t="n">
        <f aca="false">IF($N2108="G",VLOOKUP(H2108,PGDBuckets,2,FALSE()),0)</f>
        <v>0</v>
      </c>
      <c r="T2108" s="83" t="n">
        <f aca="false">SUM(P2108:S2108)</f>
        <v>13</v>
      </c>
      <c r="U2108" s="83" t="str">
        <f aca="false">IF(O2108="not used","-",O2108&amp;N2108&amp;T2108)</f>
        <v>-</v>
      </c>
      <c r="V2108" s="83" t="str">
        <f aca="false">IF(O2108="Not Used","-",VLOOKUP(D2108,FOLIOS,7,FALSE())&amp;H2108)</f>
        <v>-</v>
      </c>
      <c r="W2108" s="83" t="str">
        <f aca="false">IF(U2108="-","-",O2108&amp;E2108&amp;H2108)</f>
        <v>-</v>
      </c>
      <c r="X2108" s="84" t="str">
        <f aca="false">D2108&amp;G2108</f>
        <v>FT-CAND-ERMS-BASCGPR-AECO/BASIS</v>
      </c>
      <c r="AF2108" s="0" t="str">
        <f aca="false">D2108&amp;V2108</f>
        <v>FT-CAND-ERMS-BAS-</v>
      </c>
    </row>
    <row r="2109" customFormat="false" ht="12.75" hidden="false" customHeight="false" outlineLevel="0" collapsed="false">
      <c r="A2109" s="80" t="n">
        <v>36682</v>
      </c>
      <c r="B2109" s="81" t="s">
        <v>55</v>
      </c>
      <c r="C2109" s="81" t="s">
        <v>56</v>
      </c>
      <c r="D2109" s="81" t="s">
        <v>84</v>
      </c>
      <c r="E2109" s="81" t="s">
        <v>21</v>
      </c>
      <c r="F2109" s="81"/>
      <c r="G2109" s="81" t="s">
        <v>58</v>
      </c>
      <c r="H2109" s="80" t="n">
        <v>40087</v>
      </c>
      <c r="I2109" s="81" t="n">
        <v>0</v>
      </c>
      <c r="J2109" s="81" t="n">
        <v>0</v>
      </c>
      <c r="K2109" s="82" t="n">
        <f aca="false">IF(J2109=0,0,J2109/I2109)</f>
        <v>0</v>
      </c>
      <c r="L2109" s="82" t="n">
        <f aca="false">I2109/UOM</f>
        <v>0</v>
      </c>
      <c r="M2109" s="82" t="n">
        <f aca="false">J2109/UOM</f>
        <v>0</v>
      </c>
      <c r="N2109" s="83" t="str">
        <f aca="false">IF(F2109="P","PHY",IF(F2109="G","G",E2109))</f>
        <v>D</v>
      </c>
      <c r="O2109" s="83" t="str">
        <f aca="false">IF(ISNA(VLOOKUP(G2109,BadCanCurves,1,FALSE())),VLOOKUP(D2109,FOLIOS,6,FALSE()),"not used")</f>
        <v>not used</v>
      </c>
      <c r="P2109" s="83" t="n">
        <f aca="false">IF($N2109="P",VLOOKUP(H2109,PrcBuckets,2,FALSE()),0)</f>
        <v>0</v>
      </c>
      <c r="Q2109" s="83" t="n">
        <f aca="false">IF($N2109="D",VLOOKUP(H2109,BasisBuckets,2,FALSE()),0)</f>
        <v>13</v>
      </c>
      <c r="R2109" s="83" t="n">
        <f aca="false">IF($N2109="PHY",VLOOKUP(H2109,PGDBuckets,2,FALSE()),0)</f>
        <v>0</v>
      </c>
      <c r="S2109" s="83" t="n">
        <f aca="false">IF($N2109="G",VLOOKUP(H2109,PGDBuckets,2,FALSE()),0)</f>
        <v>0</v>
      </c>
      <c r="T2109" s="83" t="n">
        <f aca="false">SUM(P2109:S2109)</f>
        <v>13</v>
      </c>
      <c r="U2109" s="83" t="str">
        <f aca="false">IF(O2109="not used","-",O2109&amp;N2109&amp;T2109)</f>
        <v>-</v>
      </c>
      <c r="V2109" s="83" t="str">
        <f aca="false">IF(O2109="Not Used","-",VLOOKUP(D2109,FOLIOS,7,FALSE())&amp;H2109)</f>
        <v>-</v>
      </c>
      <c r="W2109" s="83" t="str">
        <f aca="false">IF(U2109="-","-",O2109&amp;E2109&amp;H2109)</f>
        <v>-</v>
      </c>
      <c r="X2109" s="84" t="str">
        <f aca="false">D2109&amp;G2109</f>
        <v>FT-CAND-ERMS-BASCGPR-AECO/BASIS</v>
      </c>
      <c r="AF2109" s="0" t="str">
        <f aca="false">D2109&amp;V2109</f>
        <v>FT-CAND-ERMS-BAS-</v>
      </c>
    </row>
    <row r="2110" customFormat="false" ht="12.75" hidden="false" customHeight="false" outlineLevel="0" collapsed="false">
      <c r="A2110" s="80" t="n">
        <v>36682</v>
      </c>
      <c r="B2110" s="81" t="s">
        <v>55</v>
      </c>
      <c r="C2110" s="81" t="s">
        <v>56</v>
      </c>
      <c r="D2110" s="81" t="s">
        <v>84</v>
      </c>
      <c r="E2110" s="81" t="s">
        <v>21</v>
      </c>
      <c r="F2110" s="81"/>
      <c r="G2110" s="81" t="s">
        <v>58</v>
      </c>
      <c r="H2110" s="80" t="n">
        <v>40118</v>
      </c>
      <c r="I2110" s="81" t="n">
        <v>0</v>
      </c>
      <c r="J2110" s="81" t="n">
        <v>0</v>
      </c>
      <c r="K2110" s="82" t="n">
        <f aca="false">IF(J2110=0,0,J2110/I2110)</f>
        <v>0</v>
      </c>
      <c r="L2110" s="82" t="n">
        <f aca="false">I2110/UOM</f>
        <v>0</v>
      </c>
      <c r="M2110" s="82" t="n">
        <f aca="false">J2110/UOM</f>
        <v>0</v>
      </c>
      <c r="N2110" s="83" t="str">
        <f aca="false">IF(F2110="P","PHY",IF(F2110="G","G",E2110))</f>
        <v>D</v>
      </c>
      <c r="O2110" s="83" t="str">
        <f aca="false">IF(ISNA(VLOOKUP(G2110,BadCanCurves,1,FALSE())),VLOOKUP(D2110,FOLIOS,6,FALSE()),"not used")</f>
        <v>not used</v>
      </c>
      <c r="P2110" s="83" t="n">
        <f aca="false">IF($N2110="P",VLOOKUP(H2110,PrcBuckets,2,FALSE()),0)</f>
        <v>0</v>
      </c>
      <c r="Q2110" s="83" t="n">
        <f aca="false">IF($N2110="D",VLOOKUP(H2110,BasisBuckets,2,FALSE()),0)</f>
        <v>13</v>
      </c>
      <c r="R2110" s="83" t="n">
        <f aca="false">IF($N2110="PHY",VLOOKUP(H2110,PGDBuckets,2,FALSE()),0)</f>
        <v>0</v>
      </c>
      <c r="S2110" s="83" t="n">
        <f aca="false">IF($N2110="G",VLOOKUP(H2110,PGDBuckets,2,FALSE()),0)</f>
        <v>0</v>
      </c>
      <c r="T2110" s="83" t="n">
        <f aca="false">SUM(P2110:S2110)</f>
        <v>13</v>
      </c>
      <c r="U2110" s="83" t="str">
        <f aca="false">IF(O2110="not used","-",O2110&amp;N2110&amp;T2110)</f>
        <v>-</v>
      </c>
      <c r="V2110" s="83" t="str">
        <f aca="false">IF(O2110="Not Used","-",VLOOKUP(D2110,FOLIOS,7,FALSE())&amp;H2110)</f>
        <v>-</v>
      </c>
      <c r="W2110" s="83" t="str">
        <f aca="false">IF(U2110="-","-",O2110&amp;E2110&amp;H2110)</f>
        <v>-</v>
      </c>
      <c r="X2110" s="84" t="str">
        <f aca="false">D2110&amp;G2110</f>
        <v>FT-CAND-ERMS-BASCGPR-AECO/BASIS</v>
      </c>
      <c r="AF2110" s="0" t="str">
        <f aca="false">D2110&amp;V2110</f>
        <v>FT-CAND-ERMS-BAS-</v>
      </c>
    </row>
    <row r="2111" customFormat="false" ht="12.75" hidden="false" customHeight="false" outlineLevel="0" collapsed="false">
      <c r="A2111" s="80" t="n">
        <v>36682</v>
      </c>
      <c r="B2111" s="81" t="s">
        <v>55</v>
      </c>
      <c r="C2111" s="81" t="s">
        <v>56</v>
      </c>
      <c r="D2111" s="81" t="s">
        <v>84</v>
      </c>
      <c r="E2111" s="81" t="s">
        <v>21</v>
      </c>
      <c r="F2111" s="81"/>
      <c r="G2111" s="81" t="s">
        <v>58</v>
      </c>
      <c r="H2111" s="80" t="n">
        <v>40148</v>
      </c>
      <c r="I2111" s="81" t="n">
        <v>0</v>
      </c>
      <c r="J2111" s="81" t="n">
        <v>0</v>
      </c>
      <c r="K2111" s="82" t="n">
        <f aca="false">IF(J2111=0,0,J2111/I2111)</f>
        <v>0</v>
      </c>
      <c r="L2111" s="82" t="n">
        <f aca="false">I2111/UOM</f>
        <v>0</v>
      </c>
      <c r="M2111" s="82" t="n">
        <f aca="false">J2111/UOM</f>
        <v>0</v>
      </c>
      <c r="N2111" s="83" t="str">
        <f aca="false">IF(F2111="P","PHY",IF(F2111="G","G",E2111))</f>
        <v>D</v>
      </c>
      <c r="O2111" s="83" t="str">
        <f aca="false">IF(ISNA(VLOOKUP(G2111,BadCanCurves,1,FALSE())),VLOOKUP(D2111,FOLIOS,6,FALSE()),"not used")</f>
        <v>not used</v>
      </c>
      <c r="P2111" s="83" t="n">
        <f aca="false">IF($N2111="P",VLOOKUP(H2111,PrcBuckets,2,FALSE()),0)</f>
        <v>0</v>
      </c>
      <c r="Q2111" s="83" t="n">
        <f aca="false">IF($N2111="D",VLOOKUP(H2111,BasisBuckets,2,FALSE()),0)</f>
        <v>13</v>
      </c>
      <c r="R2111" s="83" t="n">
        <f aca="false">IF($N2111="PHY",VLOOKUP(H2111,PGDBuckets,2,FALSE()),0)</f>
        <v>0</v>
      </c>
      <c r="S2111" s="83" t="n">
        <f aca="false">IF($N2111="G",VLOOKUP(H2111,PGDBuckets,2,FALSE()),0)</f>
        <v>0</v>
      </c>
      <c r="T2111" s="83" t="n">
        <f aca="false">SUM(P2111:S2111)</f>
        <v>13</v>
      </c>
      <c r="U2111" s="83" t="str">
        <f aca="false">IF(O2111="not used","-",O2111&amp;N2111&amp;T2111)</f>
        <v>-</v>
      </c>
      <c r="V2111" s="83" t="str">
        <f aca="false">IF(O2111="Not Used","-",VLOOKUP(D2111,FOLIOS,7,FALSE())&amp;H2111)</f>
        <v>-</v>
      </c>
      <c r="W2111" s="83" t="str">
        <f aca="false">IF(U2111="-","-",O2111&amp;E2111&amp;H2111)</f>
        <v>-</v>
      </c>
      <c r="X2111" s="84" t="str">
        <f aca="false">D2111&amp;G2111</f>
        <v>FT-CAND-ERMS-BASCGPR-AECO/BASIS</v>
      </c>
      <c r="AF2111" s="0" t="str">
        <f aca="false">D2111&amp;V2111</f>
        <v>FT-CAND-ERMS-BAS-</v>
      </c>
    </row>
    <row r="2112" customFormat="false" ht="12.75" hidden="false" customHeight="false" outlineLevel="0" collapsed="false">
      <c r="A2112" s="80" t="n">
        <v>36682</v>
      </c>
      <c r="B2112" s="81" t="s">
        <v>55</v>
      </c>
      <c r="C2112" s="81" t="s">
        <v>56</v>
      </c>
      <c r="D2112" s="81" t="s">
        <v>84</v>
      </c>
      <c r="E2112" s="81" t="s">
        <v>21</v>
      </c>
      <c r="F2112" s="81"/>
      <c r="G2112" s="81" t="s">
        <v>58</v>
      </c>
      <c r="H2112" s="80" t="n">
        <v>40179</v>
      </c>
      <c r="I2112" s="81" t="n">
        <v>0</v>
      </c>
      <c r="J2112" s="81" t="n">
        <v>0</v>
      </c>
      <c r="K2112" s="82" t="n">
        <f aca="false">IF(J2112=0,0,J2112/I2112)</f>
        <v>0</v>
      </c>
      <c r="L2112" s="82" t="n">
        <f aca="false">I2112/UOM</f>
        <v>0</v>
      </c>
      <c r="M2112" s="82" t="n">
        <f aca="false">J2112/UOM</f>
        <v>0</v>
      </c>
      <c r="N2112" s="83" t="str">
        <f aca="false">IF(F2112="P","PHY",IF(F2112="G","G",E2112))</f>
        <v>D</v>
      </c>
      <c r="O2112" s="83" t="str">
        <f aca="false">IF(ISNA(VLOOKUP(G2112,BadCanCurves,1,FALSE())),VLOOKUP(D2112,FOLIOS,6,FALSE()),"not used")</f>
        <v>not used</v>
      </c>
      <c r="P2112" s="83" t="n">
        <f aca="false">IF($N2112="P",VLOOKUP(H2112,PrcBuckets,2,FALSE()),0)</f>
        <v>0</v>
      </c>
      <c r="Q2112" s="83" t="n">
        <f aca="false">IF($N2112="D",VLOOKUP(H2112,BasisBuckets,2,FALSE()),0)</f>
        <v>13</v>
      </c>
      <c r="R2112" s="83" t="n">
        <f aca="false">IF($N2112="PHY",VLOOKUP(H2112,PGDBuckets,2,FALSE()),0)</f>
        <v>0</v>
      </c>
      <c r="S2112" s="83" t="n">
        <f aca="false">IF($N2112="G",VLOOKUP(H2112,PGDBuckets,2,FALSE()),0)</f>
        <v>0</v>
      </c>
      <c r="T2112" s="83" t="n">
        <f aca="false">SUM(P2112:S2112)</f>
        <v>13</v>
      </c>
      <c r="U2112" s="83" t="str">
        <f aca="false">IF(O2112="not used","-",O2112&amp;N2112&amp;T2112)</f>
        <v>-</v>
      </c>
      <c r="V2112" s="83" t="str">
        <f aca="false">IF(O2112="Not Used","-",VLOOKUP(D2112,FOLIOS,7,FALSE())&amp;H2112)</f>
        <v>-</v>
      </c>
      <c r="W2112" s="83" t="str">
        <f aca="false">IF(U2112="-","-",O2112&amp;E2112&amp;H2112)</f>
        <v>-</v>
      </c>
      <c r="X2112" s="84" t="str">
        <f aca="false">D2112&amp;G2112</f>
        <v>FT-CAND-ERMS-BASCGPR-AECO/BASIS</v>
      </c>
      <c r="AF2112" s="0" t="str">
        <f aca="false">D2112&amp;V2112</f>
        <v>FT-CAND-ERMS-BAS-</v>
      </c>
    </row>
    <row r="2113" customFormat="false" ht="12.75" hidden="false" customHeight="false" outlineLevel="0" collapsed="false">
      <c r="A2113" s="80" t="n">
        <v>36682</v>
      </c>
      <c r="B2113" s="81" t="s">
        <v>55</v>
      </c>
      <c r="C2113" s="81" t="s">
        <v>56</v>
      </c>
      <c r="D2113" s="81" t="s">
        <v>84</v>
      </c>
      <c r="E2113" s="81" t="s">
        <v>21</v>
      </c>
      <c r="F2113" s="81"/>
      <c r="G2113" s="81" t="s">
        <v>58</v>
      </c>
      <c r="H2113" s="80" t="n">
        <v>40210</v>
      </c>
      <c r="I2113" s="81" t="n">
        <v>0</v>
      </c>
      <c r="J2113" s="81" t="n">
        <v>0</v>
      </c>
      <c r="K2113" s="82" t="n">
        <f aca="false">IF(J2113=0,0,J2113/I2113)</f>
        <v>0</v>
      </c>
      <c r="L2113" s="82" t="n">
        <f aca="false">I2113/UOM</f>
        <v>0</v>
      </c>
      <c r="M2113" s="82" t="n">
        <f aca="false">J2113/UOM</f>
        <v>0</v>
      </c>
      <c r="N2113" s="83" t="str">
        <f aca="false">IF(F2113="P","PHY",IF(F2113="G","G",E2113))</f>
        <v>D</v>
      </c>
      <c r="O2113" s="83" t="str">
        <f aca="false">IF(ISNA(VLOOKUP(G2113,BadCanCurves,1,FALSE())),VLOOKUP(D2113,FOLIOS,6,FALSE()),"not used")</f>
        <v>not used</v>
      </c>
      <c r="P2113" s="83" t="n">
        <f aca="false">IF($N2113="P",VLOOKUP(H2113,PrcBuckets,2,FALSE()),0)</f>
        <v>0</v>
      </c>
      <c r="Q2113" s="83" t="n">
        <f aca="false">IF($N2113="D",VLOOKUP(H2113,BasisBuckets,2,FALSE()),0)</f>
        <v>13</v>
      </c>
      <c r="R2113" s="83" t="n">
        <f aca="false">IF($N2113="PHY",VLOOKUP(H2113,PGDBuckets,2,FALSE()),0)</f>
        <v>0</v>
      </c>
      <c r="S2113" s="83" t="n">
        <f aca="false">IF($N2113="G",VLOOKUP(H2113,PGDBuckets,2,FALSE()),0)</f>
        <v>0</v>
      </c>
      <c r="T2113" s="83" t="n">
        <f aca="false">SUM(P2113:S2113)</f>
        <v>13</v>
      </c>
      <c r="U2113" s="83" t="str">
        <f aca="false">IF(O2113="not used","-",O2113&amp;N2113&amp;T2113)</f>
        <v>-</v>
      </c>
      <c r="V2113" s="83" t="str">
        <f aca="false">IF(O2113="Not Used","-",VLOOKUP(D2113,FOLIOS,7,FALSE())&amp;H2113)</f>
        <v>-</v>
      </c>
      <c r="W2113" s="83" t="str">
        <f aca="false">IF(U2113="-","-",O2113&amp;E2113&amp;H2113)</f>
        <v>-</v>
      </c>
      <c r="X2113" s="84" t="str">
        <f aca="false">D2113&amp;G2113</f>
        <v>FT-CAND-ERMS-BASCGPR-AECO/BASIS</v>
      </c>
      <c r="AF2113" s="0" t="str">
        <f aca="false">D2113&amp;V2113</f>
        <v>FT-CAND-ERMS-BAS-</v>
      </c>
    </row>
    <row r="2114" customFormat="false" ht="12.75" hidden="false" customHeight="false" outlineLevel="0" collapsed="false">
      <c r="A2114" s="80" t="n">
        <v>36682</v>
      </c>
      <c r="B2114" s="81" t="s">
        <v>55</v>
      </c>
      <c r="C2114" s="81" t="s">
        <v>56</v>
      </c>
      <c r="D2114" s="81" t="s">
        <v>84</v>
      </c>
      <c r="E2114" s="81" t="s">
        <v>21</v>
      </c>
      <c r="F2114" s="81"/>
      <c r="G2114" s="81" t="s">
        <v>58</v>
      </c>
      <c r="H2114" s="80" t="n">
        <v>40238</v>
      </c>
      <c r="I2114" s="81" t="n">
        <v>0</v>
      </c>
      <c r="J2114" s="81" t="n">
        <v>0</v>
      </c>
      <c r="K2114" s="82" t="n">
        <f aca="false">IF(J2114=0,0,J2114/I2114)</f>
        <v>0</v>
      </c>
      <c r="L2114" s="82" t="n">
        <f aca="false">I2114/UOM</f>
        <v>0</v>
      </c>
      <c r="M2114" s="82" t="n">
        <f aca="false">J2114/UOM</f>
        <v>0</v>
      </c>
      <c r="N2114" s="83" t="str">
        <f aca="false">IF(F2114="P","PHY",IF(F2114="G","G",E2114))</f>
        <v>D</v>
      </c>
      <c r="O2114" s="83" t="str">
        <f aca="false">IF(ISNA(VLOOKUP(G2114,BadCanCurves,1,FALSE())),VLOOKUP(D2114,FOLIOS,6,FALSE()),"not used")</f>
        <v>not used</v>
      </c>
      <c r="P2114" s="83" t="n">
        <f aca="false">IF($N2114="P",VLOOKUP(H2114,PrcBuckets,2,FALSE()),0)</f>
        <v>0</v>
      </c>
      <c r="Q2114" s="83" t="n">
        <f aca="false">IF($N2114="D",VLOOKUP(H2114,BasisBuckets,2,FALSE()),0)</f>
        <v>13</v>
      </c>
      <c r="R2114" s="83" t="n">
        <f aca="false">IF($N2114="PHY",VLOOKUP(H2114,PGDBuckets,2,FALSE()),0)</f>
        <v>0</v>
      </c>
      <c r="S2114" s="83" t="n">
        <f aca="false">IF($N2114="G",VLOOKUP(H2114,PGDBuckets,2,FALSE()),0)</f>
        <v>0</v>
      </c>
      <c r="T2114" s="83" t="n">
        <f aca="false">SUM(P2114:S2114)</f>
        <v>13</v>
      </c>
      <c r="U2114" s="83" t="str">
        <f aca="false">IF(O2114="not used","-",O2114&amp;N2114&amp;T2114)</f>
        <v>-</v>
      </c>
      <c r="V2114" s="83" t="str">
        <f aca="false">IF(O2114="Not Used","-",VLOOKUP(D2114,FOLIOS,7,FALSE())&amp;H2114)</f>
        <v>-</v>
      </c>
      <c r="W2114" s="83" t="str">
        <f aca="false">IF(U2114="-","-",O2114&amp;E2114&amp;H2114)</f>
        <v>-</v>
      </c>
      <c r="X2114" s="84" t="str">
        <f aca="false">D2114&amp;G2114</f>
        <v>FT-CAND-ERMS-BASCGPR-AECO/BASIS</v>
      </c>
      <c r="AF2114" s="0" t="str">
        <f aca="false">D2114&amp;V2114</f>
        <v>FT-CAND-ERMS-BAS-</v>
      </c>
    </row>
    <row r="2115" customFormat="false" ht="12.75" hidden="false" customHeight="false" outlineLevel="0" collapsed="false">
      <c r="A2115" s="80" t="n">
        <v>36682</v>
      </c>
      <c r="B2115" s="81" t="s">
        <v>55</v>
      </c>
      <c r="C2115" s="81" t="s">
        <v>56</v>
      </c>
      <c r="D2115" s="81" t="s">
        <v>84</v>
      </c>
      <c r="E2115" s="81" t="s">
        <v>21</v>
      </c>
      <c r="F2115" s="81"/>
      <c r="G2115" s="81" t="s">
        <v>58</v>
      </c>
      <c r="H2115" s="80" t="n">
        <v>40269</v>
      </c>
      <c r="I2115" s="81" t="n">
        <v>0</v>
      </c>
      <c r="J2115" s="81" t="n">
        <v>0</v>
      </c>
      <c r="K2115" s="82" t="n">
        <f aca="false">IF(J2115=0,0,J2115/I2115)</f>
        <v>0</v>
      </c>
      <c r="L2115" s="82" t="n">
        <f aca="false">I2115/UOM</f>
        <v>0</v>
      </c>
      <c r="M2115" s="82" t="n">
        <f aca="false">J2115/UOM</f>
        <v>0</v>
      </c>
      <c r="N2115" s="83" t="str">
        <f aca="false">IF(F2115="P","PHY",IF(F2115="G","G",E2115))</f>
        <v>D</v>
      </c>
      <c r="O2115" s="83" t="str">
        <f aca="false">IF(ISNA(VLOOKUP(G2115,BadCanCurves,1,FALSE())),VLOOKUP(D2115,FOLIOS,6,FALSE()),"not used")</f>
        <v>not used</v>
      </c>
      <c r="P2115" s="83" t="n">
        <f aca="false">IF($N2115="P",VLOOKUP(H2115,PrcBuckets,2,FALSE()),0)</f>
        <v>0</v>
      </c>
      <c r="Q2115" s="83" t="n">
        <f aca="false">IF($N2115="D",VLOOKUP(H2115,BasisBuckets,2,FALSE()),0)</f>
        <v>13</v>
      </c>
      <c r="R2115" s="83" t="n">
        <f aca="false">IF($N2115="PHY",VLOOKUP(H2115,PGDBuckets,2,FALSE()),0)</f>
        <v>0</v>
      </c>
      <c r="S2115" s="83" t="n">
        <f aca="false">IF($N2115="G",VLOOKUP(H2115,PGDBuckets,2,FALSE()),0)</f>
        <v>0</v>
      </c>
      <c r="T2115" s="83" t="n">
        <f aca="false">SUM(P2115:S2115)</f>
        <v>13</v>
      </c>
      <c r="U2115" s="83" t="str">
        <f aca="false">IF(O2115="not used","-",O2115&amp;N2115&amp;T2115)</f>
        <v>-</v>
      </c>
      <c r="V2115" s="83" t="str">
        <f aca="false">IF(O2115="Not Used","-",VLOOKUP(D2115,FOLIOS,7,FALSE())&amp;H2115)</f>
        <v>-</v>
      </c>
      <c r="W2115" s="83" t="str">
        <f aca="false">IF(U2115="-","-",O2115&amp;E2115&amp;H2115)</f>
        <v>-</v>
      </c>
      <c r="X2115" s="84" t="str">
        <f aca="false">D2115&amp;G2115</f>
        <v>FT-CAND-ERMS-BASCGPR-AECO/BASIS</v>
      </c>
      <c r="AF2115" s="0" t="str">
        <f aca="false">D2115&amp;V2115</f>
        <v>FT-CAND-ERMS-BAS-</v>
      </c>
    </row>
    <row r="2116" customFormat="false" ht="12.75" hidden="false" customHeight="false" outlineLevel="0" collapsed="false">
      <c r="A2116" s="80" t="n">
        <v>36682</v>
      </c>
      <c r="B2116" s="81" t="s">
        <v>55</v>
      </c>
      <c r="C2116" s="81" t="s">
        <v>56</v>
      </c>
      <c r="D2116" s="81" t="s">
        <v>84</v>
      </c>
      <c r="E2116" s="81" t="s">
        <v>21</v>
      </c>
      <c r="F2116" s="81"/>
      <c r="G2116" s="81" t="s">
        <v>58</v>
      </c>
      <c r="H2116" s="80" t="n">
        <v>40299</v>
      </c>
      <c r="I2116" s="81" t="n">
        <v>0</v>
      </c>
      <c r="J2116" s="81" t="n">
        <v>0</v>
      </c>
      <c r="K2116" s="82" t="n">
        <f aca="false">IF(J2116=0,0,J2116/I2116)</f>
        <v>0</v>
      </c>
      <c r="L2116" s="82" t="n">
        <f aca="false">I2116/UOM</f>
        <v>0</v>
      </c>
      <c r="M2116" s="82" t="n">
        <f aca="false">J2116/UOM</f>
        <v>0</v>
      </c>
      <c r="N2116" s="83" t="str">
        <f aca="false">IF(F2116="P","PHY",IF(F2116="G","G",E2116))</f>
        <v>D</v>
      </c>
      <c r="O2116" s="83" t="str">
        <f aca="false">IF(ISNA(VLOOKUP(G2116,BadCanCurves,1,FALSE())),VLOOKUP(D2116,FOLIOS,6,FALSE()),"not used")</f>
        <v>not used</v>
      </c>
      <c r="P2116" s="83" t="n">
        <f aca="false">IF($N2116="P",VLOOKUP(H2116,PrcBuckets,2,FALSE()),0)</f>
        <v>0</v>
      </c>
      <c r="Q2116" s="83" t="n">
        <f aca="false">IF($N2116="D",VLOOKUP(H2116,BasisBuckets,2,FALSE()),0)</f>
        <v>13</v>
      </c>
      <c r="R2116" s="83" t="n">
        <f aca="false">IF($N2116="PHY",VLOOKUP(H2116,PGDBuckets,2,FALSE()),0)</f>
        <v>0</v>
      </c>
      <c r="S2116" s="83" t="n">
        <f aca="false">IF($N2116="G",VLOOKUP(H2116,PGDBuckets,2,FALSE()),0)</f>
        <v>0</v>
      </c>
      <c r="T2116" s="83" t="n">
        <f aca="false">SUM(P2116:S2116)</f>
        <v>13</v>
      </c>
      <c r="U2116" s="83" t="str">
        <f aca="false">IF(O2116="not used","-",O2116&amp;N2116&amp;T2116)</f>
        <v>-</v>
      </c>
      <c r="V2116" s="83" t="str">
        <f aca="false">IF(O2116="Not Used","-",VLOOKUP(D2116,FOLIOS,7,FALSE())&amp;H2116)</f>
        <v>-</v>
      </c>
      <c r="W2116" s="83" t="str">
        <f aca="false">IF(U2116="-","-",O2116&amp;E2116&amp;H2116)</f>
        <v>-</v>
      </c>
      <c r="X2116" s="84" t="str">
        <f aca="false">D2116&amp;G2116</f>
        <v>FT-CAND-ERMS-BASCGPR-AECO/BASIS</v>
      </c>
      <c r="AF2116" s="0" t="str">
        <f aca="false">D2116&amp;V2116</f>
        <v>FT-CAND-ERMS-BAS-</v>
      </c>
    </row>
    <row r="2117" customFormat="false" ht="12.75" hidden="false" customHeight="false" outlineLevel="0" collapsed="false">
      <c r="A2117" s="80" t="n">
        <v>36682</v>
      </c>
      <c r="B2117" s="81" t="s">
        <v>55</v>
      </c>
      <c r="C2117" s="81" t="s">
        <v>56</v>
      </c>
      <c r="D2117" s="81" t="s">
        <v>84</v>
      </c>
      <c r="E2117" s="81" t="s">
        <v>21</v>
      </c>
      <c r="F2117" s="81"/>
      <c r="G2117" s="81" t="s">
        <v>58</v>
      </c>
      <c r="H2117" s="80" t="n">
        <v>40330</v>
      </c>
      <c r="I2117" s="81" t="n">
        <v>0</v>
      </c>
      <c r="J2117" s="81" t="n">
        <v>0</v>
      </c>
      <c r="K2117" s="82" t="n">
        <f aca="false">IF(J2117=0,0,J2117/I2117)</f>
        <v>0</v>
      </c>
      <c r="L2117" s="82" t="n">
        <f aca="false">I2117/UOM</f>
        <v>0</v>
      </c>
      <c r="M2117" s="82" t="n">
        <f aca="false">J2117/UOM</f>
        <v>0</v>
      </c>
      <c r="N2117" s="83" t="str">
        <f aca="false">IF(F2117="P","PHY",IF(F2117="G","G",E2117))</f>
        <v>D</v>
      </c>
      <c r="O2117" s="83" t="str">
        <f aca="false">IF(ISNA(VLOOKUP(G2117,BadCanCurves,1,FALSE())),VLOOKUP(D2117,FOLIOS,6,FALSE()),"not used")</f>
        <v>not used</v>
      </c>
      <c r="P2117" s="83" t="n">
        <f aca="false">IF($N2117="P",VLOOKUP(H2117,PrcBuckets,2,FALSE()),0)</f>
        <v>0</v>
      </c>
      <c r="Q2117" s="83" t="n">
        <f aca="false">IF($N2117="D",VLOOKUP(H2117,BasisBuckets,2,FALSE()),0)</f>
        <v>13</v>
      </c>
      <c r="R2117" s="83" t="n">
        <f aca="false">IF($N2117="PHY",VLOOKUP(H2117,PGDBuckets,2,FALSE()),0)</f>
        <v>0</v>
      </c>
      <c r="S2117" s="83" t="n">
        <f aca="false">IF($N2117="G",VLOOKUP(H2117,PGDBuckets,2,FALSE()),0)</f>
        <v>0</v>
      </c>
      <c r="T2117" s="83" t="n">
        <f aca="false">SUM(P2117:S2117)</f>
        <v>13</v>
      </c>
      <c r="U2117" s="83" t="str">
        <f aca="false">IF(O2117="not used","-",O2117&amp;N2117&amp;T2117)</f>
        <v>-</v>
      </c>
      <c r="V2117" s="83" t="str">
        <f aca="false">IF(O2117="Not Used","-",VLOOKUP(D2117,FOLIOS,7,FALSE())&amp;H2117)</f>
        <v>-</v>
      </c>
      <c r="W2117" s="83" t="str">
        <f aca="false">IF(U2117="-","-",O2117&amp;E2117&amp;H2117)</f>
        <v>-</v>
      </c>
      <c r="X2117" s="84" t="str">
        <f aca="false">D2117&amp;G2117</f>
        <v>FT-CAND-ERMS-BASCGPR-AECO/BASIS</v>
      </c>
      <c r="AF2117" s="0" t="str">
        <f aca="false">D2117&amp;V2117</f>
        <v>FT-CAND-ERMS-BAS-</v>
      </c>
    </row>
    <row r="2118" customFormat="false" ht="12.75" hidden="false" customHeight="false" outlineLevel="0" collapsed="false">
      <c r="A2118" s="80" t="n">
        <v>36682</v>
      </c>
      <c r="B2118" s="81" t="s">
        <v>55</v>
      </c>
      <c r="C2118" s="81" t="s">
        <v>56</v>
      </c>
      <c r="D2118" s="81" t="s">
        <v>84</v>
      </c>
      <c r="E2118" s="81" t="s">
        <v>21</v>
      </c>
      <c r="F2118" s="81"/>
      <c r="G2118" s="81" t="s">
        <v>58</v>
      </c>
      <c r="H2118" s="80" t="n">
        <v>40360</v>
      </c>
      <c r="I2118" s="81" t="n">
        <v>0</v>
      </c>
      <c r="J2118" s="81" t="n">
        <v>0</v>
      </c>
      <c r="K2118" s="82" t="n">
        <f aca="false">IF(J2118=0,0,J2118/I2118)</f>
        <v>0</v>
      </c>
      <c r="L2118" s="82" t="n">
        <f aca="false">I2118/UOM</f>
        <v>0</v>
      </c>
      <c r="M2118" s="82" t="n">
        <f aca="false">J2118/UOM</f>
        <v>0</v>
      </c>
      <c r="N2118" s="83" t="str">
        <f aca="false">IF(F2118="P","PHY",IF(F2118="G","G",E2118))</f>
        <v>D</v>
      </c>
      <c r="O2118" s="83" t="str">
        <f aca="false">IF(ISNA(VLOOKUP(G2118,BadCanCurves,1,FALSE())),VLOOKUP(D2118,FOLIOS,6,FALSE()),"not used")</f>
        <v>not used</v>
      </c>
      <c r="P2118" s="83" t="n">
        <f aca="false">IF($N2118="P",VLOOKUP(H2118,PrcBuckets,2,FALSE()),0)</f>
        <v>0</v>
      </c>
      <c r="Q2118" s="83" t="n">
        <f aca="false">IF($N2118="D",VLOOKUP(H2118,BasisBuckets,2,FALSE()),0)</f>
        <v>13</v>
      </c>
      <c r="R2118" s="83" t="n">
        <f aca="false">IF($N2118="PHY",VLOOKUP(H2118,PGDBuckets,2,FALSE()),0)</f>
        <v>0</v>
      </c>
      <c r="S2118" s="83" t="n">
        <f aca="false">IF($N2118="G",VLOOKUP(H2118,PGDBuckets,2,FALSE()),0)</f>
        <v>0</v>
      </c>
      <c r="T2118" s="83" t="n">
        <f aca="false">SUM(P2118:S2118)</f>
        <v>13</v>
      </c>
      <c r="U2118" s="83" t="str">
        <f aca="false">IF(O2118="not used","-",O2118&amp;N2118&amp;T2118)</f>
        <v>-</v>
      </c>
      <c r="V2118" s="83" t="str">
        <f aca="false">IF(O2118="Not Used","-",VLOOKUP(D2118,FOLIOS,7,FALSE())&amp;H2118)</f>
        <v>-</v>
      </c>
      <c r="W2118" s="83" t="str">
        <f aca="false">IF(U2118="-","-",O2118&amp;E2118&amp;H2118)</f>
        <v>-</v>
      </c>
      <c r="X2118" s="84" t="str">
        <f aca="false">D2118&amp;G2118</f>
        <v>FT-CAND-ERMS-BASCGPR-AECO/BASIS</v>
      </c>
      <c r="AF2118" s="0" t="str">
        <f aca="false">D2118&amp;V2118</f>
        <v>FT-CAND-ERMS-BAS-</v>
      </c>
    </row>
    <row r="2119" customFormat="false" ht="12.75" hidden="false" customHeight="false" outlineLevel="0" collapsed="false">
      <c r="A2119" s="80" t="n">
        <v>36682</v>
      </c>
      <c r="B2119" s="81" t="s">
        <v>55</v>
      </c>
      <c r="C2119" s="81" t="s">
        <v>56</v>
      </c>
      <c r="D2119" s="81" t="s">
        <v>84</v>
      </c>
      <c r="E2119" s="81" t="s">
        <v>21</v>
      </c>
      <c r="F2119" s="81"/>
      <c r="G2119" s="81" t="s">
        <v>58</v>
      </c>
      <c r="H2119" s="80" t="n">
        <v>40391</v>
      </c>
      <c r="I2119" s="81" t="n">
        <v>0</v>
      </c>
      <c r="J2119" s="81" t="n">
        <v>0</v>
      </c>
      <c r="K2119" s="82" t="n">
        <f aca="false">IF(J2119=0,0,J2119/I2119)</f>
        <v>0</v>
      </c>
      <c r="L2119" s="82" t="n">
        <f aca="false">I2119/UOM</f>
        <v>0</v>
      </c>
      <c r="M2119" s="82" t="n">
        <f aca="false">J2119/UOM</f>
        <v>0</v>
      </c>
      <c r="N2119" s="83" t="str">
        <f aca="false">IF(F2119="P","PHY",IF(F2119="G","G",E2119))</f>
        <v>D</v>
      </c>
      <c r="O2119" s="83" t="str">
        <f aca="false">IF(ISNA(VLOOKUP(G2119,BadCanCurves,1,FALSE())),VLOOKUP(D2119,FOLIOS,6,FALSE()),"not used")</f>
        <v>not used</v>
      </c>
      <c r="P2119" s="83" t="n">
        <f aca="false">IF($N2119="P",VLOOKUP(H2119,PrcBuckets,2,FALSE()),0)</f>
        <v>0</v>
      </c>
      <c r="Q2119" s="83" t="n">
        <f aca="false">IF($N2119="D",VLOOKUP(H2119,BasisBuckets,2,FALSE()),0)</f>
        <v>13</v>
      </c>
      <c r="R2119" s="83" t="n">
        <f aca="false">IF($N2119="PHY",VLOOKUP(H2119,PGDBuckets,2,FALSE()),0)</f>
        <v>0</v>
      </c>
      <c r="S2119" s="83" t="n">
        <f aca="false">IF($N2119="G",VLOOKUP(H2119,PGDBuckets,2,FALSE()),0)</f>
        <v>0</v>
      </c>
      <c r="T2119" s="83" t="n">
        <f aca="false">SUM(P2119:S2119)</f>
        <v>13</v>
      </c>
      <c r="U2119" s="83" t="str">
        <f aca="false">IF(O2119="not used","-",O2119&amp;N2119&amp;T2119)</f>
        <v>-</v>
      </c>
      <c r="V2119" s="83" t="str">
        <f aca="false">IF(O2119="Not Used","-",VLOOKUP(D2119,FOLIOS,7,FALSE())&amp;H2119)</f>
        <v>-</v>
      </c>
      <c r="W2119" s="83" t="str">
        <f aca="false">IF(U2119="-","-",O2119&amp;E2119&amp;H2119)</f>
        <v>-</v>
      </c>
      <c r="X2119" s="84" t="str">
        <f aca="false">D2119&amp;G2119</f>
        <v>FT-CAND-ERMS-BASCGPR-AECO/BASIS</v>
      </c>
      <c r="AF2119" s="0" t="str">
        <f aca="false">D2119&amp;V2119</f>
        <v>FT-CAND-ERMS-BAS-</v>
      </c>
    </row>
    <row r="2120" customFormat="false" ht="12.75" hidden="false" customHeight="false" outlineLevel="0" collapsed="false">
      <c r="A2120" s="80" t="n">
        <v>36682</v>
      </c>
      <c r="B2120" s="81" t="s">
        <v>55</v>
      </c>
      <c r="C2120" s="81" t="s">
        <v>56</v>
      </c>
      <c r="D2120" s="81" t="s">
        <v>84</v>
      </c>
      <c r="E2120" s="81" t="s">
        <v>21</v>
      </c>
      <c r="F2120" s="81"/>
      <c r="G2120" s="81" t="s">
        <v>58</v>
      </c>
      <c r="H2120" s="80" t="n">
        <v>40422</v>
      </c>
      <c r="I2120" s="81" t="n">
        <v>0</v>
      </c>
      <c r="J2120" s="81" t="n">
        <v>0</v>
      </c>
      <c r="K2120" s="82" t="n">
        <f aca="false">IF(J2120=0,0,J2120/I2120)</f>
        <v>0</v>
      </c>
      <c r="L2120" s="82" t="n">
        <f aca="false">I2120/UOM</f>
        <v>0</v>
      </c>
      <c r="M2120" s="82" t="n">
        <f aca="false">J2120/UOM</f>
        <v>0</v>
      </c>
      <c r="N2120" s="83" t="str">
        <f aca="false">IF(F2120="P","PHY",IF(F2120="G","G",E2120))</f>
        <v>D</v>
      </c>
      <c r="O2120" s="83" t="str">
        <f aca="false">IF(ISNA(VLOOKUP(G2120,BadCanCurves,1,FALSE())),VLOOKUP(D2120,FOLIOS,6,FALSE()),"not used")</f>
        <v>not used</v>
      </c>
      <c r="P2120" s="83" t="n">
        <f aca="false">IF($N2120="P",VLOOKUP(H2120,PrcBuckets,2,FALSE()),0)</f>
        <v>0</v>
      </c>
      <c r="Q2120" s="83" t="n">
        <f aca="false">IF($N2120="D",VLOOKUP(H2120,BasisBuckets,2,FALSE()),0)</f>
        <v>13</v>
      </c>
      <c r="R2120" s="83" t="n">
        <f aca="false">IF($N2120="PHY",VLOOKUP(H2120,PGDBuckets,2,FALSE()),0)</f>
        <v>0</v>
      </c>
      <c r="S2120" s="83" t="n">
        <f aca="false">IF($N2120="G",VLOOKUP(H2120,PGDBuckets,2,FALSE()),0)</f>
        <v>0</v>
      </c>
      <c r="T2120" s="83" t="n">
        <f aca="false">SUM(P2120:S2120)</f>
        <v>13</v>
      </c>
      <c r="U2120" s="83" t="str">
        <f aca="false">IF(O2120="not used","-",O2120&amp;N2120&amp;T2120)</f>
        <v>-</v>
      </c>
      <c r="V2120" s="83" t="str">
        <f aca="false">IF(O2120="Not Used","-",VLOOKUP(D2120,FOLIOS,7,FALSE())&amp;H2120)</f>
        <v>-</v>
      </c>
      <c r="W2120" s="83" t="str">
        <f aca="false">IF(U2120="-","-",O2120&amp;E2120&amp;H2120)</f>
        <v>-</v>
      </c>
      <c r="X2120" s="84" t="str">
        <f aca="false">D2120&amp;G2120</f>
        <v>FT-CAND-ERMS-BASCGPR-AECO/BASIS</v>
      </c>
      <c r="AF2120" s="0" t="str">
        <f aca="false">D2120&amp;V2120</f>
        <v>FT-CAND-ERMS-BAS-</v>
      </c>
    </row>
    <row r="2121" customFormat="false" ht="12.75" hidden="false" customHeight="false" outlineLevel="0" collapsed="false">
      <c r="A2121" s="80" t="n">
        <v>36682</v>
      </c>
      <c r="B2121" s="81" t="s">
        <v>55</v>
      </c>
      <c r="C2121" s="81" t="s">
        <v>56</v>
      </c>
      <c r="D2121" s="81" t="s">
        <v>84</v>
      </c>
      <c r="E2121" s="81" t="s">
        <v>21</v>
      </c>
      <c r="F2121" s="81"/>
      <c r="G2121" s="81" t="s">
        <v>58</v>
      </c>
      <c r="H2121" s="80" t="n">
        <v>40452</v>
      </c>
      <c r="I2121" s="81" t="n">
        <v>0</v>
      </c>
      <c r="J2121" s="81" t="n">
        <v>0</v>
      </c>
      <c r="K2121" s="82" t="n">
        <f aca="false">IF(J2121=0,0,J2121/I2121)</f>
        <v>0</v>
      </c>
      <c r="L2121" s="82" t="n">
        <f aca="false">I2121/UOM</f>
        <v>0</v>
      </c>
      <c r="M2121" s="82" t="n">
        <f aca="false">J2121/UOM</f>
        <v>0</v>
      </c>
      <c r="N2121" s="83" t="str">
        <f aca="false">IF(F2121="P","PHY",IF(F2121="G","G",E2121))</f>
        <v>D</v>
      </c>
      <c r="O2121" s="83" t="str">
        <f aca="false">IF(ISNA(VLOOKUP(G2121,BadCanCurves,1,FALSE())),VLOOKUP(D2121,FOLIOS,6,FALSE()),"not used")</f>
        <v>not used</v>
      </c>
      <c r="P2121" s="83" t="n">
        <f aca="false">IF($N2121="P",VLOOKUP(H2121,PrcBuckets,2,FALSE()),0)</f>
        <v>0</v>
      </c>
      <c r="Q2121" s="83" t="n">
        <f aca="false">IF($N2121="D",VLOOKUP(H2121,BasisBuckets,2,FALSE()),0)</f>
        <v>13</v>
      </c>
      <c r="R2121" s="83" t="n">
        <f aca="false">IF($N2121="PHY",VLOOKUP(H2121,PGDBuckets,2,FALSE()),0)</f>
        <v>0</v>
      </c>
      <c r="S2121" s="83" t="n">
        <f aca="false">IF($N2121="G",VLOOKUP(H2121,PGDBuckets,2,FALSE()),0)</f>
        <v>0</v>
      </c>
      <c r="T2121" s="83" t="n">
        <f aca="false">SUM(P2121:S2121)</f>
        <v>13</v>
      </c>
      <c r="U2121" s="83" t="str">
        <f aca="false">IF(O2121="not used","-",O2121&amp;N2121&amp;T2121)</f>
        <v>-</v>
      </c>
      <c r="V2121" s="83" t="str">
        <f aca="false">IF(O2121="Not Used","-",VLOOKUP(D2121,FOLIOS,7,FALSE())&amp;H2121)</f>
        <v>-</v>
      </c>
      <c r="W2121" s="83" t="str">
        <f aca="false">IF(U2121="-","-",O2121&amp;E2121&amp;H2121)</f>
        <v>-</v>
      </c>
      <c r="X2121" s="84" t="str">
        <f aca="false">D2121&amp;G2121</f>
        <v>FT-CAND-ERMS-BASCGPR-AECO/BASIS</v>
      </c>
      <c r="AF2121" s="0" t="str">
        <f aca="false">D2121&amp;V2121</f>
        <v>FT-CAND-ERMS-BAS-</v>
      </c>
    </row>
    <row r="2122" customFormat="false" ht="12.75" hidden="false" customHeight="false" outlineLevel="0" collapsed="false">
      <c r="A2122" s="80" t="n">
        <v>36682</v>
      </c>
      <c r="B2122" s="81" t="s">
        <v>55</v>
      </c>
      <c r="C2122" s="81" t="s">
        <v>56</v>
      </c>
      <c r="D2122" s="81" t="s">
        <v>84</v>
      </c>
      <c r="E2122" s="81" t="s">
        <v>21</v>
      </c>
      <c r="F2122" s="81"/>
      <c r="G2122" s="81" t="s">
        <v>58</v>
      </c>
      <c r="H2122" s="80" t="n">
        <v>40483</v>
      </c>
      <c r="I2122" s="81" t="n">
        <v>0</v>
      </c>
      <c r="J2122" s="81" t="n">
        <v>0</v>
      </c>
      <c r="K2122" s="82" t="n">
        <f aca="false">IF(J2122=0,0,J2122/I2122)</f>
        <v>0</v>
      </c>
      <c r="L2122" s="82" t="n">
        <f aca="false">I2122/UOM</f>
        <v>0</v>
      </c>
      <c r="M2122" s="82" t="n">
        <f aca="false">J2122/UOM</f>
        <v>0</v>
      </c>
      <c r="N2122" s="83" t="str">
        <f aca="false">IF(F2122="P","PHY",IF(F2122="G","G",E2122))</f>
        <v>D</v>
      </c>
      <c r="O2122" s="83" t="str">
        <f aca="false">IF(ISNA(VLOOKUP(G2122,BadCanCurves,1,FALSE())),VLOOKUP(D2122,FOLIOS,6,FALSE()),"not used")</f>
        <v>not used</v>
      </c>
      <c r="P2122" s="83" t="n">
        <f aca="false">IF($N2122="P",VLOOKUP(H2122,PrcBuckets,2,FALSE()),0)</f>
        <v>0</v>
      </c>
      <c r="Q2122" s="83" t="n">
        <f aca="false">IF($N2122="D",VLOOKUP(H2122,BasisBuckets,2,FALSE()),0)</f>
        <v>13</v>
      </c>
      <c r="R2122" s="83" t="n">
        <f aca="false">IF($N2122="PHY",VLOOKUP(H2122,PGDBuckets,2,FALSE()),0)</f>
        <v>0</v>
      </c>
      <c r="S2122" s="83" t="n">
        <f aca="false">IF($N2122="G",VLOOKUP(H2122,PGDBuckets,2,FALSE()),0)</f>
        <v>0</v>
      </c>
      <c r="T2122" s="83" t="n">
        <f aca="false">SUM(P2122:S2122)</f>
        <v>13</v>
      </c>
      <c r="U2122" s="83" t="str">
        <f aca="false">IF(O2122="not used","-",O2122&amp;N2122&amp;T2122)</f>
        <v>-</v>
      </c>
      <c r="V2122" s="83" t="str">
        <f aca="false">IF(O2122="Not Used","-",VLOOKUP(D2122,FOLIOS,7,FALSE())&amp;H2122)</f>
        <v>-</v>
      </c>
      <c r="W2122" s="83" t="str">
        <f aca="false">IF(U2122="-","-",O2122&amp;E2122&amp;H2122)</f>
        <v>-</v>
      </c>
      <c r="X2122" s="84" t="str">
        <f aca="false">D2122&amp;G2122</f>
        <v>FT-CAND-ERMS-BASCGPR-AECO/BASIS</v>
      </c>
      <c r="AF2122" s="0" t="str">
        <f aca="false">D2122&amp;V2122</f>
        <v>FT-CAND-ERMS-BAS-</v>
      </c>
    </row>
    <row r="2123" customFormat="false" ht="12.75" hidden="false" customHeight="false" outlineLevel="0" collapsed="false">
      <c r="A2123" s="80" t="n">
        <v>36682</v>
      </c>
      <c r="B2123" s="81" t="s">
        <v>55</v>
      </c>
      <c r="C2123" s="81" t="s">
        <v>56</v>
      </c>
      <c r="D2123" s="81" t="s">
        <v>84</v>
      </c>
      <c r="E2123" s="81" t="s">
        <v>21</v>
      </c>
      <c r="F2123" s="81"/>
      <c r="G2123" s="81" t="s">
        <v>58</v>
      </c>
      <c r="H2123" s="80" t="n">
        <v>40513</v>
      </c>
      <c r="I2123" s="81" t="n">
        <v>0</v>
      </c>
      <c r="J2123" s="81" t="n">
        <v>0</v>
      </c>
      <c r="K2123" s="82" t="n">
        <f aca="false">IF(J2123=0,0,J2123/I2123)</f>
        <v>0</v>
      </c>
      <c r="L2123" s="82" t="n">
        <f aca="false">I2123/UOM</f>
        <v>0</v>
      </c>
      <c r="M2123" s="82" t="n">
        <f aca="false">J2123/UOM</f>
        <v>0</v>
      </c>
      <c r="N2123" s="83" t="str">
        <f aca="false">IF(F2123="P","PHY",IF(F2123="G","G",E2123))</f>
        <v>D</v>
      </c>
      <c r="O2123" s="83" t="str">
        <f aca="false">IF(ISNA(VLOOKUP(G2123,BadCanCurves,1,FALSE())),VLOOKUP(D2123,FOLIOS,6,FALSE()),"not used")</f>
        <v>not used</v>
      </c>
      <c r="P2123" s="83" t="n">
        <f aca="false">IF($N2123="P",VLOOKUP(H2123,PrcBuckets,2,FALSE()),0)</f>
        <v>0</v>
      </c>
      <c r="Q2123" s="83" t="n">
        <f aca="false">IF($N2123="D",VLOOKUP(H2123,BasisBuckets,2,FALSE()),0)</f>
        <v>13</v>
      </c>
      <c r="R2123" s="83" t="n">
        <f aca="false">IF($N2123="PHY",VLOOKUP(H2123,PGDBuckets,2,FALSE()),0)</f>
        <v>0</v>
      </c>
      <c r="S2123" s="83" t="n">
        <f aca="false">IF($N2123="G",VLOOKUP(H2123,PGDBuckets,2,FALSE()),0)</f>
        <v>0</v>
      </c>
      <c r="T2123" s="83" t="n">
        <f aca="false">SUM(P2123:S2123)</f>
        <v>13</v>
      </c>
      <c r="U2123" s="83" t="str">
        <f aca="false">IF(O2123="not used","-",O2123&amp;N2123&amp;T2123)</f>
        <v>-</v>
      </c>
      <c r="V2123" s="83" t="str">
        <f aca="false">IF(O2123="Not Used","-",VLOOKUP(D2123,FOLIOS,7,FALSE())&amp;H2123)</f>
        <v>-</v>
      </c>
      <c r="W2123" s="83" t="str">
        <f aca="false">IF(U2123="-","-",O2123&amp;E2123&amp;H2123)</f>
        <v>-</v>
      </c>
      <c r="X2123" s="84" t="str">
        <f aca="false">D2123&amp;G2123</f>
        <v>FT-CAND-ERMS-BASCGPR-AECO/BASIS</v>
      </c>
      <c r="AF2123" s="0" t="str">
        <f aca="false">D2123&amp;V2123</f>
        <v>FT-CAND-ERMS-BAS-</v>
      </c>
    </row>
    <row r="2124" customFormat="false" ht="12.75" hidden="false" customHeight="false" outlineLevel="0" collapsed="false">
      <c r="A2124" s="80" t="n">
        <v>36682</v>
      </c>
      <c r="B2124" s="81" t="s">
        <v>55</v>
      </c>
      <c r="C2124" s="81" t="s">
        <v>56</v>
      </c>
      <c r="D2124" s="81" t="s">
        <v>84</v>
      </c>
      <c r="E2124" s="81" t="s">
        <v>21</v>
      </c>
      <c r="F2124" s="81"/>
      <c r="G2124" s="81" t="s">
        <v>58</v>
      </c>
      <c r="H2124" s="80" t="n">
        <v>40544</v>
      </c>
      <c r="I2124" s="81" t="n">
        <v>0</v>
      </c>
      <c r="J2124" s="81" t="n">
        <v>0</v>
      </c>
      <c r="K2124" s="82" t="n">
        <f aca="false">IF(J2124=0,0,J2124/I2124)</f>
        <v>0</v>
      </c>
      <c r="L2124" s="82" t="n">
        <f aca="false">I2124/UOM</f>
        <v>0</v>
      </c>
      <c r="M2124" s="82" t="n">
        <f aca="false">J2124/UOM</f>
        <v>0</v>
      </c>
      <c r="N2124" s="83" t="str">
        <f aca="false">IF(F2124="P","PHY",IF(F2124="G","G",E2124))</f>
        <v>D</v>
      </c>
      <c r="O2124" s="83" t="str">
        <f aca="false">IF(ISNA(VLOOKUP(G2124,BadCanCurves,1,FALSE())),VLOOKUP(D2124,FOLIOS,6,FALSE()),"not used")</f>
        <v>not used</v>
      </c>
      <c r="P2124" s="83" t="n">
        <f aca="false">IF($N2124="P",VLOOKUP(H2124,PrcBuckets,2,FALSE()),0)</f>
        <v>0</v>
      </c>
      <c r="Q2124" s="83" t="n">
        <f aca="false">IF($N2124="D",VLOOKUP(H2124,BasisBuckets,2,FALSE()),0)</f>
        <v>14</v>
      </c>
      <c r="R2124" s="83" t="n">
        <f aca="false">IF($N2124="PHY",VLOOKUP(H2124,PGDBuckets,2,FALSE()),0)</f>
        <v>0</v>
      </c>
      <c r="S2124" s="83" t="n">
        <f aca="false">IF($N2124="G",VLOOKUP(H2124,PGDBuckets,2,FALSE()),0)</f>
        <v>0</v>
      </c>
      <c r="T2124" s="83" t="n">
        <f aca="false">SUM(P2124:S2124)</f>
        <v>14</v>
      </c>
      <c r="U2124" s="83" t="str">
        <f aca="false">IF(O2124="not used","-",O2124&amp;N2124&amp;T2124)</f>
        <v>-</v>
      </c>
      <c r="V2124" s="83" t="str">
        <f aca="false">IF(O2124="Not Used","-",VLOOKUP(D2124,FOLIOS,7,FALSE())&amp;H2124)</f>
        <v>-</v>
      </c>
      <c r="W2124" s="83" t="str">
        <f aca="false">IF(U2124="-","-",O2124&amp;E2124&amp;H2124)</f>
        <v>-</v>
      </c>
      <c r="X2124" s="84" t="str">
        <f aca="false">D2124&amp;G2124</f>
        <v>FT-CAND-ERMS-BASCGPR-AECO/BASIS</v>
      </c>
      <c r="AF2124" s="0" t="str">
        <f aca="false">D2124&amp;V2124</f>
        <v>FT-CAND-ERMS-BAS-</v>
      </c>
    </row>
    <row r="2125" customFormat="false" ht="12.75" hidden="false" customHeight="false" outlineLevel="0" collapsed="false">
      <c r="A2125" s="80" t="n">
        <v>36682</v>
      </c>
      <c r="B2125" s="81" t="s">
        <v>55</v>
      </c>
      <c r="C2125" s="81" t="s">
        <v>56</v>
      </c>
      <c r="D2125" s="81" t="s">
        <v>84</v>
      </c>
      <c r="E2125" s="81" t="s">
        <v>21</v>
      </c>
      <c r="F2125" s="81"/>
      <c r="G2125" s="81" t="s">
        <v>58</v>
      </c>
      <c r="H2125" s="80" t="n">
        <v>40575</v>
      </c>
      <c r="I2125" s="81" t="n">
        <v>0</v>
      </c>
      <c r="J2125" s="81" t="n">
        <v>0</v>
      </c>
      <c r="K2125" s="82" t="n">
        <f aca="false">IF(J2125=0,0,J2125/I2125)</f>
        <v>0</v>
      </c>
      <c r="L2125" s="82" t="n">
        <f aca="false">I2125/UOM</f>
        <v>0</v>
      </c>
      <c r="M2125" s="82" t="n">
        <f aca="false">J2125/UOM</f>
        <v>0</v>
      </c>
      <c r="N2125" s="83" t="str">
        <f aca="false">IF(F2125="P","PHY",IF(F2125="G","G",E2125))</f>
        <v>D</v>
      </c>
      <c r="O2125" s="83" t="str">
        <f aca="false">IF(ISNA(VLOOKUP(G2125,BadCanCurves,1,FALSE())),VLOOKUP(D2125,FOLIOS,6,FALSE()),"not used")</f>
        <v>not used</v>
      </c>
      <c r="P2125" s="83" t="n">
        <f aca="false">IF($N2125="P",VLOOKUP(H2125,PrcBuckets,2,FALSE()),0)</f>
        <v>0</v>
      </c>
      <c r="Q2125" s="83" t="n">
        <f aca="false">IF($N2125="D",VLOOKUP(H2125,BasisBuckets,2,FALSE()),0)</f>
        <v>14</v>
      </c>
      <c r="R2125" s="83" t="n">
        <f aca="false">IF($N2125="PHY",VLOOKUP(H2125,PGDBuckets,2,FALSE()),0)</f>
        <v>0</v>
      </c>
      <c r="S2125" s="83" t="n">
        <f aca="false">IF($N2125="G",VLOOKUP(H2125,PGDBuckets,2,FALSE()),0)</f>
        <v>0</v>
      </c>
      <c r="T2125" s="83" t="n">
        <f aca="false">SUM(P2125:S2125)</f>
        <v>14</v>
      </c>
      <c r="U2125" s="83" t="str">
        <f aca="false">IF(O2125="not used","-",O2125&amp;N2125&amp;T2125)</f>
        <v>-</v>
      </c>
      <c r="V2125" s="83" t="str">
        <f aca="false">IF(O2125="Not Used","-",VLOOKUP(D2125,FOLIOS,7,FALSE())&amp;H2125)</f>
        <v>-</v>
      </c>
      <c r="W2125" s="83" t="str">
        <f aca="false">IF(U2125="-","-",O2125&amp;E2125&amp;H2125)</f>
        <v>-</v>
      </c>
      <c r="X2125" s="84" t="str">
        <f aca="false">D2125&amp;G2125</f>
        <v>FT-CAND-ERMS-BASCGPR-AECO/BASIS</v>
      </c>
      <c r="AF2125" s="0" t="str">
        <f aca="false">D2125&amp;V2125</f>
        <v>FT-CAND-ERMS-BAS-</v>
      </c>
    </row>
    <row r="2126" customFormat="false" ht="12.75" hidden="false" customHeight="false" outlineLevel="0" collapsed="false">
      <c r="A2126" s="80" t="n">
        <v>36682</v>
      </c>
      <c r="B2126" s="81" t="s">
        <v>55</v>
      </c>
      <c r="C2126" s="81" t="s">
        <v>56</v>
      </c>
      <c r="D2126" s="81" t="s">
        <v>84</v>
      </c>
      <c r="E2126" s="81" t="s">
        <v>21</v>
      </c>
      <c r="F2126" s="81"/>
      <c r="G2126" s="81" t="s">
        <v>58</v>
      </c>
      <c r="H2126" s="80" t="n">
        <v>40603</v>
      </c>
      <c r="I2126" s="81" t="n">
        <v>0</v>
      </c>
      <c r="J2126" s="81" t="n">
        <v>0</v>
      </c>
      <c r="K2126" s="82" t="n">
        <f aca="false">IF(J2126=0,0,J2126/I2126)</f>
        <v>0</v>
      </c>
      <c r="L2126" s="82" t="n">
        <f aca="false">I2126/UOM</f>
        <v>0</v>
      </c>
      <c r="M2126" s="82" t="n">
        <f aca="false">J2126/UOM</f>
        <v>0</v>
      </c>
      <c r="N2126" s="83" t="str">
        <f aca="false">IF(F2126="P","PHY",IF(F2126="G","G",E2126))</f>
        <v>D</v>
      </c>
      <c r="O2126" s="83" t="str">
        <f aca="false">IF(ISNA(VLOOKUP(G2126,BadCanCurves,1,FALSE())),VLOOKUP(D2126,FOLIOS,6,FALSE()),"not used")</f>
        <v>not used</v>
      </c>
      <c r="P2126" s="83" t="n">
        <f aca="false">IF($N2126="P",VLOOKUP(H2126,PrcBuckets,2,FALSE()),0)</f>
        <v>0</v>
      </c>
      <c r="Q2126" s="83" t="n">
        <f aca="false">IF($N2126="D",VLOOKUP(H2126,BasisBuckets,2,FALSE()),0)</f>
        <v>14</v>
      </c>
      <c r="R2126" s="83" t="n">
        <f aca="false">IF($N2126="PHY",VLOOKUP(H2126,PGDBuckets,2,FALSE()),0)</f>
        <v>0</v>
      </c>
      <c r="S2126" s="83" t="n">
        <f aca="false">IF($N2126="G",VLOOKUP(H2126,PGDBuckets,2,FALSE()),0)</f>
        <v>0</v>
      </c>
      <c r="T2126" s="83" t="n">
        <f aca="false">SUM(P2126:S2126)</f>
        <v>14</v>
      </c>
      <c r="U2126" s="83" t="str">
        <f aca="false">IF(O2126="not used","-",O2126&amp;N2126&amp;T2126)</f>
        <v>-</v>
      </c>
      <c r="V2126" s="83" t="str">
        <f aca="false">IF(O2126="Not Used","-",VLOOKUP(D2126,FOLIOS,7,FALSE())&amp;H2126)</f>
        <v>-</v>
      </c>
      <c r="W2126" s="83" t="str">
        <f aca="false">IF(U2126="-","-",O2126&amp;E2126&amp;H2126)</f>
        <v>-</v>
      </c>
      <c r="X2126" s="84" t="str">
        <f aca="false">D2126&amp;G2126</f>
        <v>FT-CAND-ERMS-BASCGPR-AECO/BASIS</v>
      </c>
      <c r="AF2126" s="0" t="str">
        <f aca="false">D2126&amp;V2126</f>
        <v>FT-CAND-ERMS-BAS-</v>
      </c>
    </row>
    <row r="2127" customFormat="false" ht="12.75" hidden="false" customHeight="false" outlineLevel="0" collapsed="false">
      <c r="A2127" s="80" t="n">
        <v>36682</v>
      </c>
      <c r="B2127" s="81" t="s">
        <v>55</v>
      </c>
      <c r="C2127" s="81" t="s">
        <v>56</v>
      </c>
      <c r="D2127" s="81" t="s">
        <v>84</v>
      </c>
      <c r="E2127" s="81" t="s">
        <v>21</v>
      </c>
      <c r="F2127" s="81"/>
      <c r="G2127" s="81" t="s">
        <v>58</v>
      </c>
      <c r="H2127" s="80" t="n">
        <v>40634</v>
      </c>
      <c r="I2127" s="81" t="n">
        <v>0</v>
      </c>
      <c r="J2127" s="81" t="n">
        <v>0</v>
      </c>
      <c r="K2127" s="82" t="n">
        <f aca="false">IF(J2127=0,0,J2127/I2127)</f>
        <v>0</v>
      </c>
      <c r="L2127" s="82" t="n">
        <f aca="false">I2127/UOM</f>
        <v>0</v>
      </c>
      <c r="M2127" s="82" t="n">
        <f aca="false">J2127/UOM</f>
        <v>0</v>
      </c>
      <c r="N2127" s="83" t="str">
        <f aca="false">IF(F2127="P","PHY",IF(F2127="G","G",E2127))</f>
        <v>D</v>
      </c>
      <c r="O2127" s="83" t="str">
        <f aca="false">IF(ISNA(VLOOKUP(G2127,BadCanCurves,1,FALSE())),VLOOKUP(D2127,FOLIOS,6,FALSE()),"not used")</f>
        <v>not used</v>
      </c>
      <c r="P2127" s="83" t="n">
        <f aca="false">IF($N2127="P",VLOOKUP(H2127,PrcBuckets,2,FALSE()),0)</f>
        <v>0</v>
      </c>
      <c r="Q2127" s="83" t="n">
        <f aca="false">IF($N2127="D",VLOOKUP(H2127,BasisBuckets,2,FALSE()),0)</f>
        <v>14</v>
      </c>
      <c r="R2127" s="83" t="n">
        <f aca="false">IF($N2127="PHY",VLOOKUP(H2127,PGDBuckets,2,FALSE()),0)</f>
        <v>0</v>
      </c>
      <c r="S2127" s="83" t="n">
        <f aca="false">IF($N2127="G",VLOOKUP(H2127,PGDBuckets,2,FALSE()),0)</f>
        <v>0</v>
      </c>
      <c r="T2127" s="83" t="n">
        <f aca="false">SUM(P2127:S2127)</f>
        <v>14</v>
      </c>
      <c r="U2127" s="83" t="str">
        <f aca="false">IF(O2127="not used","-",O2127&amp;N2127&amp;T2127)</f>
        <v>-</v>
      </c>
      <c r="V2127" s="83" t="str">
        <f aca="false">IF(O2127="Not Used","-",VLOOKUP(D2127,FOLIOS,7,FALSE())&amp;H2127)</f>
        <v>-</v>
      </c>
      <c r="W2127" s="83" t="str">
        <f aca="false">IF(U2127="-","-",O2127&amp;E2127&amp;H2127)</f>
        <v>-</v>
      </c>
      <c r="X2127" s="84" t="str">
        <f aca="false">D2127&amp;G2127</f>
        <v>FT-CAND-ERMS-BASCGPR-AECO/BASIS</v>
      </c>
      <c r="AF2127" s="0" t="str">
        <f aca="false">D2127&amp;V2127</f>
        <v>FT-CAND-ERMS-BAS-</v>
      </c>
    </row>
    <row r="2128" customFormat="false" ht="12.75" hidden="false" customHeight="false" outlineLevel="0" collapsed="false">
      <c r="A2128" s="80" t="n">
        <v>36682</v>
      </c>
      <c r="B2128" s="81" t="s">
        <v>55</v>
      </c>
      <c r="C2128" s="81" t="s">
        <v>56</v>
      </c>
      <c r="D2128" s="81" t="s">
        <v>84</v>
      </c>
      <c r="E2128" s="81" t="s">
        <v>21</v>
      </c>
      <c r="F2128" s="81"/>
      <c r="G2128" s="81" t="s">
        <v>58</v>
      </c>
      <c r="H2128" s="80" t="n">
        <v>40664</v>
      </c>
      <c r="I2128" s="81" t="n">
        <v>0</v>
      </c>
      <c r="J2128" s="81" t="n">
        <v>0</v>
      </c>
      <c r="K2128" s="82" t="n">
        <f aca="false">IF(J2128=0,0,J2128/I2128)</f>
        <v>0</v>
      </c>
      <c r="L2128" s="82" t="n">
        <f aca="false">I2128/UOM</f>
        <v>0</v>
      </c>
      <c r="M2128" s="82" t="n">
        <f aca="false">J2128/UOM</f>
        <v>0</v>
      </c>
      <c r="N2128" s="83" t="str">
        <f aca="false">IF(F2128="P","PHY",IF(F2128="G","G",E2128))</f>
        <v>D</v>
      </c>
      <c r="O2128" s="83" t="str">
        <f aca="false">IF(ISNA(VLOOKUP(G2128,BadCanCurves,1,FALSE())),VLOOKUP(D2128,FOLIOS,6,FALSE()),"not used")</f>
        <v>not used</v>
      </c>
      <c r="P2128" s="83" t="n">
        <f aca="false">IF($N2128="P",VLOOKUP(H2128,PrcBuckets,2,FALSE()),0)</f>
        <v>0</v>
      </c>
      <c r="Q2128" s="83" t="n">
        <f aca="false">IF($N2128="D",VLOOKUP(H2128,BasisBuckets,2,FALSE()),0)</f>
        <v>14</v>
      </c>
      <c r="R2128" s="83" t="n">
        <f aca="false">IF($N2128="PHY",VLOOKUP(H2128,PGDBuckets,2,FALSE()),0)</f>
        <v>0</v>
      </c>
      <c r="S2128" s="83" t="n">
        <f aca="false">IF($N2128="G",VLOOKUP(H2128,PGDBuckets,2,FALSE()),0)</f>
        <v>0</v>
      </c>
      <c r="T2128" s="83" t="n">
        <f aca="false">SUM(P2128:S2128)</f>
        <v>14</v>
      </c>
      <c r="U2128" s="83" t="str">
        <f aca="false">IF(O2128="not used","-",O2128&amp;N2128&amp;T2128)</f>
        <v>-</v>
      </c>
      <c r="V2128" s="83" t="str">
        <f aca="false">IF(O2128="Not Used","-",VLOOKUP(D2128,FOLIOS,7,FALSE())&amp;H2128)</f>
        <v>-</v>
      </c>
      <c r="W2128" s="83" t="str">
        <f aca="false">IF(U2128="-","-",O2128&amp;E2128&amp;H2128)</f>
        <v>-</v>
      </c>
      <c r="X2128" s="84" t="str">
        <f aca="false">D2128&amp;G2128</f>
        <v>FT-CAND-ERMS-BASCGPR-AECO/BASIS</v>
      </c>
      <c r="AF2128" s="0" t="str">
        <f aca="false">D2128&amp;V2128</f>
        <v>FT-CAND-ERMS-BAS-</v>
      </c>
    </row>
    <row r="2129" customFormat="false" ht="12.75" hidden="false" customHeight="false" outlineLevel="0" collapsed="false">
      <c r="A2129" s="80" t="n">
        <v>36682</v>
      </c>
      <c r="B2129" s="81" t="s">
        <v>55</v>
      </c>
      <c r="C2129" s="81" t="s">
        <v>56</v>
      </c>
      <c r="D2129" s="81" t="s">
        <v>84</v>
      </c>
      <c r="E2129" s="81" t="s">
        <v>21</v>
      </c>
      <c r="F2129" s="81"/>
      <c r="G2129" s="81" t="s">
        <v>58</v>
      </c>
      <c r="H2129" s="80" t="n">
        <v>40695</v>
      </c>
      <c r="I2129" s="81" t="n">
        <v>0</v>
      </c>
      <c r="J2129" s="81" t="n">
        <v>0</v>
      </c>
      <c r="K2129" s="82" t="n">
        <f aca="false">IF(J2129=0,0,J2129/I2129)</f>
        <v>0</v>
      </c>
      <c r="L2129" s="82" t="n">
        <f aca="false">I2129/UOM</f>
        <v>0</v>
      </c>
      <c r="M2129" s="82" t="n">
        <f aca="false">J2129/UOM</f>
        <v>0</v>
      </c>
      <c r="N2129" s="83" t="str">
        <f aca="false">IF(F2129="P","PHY",IF(F2129="G","G",E2129))</f>
        <v>D</v>
      </c>
      <c r="O2129" s="83" t="str">
        <f aca="false">IF(ISNA(VLOOKUP(G2129,BadCanCurves,1,FALSE())),VLOOKUP(D2129,FOLIOS,6,FALSE()),"not used")</f>
        <v>not used</v>
      </c>
      <c r="P2129" s="83" t="n">
        <f aca="false">IF($N2129="P",VLOOKUP(H2129,PrcBuckets,2,FALSE()),0)</f>
        <v>0</v>
      </c>
      <c r="Q2129" s="83" t="n">
        <f aca="false">IF($N2129="D",VLOOKUP(H2129,BasisBuckets,2,FALSE()),0)</f>
        <v>14</v>
      </c>
      <c r="R2129" s="83" t="n">
        <f aca="false">IF($N2129="PHY",VLOOKUP(H2129,PGDBuckets,2,FALSE()),0)</f>
        <v>0</v>
      </c>
      <c r="S2129" s="83" t="n">
        <f aca="false">IF($N2129="G",VLOOKUP(H2129,PGDBuckets,2,FALSE()),0)</f>
        <v>0</v>
      </c>
      <c r="T2129" s="83" t="n">
        <f aca="false">SUM(P2129:S2129)</f>
        <v>14</v>
      </c>
      <c r="U2129" s="83" t="str">
        <f aca="false">IF(O2129="not used","-",O2129&amp;N2129&amp;T2129)</f>
        <v>-</v>
      </c>
      <c r="V2129" s="83" t="str">
        <f aca="false">IF(O2129="Not Used","-",VLOOKUP(D2129,FOLIOS,7,FALSE())&amp;H2129)</f>
        <v>-</v>
      </c>
      <c r="W2129" s="83" t="str">
        <f aca="false">IF(U2129="-","-",O2129&amp;E2129&amp;H2129)</f>
        <v>-</v>
      </c>
      <c r="X2129" s="84" t="str">
        <f aca="false">D2129&amp;G2129</f>
        <v>FT-CAND-ERMS-BASCGPR-AECO/BASIS</v>
      </c>
      <c r="AF2129" s="0" t="str">
        <f aca="false">D2129&amp;V2129</f>
        <v>FT-CAND-ERMS-BAS-</v>
      </c>
    </row>
    <row r="2130" customFormat="false" ht="12.75" hidden="false" customHeight="false" outlineLevel="0" collapsed="false">
      <c r="A2130" s="80" t="n">
        <v>36682</v>
      </c>
      <c r="B2130" s="81" t="s">
        <v>55</v>
      </c>
      <c r="C2130" s="81" t="s">
        <v>56</v>
      </c>
      <c r="D2130" s="81" t="s">
        <v>84</v>
      </c>
      <c r="E2130" s="81" t="s">
        <v>21</v>
      </c>
      <c r="F2130" s="81"/>
      <c r="G2130" s="81" t="s">
        <v>58</v>
      </c>
      <c r="H2130" s="80" t="n">
        <v>40725</v>
      </c>
      <c r="I2130" s="81" t="n">
        <v>0</v>
      </c>
      <c r="J2130" s="81" t="n">
        <v>0</v>
      </c>
      <c r="K2130" s="82" t="n">
        <f aca="false">IF(J2130=0,0,J2130/I2130)</f>
        <v>0</v>
      </c>
      <c r="L2130" s="82" t="n">
        <f aca="false">I2130/UOM</f>
        <v>0</v>
      </c>
      <c r="M2130" s="82" t="n">
        <f aca="false">J2130/UOM</f>
        <v>0</v>
      </c>
      <c r="N2130" s="83" t="str">
        <f aca="false">IF(F2130="P","PHY",IF(F2130="G","G",E2130))</f>
        <v>D</v>
      </c>
      <c r="O2130" s="83" t="str">
        <f aca="false">IF(ISNA(VLOOKUP(G2130,BadCanCurves,1,FALSE())),VLOOKUP(D2130,FOLIOS,6,FALSE()),"not used")</f>
        <v>not used</v>
      </c>
      <c r="P2130" s="83" t="n">
        <f aca="false">IF($N2130="P",VLOOKUP(H2130,PrcBuckets,2,FALSE()),0)</f>
        <v>0</v>
      </c>
      <c r="Q2130" s="83" t="n">
        <f aca="false">IF($N2130="D",VLOOKUP(H2130,BasisBuckets,2,FALSE()),0)</f>
        <v>14</v>
      </c>
      <c r="R2130" s="83" t="n">
        <f aca="false">IF($N2130="PHY",VLOOKUP(H2130,PGDBuckets,2,FALSE()),0)</f>
        <v>0</v>
      </c>
      <c r="S2130" s="83" t="n">
        <f aca="false">IF($N2130="G",VLOOKUP(H2130,PGDBuckets,2,FALSE()),0)</f>
        <v>0</v>
      </c>
      <c r="T2130" s="83" t="n">
        <f aca="false">SUM(P2130:S2130)</f>
        <v>14</v>
      </c>
      <c r="U2130" s="83" t="str">
        <f aca="false">IF(O2130="not used","-",O2130&amp;N2130&amp;T2130)</f>
        <v>-</v>
      </c>
      <c r="V2130" s="83" t="str">
        <f aca="false">IF(O2130="Not Used","-",VLOOKUP(D2130,FOLIOS,7,FALSE())&amp;H2130)</f>
        <v>-</v>
      </c>
      <c r="W2130" s="83" t="str">
        <f aca="false">IF(U2130="-","-",O2130&amp;E2130&amp;H2130)</f>
        <v>-</v>
      </c>
      <c r="X2130" s="84" t="str">
        <f aca="false">D2130&amp;G2130</f>
        <v>FT-CAND-ERMS-BASCGPR-AECO/BASIS</v>
      </c>
      <c r="AF2130" s="0" t="str">
        <f aca="false">D2130&amp;V2130</f>
        <v>FT-CAND-ERMS-BAS-</v>
      </c>
    </row>
    <row r="2131" customFormat="false" ht="12.75" hidden="false" customHeight="false" outlineLevel="0" collapsed="false">
      <c r="A2131" s="80" t="n">
        <v>36682</v>
      </c>
      <c r="B2131" s="81" t="s">
        <v>55</v>
      </c>
      <c r="C2131" s="81" t="s">
        <v>56</v>
      </c>
      <c r="D2131" s="81" t="s">
        <v>84</v>
      </c>
      <c r="E2131" s="81" t="s">
        <v>21</v>
      </c>
      <c r="F2131" s="81"/>
      <c r="G2131" s="81" t="s">
        <v>58</v>
      </c>
      <c r="H2131" s="80" t="n">
        <v>40756</v>
      </c>
      <c r="I2131" s="81" t="n">
        <v>0</v>
      </c>
      <c r="J2131" s="81" t="n">
        <v>0</v>
      </c>
      <c r="K2131" s="82" t="n">
        <f aca="false">IF(J2131=0,0,J2131/I2131)</f>
        <v>0</v>
      </c>
      <c r="L2131" s="82" t="n">
        <f aca="false">I2131/UOM</f>
        <v>0</v>
      </c>
      <c r="M2131" s="82" t="n">
        <f aca="false">J2131/UOM</f>
        <v>0</v>
      </c>
      <c r="N2131" s="83" t="str">
        <f aca="false">IF(F2131="P","PHY",IF(F2131="G","G",E2131))</f>
        <v>D</v>
      </c>
      <c r="O2131" s="83" t="str">
        <f aca="false">IF(ISNA(VLOOKUP(G2131,BadCanCurves,1,FALSE())),VLOOKUP(D2131,FOLIOS,6,FALSE()),"not used")</f>
        <v>not used</v>
      </c>
      <c r="P2131" s="83" t="n">
        <f aca="false">IF($N2131="P",VLOOKUP(H2131,PrcBuckets,2,FALSE()),0)</f>
        <v>0</v>
      </c>
      <c r="Q2131" s="83" t="n">
        <f aca="false">IF($N2131="D",VLOOKUP(H2131,BasisBuckets,2,FALSE()),0)</f>
        <v>14</v>
      </c>
      <c r="R2131" s="83" t="n">
        <f aca="false">IF($N2131="PHY",VLOOKUP(H2131,PGDBuckets,2,FALSE()),0)</f>
        <v>0</v>
      </c>
      <c r="S2131" s="83" t="n">
        <f aca="false">IF($N2131="G",VLOOKUP(H2131,PGDBuckets,2,FALSE()),0)</f>
        <v>0</v>
      </c>
      <c r="T2131" s="83" t="n">
        <f aca="false">SUM(P2131:S2131)</f>
        <v>14</v>
      </c>
      <c r="U2131" s="83" t="str">
        <f aca="false">IF(O2131="not used","-",O2131&amp;N2131&amp;T2131)</f>
        <v>-</v>
      </c>
      <c r="V2131" s="83" t="str">
        <f aca="false">IF(O2131="Not Used","-",VLOOKUP(D2131,FOLIOS,7,FALSE())&amp;H2131)</f>
        <v>-</v>
      </c>
      <c r="W2131" s="83" t="str">
        <f aca="false">IF(U2131="-","-",O2131&amp;E2131&amp;H2131)</f>
        <v>-</v>
      </c>
      <c r="X2131" s="84" t="str">
        <f aca="false">D2131&amp;G2131</f>
        <v>FT-CAND-ERMS-BASCGPR-AECO/BASIS</v>
      </c>
      <c r="AF2131" s="0" t="str">
        <f aca="false">D2131&amp;V2131</f>
        <v>FT-CAND-ERMS-BAS-</v>
      </c>
    </row>
    <row r="2132" customFormat="false" ht="12.75" hidden="false" customHeight="false" outlineLevel="0" collapsed="false">
      <c r="A2132" s="80" t="n">
        <v>36682</v>
      </c>
      <c r="B2132" s="81" t="s">
        <v>55</v>
      </c>
      <c r="C2132" s="81" t="s">
        <v>56</v>
      </c>
      <c r="D2132" s="81" t="s">
        <v>84</v>
      </c>
      <c r="E2132" s="81" t="s">
        <v>21</v>
      </c>
      <c r="F2132" s="81"/>
      <c r="G2132" s="81" t="s">
        <v>58</v>
      </c>
      <c r="H2132" s="80" t="n">
        <v>40787</v>
      </c>
      <c r="I2132" s="81" t="n">
        <v>0</v>
      </c>
      <c r="J2132" s="81" t="n">
        <v>0</v>
      </c>
      <c r="K2132" s="82" t="n">
        <f aca="false">IF(J2132=0,0,J2132/I2132)</f>
        <v>0</v>
      </c>
      <c r="L2132" s="82" t="n">
        <f aca="false">I2132/UOM</f>
        <v>0</v>
      </c>
      <c r="M2132" s="82" t="n">
        <f aca="false">J2132/UOM</f>
        <v>0</v>
      </c>
      <c r="N2132" s="83" t="str">
        <f aca="false">IF(F2132="P","PHY",IF(F2132="G","G",E2132))</f>
        <v>D</v>
      </c>
      <c r="O2132" s="83" t="str">
        <f aca="false">IF(ISNA(VLOOKUP(G2132,BadCanCurves,1,FALSE())),VLOOKUP(D2132,FOLIOS,6,FALSE()),"not used")</f>
        <v>not used</v>
      </c>
      <c r="P2132" s="83" t="n">
        <f aca="false">IF($N2132="P",VLOOKUP(H2132,PrcBuckets,2,FALSE()),0)</f>
        <v>0</v>
      </c>
      <c r="Q2132" s="83" t="n">
        <f aca="false">IF($N2132="D",VLOOKUP(H2132,BasisBuckets,2,FALSE()),0)</f>
        <v>14</v>
      </c>
      <c r="R2132" s="83" t="n">
        <f aca="false">IF($N2132="PHY",VLOOKUP(H2132,PGDBuckets,2,FALSE()),0)</f>
        <v>0</v>
      </c>
      <c r="S2132" s="83" t="n">
        <f aca="false">IF($N2132="G",VLOOKUP(H2132,PGDBuckets,2,FALSE()),0)</f>
        <v>0</v>
      </c>
      <c r="T2132" s="83" t="n">
        <f aca="false">SUM(P2132:S2132)</f>
        <v>14</v>
      </c>
      <c r="U2132" s="83" t="str">
        <f aca="false">IF(O2132="not used","-",O2132&amp;N2132&amp;T2132)</f>
        <v>-</v>
      </c>
      <c r="V2132" s="83" t="str">
        <f aca="false">IF(O2132="Not Used","-",VLOOKUP(D2132,FOLIOS,7,FALSE())&amp;H2132)</f>
        <v>-</v>
      </c>
      <c r="W2132" s="83" t="str">
        <f aca="false">IF(U2132="-","-",O2132&amp;E2132&amp;H2132)</f>
        <v>-</v>
      </c>
      <c r="X2132" s="84" t="str">
        <f aca="false">D2132&amp;G2132</f>
        <v>FT-CAND-ERMS-BASCGPR-AECO/BASIS</v>
      </c>
      <c r="AF2132" s="0" t="str">
        <f aca="false">D2132&amp;V2132</f>
        <v>FT-CAND-ERMS-BAS-</v>
      </c>
    </row>
    <row r="2133" customFormat="false" ht="12.75" hidden="false" customHeight="false" outlineLevel="0" collapsed="false">
      <c r="A2133" s="80" t="n">
        <v>36682</v>
      </c>
      <c r="B2133" s="81" t="s">
        <v>55</v>
      </c>
      <c r="C2133" s="81" t="s">
        <v>56</v>
      </c>
      <c r="D2133" s="81" t="s">
        <v>84</v>
      </c>
      <c r="E2133" s="81" t="s">
        <v>21</v>
      </c>
      <c r="F2133" s="81"/>
      <c r="G2133" s="81" t="s">
        <v>58</v>
      </c>
      <c r="H2133" s="80" t="n">
        <v>40817</v>
      </c>
      <c r="I2133" s="81" t="n">
        <v>0</v>
      </c>
      <c r="J2133" s="81" t="n">
        <v>0</v>
      </c>
      <c r="K2133" s="82" t="n">
        <f aca="false">IF(J2133=0,0,J2133/I2133)</f>
        <v>0</v>
      </c>
      <c r="L2133" s="82" t="n">
        <f aca="false">I2133/UOM</f>
        <v>0</v>
      </c>
      <c r="M2133" s="82" t="n">
        <f aca="false">J2133/UOM</f>
        <v>0</v>
      </c>
      <c r="N2133" s="83" t="str">
        <f aca="false">IF(F2133="P","PHY",IF(F2133="G","G",E2133))</f>
        <v>D</v>
      </c>
      <c r="O2133" s="83" t="str">
        <f aca="false">IF(ISNA(VLOOKUP(G2133,BadCanCurves,1,FALSE())),VLOOKUP(D2133,FOLIOS,6,FALSE()),"not used")</f>
        <v>not used</v>
      </c>
      <c r="P2133" s="83" t="n">
        <f aca="false">IF($N2133="P",VLOOKUP(H2133,PrcBuckets,2,FALSE()),0)</f>
        <v>0</v>
      </c>
      <c r="Q2133" s="83" t="n">
        <f aca="false">IF($N2133="D",VLOOKUP(H2133,BasisBuckets,2,FALSE()),0)</f>
        <v>14</v>
      </c>
      <c r="R2133" s="83" t="n">
        <f aca="false">IF($N2133="PHY",VLOOKUP(H2133,PGDBuckets,2,FALSE()),0)</f>
        <v>0</v>
      </c>
      <c r="S2133" s="83" t="n">
        <f aca="false">IF($N2133="G",VLOOKUP(H2133,PGDBuckets,2,FALSE()),0)</f>
        <v>0</v>
      </c>
      <c r="T2133" s="83" t="n">
        <f aca="false">SUM(P2133:S2133)</f>
        <v>14</v>
      </c>
      <c r="U2133" s="83" t="str">
        <f aca="false">IF(O2133="not used","-",O2133&amp;N2133&amp;T2133)</f>
        <v>-</v>
      </c>
      <c r="V2133" s="83" t="str">
        <f aca="false">IF(O2133="Not Used","-",VLOOKUP(D2133,FOLIOS,7,FALSE())&amp;H2133)</f>
        <v>-</v>
      </c>
      <c r="W2133" s="83" t="str">
        <f aca="false">IF(U2133="-","-",O2133&amp;E2133&amp;H2133)</f>
        <v>-</v>
      </c>
      <c r="X2133" s="84" t="str">
        <f aca="false">D2133&amp;G2133</f>
        <v>FT-CAND-ERMS-BASCGPR-AECO/BASIS</v>
      </c>
      <c r="AF2133" s="0" t="str">
        <f aca="false">D2133&amp;V2133</f>
        <v>FT-CAND-ERMS-BAS-</v>
      </c>
    </row>
    <row r="2134" customFormat="false" ht="12.75" hidden="false" customHeight="false" outlineLevel="0" collapsed="false">
      <c r="A2134" s="80" t="n">
        <v>36682</v>
      </c>
      <c r="B2134" s="81" t="s">
        <v>55</v>
      </c>
      <c r="C2134" s="81" t="s">
        <v>56</v>
      </c>
      <c r="D2134" s="81" t="s">
        <v>84</v>
      </c>
      <c r="E2134" s="81" t="s">
        <v>21</v>
      </c>
      <c r="F2134" s="81"/>
      <c r="G2134" s="81" t="s">
        <v>58</v>
      </c>
      <c r="H2134" s="80" t="n">
        <v>40848</v>
      </c>
      <c r="I2134" s="81" t="n">
        <v>0</v>
      </c>
      <c r="J2134" s="81" t="n">
        <v>0</v>
      </c>
      <c r="K2134" s="82" t="n">
        <f aca="false">IF(J2134=0,0,J2134/I2134)</f>
        <v>0</v>
      </c>
      <c r="L2134" s="82" t="n">
        <f aca="false">I2134/UOM</f>
        <v>0</v>
      </c>
      <c r="M2134" s="82" t="n">
        <f aca="false">J2134/UOM</f>
        <v>0</v>
      </c>
      <c r="N2134" s="83" t="str">
        <f aca="false">IF(F2134="P","PHY",IF(F2134="G","G",E2134))</f>
        <v>D</v>
      </c>
      <c r="O2134" s="83" t="str">
        <f aca="false">IF(ISNA(VLOOKUP(G2134,BadCanCurves,1,FALSE())),VLOOKUP(D2134,FOLIOS,6,FALSE()),"not used")</f>
        <v>not used</v>
      </c>
      <c r="P2134" s="83" t="n">
        <f aca="false">IF($N2134="P",VLOOKUP(H2134,PrcBuckets,2,FALSE()),0)</f>
        <v>0</v>
      </c>
      <c r="Q2134" s="83" t="n">
        <f aca="false">IF($N2134="D",VLOOKUP(H2134,BasisBuckets,2,FALSE()),0)</f>
        <v>14</v>
      </c>
      <c r="R2134" s="83" t="n">
        <f aca="false">IF($N2134="PHY",VLOOKUP(H2134,PGDBuckets,2,FALSE()),0)</f>
        <v>0</v>
      </c>
      <c r="S2134" s="83" t="n">
        <f aca="false">IF($N2134="G",VLOOKUP(H2134,PGDBuckets,2,FALSE()),0)</f>
        <v>0</v>
      </c>
      <c r="T2134" s="83" t="n">
        <f aca="false">SUM(P2134:S2134)</f>
        <v>14</v>
      </c>
      <c r="U2134" s="83" t="str">
        <f aca="false">IF(O2134="not used","-",O2134&amp;N2134&amp;T2134)</f>
        <v>-</v>
      </c>
      <c r="V2134" s="83" t="str">
        <f aca="false">IF(O2134="Not Used","-",VLOOKUP(D2134,FOLIOS,7,FALSE())&amp;H2134)</f>
        <v>-</v>
      </c>
      <c r="W2134" s="83" t="str">
        <f aca="false">IF(U2134="-","-",O2134&amp;E2134&amp;H2134)</f>
        <v>-</v>
      </c>
      <c r="X2134" s="84" t="str">
        <f aca="false">D2134&amp;G2134</f>
        <v>FT-CAND-ERMS-BASCGPR-AECO/BASIS</v>
      </c>
      <c r="AF2134" s="0" t="str">
        <f aca="false">D2134&amp;V2134</f>
        <v>FT-CAND-ERMS-BAS-</v>
      </c>
    </row>
    <row r="2135" customFormat="false" ht="12.75" hidden="false" customHeight="false" outlineLevel="0" collapsed="false">
      <c r="A2135" s="80" t="n">
        <v>36682</v>
      </c>
      <c r="B2135" s="81" t="s">
        <v>55</v>
      </c>
      <c r="C2135" s="81" t="s">
        <v>56</v>
      </c>
      <c r="D2135" s="81" t="s">
        <v>84</v>
      </c>
      <c r="E2135" s="81" t="s">
        <v>21</v>
      </c>
      <c r="F2135" s="81"/>
      <c r="G2135" s="81" t="s">
        <v>58</v>
      </c>
      <c r="H2135" s="80" t="n">
        <v>40878</v>
      </c>
      <c r="I2135" s="81" t="n">
        <v>0</v>
      </c>
      <c r="J2135" s="81" t="n">
        <v>0</v>
      </c>
      <c r="K2135" s="82" t="n">
        <f aca="false">IF(J2135=0,0,J2135/I2135)</f>
        <v>0</v>
      </c>
      <c r="L2135" s="82" t="n">
        <f aca="false">I2135/UOM</f>
        <v>0</v>
      </c>
      <c r="M2135" s="82" t="n">
        <f aca="false">J2135/UOM</f>
        <v>0</v>
      </c>
      <c r="N2135" s="83" t="str">
        <f aca="false">IF(F2135="P","PHY",IF(F2135="G","G",E2135))</f>
        <v>D</v>
      </c>
      <c r="O2135" s="83" t="str">
        <f aca="false">IF(ISNA(VLOOKUP(G2135,BadCanCurves,1,FALSE())),VLOOKUP(D2135,FOLIOS,6,FALSE()),"not used")</f>
        <v>not used</v>
      </c>
      <c r="P2135" s="83" t="n">
        <f aca="false">IF($N2135="P",VLOOKUP(H2135,PrcBuckets,2,FALSE()),0)</f>
        <v>0</v>
      </c>
      <c r="Q2135" s="83" t="n">
        <f aca="false">IF($N2135="D",VLOOKUP(H2135,BasisBuckets,2,FALSE()),0)</f>
        <v>14</v>
      </c>
      <c r="R2135" s="83" t="n">
        <f aca="false">IF($N2135="PHY",VLOOKUP(H2135,PGDBuckets,2,FALSE()),0)</f>
        <v>0</v>
      </c>
      <c r="S2135" s="83" t="n">
        <f aca="false">IF($N2135="G",VLOOKUP(H2135,PGDBuckets,2,FALSE()),0)</f>
        <v>0</v>
      </c>
      <c r="T2135" s="83" t="n">
        <f aca="false">SUM(P2135:S2135)</f>
        <v>14</v>
      </c>
      <c r="U2135" s="83" t="str">
        <f aca="false">IF(O2135="not used","-",O2135&amp;N2135&amp;T2135)</f>
        <v>-</v>
      </c>
      <c r="V2135" s="83" t="str">
        <f aca="false">IF(O2135="Not Used","-",VLOOKUP(D2135,FOLIOS,7,FALSE())&amp;H2135)</f>
        <v>-</v>
      </c>
      <c r="W2135" s="83" t="str">
        <f aca="false">IF(U2135="-","-",O2135&amp;E2135&amp;H2135)</f>
        <v>-</v>
      </c>
      <c r="X2135" s="84" t="str">
        <f aca="false">D2135&amp;G2135</f>
        <v>FT-CAND-ERMS-BASCGPR-AECO/BASIS</v>
      </c>
      <c r="AF2135" s="0" t="str">
        <f aca="false">D2135&amp;V2135</f>
        <v>FT-CAND-ERMS-BAS-</v>
      </c>
    </row>
    <row r="2136" customFormat="false" ht="12.75" hidden="false" customHeight="false" outlineLevel="0" collapsed="false">
      <c r="A2136" s="80" t="n">
        <v>36682</v>
      </c>
      <c r="B2136" s="81" t="s">
        <v>55</v>
      </c>
      <c r="C2136" s="81" t="s">
        <v>56</v>
      </c>
      <c r="D2136" s="81" t="s">
        <v>84</v>
      </c>
      <c r="E2136" s="81" t="s">
        <v>21</v>
      </c>
      <c r="F2136" s="81"/>
      <c r="G2136" s="81" t="s">
        <v>58</v>
      </c>
      <c r="H2136" s="80" t="n">
        <v>40909</v>
      </c>
      <c r="I2136" s="81" t="n">
        <v>0</v>
      </c>
      <c r="J2136" s="81" t="n">
        <v>0</v>
      </c>
      <c r="K2136" s="82" t="n">
        <f aca="false">IF(J2136=0,0,J2136/I2136)</f>
        <v>0</v>
      </c>
      <c r="L2136" s="82" t="n">
        <f aca="false">I2136/UOM</f>
        <v>0</v>
      </c>
      <c r="M2136" s="82" t="n">
        <f aca="false">J2136/UOM</f>
        <v>0</v>
      </c>
      <c r="N2136" s="83" t="str">
        <f aca="false">IF(F2136="P","PHY",IF(F2136="G","G",E2136))</f>
        <v>D</v>
      </c>
      <c r="O2136" s="83" t="str">
        <f aca="false">IF(ISNA(VLOOKUP(G2136,BadCanCurves,1,FALSE())),VLOOKUP(D2136,FOLIOS,6,FALSE()),"not used")</f>
        <v>not used</v>
      </c>
      <c r="P2136" s="83" t="n">
        <f aca="false">IF($N2136="P",VLOOKUP(H2136,PrcBuckets,2,FALSE()),0)</f>
        <v>0</v>
      </c>
      <c r="Q2136" s="83" t="n">
        <f aca="false">IF($N2136="D",VLOOKUP(H2136,BasisBuckets,2,FALSE()),0)</f>
        <v>14</v>
      </c>
      <c r="R2136" s="83" t="n">
        <f aca="false">IF($N2136="PHY",VLOOKUP(H2136,PGDBuckets,2,FALSE()),0)</f>
        <v>0</v>
      </c>
      <c r="S2136" s="83" t="n">
        <f aca="false">IF($N2136="G",VLOOKUP(H2136,PGDBuckets,2,FALSE()),0)</f>
        <v>0</v>
      </c>
      <c r="T2136" s="83" t="n">
        <f aca="false">SUM(P2136:S2136)</f>
        <v>14</v>
      </c>
      <c r="U2136" s="83" t="str">
        <f aca="false">IF(O2136="not used","-",O2136&amp;N2136&amp;T2136)</f>
        <v>-</v>
      </c>
      <c r="V2136" s="83" t="str">
        <f aca="false">IF(O2136="Not Used","-",VLOOKUP(D2136,FOLIOS,7,FALSE())&amp;H2136)</f>
        <v>-</v>
      </c>
      <c r="W2136" s="83" t="str">
        <f aca="false">IF(U2136="-","-",O2136&amp;E2136&amp;H2136)</f>
        <v>-</v>
      </c>
      <c r="X2136" s="84" t="str">
        <f aca="false">D2136&amp;G2136</f>
        <v>FT-CAND-ERMS-BASCGPR-AECO/BASIS</v>
      </c>
      <c r="AF2136" s="0" t="str">
        <f aca="false">D2136&amp;V2136</f>
        <v>FT-CAND-ERMS-BAS-</v>
      </c>
    </row>
    <row r="2137" customFormat="false" ht="12.75" hidden="false" customHeight="false" outlineLevel="0" collapsed="false">
      <c r="A2137" s="80" t="n">
        <v>36682</v>
      </c>
      <c r="B2137" s="81" t="s">
        <v>55</v>
      </c>
      <c r="C2137" s="81" t="s">
        <v>56</v>
      </c>
      <c r="D2137" s="81" t="s">
        <v>84</v>
      </c>
      <c r="E2137" s="81" t="s">
        <v>21</v>
      </c>
      <c r="F2137" s="81"/>
      <c r="G2137" s="81" t="s">
        <v>58</v>
      </c>
      <c r="H2137" s="80" t="n">
        <v>40940</v>
      </c>
      <c r="I2137" s="81" t="n">
        <v>0</v>
      </c>
      <c r="J2137" s="81" t="n">
        <v>0</v>
      </c>
      <c r="K2137" s="82" t="n">
        <f aca="false">IF(J2137=0,0,J2137/I2137)</f>
        <v>0</v>
      </c>
      <c r="L2137" s="82" t="n">
        <f aca="false">I2137/UOM</f>
        <v>0</v>
      </c>
      <c r="M2137" s="82" t="n">
        <f aca="false">J2137/UOM</f>
        <v>0</v>
      </c>
      <c r="N2137" s="83" t="str">
        <f aca="false">IF(F2137="P","PHY",IF(F2137="G","G",E2137))</f>
        <v>D</v>
      </c>
      <c r="O2137" s="83" t="str">
        <f aca="false">IF(ISNA(VLOOKUP(G2137,BadCanCurves,1,FALSE())),VLOOKUP(D2137,FOLIOS,6,FALSE()),"not used")</f>
        <v>not used</v>
      </c>
      <c r="P2137" s="83" t="n">
        <f aca="false">IF($N2137="P",VLOOKUP(H2137,PrcBuckets,2,FALSE()),0)</f>
        <v>0</v>
      </c>
      <c r="Q2137" s="83" t="n">
        <f aca="false">IF($N2137="D",VLOOKUP(H2137,BasisBuckets,2,FALSE()),0)</f>
        <v>14</v>
      </c>
      <c r="R2137" s="83" t="n">
        <f aca="false">IF($N2137="PHY",VLOOKUP(H2137,PGDBuckets,2,FALSE()),0)</f>
        <v>0</v>
      </c>
      <c r="S2137" s="83" t="n">
        <f aca="false">IF($N2137="G",VLOOKUP(H2137,PGDBuckets,2,FALSE()),0)</f>
        <v>0</v>
      </c>
      <c r="T2137" s="83" t="n">
        <f aca="false">SUM(P2137:S2137)</f>
        <v>14</v>
      </c>
      <c r="U2137" s="83" t="str">
        <f aca="false">IF(O2137="not used","-",O2137&amp;N2137&amp;T2137)</f>
        <v>-</v>
      </c>
      <c r="V2137" s="83" t="str">
        <f aca="false">IF(O2137="Not Used","-",VLOOKUP(D2137,FOLIOS,7,FALSE())&amp;H2137)</f>
        <v>-</v>
      </c>
      <c r="W2137" s="83" t="str">
        <f aca="false">IF(U2137="-","-",O2137&amp;E2137&amp;H2137)</f>
        <v>-</v>
      </c>
      <c r="X2137" s="84" t="str">
        <f aca="false">D2137&amp;G2137</f>
        <v>FT-CAND-ERMS-BASCGPR-AECO/BASIS</v>
      </c>
      <c r="AF2137" s="0" t="str">
        <f aca="false">D2137&amp;V2137</f>
        <v>FT-CAND-ERMS-BAS-</v>
      </c>
    </row>
    <row r="2138" customFormat="false" ht="12.75" hidden="false" customHeight="false" outlineLevel="0" collapsed="false">
      <c r="A2138" s="80" t="n">
        <v>36682</v>
      </c>
      <c r="B2138" s="81" t="s">
        <v>55</v>
      </c>
      <c r="C2138" s="81" t="s">
        <v>56</v>
      </c>
      <c r="D2138" s="81" t="s">
        <v>84</v>
      </c>
      <c r="E2138" s="81" t="s">
        <v>21</v>
      </c>
      <c r="F2138" s="81"/>
      <c r="G2138" s="81" t="s">
        <v>58</v>
      </c>
      <c r="H2138" s="80" t="n">
        <v>40969</v>
      </c>
      <c r="I2138" s="81" t="n">
        <v>0</v>
      </c>
      <c r="J2138" s="81" t="n">
        <v>0</v>
      </c>
      <c r="K2138" s="82" t="n">
        <f aca="false">IF(J2138=0,0,J2138/I2138)</f>
        <v>0</v>
      </c>
      <c r="L2138" s="82" t="n">
        <f aca="false">I2138/UOM</f>
        <v>0</v>
      </c>
      <c r="M2138" s="82" t="n">
        <f aca="false">J2138/UOM</f>
        <v>0</v>
      </c>
      <c r="N2138" s="83" t="str">
        <f aca="false">IF(F2138="P","PHY",IF(F2138="G","G",E2138))</f>
        <v>D</v>
      </c>
      <c r="O2138" s="83" t="str">
        <f aca="false">IF(ISNA(VLOOKUP(G2138,BadCanCurves,1,FALSE())),VLOOKUP(D2138,FOLIOS,6,FALSE()),"not used")</f>
        <v>not used</v>
      </c>
      <c r="P2138" s="83" t="n">
        <f aca="false">IF($N2138="P",VLOOKUP(H2138,PrcBuckets,2,FALSE()),0)</f>
        <v>0</v>
      </c>
      <c r="Q2138" s="83" t="n">
        <f aca="false">IF($N2138="D",VLOOKUP(H2138,BasisBuckets,2,FALSE()),0)</f>
        <v>14</v>
      </c>
      <c r="R2138" s="83" t="n">
        <f aca="false">IF($N2138="PHY",VLOOKUP(H2138,PGDBuckets,2,FALSE()),0)</f>
        <v>0</v>
      </c>
      <c r="S2138" s="83" t="n">
        <f aca="false">IF($N2138="G",VLOOKUP(H2138,PGDBuckets,2,FALSE()),0)</f>
        <v>0</v>
      </c>
      <c r="T2138" s="83" t="n">
        <f aca="false">SUM(P2138:S2138)</f>
        <v>14</v>
      </c>
      <c r="U2138" s="83" t="str">
        <f aca="false">IF(O2138="not used","-",O2138&amp;N2138&amp;T2138)</f>
        <v>-</v>
      </c>
      <c r="V2138" s="83" t="str">
        <f aca="false">IF(O2138="Not Used","-",VLOOKUP(D2138,FOLIOS,7,FALSE())&amp;H2138)</f>
        <v>-</v>
      </c>
      <c r="W2138" s="83" t="str">
        <f aca="false">IF(U2138="-","-",O2138&amp;E2138&amp;H2138)</f>
        <v>-</v>
      </c>
      <c r="X2138" s="84" t="str">
        <f aca="false">D2138&amp;G2138</f>
        <v>FT-CAND-ERMS-BASCGPR-AECO/BASIS</v>
      </c>
      <c r="AF2138" s="0" t="str">
        <f aca="false">D2138&amp;V2138</f>
        <v>FT-CAND-ERMS-BAS-</v>
      </c>
    </row>
    <row r="2139" customFormat="false" ht="12.75" hidden="false" customHeight="false" outlineLevel="0" collapsed="false">
      <c r="A2139" s="80" t="n">
        <v>36682</v>
      </c>
      <c r="B2139" s="81" t="s">
        <v>55</v>
      </c>
      <c r="C2139" s="81" t="s">
        <v>56</v>
      </c>
      <c r="D2139" s="81" t="s">
        <v>84</v>
      </c>
      <c r="E2139" s="81" t="s">
        <v>21</v>
      </c>
      <c r="F2139" s="81"/>
      <c r="G2139" s="81" t="s">
        <v>58</v>
      </c>
      <c r="H2139" s="80" t="n">
        <v>41000</v>
      </c>
      <c r="I2139" s="81" t="n">
        <v>0</v>
      </c>
      <c r="J2139" s="81" t="n">
        <v>0</v>
      </c>
      <c r="K2139" s="82" t="n">
        <f aca="false">IF(J2139=0,0,J2139/I2139)</f>
        <v>0</v>
      </c>
      <c r="L2139" s="82" t="n">
        <f aca="false">I2139/UOM</f>
        <v>0</v>
      </c>
      <c r="M2139" s="82" t="n">
        <f aca="false">J2139/UOM</f>
        <v>0</v>
      </c>
      <c r="N2139" s="83" t="str">
        <f aca="false">IF(F2139="P","PHY",IF(F2139="G","G",E2139))</f>
        <v>D</v>
      </c>
      <c r="O2139" s="83" t="str">
        <f aca="false">IF(ISNA(VLOOKUP(G2139,BadCanCurves,1,FALSE())),VLOOKUP(D2139,FOLIOS,6,FALSE()),"not used")</f>
        <v>not used</v>
      </c>
      <c r="P2139" s="83" t="n">
        <f aca="false">IF($N2139="P",VLOOKUP(H2139,PrcBuckets,2,FALSE()),0)</f>
        <v>0</v>
      </c>
      <c r="Q2139" s="83" t="n">
        <f aca="false">IF($N2139="D",VLOOKUP(H2139,BasisBuckets,2,FALSE()),0)</f>
        <v>14</v>
      </c>
      <c r="R2139" s="83" t="n">
        <f aca="false">IF($N2139="PHY",VLOOKUP(H2139,PGDBuckets,2,FALSE()),0)</f>
        <v>0</v>
      </c>
      <c r="S2139" s="83" t="n">
        <f aca="false">IF($N2139="G",VLOOKUP(H2139,PGDBuckets,2,FALSE()),0)</f>
        <v>0</v>
      </c>
      <c r="T2139" s="83" t="n">
        <f aca="false">SUM(P2139:S2139)</f>
        <v>14</v>
      </c>
      <c r="U2139" s="83" t="str">
        <f aca="false">IF(O2139="not used","-",O2139&amp;N2139&amp;T2139)</f>
        <v>-</v>
      </c>
      <c r="V2139" s="83" t="str">
        <f aca="false">IF(O2139="Not Used","-",VLOOKUP(D2139,FOLIOS,7,FALSE())&amp;H2139)</f>
        <v>-</v>
      </c>
      <c r="W2139" s="83" t="str">
        <f aca="false">IF(U2139="-","-",O2139&amp;E2139&amp;H2139)</f>
        <v>-</v>
      </c>
      <c r="X2139" s="84" t="str">
        <f aca="false">D2139&amp;G2139</f>
        <v>FT-CAND-ERMS-BASCGPR-AECO/BASIS</v>
      </c>
      <c r="AF2139" s="0" t="str">
        <f aca="false">D2139&amp;V2139</f>
        <v>FT-CAND-ERMS-BAS-</v>
      </c>
    </row>
    <row r="2140" customFormat="false" ht="12.75" hidden="false" customHeight="false" outlineLevel="0" collapsed="false">
      <c r="A2140" s="80" t="n">
        <v>36682</v>
      </c>
      <c r="B2140" s="81" t="s">
        <v>55</v>
      </c>
      <c r="C2140" s="81" t="s">
        <v>56</v>
      </c>
      <c r="D2140" s="81" t="s">
        <v>84</v>
      </c>
      <c r="E2140" s="81" t="s">
        <v>21</v>
      </c>
      <c r="F2140" s="81"/>
      <c r="G2140" s="81" t="s">
        <v>58</v>
      </c>
      <c r="H2140" s="80" t="n">
        <v>41030</v>
      </c>
      <c r="I2140" s="81" t="n">
        <v>0</v>
      </c>
      <c r="J2140" s="81" t="n">
        <v>0</v>
      </c>
      <c r="K2140" s="82" t="n">
        <f aca="false">IF(J2140=0,0,J2140/I2140)</f>
        <v>0</v>
      </c>
      <c r="L2140" s="82" t="n">
        <f aca="false">I2140/UOM</f>
        <v>0</v>
      </c>
      <c r="M2140" s="82" t="n">
        <f aca="false">J2140/UOM</f>
        <v>0</v>
      </c>
      <c r="N2140" s="83" t="str">
        <f aca="false">IF(F2140="P","PHY",IF(F2140="G","G",E2140))</f>
        <v>D</v>
      </c>
      <c r="O2140" s="83" t="str">
        <f aca="false">IF(ISNA(VLOOKUP(G2140,BadCanCurves,1,FALSE())),VLOOKUP(D2140,FOLIOS,6,FALSE()),"not used")</f>
        <v>not used</v>
      </c>
      <c r="P2140" s="83" t="n">
        <f aca="false">IF($N2140="P",VLOOKUP(H2140,PrcBuckets,2,FALSE()),0)</f>
        <v>0</v>
      </c>
      <c r="Q2140" s="83" t="n">
        <f aca="false">IF($N2140="D",VLOOKUP(H2140,BasisBuckets,2,FALSE()),0)</f>
        <v>14</v>
      </c>
      <c r="R2140" s="83" t="n">
        <f aca="false">IF($N2140="PHY",VLOOKUP(H2140,PGDBuckets,2,FALSE()),0)</f>
        <v>0</v>
      </c>
      <c r="S2140" s="83" t="n">
        <f aca="false">IF($N2140="G",VLOOKUP(H2140,PGDBuckets,2,FALSE()),0)</f>
        <v>0</v>
      </c>
      <c r="T2140" s="83" t="n">
        <f aca="false">SUM(P2140:S2140)</f>
        <v>14</v>
      </c>
      <c r="U2140" s="83" t="str">
        <f aca="false">IF(O2140="not used","-",O2140&amp;N2140&amp;T2140)</f>
        <v>-</v>
      </c>
      <c r="V2140" s="83" t="str">
        <f aca="false">IF(O2140="Not Used","-",VLOOKUP(D2140,FOLIOS,7,FALSE())&amp;H2140)</f>
        <v>-</v>
      </c>
      <c r="W2140" s="83" t="str">
        <f aca="false">IF(U2140="-","-",O2140&amp;E2140&amp;H2140)</f>
        <v>-</v>
      </c>
      <c r="X2140" s="84" t="str">
        <f aca="false">D2140&amp;G2140</f>
        <v>FT-CAND-ERMS-BASCGPR-AECO/BASIS</v>
      </c>
      <c r="AF2140" s="0" t="str">
        <f aca="false">D2140&amp;V2140</f>
        <v>FT-CAND-ERMS-BAS-</v>
      </c>
    </row>
    <row r="2141" customFormat="false" ht="12.75" hidden="false" customHeight="false" outlineLevel="0" collapsed="false">
      <c r="A2141" s="80" t="n">
        <v>36682</v>
      </c>
      <c r="B2141" s="81" t="s">
        <v>55</v>
      </c>
      <c r="C2141" s="81" t="s">
        <v>56</v>
      </c>
      <c r="D2141" s="81" t="s">
        <v>84</v>
      </c>
      <c r="E2141" s="81" t="s">
        <v>21</v>
      </c>
      <c r="F2141" s="81"/>
      <c r="G2141" s="81" t="s">
        <v>58</v>
      </c>
      <c r="H2141" s="80" t="n">
        <v>41061</v>
      </c>
      <c r="I2141" s="81" t="n">
        <v>0</v>
      </c>
      <c r="J2141" s="81" t="n">
        <v>0</v>
      </c>
      <c r="K2141" s="82" t="n">
        <f aca="false">IF(J2141=0,0,J2141/I2141)</f>
        <v>0</v>
      </c>
      <c r="L2141" s="82" t="n">
        <f aca="false">I2141/UOM</f>
        <v>0</v>
      </c>
      <c r="M2141" s="82" t="n">
        <f aca="false">J2141/UOM</f>
        <v>0</v>
      </c>
      <c r="N2141" s="83" t="str">
        <f aca="false">IF(F2141="P","PHY",IF(F2141="G","G",E2141))</f>
        <v>D</v>
      </c>
      <c r="O2141" s="83" t="str">
        <f aca="false">IF(ISNA(VLOOKUP(G2141,BadCanCurves,1,FALSE())),VLOOKUP(D2141,FOLIOS,6,FALSE()),"not used")</f>
        <v>not used</v>
      </c>
      <c r="P2141" s="83" t="n">
        <f aca="false">IF($N2141="P",VLOOKUP(H2141,PrcBuckets,2,FALSE()),0)</f>
        <v>0</v>
      </c>
      <c r="Q2141" s="83" t="n">
        <f aca="false">IF($N2141="D",VLOOKUP(H2141,BasisBuckets,2,FALSE()),0)</f>
        <v>14</v>
      </c>
      <c r="R2141" s="83" t="n">
        <f aca="false">IF($N2141="PHY",VLOOKUP(H2141,PGDBuckets,2,FALSE()),0)</f>
        <v>0</v>
      </c>
      <c r="S2141" s="83" t="n">
        <f aca="false">IF($N2141="G",VLOOKUP(H2141,PGDBuckets,2,FALSE()),0)</f>
        <v>0</v>
      </c>
      <c r="T2141" s="83" t="n">
        <f aca="false">SUM(P2141:S2141)</f>
        <v>14</v>
      </c>
      <c r="U2141" s="83" t="str">
        <f aca="false">IF(O2141="not used","-",O2141&amp;N2141&amp;T2141)</f>
        <v>-</v>
      </c>
      <c r="V2141" s="83" t="str">
        <f aca="false">IF(O2141="Not Used","-",VLOOKUP(D2141,FOLIOS,7,FALSE())&amp;H2141)</f>
        <v>-</v>
      </c>
      <c r="W2141" s="83" t="str">
        <f aca="false">IF(U2141="-","-",O2141&amp;E2141&amp;H2141)</f>
        <v>-</v>
      </c>
      <c r="X2141" s="84" t="str">
        <f aca="false">D2141&amp;G2141</f>
        <v>FT-CAND-ERMS-BASCGPR-AECO/BASIS</v>
      </c>
      <c r="AF2141" s="0" t="str">
        <f aca="false">D2141&amp;V2141</f>
        <v>FT-CAND-ERMS-BAS-</v>
      </c>
    </row>
    <row r="2142" customFormat="false" ht="12.75" hidden="false" customHeight="false" outlineLevel="0" collapsed="false">
      <c r="A2142" s="80" t="n">
        <v>36682</v>
      </c>
      <c r="B2142" s="81" t="s">
        <v>55</v>
      </c>
      <c r="C2142" s="81" t="s">
        <v>56</v>
      </c>
      <c r="D2142" s="81" t="s">
        <v>84</v>
      </c>
      <c r="E2142" s="81" t="s">
        <v>21</v>
      </c>
      <c r="F2142" s="81"/>
      <c r="G2142" s="81" t="s">
        <v>58</v>
      </c>
      <c r="H2142" s="80" t="n">
        <v>41091</v>
      </c>
      <c r="I2142" s="81" t="n">
        <v>0</v>
      </c>
      <c r="J2142" s="81" t="n">
        <v>0</v>
      </c>
      <c r="K2142" s="82" t="n">
        <f aca="false">IF(J2142=0,0,J2142/I2142)</f>
        <v>0</v>
      </c>
      <c r="L2142" s="82" t="n">
        <f aca="false">I2142/UOM</f>
        <v>0</v>
      </c>
      <c r="M2142" s="82" t="n">
        <f aca="false">J2142/UOM</f>
        <v>0</v>
      </c>
      <c r="N2142" s="83" t="str">
        <f aca="false">IF(F2142="P","PHY",IF(F2142="G","G",E2142))</f>
        <v>D</v>
      </c>
      <c r="O2142" s="83" t="str">
        <f aca="false">IF(ISNA(VLOOKUP(G2142,BadCanCurves,1,FALSE())),VLOOKUP(D2142,FOLIOS,6,FALSE()),"not used")</f>
        <v>not used</v>
      </c>
      <c r="P2142" s="83" t="n">
        <f aca="false">IF($N2142="P",VLOOKUP(H2142,PrcBuckets,2,FALSE()),0)</f>
        <v>0</v>
      </c>
      <c r="Q2142" s="83" t="n">
        <f aca="false">IF($N2142="D",VLOOKUP(H2142,BasisBuckets,2,FALSE()),0)</f>
        <v>14</v>
      </c>
      <c r="R2142" s="83" t="n">
        <f aca="false">IF($N2142="PHY",VLOOKUP(H2142,PGDBuckets,2,FALSE()),0)</f>
        <v>0</v>
      </c>
      <c r="S2142" s="83" t="n">
        <f aca="false">IF($N2142="G",VLOOKUP(H2142,PGDBuckets,2,FALSE()),0)</f>
        <v>0</v>
      </c>
      <c r="T2142" s="83" t="n">
        <f aca="false">SUM(P2142:S2142)</f>
        <v>14</v>
      </c>
      <c r="U2142" s="83" t="str">
        <f aca="false">IF(O2142="not used","-",O2142&amp;N2142&amp;T2142)</f>
        <v>-</v>
      </c>
      <c r="V2142" s="83" t="str">
        <f aca="false">IF(O2142="Not Used","-",VLOOKUP(D2142,FOLIOS,7,FALSE())&amp;H2142)</f>
        <v>-</v>
      </c>
      <c r="W2142" s="83" t="str">
        <f aca="false">IF(U2142="-","-",O2142&amp;E2142&amp;H2142)</f>
        <v>-</v>
      </c>
      <c r="X2142" s="84" t="str">
        <f aca="false">D2142&amp;G2142</f>
        <v>FT-CAND-ERMS-BASCGPR-AECO/BASIS</v>
      </c>
      <c r="AF2142" s="0" t="str">
        <f aca="false">D2142&amp;V2142</f>
        <v>FT-CAND-ERMS-BAS-</v>
      </c>
    </row>
    <row r="2143" customFormat="false" ht="12.75" hidden="false" customHeight="false" outlineLevel="0" collapsed="false">
      <c r="A2143" s="80" t="n">
        <v>36682</v>
      </c>
      <c r="B2143" s="81" t="s">
        <v>55</v>
      </c>
      <c r="C2143" s="81" t="s">
        <v>56</v>
      </c>
      <c r="D2143" s="81" t="s">
        <v>84</v>
      </c>
      <c r="E2143" s="81" t="s">
        <v>21</v>
      </c>
      <c r="F2143" s="81"/>
      <c r="G2143" s="81" t="s">
        <v>58</v>
      </c>
      <c r="H2143" s="80" t="n">
        <v>41122</v>
      </c>
      <c r="I2143" s="81" t="n">
        <v>0</v>
      </c>
      <c r="J2143" s="81" t="n">
        <v>0</v>
      </c>
      <c r="K2143" s="82" t="n">
        <f aca="false">IF(J2143=0,0,J2143/I2143)</f>
        <v>0</v>
      </c>
      <c r="L2143" s="82" t="n">
        <f aca="false">I2143/UOM</f>
        <v>0</v>
      </c>
      <c r="M2143" s="82" t="n">
        <f aca="false">J2143/UOM</f>
        <v>0</v>
      </c>
      <c r="N2143" s="83" t="str">
        <f aca="false">IF(F2143="P","PHY",IF(F2143="G","G",E2143))</f>
        <v>D</v>
      </c>
      <c r="O2143" s="83" t="str">
        <f aca="false">IF(ISNA(VLOOKUP(G2143,BadCanCurves,1,FALSE())),VLOOKUP(D2143,FOLIOS,6,FALSE()),"not used")</f>
        <v>not used</v>
      </c>
      <c r="P2143" s="83" t="n">
        <f aca="false">IF($N2143="P",VLOOKUP(H2143,PrcBuckets,2,FALSE()),0)</f>
        <v>0</v>
      </c>
      <c r="Q2143" s="83" t="n">
        <f aca="false">IF($N2143="D",VLOOKUP(H2143,BasisBuckets,2,FALSE()),0)</f>
        <v>14</v>
      </c>
      <c r="R2143" s="83" t="n">
        <f aca="false">IF($N2143="PHY",VLOOKUP(H2143,PGDBuckets,2,FALSE()),0)</f>
        <v>0</v>
      </c>
      <c r="S2143" s="83" t="n">
        <f aca="false">IF($N2143="G",VLOOKUP(H2143,PGDBuckets,2,FALSE()),0)</f>
        <v>0</v>
      </c>
      <c r="T2143" s="83" t="n">
        <f aca="false">SUM(P2143:S2143)</f>
        <v>14</v>
      </c>
      <c r="U2143" s="83" t="str">
        <f aca="false">IF(O2143="not used","-",O2143&amp;N2143&amp;T2143)</f>
        <v>-</v>
      </c>
      <c r="V2143" s="83" t="str">
        <f aca="false">IF(O2143="Not Used","-",VLOOKUP(D2143,FOLIOS,7,FALSE())&amp;H2143)</f>
        <v>-</v>
      </c>
      <c r="W2143" s="83" t="str">
        <f aca="false">IF(U2143="-","-",O2143&amp;E2143&amp;H2143)</f>
        <v>-</v>
      </c>
      <c r="X2143" s="84" t="str">
        <f aca="false">D2143&amp;G2143</f>
        <v>FT-CAND-ERMS-BASCGPR-AECO/BASIS</v>
      </c>
      <c r="AF2143" s="0" t="str">
        <f aca="false">D2143&amp;V2143</f>
        <v>FT-CAND-ERMS-BAS-</v>
      </c>
    </row>
    <row r="2144" customFormat="false" ht="12.75" hidden="false" customHeight="false" outlineLevel="0" collapsed="false">
      <c r="A2144" s="80" t="n">
        <v>36682</v>
      </c>
      <c r="B2144" s="81" t="s">
        <v>55</v>
      </c>
      <c r="C2144" s="81" t="s">
        <v>56</v>
      </c>
      <c r="D2144" s="81" t="s">
        <v>84</v>
      </c>
      <c r="E2144" s="81" t="s">
        <v>21</v>
      </c>
      <c r="F2144" s="81"/>
      <c r="G2144" s="81" t="s">
        <v>58</v>
      </c>
      <c r="H2144" s="80" t="n">
        <v>41153</v>
      </c>
      <c r="I2144" s="81" t="n">
        <v>0</v>
      </c>
      <c r="J2144" s="81" t="n">
        <v>0</v>
      </c>
      <c r="K2144" s="82" t="n">
        <f aca="false">IF(J2144=0,0,J2144/I2144)</f>
        <v>0</v>
      </c>
      <c r="L2144" s="82" t="n">
        <f aca="false">I2144/UOM</f>
        <v>0</v>
      </c>
      <c r="M2144" s="82" t="n">
        <f aca="false">J2144/UOM</f>
        <v>0</v>
      </c>
      <c r="N2144" s="83" t="str">
        <f aca="false">IF(F2144="P","PHY",IF(F2144="G","G",E2144))</f>
        <v>D</v>
      </c>
      <c r="O2144" s="83" t="str">
        <f aca="false">IF(ISNA(VLOOKUP(G2144,BadCanCurves,1,FALSE())),VLOOKUP(D2144,FOLIOS,6,FALSE()),"not used")</f>
        <v>not used</v>
      </c>
      <c r="P2144" s="83" t="n">
        <f aca="false">IF($N2144="P",VLOOKUP(H2144,PrcBuckets,2,FALSE()),0)</f>
        <v>0</v>
      </c>
      <c r="Q2144" s="83" t="n">
        <f aca="false">IF($N2144="D",VLOOKUP(H2144,BasisBuckets,2,FALSE()),0)</f>
        <v>14</v>
      </c>
      <c r="R2144" s="83" t="n">
        <f aca="false">IF($N2144="PHY",VLOOKUP(H2144,PGDBuckets,2,FALSE()),0)</f>
        <v>0</v>
      </c>
      <c r="S2144" s="83" t="n">
        <f aca="false">IF($N2144="G",VLOOKUP(H2144,PGDBuckets,2,FALSE()),0)</f>
        <v>0</v>
      </c>
      <c r="T2144" s="83" t="n">
        <f aca="false">SUM(P2144:S2144)</f>
        <v>14</v>
      </c>
      <c r="U2144" s="83" t="str">
        <f aca="false">IF(O2144="not used","-",O2144&amp;N2144&amp;T2144)</f>
        <v>-</v>
      </c>
      <c r="V2144" s="83" t="str">
        <f aca="false">IF(O2144="Not Used","-",VLOOKUP(D2144,FOLIOS,7,FALSE())&amp;H2144)</f>
        <v>-</v>
      </c>
      <c r="W2144" s="83" t="str">
        <f aca="false">IF(U2144="-","-",O2144&amp;E2144&amp;H2144)</f>
        <v>-</v>
      </c>
      <c r="X2144" s="84" t="str">
        <f aca="false">D2144&amp;G2144</f>
        <v>FT-CAND-ERMS-BASCGPR-AECO/BASIS</v>
      </c>
      <c r="AF2144" s="0" t="str">
        <f aca="false">D2144&amp;V2144</f>
        <v>FT-CAND-ERMS-BAS-</v>
      </c>
    </row>
    <row r="2145" customFormat="false" ht="12.75" hidden="false" customHeight="false" outlineLevel="0" collapsed="false">
      <c r="A2145" s="80" t="n">
        <v>36682</v>
      </c>
      <c r="B2145" s="81" t="s">
        <v>55</v>
      </c>
      <c r="C2145" s="81" t="s">
        <v>56</v>
      </c>
      <c r="D2145" s="81" t="s">
        <v>84</v>
      </c>
      <c r="E2145" s="81" t="s">
        <v>21</v>
      </c>
      <c r="F2145" s="81"/>
      <c r="G2145" s="81" t="s">
        <v>58</v>
      </c>
      <c r="H2145" s="80" t="n">
        <v>41183</v>
      </c>
      <c r="I2145" s="81" t="n">
        <v>0</v>
      </c>
      <c r="J2145" s="81" t="n">
        <v>0</v>
      </c>
      <c r="K2145" s="82" t="n">
        <f aca="false">IF(J2145=0,0,J2145/I2145)</f>
        <v>0</v>
      </c>
      <c r="L2145" s="82" t="n">
        <f aca="false">I2145/UOM</f>
        <v>0</v>
      </c>
      <c r="M2145" s="82" t="n">
        <f aca="false">J2145/UOM</f>
        <v>0</v>
      </c>
      <c r="N2145" s="83" t="str">
        <f aca="false">IF(F2145="P","PHY",IF(F2145="G","G",E2145))</f>
        <v>D</v>
      </c>
      <c r="O2145" s="83" t="str">
        <f aca="false">IF(ISNA(VLOOKUP(G2145,BadCanCurves,1,FALSE())),VLOOKUP(D2145,FOLIOS,6,FALSE()),"not used")</f>
        <v>not used</v>
      </c>
      <c r="P2145" s="83" t="n">
        <f aca="false">IF($N2145="P",VLOOKUP(H2145,PrcBuckets,2,FALSE()),0)</f>
        <v>0</v>
      </c>
      <c r="Q2145" s="83" t="n">
        <f aca="false">IF($N2145="D",VLOOKUP(H2145,BasisBuckets,2,FALSE()),0)</f>
        <v>14</v>
      </c>
      <c r="R2145" s="83" t="n">
        <f aca="false">IF($N2145="PHY",VLOOKUP(H2145,PGDBuckets,2,FALSE()),0)</f>
        <v>0</v>
      </c>
      <c r="S2145" s="83" t="n">
        <f aca="false">IF($N2145="G",VLOOKUP(H2145,PGDBuckets,2,FALSE()),0)</f>
        <v>0</v>
      </c>
      <c r="T2145" s="83" t="n">
        <f aca="false">SUM(P2145:S2145)</f>
        <v>14</v>
      </c>
      <c r="U2145" s="83" t="str">
        <f aca="false">IF(O2145="not used","-",O2145&amp;N2145&amp;T2145)</f>
        <v>-</v>
      </c>
      <c r="V2145" s="83" t="str">
        <f aca="false">IF(O2145="Not Used","-",VLOOKUP(D2145,FOLIOS,7,FALSE())&amp;H2145)</f>
        <v>-</v>
      </c>
      <c r="W2145" s="83" t="str">
        <f aca="false">IF(U2145="-","-",O2145&amp;E2145&amp;H2145)</f>
        <v>-</v>
      </c>
      <c r="X2145" s="84" t="str">
        <f aca="false">D2145&amp;G2145</f>
        <v>FT-CAND-ERMS-BASCGPR-AECO/BASIS</v>
      </c>
      <c r="AF2145" s="0" t="str">
        <f aca="false">D2145&amp;V2145</f>
        <v>FT-CAND-ERMS-BAS-</v>
      </c>
    </row>
    <row r="2146" customFormat="false" ht="12.75" hidden="false" customHeight="false" outlineLevel="0" collapsed="false">
      <c r="A2146" s="80" t="n">
        <v>36682</v>
      </c>
      <c r="B2146" s="81" t="s">
        <v>55</v>
      </c>
      <c r="C2146" s="81" t="s">
        <v>56</v>
      </c>
      <c r="D2146" s="81" t="s">
        <v>84</v>
      </c>
      <c r="E2146" s="81" t="s">
        <v>21</v>
      </c>
      <c r="F2146" s="81"/>
      <c r="G2146" s="81" t="s">
        <v>58</v>
      </c>
      <c r="H2146" s="80" t="n">
        <v>41214</v>
      </c>
      <c r="I2146" s="81" t="n">
        <v>0</v>
      </c>
      <c r="J2146" s="81" t="n">
        <v>0</v>
      </c>
      <c r="K2146" s="82" t="n">
        <f aca="false">IF(J2146=0,0,J2146/I2146)</f>
        <v>0</v>
      </c>
      <c r="L2146" s="82" t="n">
        <f aca="false">I2146/UOM</f>
        <v>0</v>
      </c>
      <c r="M2146" s="82" t="n">
        <f aca="false">J2146/UOM</f>
        <v>0</v>
      </c>
      <c r="N2146" s="83" t="str">
        <f aca="false">IF(F2146="P","PHY",IF(F2146="G","G",E2146))</f>
        <v>D</v>
      </c>
      <c r="O2146" s="83" t="str">
        <f aca="false">IF(ISNA(VLOOKUP(G2146,BadCanCurves,1,FALSE())),VLOOKUP(D2146,FOLIOS,6,FALSE()),"not used")</f>
        <v>not used</v>
      </c>
      <c r="P2146" s="83" t="n">
        <f aca="false">IF($N2146="P",VLOOKUP(H2146,PrcBuckets,2,FALSE()),0)</f>
        <v>0</v>
      </c>
      <c r="Q2146" s="83" t="n">
        <f aca="false">IF($N2146="D",VLOOKUP(H2146,BasisBuckets,2,FALSE()),0)</f>
        <v>14</v>
      </c>
      <c r="R2146" s="83" t="n">
        <f aca="false">IF($N2146="PHY",VLOOKUP(H2146,PGDBuckets,2,FALSE()),0)</f>
        <v>0</v>
      </c>
      <c r="S2146" s="83" t="n">
        <f aca="false">IF($N2146="G",VLOOKUP(H2146,PGDBuckets,2,FALSE()),0)</f>
        <v>0</v>
      </c>
      <c r="T2146" s="83" t="n">
        <f aca="false">SUM(P2146:S2146)</f>
        <v>14</v>
      </c>
      <c r="U2146" s="83" t="str">
        <f aca="false">IF(O2146="not used","-",O2146&amp;N2146&amp;T2146)</f>
        <v>-</v>
      </c>
      <c r="V2146" s="83" t="str">
        <f aca="false">IF(O2146="Not Used","-",VLOOKUP(D2146,FOLIOS,7,FALSE())&amp;H2146)</f>
        <v>-</v>
      </c>
      <c r="W2146" s="83" t="str">
        <f aca="false">IF(U2146="-","-",O2146&amp;E2146&amp;H2146)</f>
        <v>-</v>
      </c>
      <c r="X2146" s="84" t="str">
        <f aca="false">D2146&amp;G2146</f>
        <v>FT-CAND-ERMS-BASCGPR-AECO/BASIS</v>
      </c>
      <c r="AF2146" s="0" t="str">
        <f aca="false">D2146&amp;V2146</f>
        <v>FT-CAND-ERMS-BAS-</v>
      </c>
    </row>
    <row r="2147" customFormat="false" ht="12.75" hidden="false" customHeight="false" outlineLevel="0" collapsed="false">
      <c r="A2147" s="80" t="n">
        <v>36682</v>
      </c>
      <c r="B2147" s="81" t="s">
        <v>55</v>
      </c>
      <c r="C2147" s="81" t="s">
        <v>56</v>
      </c>
      <c r="D2147" s="81" t="s">
        <v>84</v>
      </c>
      <c r="E2147" s="81" t="s">
        <v>21</v>
      </c>
      <c r="F2147" s="81"/>
      <c r="G2147" s="81" t="s">
        <v>58</v>
      </c>
      <c r="H2147" s="80" t="n">
        <v>41244</v>
      </c>
      <c r="I2147" s="81" t="n">
        <v>0</v>
      </c>
      <c r="J2147" s="81" t="n">
        <v>0</v>
      </c>
      <c r="K2147" s="82" t="n">
        <f aca="false">IF(J2147=0,0,J2147/I2147)</f>
        <v>0</v>
      </c>
      <c r="L2147" s="82" t="n">
        <f aca="false">I2147/UOM</f>
        <v>0</v>
      </c>
      <c r="M2147" s="82" t="n">
        <f aca="false">J2147/UOM</f>
        <v>0</v>
      </c>
      <c r="N2147" s="83" t="str">
        <f aca="false">IF(F2147="P","PHY",IF(F2147="G","G",E2147))</f>
        <v>D</v>
      </c>
      <c r="O2147" s="83" t="str">
        <f aca="false">IF(ISNA(VLOOKUP(G2147,BadCanCurves,1,FALSE())),VLOOKUP(D2147,FOLIOS,6,FALSE()),"not used")</f>
        <v>not used</v>
      </c>
      <c r="P2147" s="83" t="n">
        <f aca="false">IF($N2147="P",VLOOKUP(H2147,PrcBuckets,2,FALSE()),0)</f>
        <v>0</v>
      </c>
      <c r="Q2147" s="83" t="n">
        <f aca="false">IF($N2147="D",VLOOKUP(H2147,BasisBuckets,2,FALSE()),0)</f>
        <v>14</v>
      </c>
      <c r="R2147" s="83" t="n">
        <f aca="false">IF($N2147="PHY",VLOOKUP(H2147,PGDBuckets,2,FALSE()),0)</f>
        <v>0</v>
      </c>
      <c r="S2147" s="83" t="n">
        <f aca="false">IF($N2147="G",VLOOKUP(H2147,PGDBuckets,2,FALSE()),0)</f>
        <v>0</v>
      </c>
      <c r="T2147" s="83" t="n">
        <f aca="false">SUM(P2147:S2147)</f>
        <v>14</v>
      </c>
      <c r="U2147" s="83" t="str">
        <f aca="false">IF(O2147="not used","-",O2147&amp;N2147&amp;T2147)</f>
        <v>-</v>
      </c>
      <c r="V2147" s="83" t="str">
        <f aca="false">IF(O2147="Not Used","-",VLOOKUP(D2147,FOLIOS,7,FALSE())&amp;H2147)</f>
        <v>-</v>
      </c>
      <c r="W2147" s="83" t="str">
        <f aca="false">IF(U2147="-","-",O2147&amp;E2147&amp;H2147)</f>
        <v>-</v>
      </c>
      <c r="X2147" s="84" t="str">
        <f aca="false">D2147&amp;G2147</f>
        <v>FT-CAND-ERMS-BASCGPR-AECO/BASIS</v>
      </c>
      <c r="AF2147" s="0" t="str">
        <f aca="false">D2147&amp;V2147</f>
        <v>FT-CAND-ERMS-BAS-</v>
      </c>
    </row>
    <row r="2148" customFormat="false" ht="12.75" hidden="false" customHeight="false" outlineLevel="0" collapsed="false">
      <c r="A2148" s="80" t="n">
        <v>36682</v>
      </c>
      <c r="B2148" s="81" t="s">
        <v>55</v>
      </c>
      <c r="C2148" s="81" t="s">
        <v>56</v>
      </c>
      <c r="D2148" s="81" t="s">
        <v>84</v>
      </c>
      <c r="E2148" s="81" t="s">
        <v>21</v>
      </c>
      <c r="F2148" s="81"/>
      <c r="G2148" s="81" t="s">
        <v>58</v>
      </c>
      <c r="H2148" s="80" t="n">
        <v>41275</v>
      </c>
      <c r="I2148" s="81" t="n">
        <v>0</v>
      </c>
      <c r="J2148" s="81" t="n">
        <v>0</v>
      </c>
      <c r="K2148" s="82" t="n">
        <f aca="false">IF(J2148=0,0,J2148/I2148)</f>
        <v>0</v>
      </c>
      <c r="L2148" s="82" t="n">
        <f aca="false">I2148/UOM</f>
        <v>0</v>
      </c>
      <c r="M2148" s="82" t="n">
        <f aca="false">J2148/UOM</f>
        <v>0</v>
      </c>
      <c r="N2148" s="83" t="str">
        <f aca="false">IF(F2148="P","PHY",IF(F2148="G","G",E2148))</f>
        <v>D</v>
      </c>
      <c r="O2148" s="83" t="str">
        <f aca="false">IF(ISNA(VLOOKUP(G2148,BadCanCurves,1,FALSE())),VLOOKUP(D2148,FOLIOS,6,FALSE()),"not used")</f>
        <v>not used</v>
      </c>
      <c r="P2148" s="83" t="n">
        <f aca="false">IF($N2148="P",VLOOKUP(H2148,PrcBuckets,2,FALSE()),0)</f>
        <v>0</v>
      </c>
      <c r="Q2148" s="83" t="n">
        <f aca="false">IF($N2148="D",VLOOKUP(H2148,BasisBuckets,2,FALSE()),0)</f>
        <v>14</v>
      </c>
      <c r="R2148" s="83" t="n">
        <f aca="false">IF($N2148="PHY",VLOOKUP(H2148,PGDBuckets,2,FALSE()),0)</f>
        <v>0</v>
      </c>
      <c r="S2148" s="83" t="n">
        <f aca="false">IF($N2148="G",VLOOKUP(H2148,PGDBuckets,2,FALSE()),0)</f>
        <v>0</v>
      </c>
      <c r="T2148" s="83" t="n">
        <f aca="false">SUM(P2148:S2148)</f>
        <v>14</v>
      </c>
      <c r="U2148" s="83" t="str">
        <f aca="false">IF(O2148="not used","-",O2148&amp;N2148&amp;T2148)</f>
        <v>-</v>
      </c>
      <c r="V2148" s="83" t="str">
        <f aca="false">IF(O2148="Not Used","-",VLOOKUP(D2148,FOLIOS,7,FALSE())&amp;H2148)</f>
        <v>-</v>
      </c>
      <c r="W2148" s="83" t="str">
        <f aca="false">IF(U2148="-","-",O2148&amp;E2148&amp;H2148)</f>
        <v>-</v>
      </c>
      <c r="X2148" s="84" t="str">
        <f aca="false">D2148&amp;G2148</f>
        <v>FT-CAND-ERMS-BASCGPR-AECO/BASIS</v>
      </c>
      <c r="AF2148" s="0" t="str">
        <f aca="false">D2148&amp;V2148</f>
        <v>FT-CAND-ERMS-BAS-</v>
      </c>
    </row>
    <row r="2149" customFormat="false" ht="12.75" hidden="false" customHeight="false" outlineLevel="0" collapsed="false">
      <c r="A2149" s="80" t="n">
        <v>36682</v>
      </c>
      <c r="B2149" s="81" t="s">
        <v>55</v>
      </c>
      <c r="C2149" s="81" t="s">
        <v>56</v>
      </c>
      <c r="D2149" s="81" t="s">
        <v>84</v>
      </c>
      <c r="E2149" s="81" t="s">
        <v>21</v>
      </c>
      <c r="F2149" s="81"/>
      <c r="G2149" s="81" t="s">
        <v>58</v>
      </c>
      <c r="H2149" s="80" t="n">
        <v>41306</v>
      </c>
      <c r="I2149" s="81" t="n">
        <v>0</v>
      </c>
      <c r="J2149" s="81" t="n">
        <v>0</v>
      </c>
      <c r="K2149" s="82" t="n">
        <f aca="false">IF(J2149=0,0,J2149/I2149)</f>
        <v>0</v>
      </c>
      <c r="L2149" s="82" t="n">
        <f aca="false">I2149/UOM</f>
        <v>0</v>
      </c>
      <c r="M2149" s="82" t="n">
        <f aca="false">J2149/UOM</f>
        <v>0</v>
      </c>
      <c r="N2149" s="83" t="str">
        <f aca="false">IF(F2149="P","PHY",IF(F2149="G","G",E2149))</f>
        <v>D</v>
      </c>
      <c r="O2149" s="83" t="str">
        <f aca="false">IF(ISNA(VLOOKUP(G2149,BadCanCurves,1,FALSE())),VLOOKUP(D2149,FOLIOS,6,FALSE()),"not used")</f>
        <v>not used</v>
      </c>
      <c r="P2149" s="83" t="n">
        <f aca="false">IF($N2149="P",VLOOKUP(H2149,PrcBuckets,2,FALSE()),0)</f>
        <v>0</v>
      </c>
      <c r="Q2149" s="83" t="n">
        <f aca="false">IF($N2149="D",VLOOKUP(H2149,BasisBuckets,2,FALSE()),0)</f>
        <v>14</v>
      </c>
      <c r="R2149" s="83" t="n">
        <f aca="false">IF($N2149="PHY",VLOOKUP(H2149,PGDBuckets,2,FALSE()),0)</f>
        <v>0</v>
      </c>
      <c r="S2149" s="83" t="n">
        <f aca="false">IF($N2149="G",VLOOKUP(H2149,PGDBuckets,2,FALSE()),0)</f>
        <v>0</v>
      </c>
      <c r="T2149" s="83" t="n">
        <f aca="false">SUM(P2149:S2149)</f>
        <v>14</v>
      </c>
      <c r="U2149" s="83" t="str">
        <f aca="false">IF(O2149="not used","-",O2149&amp;N2149&amp;T2149)</f>
        <v>-</v>
      </c>
      <c r="V2149" s="83" t="str">
        <f aca="false">IF(O2149="Not Used","-",VLOOKUP(D2149,FOLIOS,7,FALSE())&amp;H2149)</f>
        <v>-</v>
      </c>
      <c r="W2149" s="83" t="str">
        <f aca="false">IF(U2149="-","-",O2149&amp;E2149&amp;H2149)</f>
        <v>-</v>
      </c>
      <c r="X2149" s="84" t="str">
        <f aca="false">D2149&amp;G2149</f>
        <v>FT-CAND-ERMS-BASCGPR-AECO/BASIS</v>
      </c>
      <c r="AF2149" s="0" t="str">
        <f aca="false">D2149&amp;V2149</f>
        <v>FT-CAND-ERMS-BAS-</v>
      </c>
    </row>
    <row r="2150" customFormat="false" ht="12.75" hidden="false" customHeight="false" outlineLevel="0" collapsed="false">
      <c r="A2150" s="80" t="n">
        <v>36682</v>
      </c>
      <c r="B2150" s="81" t="s">
        <v>55</v>
      </c>
      <c r="C2150" s="81" t="s">
        <v>56</v>
      </c>
      <c r="D2150" s="81" t="s">
        <v>84</v>
      </c>
      <c r="E2150" s="81" t="s">
        <v>21</v>
      </c>
      <c r="F2150" s="81"/>
      <c r="G2150" s="81" t="s">
        <v>58</v>
      </c>
      <c r="H2150" s="80" t="n">
        <v>41334</v>
      </c>
      <c r="I2150" s="81" t="n">
        <v>0</v>
      </c>
      <c r="J2150" s="81" t="n">
        <v>0</v>
      </c>
      <c r="K2150" s="82" t="n">
        <f aca="false">IF(J2150=0,0,J2150/I2150)</f>
        <v>0</v>
      </c>
      <c r="L2150" s="82" t="n">
        <f aca="false">I2150/UOM</f>
        <v>0</v>
      </c>
      <c r="M2150" s="82" t="n">
        <f aca="false">J2150/UOM</f>
        <v>0</v>
      </c>
      <c r="N2150" s="83" t="str">
        <f aca="false">IF(F2150="P","PHY",IF(F2150="G","G",E2150))</f>
        <v>D</v>
      </c>
      <c r="O2150" s="83" t="str">
        <f aca="false">IF(ISNA(VLOOKUP(G2150,BadCanCurves,1,FALSE())),VLOOKUP(D2150,FOLIOS,6,FALSE()),"not used")</f>
        <v>not used</v>
      </c>
      <c r="P2150" s="83" t="n">
        <f aca="false">IF($N2150="P",VLOOKUP(H2150,PrcBuckets,2,FALSE()),0)</f>
        <v>0</v>
      </c>
      <c r="Q2150" s="83" t="n">
        <f aca="false">IF($N2150="D",VLOOKUP(H2150,BasisBuckets,2,FALSE()),0)</f>
        <v>14</v>
      </c>
      <c r="R2150" s="83" t="n">
        <f aca="false">IF($N2150="PHY",VLOOKUP(H2150,PGDBuckets,2,FALSE()),0)</f>
        <v>0</v>
      </c>
      <c r="S2150" s="83" t="n">
        <f aca="false">IF($N2150="G",VLOOKUP(H2150,PGDBuckets,2,FALSE()),0)</f>
        <v>0</v>
      </c>
      <c r="T2150" s="83" t="n">
        <f aca="false">SUM(P2150:S2150)</f>
        <v>14</v>
      </c>
      <c r="U2150" s="83" t="str">
        <f aca="false">IF(O2150="not used","-",O2150&amp;N2150&amp;T2150)</f>
        <v>-</v>
      </c>
      <c r="V2150" s="83" t="str">
        <f aca="false">IF(O2150="Not Used","-",VLOOKUP(D2150,FOLIOS,7,FALSE())&amp;H2150)</f>
        <v>-</v>
      </c>
      <c r="W2150" s="83" t="str">
        <f aca="false">IF(U2150="-","-",O2150&amp;E2150&amp;H2150)</f>
        <v>-</v>
      </c>
      <c r="X2150" s="84" t="str">
        <f aca="false">D2150&amp;G2150</f>
        <v>FT-CAND-ERMS-BASCGPR-AECO/BASIS</v>
      </c>
      <c r="AF2150" s="0" t="str">
        <f aca="false">D2150&amp;V2150</f>
        <v>FT-CAND-ERMS-BAS-</v>
      </c>
    </row>
    <row r="2151" customFormat="false" ht="12.75" hidden="false" customHeight="false" outlineLevel="0" collapsed="false">
      <c r="A2151" s="80" t="n">
        <v>36682</v>
      </c>
      <c r="B2151" s="81" t="s">
        <v>55</v>
      </c>
      <c r="C2151" s="81" t="s">
        <v>56</v>
      </c>
      <c r="D2151" s="81" t="s">
        <v>84</v>
      </c>
      <c r="E2151" s="81" t="s">
        <v>21</v>
      </c>
      <c r="F2151" s="81"/>
      <c r="G2151" s="81" t="s">
        <v>58</v>
      </c>
      <c r="H2151" s="80" t="n">
        <v>41365</v>
      </c>
      <c r="I2151" s="81" t="n">
        <v>0</v>
      </c>
      <c r="J2151" s="81" t="n">
        <v>0</v>
      </c>
      <c r="K2151" s="82" t="n">
        <f aca="false">IF(J2151=0,0,J2151/I2151)</f>
        <v>0</v>
      </c>
      <c r="L2151" s="82" t="n">
        <f aca="false">I2151/UOM</f>
        <v>0</v>
      </c>
      <c r="M2151" s="82" t="n">
        <f aca="false">J2151/UOM</f>
        <v>0</v>
      </c>
      <c r="N2151" s="83" t="str">
        <f aca="false">IF(F2151="P","PHY",IF(F2151="G","G",E2151))</f>
        <v>D</v>
      </c>
      <c r="O2151" s="83" t="str">
        <f aca="false">IF(ISNA(VLOOKUP(G2151,BadCanCurves,1,FALSE())),VLOOKUP(D2151,FOLIOS,6,FALSE()),"not used")</f>
        <v>not used</v>
      </c>
      <c r="P2151" s="83" t="n">
        <f aca="false">IF($N2151="P",VLOOKUP(H2151,PrcBuckets,2,FALSE()),0)</f>
        <v>0</v>
      </c>
      <c r="Q2151" s="83" t="n">
        <f aca="false">IF($N2151="D",VLOOKUP(H2151,BasisBuckets,2,FALSE()),0)</f>
        <v>14</v>
      </c>
      <c r="R2151" s="83" t="n">
        <f aca="false">IF($N2151="PHY",VLOOKUP(H2151,PGDBuckets,2,FALSE()),0)</f>
        <v>0</v>
      </c>
      <c r="S2151" s="83" t="n">
        <f aca="false">IF($N2151="G",VLOOKUP(H2151,PGDBuckets,2,FALSE()),0)</f>
        <v>0</v>
      </c>
      <c r="T2151" s="83" t="n">
        <f aca="false">SUM(P2151:S2151)</f>
        <v>14</v>
      </c>
      <c r="U2151" s="83" t="str">
        <f aca="false">IF(O2151="not used","-",O2151&amp;N2151&amp;T2151)</f>
        <v>-</v>
      </c>
      <c r="V2151" s="83" t="str">
        <f aca="false">IF(O2151="Not Used","-",VLOOKUP(D2151,FOLIOS,7,FALSE())&amp;H2151)</f>
        <v>-</v>
      </c>
      <c r="W2151" s="83" t="str">
        <f aca="false">IF(U2151="-","-",O2151&amp;E2151&amp;H2151)</f>
        <v>-</v>
      </c>
      <c r="X2151" s="84" t="str">
        <f aca="false">D2151&amp;G2151</f>
        <v>FT-CAND-ERMS-BASCGPR-AECO/BASIS</v>
      </c>
      <c r="AF2151" s="0" t="str">
        <f aca="false">D2151&amp;V2151</f>
        <v>FT-CAND-ERMS-BAS-</v>
      </c>
    </row>
    <row r="2152" customFormat="false" ht="12.75" hidden="false" customHeight="false" outlineLevel="0" collapsed="false">
      <c r="A2152" s="80" t="n">
        <v>36682</v>
      </c>
      <c r="B2152" s="81" t="s">
        <v>55</v>
      </c>
      <c r="C2152" s="81" t="s">
        <v>56</v>
      </c>
      <c r="D2152" s="81" t="s">
        <v>84</v>
      </c>
      <c r="E2152" s="81" t="s">
        <v>21</v>
      </c>
      <c r="F2152" s="81"/>
      <c r="G2152" s="81" t="s">
        <v>58</v>
      </c>
      <c r="H2152" s="80" t="n">
        <v>41395</v>
      </c>
      <c r="I2152" s="81" t="n">
        <v>0</v>
      </c>
      <c r="J2152" s="81" t="n">
        <v>0</v>
      </c>
      <c r="K2152" s="82" t="n">
        <f aca="false">IF(J2152=0,0,J2152/I2152)</f>
        <v>0</v>
      </c>
      <c r="L2152" s="82" t="n">
        <f aca="false">I2152/UOM</f>
        <v>0</v>
      </c>
      <c r="M2152" s="82" t="n">
        <f aca="false">J2152/UOM</f>
        <v>0</v>
      </c>
      <c r="N2152" s="83" t="str">
        <f aca="false">IF(F2152="P","PHY",IF(F2152="G","G",E2152))</f>
        <v>D</v>
      </c>
      <c r="O2152" s="83" t="str">
        <f aca="false">IF(ISNA(VLOOKUP(G2152,BadCanCurves,1,FALSE())),VLOOKUP(D2152,FOLIOS,6,FALSE()),"not used")</f>
        <v>not used</v>
      </c>
      <c r="P2152" s="83" t="n">
        <f aca="false">IF($N2152="P",VLOOKUP(H2152,PrcBuckets,2,FALSE()),0)</f>
        <v>0</v>
      </c>
      <c r="Q2152" s="83" t="n">
        <f aca="false">IF($N2152="D",VLOOKUP(H2152,BasisBuckets,2,FALSE()),0)</f>
        <v>14</v>
      </c>
      <c r="R2152" s="83" t="n">
        <f aca="false">IF($N2152="PHY",VLOOKUP(H2152,PGDBuckets,2,FALSE()),0)</f>
        <v>0</v>
      </c>
      <c r="S2152" s="83" t="n">
        <f aca="false">IF($N2152="G",VLOOKUP(H2152,PGDBuckets,2,FALSE()),0)</f>
        <v>0</v>
      </c>
      <c r="T2152" s="83" t="n">
        <f aca="false">SUM(P2152:S2152)</f>
        <v>14</v>
      </c>
      <c r="U2152" s="83" t="str">
        <f aca="false">IF(O2152="not used","-",O2152&amp;N2152&amp;T2152)</f>
        <v>-</v>
      </c>
      <c r="V2152" s="83" t="str">
        <f aca="false">IF(O2152="Not Used","-",VLOOKUP(D2152,FOLIOS,7,FALSE())&amp;H2152)</f>
        <v>-</v>
      </c>
      <c r="W2152" s="83" t="str">
        <f aca="false">IF(U2152="-","-",O2152&amp;E2152&amp;H2152)</f>
        <v>-</v>
      </c>
      <c r="X2152" s="84" t="str">
        <f aca="false">D2152&amp;G2152</f>
        <v>FT-CAND-ERMS-BASCGPR-AECO/BASIS</v>
      </c>
      <c r="AF2152" s="0" t="str">
        <f aca="false">D2152&amp;V2152</f>
        <v>FT-CAND-ERMS-BAS-</v>
      </c>
    </row>
    <row r="2153" customFormat="false" ht="12.75" hidden="false" customHeight="false" outlineLevel="0" collapsed="false">
      <c r="A2153" s="80" t="n">
        <v>36682</v>
      </c>
      <c r="B2153" s="81" t="s">
        <v>55</v>
      </c>
      <c r="C2153" s="81" t="s">
        <v>56</v>
      </c>
      <c r="D2153" s="81" t="s">
        <v>84</v>
      </c>
      <c r="E2153" s="81" t="s">
        <v>21</v>
      </c>
      <c r="F2153" s="81"/>
      <c r="G2153" s="81" t="s">
        <v>58</v>
      </c>
      <c r="H2153" s="80" t="n">
        <v>41426</v>
      </c>
      <c r="I2153" s="81" t="n">
        <v>0</v>
      </c>
      <c r="J2153" s="81" t="n">
        <v>0</v>
      </c>
      <c r="K2153" s="82" t="n">
        <f aca="false">IF(J2153=0,0,J2153/I2153)</f>
        <v>0</v>
      </c>
      <c r="L2153" s="82" t="n">
        <f aca="false">I2153/UOM</f>
        <v>0</v>
      </c>
      <c r="M2153" s="82" t="n">
        <f aca="false">J2153/UOM</f>
        <v>0</v>
      </c>
      <c r="N2153" s="83" t="str">
        <f aca="false">IF(F2153="P","PHY",IF(F2153="G","G",E2153))</f>
        <v>D</v>
      </c>
      <c r="O2153" s="83" t="str">
        <f aca="false">IF(ISNA(VLOOKUP(G2153,BadCanCurves,1,FALSE())),VLOOKUP(D2153,FOLIOS,6,FALSE()),"not used")</f>
        <v>not used</v>
      </c>
      <c r="P2153" s="83" t="n">
        <f aca="false">IF($N2153="P",VLOOKUP(H2153,PrcBuckets,2,FALSE()),0)</f>
        <v>0</v>
      </c>
      <c r="Q2153" s="83" t="n">
        <f aca="false">IF($N2153="D",VLOOKUP(H2153,BasisBuckets,2,FALSE()),0)</f>
        <v>14</v>
      </c>
      <c r="R2153" s="83" t="n">
        <f aca="false">IF($N2153="PHY",VLOOKUP(H2153,PGDBuckets,2,FALSE()),0)</f>
        <v>0</v>
      </c>
      <c r="S2153" s="83" t="n">
        <f aca="false">IF($N2153="G",VLOOKUP(H2153,PGDBuckets,2,FALSE()),0)</f>
        <v>0</v>
      </c>
      <c r="T2153" s="83" t="n">
        <f aca="false">SUM(P2153:S2153)</f>
        <v>14</v>
      </c>
      <c r="U2153" s="83" t="str">
        <f aca="false">IF(O2153="not used","-",O2153&amp;N2153&amp;T2153)</f>
        <v>-</v>
      </c>
      <c r="V2153" s="83" t="str">
        <f aca="false">IF(O2153="Not Used","-",VLOOKUP(D2153,FOLIOS,7,FALSE())&amp;H2153)</f>
        <v>-</v>
      </c>
      <c r="W2153" s="83" t="str">
        <f aca="false">IF(U2153="-","-",O2153&amp;E2153&amp;H2153)</f>
        <v>-</v>
      </c>
      <c r="X2153" s="84" t="str">
        <f aca="false">D2153&amp;G2153</f>
        <v>FT-CAND-ERMS-BASCGPR-AECO/BASIS</v>
      </c>
      <c r="AF2153" s="0" t="str">
        <f aca="false">D2153&amp;V2153</f>
        <v>FT-CAND-ERMS-BAS-</v>
      </c>
    </row>
    <row r="2154" customFormat="false" ht="12.75" hidden="false" customHeight="false" outlineLevel="0" collapsed="false">
      <c r="A2154" s="80" t="n">
        <v>36682</v>
      </c>
      <c r="B2154" s="81" t="s">
        <v>55</v>
      </c>
      <c r="C2154" s="81" t="s">
        <v>56</v>
      </c>
      <c r="D2154" s="81" t="s">
        <v>84</v>
      </c>
      <c r="E2154" s="81" t="s">
        <v>21</v>
      </c>
      <c r="F2154" s="81"/>
      <c r="G2154" s="81" t="s">
        <v>58</v>
      </c>
      <c r="H2154" s="80" t="n">
        <v>41456</v>
      </c>
      <c r="I2154" s="81" t="n">
        <v>0</v>
      </c>
      <c r="J2154" s="81" t="n">
        <v>0</v>
      </c>
      <c r="K2154" s="82" t="n">
        <f aca="false">IF(J2154=0,0,J2154/I2154)</f>
        <v>0</v>
      </c>
      <c r="L2154" s="82" t="n">
        <f aca="false">I2154/UOM</f>
        <v>0</v>
      </c>
      <c r="M2154" s="82" t="n">
        <f aca="false">J2154/UOM</f>
        <v>0</v>
      </c>
      <c r="N2154" s="83" t="str">
        <f aca="false">IF(F2154="P","PHY",IF(F2154="G","G",E2154))</f>
        <v>D</v>
      </c>
      <c r="O2154" s="83" t="str">
        <f aca="false">IF(ISNA(VLOOKUP(G2154,BadCanCurves,1,FALSE())),VLOOKUP(D2154,FOLIOS,6,FALSE()),"not used")</f>
        <v>not used</v>
      </c>
      <c r="P2154" s="83" t="n">
        <f aca="false">IF($N2154="P",VLOOKUP(H2154,PrcBuckets,2,FALSE()),0)</f>
        <v>0</v>
      </c>
      <c r="Q2154" s="83" t="n">
        <f aca="false">IF($N2154="D",VLOOKUP(H2154,BasisBuckets,2,FALSE()),0)</f>
        <v>14</v>
      </c>
      <c r="R2154" s="83" t="n">
        <f aca="false">IF($N2154="PHY",VLOOKUP(H2154,PGDBuckets,2,FALSE()),0)</f>
        <v>0</v>
      </c>
      <c r="S2154" s="83" t="n">
        <f aca="false">IF($N2154="G",VLOOKUP(H2154,PGDBuckets,2,FALSE()),0)</f>
        <v>0</v>
      </c>
      <c r="T2154" s="83" t="n">
        <f aca="false">SUM(P2154:S2154)</f>
        <v>14</v>
      </c>
      <c r="U2154" s="83" t="str">
        <f aca="false">IF(O2154="not used","-",O2154&amp;N2154&amp;T2154)</f>
        <v>-</v>
      </c>
      <c r="V2154" s="83" t="str">
        <f aca="false">IF(O2154="Not Used","-",VLOOKUP(D2154,FOLIOS,7,FALSE())&amp;H2154)</f>
        <v>-</v>
      </c>
      <c r="W2154" s="83" t="str">
        <f aca="false">IF(U2154="-","-",O2154&amp;E2154&amp;H2154)</f>
        <v>-</v>
      </c>
      <c r="X2154" s="84" t="str">
        <f aca="false">D2154&amp;G2154</f>
        <v>FT-CAND-ERMS-BASCGPR-AECO/BASIS</v>
      </c>
      <c r="AF2154" s="0" t="str">
        <f aca="false">D2154&amp;V2154</f>
        <v>FT-CAND-ERMS-BAS-</v>
      </c>
    </row>
    <row r="2155" customFormat="false" ht="12.75" hidden="false" customHeight="false" outlineLevel="0" collapsed="false">
      <c r="A2155" s="80" t="n">
        <v>36682</v>
      </c>
      <c r="B2155" s="81" t="s">
        <v>55</v>
      </c>
      <c r="C2155" s="81" t="s">
        <v>56</v>
      </c>
      <c r="D2155" s="81" t="s">
        <v>84</v>
      </c>
      <c r="E2155" s="81" t="s">
        <v>21</v>
      </c>
      <c r="F2155" s="81"/>
      <c r="G2155" s="81" t="s">
        <v>58</v>
      </c>
      <c r="H2155" s="80" t="n">
        <v>41487</v>
      </c>
      <c r="I2155" s="81" t="n">
        <v>0</v>
      </c>
      <c r="J2155" s="81" t="n">
        <v>0</v>
      </c>
      <c r="K2155" s="82" t="n">
        <f aca="false">IF(J2155=0,0,J2155/I2155)</f>
        <v>0</v>
      </c>
      <c r="L2155" s="82" t="n">
        <f aca="false">I2155/UOM</f>
        <v>0</v>
      </c>
      <c r="M2155" s="82" t="n">
        <f aca="false">J2155/UOM</f>
        <v>0</v>
      </c>
      <c r="N2155" s="83" t="str">
        <f aca="false">IF(F2155="P","PHY",IF(F2155="G","G",E2155))</f>
        <v>D</v>
      </c>
      <c r="O2155" s="83" t="str">
        <f aca="false">IF(ISNA(VLOOKUP(G2155,BadCanCurves,1,FALSE())),VLOOKUP(D2155,FOLIOS,6,FALSE()),"not used")</f>
        <v>not used</v>
      </c>
      <c r="P2155" s="83" t="n">
        <f aca="false">IF($N2155="P",VLOOKUP(H2155,PrcBuckets,2,FALSE()),0)</f>
        <v>0</v>
      </c>
      <c r="Q2155" s="83" t="n">
        <f aca="false">IF($N2155="D",VLOOKUP(H2155,BasisBuckets,2,FALSE()),0)</f>
        <v>14</v>
      </c>
      <c r="R2155" s="83" t="n">
        <f aca="false">IF($N2155="PHY",VLOOKUP(H2155,PGDBuckets,2,FALSE()),0)</f>
        <v>0</v>
      </c>
      <c r="S2155" s="83" t="n">
        <f aca="false">IF($N2155="G",VLOOKUP(H2155,PGDBuckets,2,FALSE()),0)</f>
        <v>0</v>
      </c>
      <c r="T2155" s="83" t="n">
        <f aca="false">SUM(P2155:S2155)</f>
        <v>14</v>
      </c>
      <c r="U2155" s="83" t="str">
        <f aca="false">IF(O2155="not used","-",O2155&amp;N2155&amp;T2155)</f>
        <v>-</v>
      </c>
      <c r="V2155" s="83" t="str">
        <f aca="false">IF(O2155="Not Used","-",VLOOKUP(D2155,FOLIOS,7,FALSE())&amp;H2155)</f>
        <v>-</v>
      </c>
      <c r="W2155" s="83" t="str">
        <f aca="false">IF(U2155="-","-",O2155&amp;E2155&amp;H2155)</f>
        <v>-</v>
      </c>
      <c r="X2155" s="84" t="str">
        <f aca="false">D2155&amp;G2155</f>
        <v>FT-CAND-ERMS-BASCGPR-AECO/BASIS</v>
      </c>
      <c r="AF2155" s="0" t="str">
        <f aca="false">D2155&amp;V2155</f>
        <v>FT-CAND-ERMS-BAS-</v>
      </c>
    </row>
    <row r="2156" customFormat="false" ht="12.75" hidden="false" customHeight="false" outlineLevel="0" collapsed="false">
      <c r="A2156" s="80" t="n">
        <v>36682</v>
      </c>
      <c r="B2156" s="81" t="s">
        <v>55</v>
      </c>
      <c r="C2156" s="81" t="s">
        <v>56</v>
      </c>
      <c r="D2156" s="81" t="s">
        <v>84</v>
      </c>
      <c r="E2156" s="81" t="s">
        <v>21</v>
      </c>
      <c r="F2156" s="81"/>
      <c r="G2156" s="81" t="s">
        <v>58</v>
      </c>
      <c r="H2156" s="80" t="n">
        <v>41518</v>
      </c>
      <c r="I2156" s="81" t="n">
        <v>0</v>
      </c>
      <c r="J2156" s="81" t="n">
        <v>0</v>
      </c>
      <c r="K2156" s="82" t="n">
        <f aca="false">IF(J2156=0,0,J2156/I2156)</f>
        <v>0</v>
      </c>
      <c r="L2156" s="82" t="n">
        <f aca="false">I2156/UOM</f>
        <v>0</v>
      </c>
      <c r="M2156" s="82" t="n">
        <f aca="false">J2156/UOM</f>
        <v>0</v>
      </c>
      <c r="N2156" s="83" t="str">
        <f aca="false">IF(F2156="P","PHY",IF(F2156="G","G",E2156))</f>
        <v>D</v>
      </c>
      <c r="O2156" s="83" t="str">
        <f aca="false">IF(ISNA(VLOOKUP(G2156,BadCanCurves,1,FALSE())),VLOOKUP(D2156,FOLIOS,6,FALSE()),"not used")</f>
        <v>not used</v>
      </c>
      <c r="P2156" s="83" t="n">
        <f aca="false">IF($N2156="P",VLOOKUP(H2156,PrcBuckets,2,FALSE()),0)</f>
        <v>0</v>
      </c>
      <c r="Q2156" s="83" t="n">
        <f aca="false">IF($N2156="D",VLOOKUP(H2156,BasisBuckets,2,FALSE()),0)</f>
        <v>14</v>
      </c>
      <c r="R2156" s="83" t="n">
        <f aca="false">IF($N2156="PHY",VLOOKUP(H2156,PGDBuckets,2,FALSE()),0)</f>
        <v>0</v>
      </c>
      <c r="S2156" s="83" t="n">
        <f aca="false">IF($N2156="G",VLOOKUP(H2156,PGDBuckets,2,FALSE()),0)</f>
        <v>0</v>
      </c>
      <c r="T2156" s="83" t="n">
        <f aca="false">SUM(P2156:S2156)</f>
        <v>14</v>
      </c>
      <c r="U2156" s="83" t="str">
        <f aca="false">IF(O2156="not used","-",O2156&amp;N2156&amp;T2156)</f>
        <v>-</v>
      </c>
      <c r="V2156" s="83" t="str">
        <f aca="false">IF(O2156="Not Used","-",VLOOKUP(D2156,FOLIOS,7,FALSE())&amp;H2156)</f>
        <v>-</v>
      </c>
      <c r="W2156" s="83" t="str">
        <f aca="false">IF(U2156="-","-",O2156&amp;E2156&amp;H2156)</f>
        <v>-</v>
      </c>
      <c r="X2156" s="84" t="str">
        <f aca="false">D2156&amp;G2156</f>
        <v>FT-CAND-ERMS-BASCGPR-AECO/BASIS</v>
      </c>
      <c r="AF2156" s="0" t="str">
        <f aca="false">D2156&amp;V2156</f>
        <v>FT-CAND-ERMS-BAS-</v>
      </c>
    </row>
    <row r="2157" customFormat="false" ht="12.75" hidden="false" customHeight="false" outlineLevel="0" collapsed="false">
      <c r="A2157" s="80" t="n">
        <v>36682</v>
      </c>
      <c r="B2157" s="81" t="s">
        <v>55</v>
      </c>
      <c r="C2157" s="81" t="s">
        <v>56</v>
      </c>
      <c r="D2157" s="81" t="s">
        <v>84</v>
      </c>
      <c r="E2157" s="81" t="s">
        <v>21</v>
      </c>
      <c r="F2157" s="81"/>
      <c r="G2157" s="81" t="s">
        <v>58</v>
      </c>
      <c r="H2157" s="80" t="n">
        <v>41548</v>
      </c>
      <c r="I2157" s="81" t="n">
        <v>0</v>
      </c>
      <c r="J2157" s="81" t="n">
        <v>0</v>
      </c>
      <c r="K2157" s="82" t="n">
        <f aca="false">IF(J2157=0,0,J2157/I2157)</f>
        <v>0</v>
      </c>
      <c r="L2157" s="82" t="n">
        <f aca="false">I2157/UOM</f>
        <v>0</v>
      </c>
      <c r="M2157" s="82" t="n">
        <f aca="false">J2157/UOM</f>
        <v>0</v>
      </c>
      <c r="N2157" s="83" t="str">
        <f aca="false">IF(F2157="P","PHY",IF(F2157="G","G",E2157))</f>
        <v>D</v>
      </c>
      <c r="O2157" s="83" t="str">
        <f aca="false">IF(ISNA(VLOOKUP(G2157,BadCanCurves,1,FALSE())),VLOOKUP(D2157,FOLIOS,6,FALSE()),"not used")</f>
        <v>not used</v>
      </c>
      <c r="P2157" s="83" t="n">
        <f aca="false">IF($N2157="P",VLOOKUP(H2157,PrcBuckets,2,FALSE()),0)</f>
        <v>0</v>
      </c>
      <c r="Q2157" s="83" t="n">
        <f aca="false">IF($N2157="D",VLOOKUP(H2157,BasisBuckets,2,FALSE()),0)</f>
        <v>14</v>
      </c>
      <c r="R2157" s="83" t="n">
        <f aca="false">IF($N2157="PHY",VLOOKUP(H2157,PGDBuckets,2,FALSE()),0)</f>
        <v>0</v>
      </c>
      <c r="S2157" s="83" t="n">
        <f aca="false">IF($N2157="G",VLOOKUP(H2157,PGDBuckets,2,FALSE()),0)</f>
        <v>0</v>
      </c>
      <c r="T2157" s="83" t="n">
        <f aca="false">SUM(P2157:S2157)</f>
        <v>14</v>
      </c>
      <c r="U2157" s="83" t="str">
        <f aca="false">IF(O2157="not used","-",O2157&amp;N2157&amp;T2157)</f>
        <v>-</v>
      </c>
      <c r="V2157" s="83" t="str">
        <f aca="false">IF(O2157="Not Used","-",VLOOKUP(D2157,FOLIOS,7,FALSE())&amp;H2157)</f>
        <v>-</v>
      </c>
      <c r="W2157" s="83" t="str">
        <f aca="false">IF(U2157="-","-",O2157&amp;E2157&amp;H2157)</f>
        <v>-</v>
      </c>
      <c r="X2157" s="84" t="str">
        <f aca="false">D2157&amp;G2157</f>
        <v>FT-CAND-ERMS-BASCGPR-AECO/BASIS</v>
      </c>
      <c r="AF2157" s="0" t="str">
        <f aca="false">D2157&amp;V2157</f>
        <v>FT-CAND-ERMS-BAS-</v>
      </c>
    </row>
    <row r="2158" customFormat="false" ht="12.75" hidden="false" customHeight="false" outlineLevel="0" collapsed="false">
      <c r="A2158" s="80" t="n">
        <v>36682</v>
      </c>
      <c r="B2158" s="81" t="s">
        <v>55</v>
      </c>
      <c r="C2158" s="81" t="s">
        <v>56</v>
      </c>
      <c r="D2158" s="81" t="s">
        <v>84</v>
      </c>
      <c r="E2158" s="81" t="s">
        <v>21</v>
      </c>
      <c r="F2158" s="81"/>
      <c r="G2158" s="81" t="s">
        <v>58</v>
      </c>
      <c r="H2158" s="80" t="n">
        <v>41579</v>
      </c>
      <c r="I2158" s="81" t="n">
        <v>0</v>
      </c>
      <c r="J2158" s="81" t="n">
        <v>0</v>
      </c>
      <c r="K2158" s="82" t="n">
        <f aca="false">IF(J2158=0,0,J2158/I2158)</f>
        <v>0</v>
      </c>
      <c r="L2158" s="82" t="n">
        <f aca="false">I2158/UOM</f>
        <v>0</v>
      </c>
      <c r="M2158" s="82" t="n">
        <f aca="false">J2158/UOM</f>
        <v>0</v>
      </c>
      <c r="N2158" s="83" t="str">
        <f aca="false">IF(F2158="P","PHY",IF(F2158="G","G",E2158))</f>
        <v>D</v>
      </c>
      <c r="O2158" s="83" t="str">
        <f aca="false">IF(ISNA(VLOOKUP(G2158,BadCanCurves,1,FALSE())),VLOOKUP(D2158,FOLIOS,6,FALSE()),"not used")</f>
        <v>not used</v>
      </c>
      <c r="P2158" s="83" t="n">
        <f aca="false">IF($N2158="P",VLOOKUP(H2158,PrcBuckets,2,FALSE()),0)</f>
        <v>0</v>
      </c>
      <c r="Q2158" s="83" t="n">
        <f aca="false">IF($N2158="D",VLOOKUP(H2158,BasisBuckets,2,FALSE()),0)</f>
        <v>14</v>
      </c>
      <c r="R2158" s="83" t="n">
        <f aca="false">IF($N2158="PHY",VLOOKUP(H2158,PGDBuckets,2,FALSE()),0)</f>
        <v>0</v>
      </c>
      <c r="S2158" s="83" t="n">
        <f aca="false">IF($N2158="G",VLOOKUP(H2158,PGDBuckets,2,FALSE()),0)</f>
        <v>0</v>
      </c>
      <c r="T2158" s="83" t="n">
        <f aca="false">SUM(P2158:S2158)</f>
        <v>14</v>
      </c>
      <c r="U2158" s="83" t="str">
        <f aca="false">IF(O2158="not used","-",O2158&amp;N2158&amp;T2158)</f>
        <v>-</v>
      </c>
      <c r="V2158" s="83" t="str">
        <f aca="false">IF(O2158="Not Used","-",VLOOKUP(D2158,FOLIOS,7,FALSE())&amp;H2158)</f>
        <v>-</v>
      </c>
      <c r="W2158" s="83" t="str">
        <f aca="false">IF(U2158="-","-",O2158&amp;E2158&amp;H2158)</f>
        <v>-</v>
      </c>
      <c r="X2158" s="84" t="str">
        <f aca="false">D2158&amp;G2158</f>
        <v>FT-CAND-ERMS-BASCGPR-AECO/BASIS</v>
      </c>
      <c r="AF2158" s="0" t="str">
        <f aca="false">D2158&amp;V2158</f>
        <v>FT-CAND-ERMS-BAS-</v>
      </c>
    </row>
    <row r="2159" customFormat="false" ht="12.75" hidden="false" customHeight="false" outlineLevel="0" collapsed="false">
      <c r="A2159" s="80" t="n">
        <v>36682</v>
      </c>
      <c r="B2159" s="81" t="s">
        <v>55</v>
      </c>
      <c r="C2159" s="81" t="s">
        <v>56</v>
      </c>
      <c r="D2159" s="81" t="s">
        <v>84</v>
      </c>
      <c r="E2159" s="81" t="s">
        <v>21</v>
      </c>
      <c r="F2159" s="81"/>
      <c r="G2159" s="81" t="s">
        <v>58</v>
      </c>
      <c r="H2159" s="80" t="n">
        <v>41609</v>
      </c>
      <c r="I2159" s="81" t="n">
        <v>0</v>
      </c>
      <c r="J2159" s="81" t="n">
        <v>0</v>
      </c>
      <c r="K2159" s="82" t="n">
        <f aca="false">IF(J2159=0,0,J2159/I2159)</f>
        <v>0</v>
      </c>
      <c r="L2159" s="82" t="n">
        <f aca="false">I2159/UOM</f>
        <v>0</v>
      </c>
      <c r="M2159" s="82" t="n">
        <f aca="false">J2159/UOM</f>
        <v>0</v>
      </c>
      <c r="N2159" s="83" t="str">
        <f aca="false">IF(F2159="P","PHY",IF(F2159="G","G",E2159))</f>
        <v>D</v>
      </c>
      <c r="O2159" s="83" t="str">
        <f aca="false">IF(ISNA(VLOOKUP(G2159,BadCanCurves,1,FALSE())),VLOOKUP(D2159,FOLIOS,6,FALSE()),"not used")</f>
        <v>not used</v>
      </c>
      <c r="P2159" s="83" t="n">
        <f aca="false">IF($N2159="P",VLOOKUP(H2159,PrcBuckets,2,FALSE()),0)</f>
        <v>0</v>
      </c>
      <c r="Q2159" s="83" t="n">
        <f aca="false">IF($N2159="D",VLOOKUP(H2159,BasisBuckets,2,FALSE()),0)</f>
        <v>14</v>
      </c>
      <c r="R2159" s="83" t="n">
        <f aca="false">IF($N2159="PHY",VLOOKUP(H2159,PGDBuckets,2,FALSE()),0)</f>
        <v>0</v>
      </c>
      <c r="S2159" s="83" t="n">
        <f aca="false">IF($N2159="G",VLOOKUP(H2159,PGDBuckets,2,FALSE()),0)</f>
        <v>0</v>
      </c>
      <c r="T2159" s="83" t="n">
        <f aca="false">SUM(P2159:S2159)</f>
        <v>14</v>
      </c>
      <c r="U2159" s="83" t="str">
        <f aca="false">IF(O2159="not used","-",O2159&amp;N2159&amp;T2159)</f>
        <v>-</v>
      </c>
      <c r="V2159" s="83" t="str">
        <f aca="false">IF(O2159="Not Used","-",VLOOKUP(D2159,FOLIOS,7,FALSE())&amp;H2159)</f>
        <v>-</v>
      </c>
      <c r="W2159" s="83" t="str">
        <f aca="false">IF(U2159="-","-",O2159&amp;E2159&amp;H2159)</f>
        <v>-</v>
      </c>
      <c r="X2159" s="84" t="str">
        <f aca="false">D2159&amp;G2159</f>
        <v>FT-CAND-ERMS-BASCGPR-AECO/BASIS</v>
      </c>
      <c r="AF2159" s="0" t="str">
        <f aca="false">D2159&amp;V2159</f>
        <v>FT-CAND-ERMS-BAS-</v>
      </c>
    </row>
    <row r="2160" customFormat="false" ht="12.75" hidden="false" customHeight="false" outlineLevel="0" collapsed="false">
      <c r="A2160" s="80" t="n">
        <v>36682</v>
      </c>
      <c r="B2160" s="81" t="s">
        <v>55</v>
      </c>
      <c r="C2160" s="81" t="s">
        <v>56</v>
      </c>
      <c r="D2160" s="81" t="s">
        <v>84</v>
      </c>
      <c r="E2160" s="81" t="s">
        <v>21</v>
      </c>
      <c r="F2160" s="81"/>
      <c r="G2160" s="81" t="s">
        <v>58</v>
      </c>
      <c r="H2160" s="80" t="n">
        <v>41640</v>
      </c>
      <c r="I2160" s="81" t="n">
        <v>0</v>
      </c>
      <c r="J2160" s="81" t="n">
        <v>0</v>
      </c>
      <c r="K2160" s="82" t="n">
        <f aca="false">IF(J2160=0,0,J2160/I2160)</f>
        <v>0</v>
      </c>
      <c r="L2160" s="82" t="n">
        <f aca="false">I2160/UOM</f>
        <v>0</v>
      </c>
      <c r="M2160" s="82" t="n">
        <f aca="false">J2160/UOM</f>
        <v>0</v>
      </c>
      <c r="N2160" s="83" t="str">
        <f aca="false">IF(F2160="P","PHY",IF(F2160="G","G",E2160))</f>
        <v>D</v>
      </c>
      <c r="O2160" s="83" t="str">
        <f aca="false">IF(ISNA(VLOOKUP(G2160,BadCanCurves,1,FALSE())),VLOOKUP(D2160,FOLIOS,6,FALSE()),"not used")</f>
        <v>not used</v>
      </c>
      <c r="P2160" s="83" t="n">
        <f aca="false">IF($N2160="P",VLOOKUP(H2160,PrcBuckets,2,FALSE()),0)</f>
        <v>0</v>
      </c>
      <c r="Q2160" s="83" t="n">
        <f aca="false">IF($N2160="D",VLOOKUP(H2160,BasisBuckets,2,FALSE()),0)</f>
        <v>14</v>
      </c>
      <c r="R2160" s="83" t="n">
        <f aca="false">IF($N2160="PHY",VLOOKUP(H2160,PGDBuckets,2,FALSE()),0)</f>
        <v>0</v>
      </c>
      <c r="S2160" s="83" t="n">
        <f aca="false">IF($N2160="G",VLOOKUP(H2160,PGDBuckets,2,FALSE()),0)</f>
        <v>0</v>
      </c>
      <c r="T2160" s="83" t="n">
        <f aca="false">SUM(P2160:S2160)</f>
        <v>14</v>
      </c>
      <c r="U2160" s="83" t="str">
        <f aca="false">IF(O2160="not used","-",O2160&amp;N2160&amp;T2160)</f>
        <v>-</v>
      </c>
      <c r="V2160" s="83" t="str">
        <f aca="false">IF(O2160="Not Used","-",VLOOKUP(D2160,FOLIOS,7,FALSE())&amp;H2160)</f>
        <v>-</v>
      </c>
      <c r="W2160" s="83" t="str">
        <f aca="false">IF(U2160="-","-",O2160&amp;E2160&amp;H2160)</f>
        <v>-</v>
      </c>
      <c r="X2160" s="84" t="str">
        <f aca="false">D2160&amp;G2160</f>
        <v>FT-CAND-ERMS-BASCGPR-AECO/BASIS</v>
      </c>
      <c r="AF2160" s="0" t="str">
        <f aca="false">D2160&amp;V2160</f>
        <v>FT-CAND-ERMS-BAS-</v>
      </c>
    </row>
    <row r="2161" customFormat="false" ht="12.75" hidden="false" customHeight="false" outlineLevel="0" collapsed="false">
      <c r="A2161" s="80" t="n">
        <v>36682</v>
      </c>
      <c r="B2161" s="81" t="s">
        <v>55</v>
      </c>
      <c r="C2161" s="81" t="s">
        <v>56</v>
      </c>
      <c r="D2161" s="81" t="s">
        <v>84</v>
      </c>
      <c r="E2161" s="81" t="s">
        <v>21</v>
      </c>
      <c r="F2161" s="81"/>
      <c r="G2161" s="81" t="s">
        <v>58</v>
      </c>
      <c r="H2161" s="80" t="n">
        <v>41671</v>
      </c>
      <c r="I2161" s="81" t="n">
        <v>0</v>
      </c>
      <c r="J2161" s="81" t="n">
        <v>0</v>
      </c>
      <c r="K2161" s="82" t="n">
        <f aca="false">IF(J2161=0,0,J2161/I2161)</f>
        <v>0</v>
      </c>
      <c r="L2161" s="82" t="n">
        <f aca="false">I2161/UOM</f>
        <v>0</v>
      </c>
      <c r="M2161" s="82" t="n">
        <f aca="false">J2161/UOM</f>
        <v>0</v>
      </c>
      <c r="N2161" s="83" t="str">
        <f aca="false">IF(F2161="P","PHY",IF(F2161="G","G",E2161))</f>
        <v>D</v>
      </c>
      <c r="O2161" s="83" t="str">
        <f aca="false">IF(ISNA(VLOOKUP(G2161,BadCanCurves,1,FALSE())),VLOOKUP(D2161,FOLIOS,6,FALSE()),"not used")</f>
        <v>not used</v>
      </c>
      <c r="P2161" s="83" t="n">
        <f aca="false">IF($N2161="P",VLOOKUP(H2161,PrcBuckets,2,FALSE()),0)</f>
        <v>0</v>
      </c>
      <c r="Q2161" s="83" t="n">
        <f aca="false">IF($N2161="D",VLOOKUP(H2161,BasisBuckets,2,FALSE()),0)</f>
        <v>14</v>
      </c>
      <c r="R2161" s="83" t="n">
        <f aca="false">IF($N2161="PHY",VLOOKUP(H2161,PGDBuckets,2,FALSE()),0)</f>
        <v>0</v>
      </c>
      <c r="S2161" s="83" t="n">
        <f aca="false">IF($N2161="G",VLOOKUP(H2161,PGDBuckets,2,FALSE()),0)</f>
        <v>0</v>
      </c>
      <c r="T2161" s="83" t="n">
        <f aca="false">SUM(P2161:S2161)</f>
        <v>14</v>
      </c>
      <c r="U2161" s="83" t="str">
        <f aca="false">IF(O2161="not used","-",O2161&amp;N2161&amp;T2161)</f>
        <v>-</v>
      </c>
      <c r="V2161" s="83" t="str">
        <f aca="false">IF(O2161="Not Used","-",VLOOKUP(D2161,FOLIOS,7,FALSE())&amp;H2161)</f>
        <v>-</v>
      </c>
      <c r="W2161" s="83" t="str">
        <f aca="false">IF(U2161="-","-",O2161&amp;E2161&amp;H2161)</f>
        <v>-</v>
      </c>
      <c r="X2161" s="84" t="str">
        <f aca="false">D2161&amp;G2161</f>
        <v>FT-CAND-ERMS-BASCGPR-AECO/BASIS</v>
      </c>
      <c r="AF2161" s="0" t="str">
        <f aca="false">D2161&amp;V2161</f>
        <v>FT-CAND-ERMS-BAS-</v>
      </c>
    </row>
    <row r="2162" customFormat="false" ht="12.75" hidden="false" customHeight="false" outlineLevel="0" collapsed="false">
      <c r="A2162" s="80" t="n">
        <v>36682</v>
      </c>
      <c r="B2162" s="81" t="s">
        <v>55</v>
      </c>
      <c r="C2162" s="81" t="s">
        <v>56</v>
      </c>
      <c r="D2162" s="81" t="s">
        <v>84</v>
      </c>
      <c r="E2162" s="81" t="s">
        <v>21</v>
      </c>
      <c r="F2162" s="81"/>
      <c r="G2162" s="81" t="s">
        <v>58</v>
      </c>
      <c r="H2162" s="80" t="n">
        <v>41699</v>
      </c>
      <c r="I2162" s="81" t="n">
        <v>0</v>
      </c>
      <c r="J2162" s="81" t="n">
        <v>0</v>
      </c>
      <c r="K2162" s="82" t="n">
        <f aca="false">IF(J2162=0,0,J2162/I2162)</f>
        <v>0</v>
      </c>
      <c r="L2162" s="82" t="n">
        <f aca="false">I2162/UOM</f>
        <v>0</v>
      </c>
      <c r="M2162" s="82" t="n">
        <f aca="false">J2162/UOM</f>
        <v>0</v>
      </c>
      <c r="N2162" s="83" t="str">
        <f aca="false">IF(F2162="P","PHY",IF(F2162="G","G",E2162))</f>
        <v>D</v>
      </c>
      <c r="O2162" s="83" t="str">
        <f aca="false">IF(ISNA(VLOOKUP(G2162,BadCanCurves,1,FALSE())),VLOOKUP(D2162,FOLIOS,6,FALSE()),"not used")</f>
        <v>not used</v>
      </c>
      <c r="P2162" s="83" t="n">
        <f aca="false">IF($N2162="P",VLOOKUP(H2162,PrcBuckets,2,FALSE()),0)</f>
        <v>0</v>
      </c>
      <c r="Q2162" s="83" t="n">
        <f aca="false">IF($N2162="D",VLOOKUP(H2162,BasisBuckets,2,FALSE()),0)</f>
        <v>14</v>
      </c>
      <c r="R2162" s="83" t="n">
        <f aca="false">IF($N2162="PHY",VLOOKUP(H2162,PGDBuckets,2,FALSE()),0)</f>
        <v>0</v>
      </c>
      <c r="S2162" s="83" t="n">
        <f aca="false">IF($N2162="G",VLOOKUP(H2162,PGDBuckets,2,FALSE()),0)</f>
        <v>0</v>
      </c>
      <c r="T2162" s="83" t="n">
        <f aca="false">SUM(P2162:S2162)</f>
        <v>14</v>
      </c>
      <c r="U2162" s="83" t="str">
        <f aca="false">IF(O2162="not used","-",O2162&amp;N2162&amp;T2162)</f>
        <v>-</v>
      </c>
      <c r="V2162" s="83" t="str">
        <f aca="false">IF(O2162="Not Used","-",VLOOKUP(D2162,FOLIOS,7,FALSE())&amp;H2162)</f>
        <v>-</v>
      </c>
      <c r="W2162" s="83" t="str">
        <f aca="false">IF(U2162="-","-",O2162&amp;E2162&amp;H2162)</f>
        <v>-</v>
      </c>
      <c r="X2162" s="84" t="str">
        <f aca="false">D2162&amp;G2162</f>
        <v>FT-CAND-ERMS-BASCGPR-AECO/BASIS</v>
      </c>
      <c r="AF2162" s="0" t="str">
        <f aca="false">D2162&amp;V2162</f>
        <v>FT-CAND-ERMS-BAS-</v>
      </c>
    </row>
    <row r="2163" customFormat="false" ht="12.75" hidden="false" customHeight="false" outlineLevel="0" collapsed="false">
      <c r="A2163" s="80" t="n">
        <v>36682</v>
      </c>
      <c r="B2163" s="81" t="s">
        <v>55</v>
      </c>
      <c r="C2163" s="81" t="s">
        <v>56</v>
      </c>
      <c r="D2163" s="81" t="s">
        <v>84</v>
      </c>
      <c r="E2163" s="81" t="s">
        <v>21</v>
      </c>
      <c r="F2163" s="81"/>
      <c r="G2163" s="81" t="s">
        <v>58</v>
      </c>
      <c r="H2163" s="80" t="n">
        <v>41730</v>
      </c>
      <c r="I2163" s="81" t="n">
        <v>0</v>
      </c>
      <c r="J2163" s="81" t="n">
        <v>0</v>
      </c>
      <c r="K2163" s="82" t="n">
        <f aca="false">IF(J2163=0,0,J2163/I2163)</f>
        <v>0</v>
      </c>
      <c r="L2163" s="82" t="n">
        <f aca="false">I2163/UOM</f>
        <v>0</v>
      </c>
      <c r="M2163" s="82" t="n">
        <f aca="false">J2163/UOM</f>
        <v>0</v>
      </c>
      <c r="N2163" s="83" t="str">
        <f aca="false">IF(F2163="P","PHY",IF(F2163="G","G",E2163))</f>
        <v>D</v>
      </c>
      <c r="O2163" s="83" t="str">
        <f aca="false">IF(ISNA(VLOOKUP(G2163,BadCanCurves,1,FALSE())),VLOOKUP(D2163,FOLIOS,6,FALSE()),"not used")</f>
        <v>not used</v>
      </c>
      <c r="P2163" s="83" t="n">
        <f aca="false">IF($N2163="P",VLOOKUP(H2163,PrcBuckets,2,FALSE()),0)</f>
        <v>0</v>
      </c>
      <c r="Q2163" s="83" t="n">
        <f aca="false">IF($N2163="D",VLOOKUP(H2163,BasisBuckets,2,FALSE()),0)</f>
        <v>14</v>
      </c>
      <c r="R2163" s="83" t="n">
        <f aca="false">IF($N2163="PHY",VLOOKUP(H2163,PGDBuckets,2,FALSE()),0)</f>
        <v>0</v>
      </c>
      <c r="S2163" s="83" t="n">
        <f aca="false">IF($N2163="G",VLOOKUP(H2163,PGDBuckets,2,FALSE()),0)</f>
        <v>0</v>
      </c>
      <c r="T2163" s="83" t="n">
        <f aca="false">SUM(P2163:S2163)</f>
        <v>14</v>
      </c>
      <c r="U2163" s="83" t="str">
        <f aca="false">IF(O2163="not used","-",O2163&amp;N2163&amp;T2163)</f>
        <v>-</v>
      </c>
      <c r="V2163" s="83" t="str">
        <f aca="false">IF(O2163="Not Used","-",VLOOKUP(D2163,FOLIOS,7,FALSE())&amp;H2163)</f>
        <v>-</v>
      </c>
      <c r="W2163" s="83" t="str">
        <f aca="false">IF(U2163="-","-",O2163&amp;E2163&amp;H2163)</f>
        <v>-</v>
      </c>
      <c r="X2163" s="84" t="str">
        <f aca="false">D2163&amp;G2163</f>
        <v>FT-CAND-ERMS-BASCGPR-AECO/BASIS</v>
      </c>
      <c r="AF2163" s="0" t="str">
        <f aca="false">D2163&amp;V2163</f>
        <v>FT-CAND-ERMS-BAS-</v>
      </c>
    </row>
    <row r="2164" customFormat="false" ht="12.75" hidden="false" customHeight="false" outlineLevel="0" collapsed="false">
      <c r="A2164" s="80" t="n">
        <v>36682</v>
      </c>
      <c r="B2164" s="81" t="s">
        <v>55</v>
      </c>
      <c r="C2164" s="81" t="s">
        <v>56</v>
      </c>
      <c r="D2164" s="81" t="s">
        <v>84</v>
      </c>
      <c r="E2164" s="81" t="s">
        <v>21</v>
      </c>
      <c r="F2164" s="81"/>
      <c r="G2164" s="81" t="s">
        <v>58</v>
      </c>
      <c r="H2164" s="80" t="n">
        <v>41760</v>
      </c>
      <c r="I2164" s="81" t="n">
        <v>0</v>
      </c>
      <c r="J2164" s="81" t="n">
        <v>0</v>
      </c>
      <c r="K2164" s="82" t="n">
        <f aca="false">IF(J2164=0,0,J2164/I2164)</f>
        <v>0</v>
      </c>
      <c r="L2164" s="82" t="n">
        <f aca="false">I2164/UOM</f>
        <v>0</v>
      </c>
      <c r="M2164" s="82" t="n">
        <f aca="false">J2164/UOM</f>
        <v>0</v>
      </c>
      <c r="N2164" s="83" t="str">
        <f aca="false">IF(F2164="P","PHY",IF(F2164="G","G",E2164))</f>
        <v>D</v>
      </c>
      <c r="O2164" s="83" t="str">
        <f aca="false">IF(ISNA(VLOOKUP(G2164,BadCanCurves,1,FALSE())),VLOOKUP(D2164,FOLIOS,6,FALSE()),"not used")</f>
        <v>not used</v>
      </c>
      <c r="P2164" s="83" t="n">
        <f aca="false">IF($N2164="P",VLOOKUP(H2164,PrcBuckets,2,FALSE()),0)</f>
        <v>0</v>
      </c>
      <c r="Q2164" s="83" t="n">
        <f aca="false">IF($N2164="D",VLOOKUP(H2164,BasisBuckets,2,FALSE()),0)</f>
        <v>14</v>
      </c>
      <c r="R2164" s="83" t="n">
        <f aca="false">IF($N2164="PHY",VLOOKUP(H2164,PGDBuckets,2,FALSE()),0)</f>
        <v>0</v>
      </c>
      <c r="S2164" s="83" t="n">
        <f aca="false">IF($N2164="G",VLOOKUP(H2164,PGDBuckets,2,FALSE()),0)</f>
        <v>0</v>
      </c>
      <c r="T2164" s="83" t="n">
        <f aca="false">SUM(P2164:S2164)</f>
        <v>14</v>
      </c>
      <c r="U2164" s="83" t="str">
        <f aca="false">IF(O2164="not used","-",O2164&amp;N2164&amp;T2164)</f>
        <v>-</v>
      </c>
      <c r="V2164" s="83" t="str">
        <f aca="false">IF(O2164="Not Used","-",VLOOKUP(D2164,FOLIOS,7,FALSE())&amp;H2164)</f>
        <v>-</v>
      </c>
      <c r="W2164" s="83" t="str">
        <f aca="false">IF(U2164="-","-",O2164&amp;E2164&amp;H2164)</f>
        <v>-</v>
      </c>
      <c r="X2164" s="84" t="str">
        <f aca="false">D2164&amp;G2164</f>
        <v>FT-CAND-ERMS-BASCGPR-AECO/BASIS</v>
      </c>
      <c r="AF2164" s="0" t="str">
        <f aca="false">D2164&amp;V2164</f>
        <v>FT-CAND-ERMS-BAS-</v>
      </c>
    </row>
    <row r="2165" customFormat="false" ht="12.75" hidden="false" customHeight="false" outlineLevel="0" collapsed="false">
      <c r="A2165" s="80" t="n">
        <v>36682</v>
      </c>
      <c r="B2165" s="81" t="s">
        <v>55</v>
      </c>
      <c r="C2165" s="81" t="s">
        <v>56</v>
      </c>
      <c r="D2165" s="81" t="s">
        <v>84</v>
      </c>
      <c r="E2165" s="81" t="s">
        <v>21</v>
      </c>
      <c r="F2165" s="81"/>
      <c r="G2165" s="81" t="s">
        <v>58</v>
      </c>
      <c r="H2165" s="80" t="n">
        <v>41791</v>
      </c>
      <c r="I2165" s="81" t="n">
        <v>0</v>
      </c>
      <c r="J2165" s="81" t="n">
        <v>0</v>
      </c>
      <c r="K2165" s="82" t="n">
        <f aca="false">IF(J2165=0,0,J2165/I2165)</f>
        <v>0</v>
      </c>
      <c r="L2165" s="82" t="n">
        <f aca="false">I2165/UOM</f>
        <v>0</v>
      </c>
      <c r="M2165" s="82" t="n">
        <f aca="false">J2165/UOM</f>
        <v>0</v>
      </c>
      <c r="N2165" s="83" t="str">
        <f aca="false">IF(F2165="P","PHY",IF(F2165="G","G",E2165))</f>
        <v>D</v>
      </c>
      <c r="O2165" s="83" t="str">
        <f aca="false">IF(ISNA(VLOOKUP(G2165,BadCanCurves,1,FALSE())),VLOOKUP(D2165,FOLIOS,6,FALSE()),"not used")</f>
        <v>not used</v>
      </c>
      <c r="P2165" s="83" t="n">
        <f aca="false">IF($N2165="P",VLOOKUP(H2165,PrcBuckets,2,FALSE()),0)</f>
        <v>0</v>
      </c>
      <c r="Q2165" s="83" t="n">
        <f aca="false">IF($N2165="D",VLOOKUP(H2165,BasisBuckets,2,FALSE()),0)</f>
        <v>14</v>
      </c>
      <c r="R2165" s="83" t="n">
        <f aca="false">IF($N2165="PHY",VLOOKUP(H2165,PGDBuckets,2,FALSE()),0)</f>
        <v>0</v>
      </c>
      <c r="S2165" s="83" t="n">
        <f aca="false">IF($N2165="G",VLOOKUP(H2165,PGDBuckets,2,FALSE()),0)</f>
        <v>0</v>
      </c>
      <c r="T2165" s="83" t="n">
        <f aca="false">SUM(P2165:S2165)</f>
        <v>14</v>
      </c>
      <c r="U2165" s="83" t="str">
        <f aca="false">IF(O2165="not used","-",O2165&amp;N2165&amp;T2165)</f>
        <v>-</v>
      </c>
      <c r="V2165" s="83" t="str">
        <f aca="false">IF(O2165="Not Used","-",VLOOKUP(D2165,FOLIOS,7,FALSE())&amp;H2165)</f>
        <v>-</v>
      </c>
      <c r="W2165" s="83" t="str">
        <f aca="false">IF(U2165="-","-",O2165&amp;E2165&amp;H2165)</f>
        <v>-</v>
      </c>
      <c r="X2165" s="84" t="str">
        <f aca="false">D2165&amp;G2165</f>
        <v>FT-CAND-ERMS-BASCGPR-AECO/BASIS</v>
      </c>
      <c r="AF2165" s="0" t="str">
        <f aca="false">D2165&amp;V2165</f>
        <v>FT-CAND-ERMS-BAS-</v>
      </c>
    </row>
    <row r="2166" customFormat="false" ht="12.75" hidden="false" customHeight="false" outlineLevel="0" collapsed="false">
      <c r="A2166" s="80" t="n">
        <v>36682</v>
      </c>
      <c r="B2166" s="81" t="s">
        <v>55</v>
      </c>
      <c r="C2166" s="81" t="s">
        <v>56</v>
      </c>
      <c r="D2166" s="81" t="s">
        <v>84</v>
      </c>
      <c r="E2166" s="81" t="s">
        <v>21</v>
      </c>
      <c r="F2166" s="81"/>
      <c r="G2166" s="81" t="s">
        <v>58</v>
      </c>
      <c r="H2166" s="80" t="n">
        <v>41821</v>
      </c>
      <c r="I2166" s="81" t="n">
        <v>0</v>
      </c>
      <c r="J2166" s="81" t="n">
        <v>0</v>
      </c>
      <c r="K2166" s="82" t="n">
        <f aca="false">IF(J2166=0,0,J2166/I2166)</f>
        <v>0</v>
      </c>
      <c r="L2166" s="82" t="n">
        <f aca="false">I2166/UOM</f>
        <v>0</v>
      </c>
      <c r="M2166" s="82" t="n">
        <f aca="false">J2166/UOM</f>
        <v>0</v>
      </c>
      <c r="N2166" s="83" t="str">
        <f aca="false">IF(F2166="P","PHY",IF(F2166="G","G",E2166))</f>
        <v>D</v>
      </c>
      <c r="O2166" s="83" t="str">
        <f aca="false">IF(ISNA(VLOOKUP(G2166,BadCanCurves,1,FALSE())),VLOOKUP(D2166,FOLIOS,6,FALSE()),"not used")</f>
        <v>not used</v>
      </c>
      <c r="P2166" s="83" t="n">
        <f aca="false">IF($N2166="P",VLOOKUP(H2166,PrcBuckets,2,FALSE()),0)</f>
        <v>0</v>
      </c>
      <c r="Q2166" s="83" t="n">
        <f aca="false">IF($N2166="D",VLOOKUP(H2166,BasisBuckets,2,FALSE()),0)</f>
        <v>14</v>
      </c>
      <c r="R2166" s="83" t="n">
        <f aca="false">IF($N2166="PHY",VLOOKUP(H2166,PGDBuckets,2,FALSE()),0)</f>
        <v>0</v>
      </c>
      <c r="S2166" s="83" t="n">
        <f aca="false">IF($N2166="G",VLOOKUP(H2166,PGDBuckets,2,FALSE()),0)</f>
        <v>0</v>
      </c>
      <c r="T2166" s="83" t="n">
        <f aca="false">SUM(P2166:S2166)</f>
        <v>14</v>
      </c>
      <c r="U2166" s="83" t="str">
        <f aca="false">IF(O2166="not used","-",O2166&amp;N2166&amp;T2166)</f>
        <v>-</v>
      </c>
      <c r="V2166" s="83" t="str">
        <f aca="false">IF(O2166="Not Used","-",VLOOKUP(D2166,FOLIOS,7,FALSE())&amp;H2166)</f>
        <v>-</v>
      </c>
      <c r="W2166" s="83" t="str">
        <f aca="false">IF(U2166="-","-",O2166&amp;E2166&amp;H2166)</f>
        <v>-</v>
      </c>
      <c r="X2166" s="84" t="str">
        <f aca="false">D2166&amp;G2166</f>
        <v>FT-CAND-ERMS-BASCGPR-AECO/BASIS</v>
      </c>
      <c r="AF2166" s="0" t="str">
        <f aca="false">D2166&amp;V2166</f>
        <v>FT-CAND-ERMS-BAS-</v>
      </c>
    </row>
    <row r="2167" customFormat="false" ht="12.75" hidden="false" customHeight="false" outlineLevel="0" collapsed="false">
      <c r="A2167" s="80" t="n">
        <v>36682</v>
      </c>
      <c r="B2167" s="81" t="s">
        <v>55</v>
      </c>
      <c r="C2167" s="81" t="s">
        <v>56</v>
      </c>
      <c r="D2167" s="81" t="s">
        <v>84</v>
      </c>
      <c r="E2167" s="81" t="s">
        <v>21</v>
      </c>
      <c r="F2167" s="81"/>
      <c r="G2167" s="81" t="s">
        <v>58</v>
      </c>
      <c r="H2167" s="80" t="n">
        <v>41852</v>
      </c>
      <c r="I2167" s="81" t="n">
        <v>0</v>
      </c>
      <c r="J2167" s="81" t="n">
        <v>0</v>
      </c>
      <c r="K2167" s="82" t="n">
        <f aca="false">IF(J2167=0,0,J2167/I2167)</f>
        <v>0</v>
      </c>
      <c r="L2167" s="82" t="n">
        <f aca="false">I2167/UOM</f>
        <v>0</v>
      </c>
      <c r="M2167" s="82" t="n">
        <f aca="false">J2167/UOM</f>
        <v>0</v>
      </c>
      <c r="N2167" s="83" t="str">
        <f aca="false">IF(F2167="P","PHY",IF(F2167="G","G",E2167))</f>
        <v>D</v>
      </c>
      <c r="O2167" s="83" t="str">
        <f aca="false">IF(ISNA(VLOOKUP(G2167,BadCanCurves,1,FALSE())),VLOOKUP(D2167,FOLIOS,6,FALSE()),"not used")</f>
        <v>not used</v>
      </c>
      <c r="P2167" s="83" t="n">
        <f aca="false">IF($N2167="P",VLOOKUP(H2167,PrcBuckets,2,FALSE()),0)</f>
        <v>0</v>
      </c>
      <c r="Q2167" s="83" t="n">
        <f aca="false">IF($N2167="D",VLOOKUP(H2167,BasisBuckets,2,FALSE()),0)</f>
        <v>14</v>
      </c>
      <c r="R2167" s="83" t="n">
        <f aca="false">IF($N2167="PHY",VLOOKUP(H2167,PGDBuckets,2,FALSE()),0)</f>
        <v>0</v>
      </c>
      <c r="S2167" s="83" t="n">
        <f aca="false">IF($N2167="G",VLOOKUP(H2167,PGDBuckets,2,FALSE()),0)</f>
        <v>0</v>
      </c>
      <c r="T2167" s="83" t="n">
        <f aca="false">SUM(P2167:S2167)</f>
        <v>14</v>
      </c>
      <c r="U2167" s="83" t="str">
        <f aca="false">IF(O2167="not used","-",O2167&amp;N2167&amp;T2167)</f>
        <v>-</v>
      </c>
      <c r="V2167" s="83" t="str">
        <f aca="false">IF(O2167="Not Used","-",VLOOKUP(D2167,FOLIOS,7,FALSE())&amp;H2167)</f>
        <v>-</v>
      </c>
      <c r="W2167" s="83" t="str">
        <f aca="false">IF(U2167="-","-",O2167&amp;E2167&amp;H2167)</f>
        <v>-</v>
      </c>
      <c r="X2167" s="84" t="str">
        <f aca="false">D2167&amp;G2167</f>
        <v>FT-CAND-ERMS-BASCGPR-AECO/BASIS</v>
      </c>
      <c r="AF2167" s="0" t="str">
        <f aca="false">D2167&amp;V2167</f>
        <v>FT-CAND-ERMS-BAS-</v>
      </c>
    </row>
    <row r="2168" customFormat="false" ht="12.75" hidden="false" customHeight="false" outlineLevel="0" collapsed="false">
      <c r="A2168" s="80" t="n">
        <v>36682</v>
      </c>
      <c r="B2168" s="81" t="s">
        <v>55</v>
      </c>
      <c r="C2168" s="81" t="s">
        <v>56</v>
      </c>
      <c r="D2168" s="81" t="s">
        <v>84</v>
      </c>
      <c r="E2168" s="81" t="s">
        <v>21</v>
      </c>
      <c r="F2168" s="81"/>
      <c r="G2168" s="81" t="s">
        <v>58</v>
      </c>
      <c r="H2168" s="80" t="n">
        <v>41883</v>
      </c>
      <c r="I2168" s="81" t="n">
        <v>0</v>
      </c>
      <c r="J2168" s="81" t="n">
        <v>0</v>
      </c>
      <c r="K2168" s="82" t="n">
        <f aca="false">IF(J2168=0,0,J2168/I2168)</f>
        <v>0</v>
      </c>
      <c r="L2168" s="82" t="n">
        <f aca="false">I2168/UOM</f>
        <v>0</v>
      </c>
      <c r="M2168" s="82" t="n">
        <f aca="false">J2168/UOM</f>
        <v>0</v>
      </c>
      <c r="N2168" s="83" t="str">
        <f aca="false">IF(F2168="P","PHY",IF(F2168="G","G",E2168))</f>
        <v>D</v>
      </c>
      <c r="O2168" s="83" t="str">
        <f aca="false">IF(ISNA(VLOOKUP(G2168,BadCanCurves,1,FALSE())),VLOOKUP(D2168,FOLIOS,6,FALSE()),"not used")</f>
        <v>not used</v>
      </c>
      <c r="P2168" s="83" t="n">
        <f aca="false">IF($N2168="P",VLOOKUP(H2168,PrcBuckets,2,FALSE()),0)</f>
        <v>0</v>
      </c>
      <c r="Q2168" s="83" t="n">
        <f aca="false">IF($N2168="D",VLOOKUP(H2168,BasisBuckets,2,FALSE()),0)</f>
        <v>14</v>
      </c>
      <c r="R2168" s="83" t="n">
        <f aca="false">IF($N2168="PHY",VLOOKUP(H2168,PGDBuckets,2,FALSE()),0)</f>
        <v>0</v>
      </c>
      <c r="S2168" s="83" t="n">
        <f aca="false">IF($N2168="G",VLOOKUP(H2168,PGDBuckets,2,FALSE()),0)</f>
        <v>0</v>
      </c>
      <c r="T2168" s="83" t="n">
        <f aca="false">SUM(P2168:S2168)</f>
        <v>14</v>
      </c>
      <c r="U2168" s="83" t="str">
        <f aca="false">IF(O2168="not used","-",O2168&amp;N2168&amp;T2168)</f>
        <v>-</v>
      </c>
      <c r="V2168" s="83" t="str">
        <f aca="false">IF(O2168="Not Used","-",VLOOKUP(D2168,FOLIOS,7,FALSE())&amp;H2168)</f>
        <v>-</v>
      </c>
      <c r="W2168" s="83" t="str">
        <f aca="false">IF(U2168="-","-",O2168&amp;E2168&amp;H2168)</f>
        <v>-</v>
      </c>
      <c r="X2168" s="84" t="str">
        <f aca="false">D2168&amp;G2168</f>
        <v>FT-CAND-ERMS-BASCGPR-AECO/BASIS</v>
      </c>
      <c r="AF2168" s="0" t="str">
        <f aca="false">D2168&amp;V2168</f>
        <v>FT-CAND-ERMS-BAS-</v>
      </c>
    </row>
    <row r="2169" customFormat="false" ht="12.75" hidden="false" customHeight="false" outlineLevel="0" collapsed="false">
      <c r="A2169" s="80" t="n">
        <v>36682</v>
      </c>
      <c r="B2169" s="81" t="s">
        <v>55</v>
      </c>
      <c r="C2169" s="81" t="s">
        <v>56</v>
      </c>
      <c r="D2169" s="81" t="s">
        <v>84</v>
      </c>
      <c r="E2169" s="81" t="s">
        <v>21</v>
      </c>
      <c r="F2169" s="81"/>
      <c r="G2169" s="81" t="s">
        <v>58</v>
      </c>
      <c r="H2169" s="80" t="n">
        <v>41913</v>
      </c>
      <c r="I2169" s="81" t="n">
        <v>0</v>
      </c>
      <c r="J2169" s="81" t="n">
        <v>0</v>
      </c>
      <c r="K2169" s="82" t="n">
        <f aca="false">IF(J2169=0,0,J2169/I2169)</f>
        <v>0</v>
      </c>
      <c r="L2169" s="82" t="n">
        <f aca="false">I2169/UOM</f>
        <v>0</v>
      </c>
      <c r="M2169" s="82" t="n">
        <f aca="false">J2169/UOM</f>
        <v>0</v>
      </c>
      <c r="N2169" s="83" t="str">
        <f aca="false">IF(F2169="P","PHY",IF(F2169="G","G",E2169))</f>
        <v>D</v>
      </c>
      <c r="O2169" s="83" t="str">
        <f aca="false">IF(ISNA(VLOOKUP(G2169,BadCanCurves,1,FALSE())),VLOOKUP(D2169,FOLIOS,6,FALSE()),"not used")</f>
        <v>not used</v>
      </c>
      <c r="P2169" s="83" t="n">
        <f aca="false">IF($N2169="P",VLOOKUP(H2169,PrcBuckets,2,FALSE()),0)</f>
        <v>0</v>
      </c>
      <c r="Q2169" s="83" t="n">
        <f aca="false">IF($N2169="D",VLOOKUP(H2169,BasisBuckets,2,FALSE()),0)</f>
        <v>14</v>
      </c>
      <c r="R2169" s="83" t="n">
        <f aca="false">IF($N2169="PHY",VLOOKUP(H2169,PGDBuckets,2,FALSE()),0)</f>
        <v>0</v>
      </c>
      <c r="S2169" s="83" t="n">
        <f aca="false">IF($N2169="G",VLOOKUP(H2169,PGDBuckets,2,FALSE()),0)</f>
        <v>0</v>
      </c>
      <c r="T2169" s="83" t="n">
        <f aca="false">SUM(P2169:S2169)</f>
        <v>14</v>
      </c>
      <c r="U2169" s="83" t="str">
        <f aca="false">IF(O2169="not used","-",O2169&amp;N2169&amp;T2169)</f>
        <v>-</v>
      </c>
      <c r="V2169" s="83" t="str">
        <f aca="false">IF(O2169="Not Used","-",VLOOKUP(D2169,FOLIOS,7,FALSE())&amp;H2169)</f>
        <v>-</v>
      </c>
      <c r="W2169" s="83" t="str">
        <f aca="false">IF(U2169="-","-",O2169&amp;E2169&amp;H2169)</f>
        <v>-</v>
      </c>
      <c r="X2169" s="84" t="str">
        <f aca="false">D2169&amp;G2169</f>
        <v>FT-CAND-ERMS-BASCGPR-AECO/BASIS</v>
      </c>
      <c r="AF2169" s="0" t="str">
        <f aca="false">D2169&amp;V2169</f>
        <v>FT-CAND-ERMS-BAS-</v>
      </c>
    </row>
    <row r="2170" customFormat="false" ht="12.75" hidden="false" customHeight="false" outlineLevel="0" collapsed="false">
      <c r="A2170" s="80" t="n">
        <v>36682</v>
      </c>
      <c r="B2170" s="81" t="s">
        <v>55</v>
      </c>
      <c r="C2170" s="81" t="s">
        <v>56</v>
      </c>
      <c r="D2170" s="81" t="s">
        <v>84</v>
      </c>
      <c r="E2170" s="81" t="s">
        <v>21</v>
      </c>
      <c r="F2170" s="81"/>
      <c r="G2170" s="81" t="s">
        <v>58</v>
      </c>
      <c r="H2170" s="80" t="n">
        <v>41944</v>
      </c>
      <c r="I2170" s="81" t="n">
        <v>0</v>
      </c>
      <c r="J2170" s="81" t="n">
        <v>0</v>
      </c>
      <c r="K2170" s="82" t="n">
        <f aca="false">IF(J2170=0,0,J2170/I2170)</f>
        <v>0</v>
      </c>
      <c r="L2170" s="82" t="n">
        <f aca="false">I2170/UOM</f>
        <v>0</v>
      </c>
      <c r="M2170" s="82" t="n">
        <f aca="false">J2170/UOM</f>
        <v>0</v>
      </c>
      <c r="N2170" s="83" t="str">
        <f aca="false">IF(F2170="P","PHY",IF(F2170="G","G",E2170))</f>
        <v>D</v>
      </c>
      <c r="O2170" s="83" t="str">
        <f aca="false">IF(ISNA(VLOOKUP(G2170,BadCanCurves,1,FALSE())),VLOOKUP(D2170,FOLIOS,6,FALSE()),"not used")</f>
        <v>not used</v>
      </c>
      <c r="P2170" s="83" t="n">
        <f aca="false">IF($N2170="P",VLOOKUP(H2170,PrcBuckets,2,FALSE()),0)</f>
        <v>0</v>
      </c>
      <c r="Q2170" s="83" t="n">
        <f aca="false">IF($N2170="D",VLOOKUP(H2170,BasisBuckets,2,FALSE()),0)</f>
        <v>14</v>
      </c>
      <c r="R2170" s="83" t="n">
        <f aca="false">IF($N2170="PHY",VLOOKUP(H2170,PGDBuckets,2,FALSE()),0)</f>
        <v>0</v>
      </c>
      <c r="S2170" s="83" t="n">
        <f aca="false">IF($N2170="G",VLOOKUP(H2170,PGDBuckets,2,FALSE()),0)</f>
        <v>0</v>
      </c>
      <c r="T2170" s="83" t="n">
        <f aca="false">SUM(P2170:S2170)</f>
        <v>14</v>
      </c>
      <c r="U2170" s="83" t="str">
        <f aca="false">IF(O2170="not used","-",O2170&amp;N2170&amp;T2170)</f>
        <v>-</v>
      </c>
      <c r="V2170" s="83" t="str">
        <f aca="false">IF(O2170="Not Used","-",VLOOKUP(D2170,FOLIOS,7,FALSE())&amp;H2170)</f>
        <v>-</v>
      </c>
      <c r="W2170" s="83" t="str">
        <f aca="false">IF(U2170="-","-",O2170&amp;E2170&amp;H2170)</f>
        <v>-</v>
      </c>
      <c r="X2170" s="84" t="str">
        <f aca="false">D2170&amp;G2170</f>
        <v>FT-CAND-ERMS-BASCGPR-AECO/BASIS</v>
      </c>
      <c r="AF2170" s="0" t="str">
        <f aca="false">D2170&amp;V2170</f>
        <v>FT-CAND-ERMS-BAS-</v>
      </c>
    </row>
    <row r="2171" customFormat="false" ht="12.75" hidden="false" customHeight="false" outlineLevel="0" collapsed="false">
      <c r="A2171" s="80" t="n">
        <v>36682</v>
      </c>
      <c r="B2171" s="81" t="s">
        <v>55</v>
      </c>
      <c r="C2171" s="81" t="s">
        <v>56</v>
      </c>
      <c r="D2171" s="81" t="s">
        <v>84</v>
      </c>
      <c r="E2171" s="81" t="s">
        <v>21</v>
      </c>
      <c r="F2171" s="81"/>
      <c r="G2171" s="81" t="s">
        <v>58</v>
      </c>
      <c r="H2171" s="80" t="n">
        <v>41974</v>
      </c>
      <c r="I2171" s="81" t="n">
        <v>0</v>
      </c>
      <c r="J2171" s="81" t="n">
        <v>0</v>
      </c>
      <c r="K2171" s="82" t="n">
        <f aca="false">IF(J2171=0,0,J2171/I2171)</f>
        <v>0</v>
      </c>
      <c r="L2171" s="82" t="n">
        <f aca="false">I2171/UOM</f>
        <v>0</v>
      </c>
      <c r="M2171" s="82" t="n">
        <f aca="false">J2171/UOM</f>
        <v>0</v>
      </c>
      <c r="N2171" s="83" t="str">
        <f aca="false">IF(F2171="P","PHY",IF(F2171="G","G",E2171))</f>
        <v>D</v>
      </c>
      <c r="O2171" s="83" t="str">
        <f aca="false">IF(ISNA(VLOOKUP(G2171,BadCanCurves,1,FALSE())),VLOOKUP(D2171,FOLIOS,6,FALSE()),"not used")</f>
        <v>not used</v>
      </c>
      <c r="P2171" s="83" t="n">
        <f aca="false">IF($N2171="P",VLOOKUP(H2171,PrcBuckets,2,FALSE()),0)</f>
        <v>0</v>
      </c>
      <c r="Q2171" s="83" t="n">
        <f aca="false">IF($N2171="D",VLOOKUP(H2171,BasisBuckets,2,FALSE()),0)</f>
        <v>14</v>
      </c>
      <c r="R2171" s="83" t="n">
        <f aca="false">IF($N2171="PHY",VLOOKUP(H2171,PGDBuckets,2,FALSE()),0)</f>
        <v>0</v>
      </c>
      <c r="S2171" s="83" t="n">
        <f aca="false">IF($N2171="G",VLOOKUP(H2171,PGDBuckets,2,FALSE()),0)</f>
        <v>0</v>
      </c>
      <c r="T2171" s="83" t="n">
        <f aca="false">SUM(P2171:S2171)</f>
        <v>14</v>
      </c>
      <c r="U2171" s="83" t="str">
        <f aca="false">IF(O2171="not used","-",O2171&amp;N2171&amp;T2171)</f>
        <v>-</v>
      </c>
      <c r="V2171" s="83" t="str">
        <f aca="false">IF(O2171="Not Used","-",VLOOKUP(D2171,FOLIOS,7,FALSE())&amp;H2171)</f>
        <v>-</v>
      </c>
      <c r="W2171" s="83" t="str">
        <f aca="false">IF(U2171="-","-",O2171&amp;E2171&amp;H2171)</f>
        <v>-</v>
      </c>
      <c r="X2171" s="84" t="str">
        <f aca="false">D2171&amp;G2171</f>
        <v>FT-CAND-ERMS-BASCGPR-AECO/BASIS</v>
      </c>
      <c r="AF2171" s="0" t="str">
        <f aca="false">D2171&amp;V2171</f>
        <v>FT-CAND-ERMS-BAS-</v>
      </c>
    </row>
    <row r="2172" customFormat="false" ht="12.75" hidden="false" customHeight="false" outlineLevel="0" collapsed="false">
      <c r="A2172" s="80" t="n">
        <v>36682</v>
      </c>
      <c r="B2172" s="81" t="s">
        <v>55</v>
      </c>
      <c r="C2172" s="81" t="s">
        <v>56</v>
      </c>
      <c r="D2172" s="81" t="s">
        <v>84</v>
      </c>
      <c r="E2172" s="81" t="s">
        <v>21</v>
      </c>
      <c r="F2172" s="81"/>
      <c r="G2172" s="81" t="s">
        <v>85</v>
      </c>
      <c r="H2172" s="80" t="n">
        <v>36708</v>
      </c>
      <c r="I2172" s="81" t="n">
        <v>0</v>
      </c>
      <c r="J2172" s="81" t="n">
        <v>0</v>
      </c>
      <c r="K2172" s="82" t="n">
        <f aca="false">IF(J2172=0,0,J2172/I2172)</f>
        <v>0</v>
      </c>
      <c r="L2172" s="82" t="n">
        <f aca="false">I2172/UOM</f>
        <v>0</v>
      </c>
      <c r="M2172" s="82" t="n">
        <f aca="false">J2172/UOM</f>
        <v>0</v>
      </c>
      <c r="N2172" s="83" t="str">
        <f aca="false">IF(F2172="P","PHY",IF(F2172="G","G",E2172))</f>
        <v>D</v>
      </c>
      <c r="O2172" s="83" t="str">
        <f aca="false">IF(ISNA(VLOOKUP(G2172,BadCanCurves,1,FALSE())),VLOOKUP(D2172,FOLIOS,6,FALSE()),"not used")</f>
        <v>not used</v>
      </c>
      <c r="P2172" s="83" t="n">
        <f aca="false">IF($N2172="P",VLOOKUP(H2172,PrcBuckets,2,FALSE()),0)</f>
        <v>0</v>
      </c>
      <c r="Q2172" s="83" t="n">
        <f aca="false">IF($N2172="D",VLOOKUP(H2172,BasisBuckets,2,FALSE()),0)</f>
        <v>4</v>
      </c>
      <c r="R2172" s="83" t="n">
        <f aca="false">IF($N2172="PHY",VLOOKUP(H2172,PGDBuckets,2,FALSE()),0)</f>
        <v>0</v>
      </c>
      <c r="S2172" s="83" t="n">
        <f aca="false">IF($N2172="G",VLOOKUP(H2172,PGDBuckets,2,FALSE()),0)</f>
        <v>0</v>
      </c>
      <c r="T2172" s="83" t="n">
        <f aca="false">SUM(P2172:S2172)</f>
        <v>4</v>
      </c>
      <c r="U2172" s="83" t="str">
        <f aca="false">IF(O2172="not used","-",O2172&amp;N2172&amp;T2172)</f>
        <v>-</v>
      </c>
      <c r="V2172" s="83" t="str">
        <f aca="false">IF(O2172="Not Used","-",VLOOKUP(D2172,FOLIOS,7,FALSE())&amp;H2172)</f>
        <v>-</v>
      </c>
      <c r="W2172" s="83" t="str">
        <f aca="false">IF(U2172="-","-",O2172&amp;E2172&amp;H2172)</f>
        <v>-</v>
      </c>
      <c r="X2172" s="84" t="str">
        <f aca="false">D2172&amp;G2172</f>
        <v>FT-CAND-ERMS-BASIF-ELPO/SJ</v>
      </c>
      <c r="AF2172" s="0" t="str">
        <f aca="false">D2172&amp;V2172</f>
        <v>FT-CAND-ERMS-BAS-</v>
      </c>
    </row>
    <row r="2173" customFormat="false" ht="12.75" hidden="false" customHeight="false" outlineLevel="0" collapsed="false">
      <c r="A2173" s="80" t="n">
        <v>36682</v>
      </c>
      <c r="B2173" s="81" t="s">
        <v>55</v>
      </c>
      <c r="C2173" s="81" t="s">
        <v>56</v>
      </c>
      <c r="D2173" s="81" t="s">
        <v>84</v>
      </c>
      <c r="E2173" s="81" t="s">
        <v>21</v>
      </c>
      <c r="F2173" s="81"/>
      <c r="G2173" s="81" t="s">
        <v>85</v>
      </c>
      <c r="H2173" s="80" t="n">
        <v>36739</v>
      </c>
      <c r="I2173" s="81" t="n">
        <v>0</v>
      </c>
      <c r="J2173" s="81" t="n">
        <v>0</v>
      </c>
      <c r="K2173" s="82" t="n">
        <f aca="false">IF(J2173=0,0,J2173/I2173)</f>
        <v>0</v>
      </c>
      <c r="L2173" s="82" t="n">
        <f aca="false">I2173/UOM</f>
        <v>0</v>
      </c>
      <c r="M2173" s="82" t="n">
        <f aca="false">J2173/UOM</f>
        <v>0</v>
      </c>
      <c r="N2173" s="83" t="str">
        <f aca="false">IF(F2173="P","PHY",IF(F2173="G","G",E2173))</f>
        <v>D</v>
      </c>
      <c r="O2173" s="83" t="str">
        <f aca="false">IF(ISNA(VLOOKUP(G2173,BadCanCurves,1,FALSE())),VLOOKUP(D2173,FOLIOS,6,FALSE()),"not used")</f>
        <v>not used</v>
      </c>
      <c r="P2173" s="83" t="n">
        <f aca="false">IF($N2173="P",VLOOKUP(H2173,PrcBuckets,2,FALSE()),0)</f>
        <v>0</v>
      </c>
      <c r="Q2173" s="83" t="n">
        <f aca="false">IF($N2173="D",VLOOKUP(H2173,BasisBuckets,2,FALSE()),0)</f>
        <v>5</v>
      </c>
      <c r="R2173" s="83" t="n">
        <f aca="false">IF($N2173="PHY",VLOOKUP(H2173,PGDBuckets,2,FALSE()),0)</f>
        <v>0</v>
      </c>
      <c r="S2173" s="83" t="n">
        <f aca="false">IF($N2173="G",VLOOKUP(H2173,PGDBuckets,2,FALSE()),0)</f>
        <v>0</v>
      </c>
      <c r="T2173" s="83" t="n">
        <f aca="false">SUM(P2173:S2173)</f>
        <v>5</v>
      </c>
      <c r="U2173" s="83" t="str">
        <f aca="false">IF(O2173="not used","-",O2173&amp;N2173&amp;T2173)</f>
        <v>-</v>
      </c>
      <c r="V2173" s="83" t="str">
        <f aca="false">IF(O2173="Not Used","-",VLOOKUP(D2173,FOLIOS,7,FALSE())&amp;H2173)</f>
        <v>-</v>
      </c>
      <c r="W2173" s="83" t="str">
        <f aca="false">IF(U2173="-","-",O2173&amp;E2173&amp;H2173)</f>
        <v>-</v>
      </c>
      <c r="X2173" s="84" t="str">
        <f aca="false">D2173&amp;G2173</f>
        <v>FT-CAND-ERMS-BASIF-ELPO/SJ</v>
      </c>
      <c r="AF2173" s="0" t="str">
        <f aca="false">D2173&amp;V2173</f>
        <v>FT-CAND-ERMS-BAS-</v>
      </c>
    </row>
    <row r="2174" customFormat="false" ht="12.75" hidden="false" customHeight="false" outlineLevel="0" collapsed="false">
      <c r="A2174" s="80" t="n">
        <v>36682</v>
      </c>
      <c r="B2174" s="81" t="s">
        <v>55</v>
      </c>
      <c r="C2174" s="81" t="s">
        <v>56</v>
      </c>
      <c r="D2174" s="81" t="s">
        <v>84</v>
      </c>
      <c r="E2174" s="81" t="s">
        <v>21</v>
      </c>
      <c r="F2174" s="81"/>
      <c r="G2174" s="81" t="s">
        <v>85</v>
      </c>
      <c r="H2174" s="80" t="n">
        <v>36770</v>
      </c>
      <c r="I2174" s="81" t="n">
        <v>0</v>
      </c>
      <c r="J2174" s="81" t="n">
        <v>0</v>
      </c>
      <c r="K2174" s="82" t="n">
        <f aca="false">IF(J2174=0,0,J2174/I2174)</f>
        <v>0</v>
      </c>
      <c r="L2174" s="82" t="n">
        <f aca="false">I2174/UOM</f>
        <v>0</v>
      </c>
      <c r="M2174" s="82" t="n">
        <f aca="false">J2174/UOM</f>
        <v>0</v>
      </c>
      <c r="N2174" s="83" t="str">
        <f aca="false">IF(F2174="P","PHY",IF(F2174="G","G",E2174))</f>
        <v>D</v>
      </c>
      <c r="O2174" s="83" t="str">
        <f aca="false">IF(ISNA(VLOOKUP(G2174,BadCanCurves,1,FALSE())),VLOOKUP(D2174,FOLIOS,6,FALSE()),"not used")</f>
        <v>not used</v>
      </c>
      <c r="P2174" s="83" t="n">
        <f aca="false">IF($N2174="P",VLOOKUP(H2174,PrcBuckets,2,FALSE()),0)</f>
        <v>0</v>
      </c>
      <c r="Q2174" s="83" t="n">
        <f aca="false">IF($N2174="D",VLOOKUP(H2174,BasisBuckets,2,FALSE()),0)</f>
        <v>6</v>
      </c>
      <c r="R2174" s="83" t="n">
        <f aca="false">IF($N2174="PHY",VLOOKUP(H2174,PGDBuckets,2,FALSE()),0)</f>
        <v>0</v>
      </c>
      <c r="S2174" s="83" t="n">
        <f aca="false">IF($N2174="G",VLOOKUP(H2174,PGDBuckets,2,FALSE()),0)</f>
        <v>0</v>
      </c>
      <c r="T2174" s="83" t="n">
        <f aca="false">SUM(P2174:S2174)</f>
        <v>6</v>
      </c>
      <c r="U2174" s="83" t="str">
        <f aca="false">IF(O2174="not used","-",O2174&amp;N2174&amp;T2174)</f>
        <v>-</v>
      </c>
      <c r="V2174" s="83" t="str">
        <f aca="false">IF(O2174="Not Used","-",VLOOKUP(D2174,FOLIOS,7,FALSE())&amp;H2174)</f>
        <v>-</v>
      </c>
      <c r="W2174" s="83" t="str">
        <f aca="false">IF(U2174="-","-",O2174&amp;E2174&amp;H2174)</f>
        <v>-</v>
      </c>
      <c r="X2174" s="84" t="str">
        <f aca="false">D2174&amp;G2174</f>
        <v>FT-CAND-ERMS-BASIF-ELPO/SJ</v>
      </c>
      <c r="AF2174" s="0" t="str">
        <f aca="false">D2174&amp;V2174</f>
        <v>FT-CAND-ERMS-BAS-</v>
      </c>
    </row>
    <row r="2175" customFormat="false" ht="12.75" hidden="false" customHeight="false" outlineLevel="0" collapsed="false">
      <c r="A2175" s="80" t="n">
        <v>36682</v>
      </c>
      <c r="B2175" s="81" t="s">
        <v>55</v>
      </c>
      <c r="C2175" s="81" t="s">
        <v>56</v>
      </c>
      <c r="D2175" s="81" t="s">
        <v>84</v>
      </c>
      <c r="E2175" s="81" t="s">
        <v>21</v>
      </c>
      <c r="F2175" s="81"/>
      <c r="G2175" s="81" t="s">
        <v>85</v>
      </c>
      <c r="H2175" s="80" t="n">
        <v>36800</v>
      </c>
      <c r="I2175" s="81" t="n">
        <v>0</v>
      </c>
      <c r="J2175" s="81" t="n">
        <v>0</v>
      </c>
      <c r="K2175" s="82" t="n">
        <f aca="false">IF(J2175=0,0,J2175/I2175)</f>
        <v>0</v>
      </c>
      <c r="L2175" s="82" t="n">
        <f aca="false">I2175/UOM</f>
        <v>0</v>
      </c>
      <c r="M2175" s="82" t="n">
        <f aca="false">J2175/UOM</f>
        <v>0</v>
      </c>
      <c r="N2175" s="83" t="str">
        <f aca="false">IF(F2175="P","PHY",IF(F2175="G","G",E2175))</f>
        <v>D</v>
      </c>
      <c r="O2175" s="83" t="str">
        <f aca="false">IF(ISNA(VLOOKUP(G2175,BadCanCurves,1,FALSE())),VLOOKUP(D2175,FOLIOS,6,FALSE()),"not used")</f>
        <v>not used</v>
      </c>
      <c r="P2175" s="83" t="n">
        <f aca="false">IF($N2175="P",VLOOKUP(H2175,PrcBuckets,2,FALSE()),0)</f>
        <v>0</v>
      </c>
      <c r="Q2175" s="83" t="n">
        <f aca="false">IF($N2175="D",VLOOKUP(H2175,BasisBuckets,2,FALSE()),0)</f>
        <v>7</v>
      </c>
      <c r="R2175" s="83" t="n">
        <f aca="false">IF($N2175="PHY",VLOOKUP(H2175,PGDBuckets,2,FALSE()),0)</f>
        <v>0</v>
      </c>
      <c r="S2175" s="83" t="n">
        <f aca="false">IF($N2175="G",VLOOKUP(H2175,PGDBuckets,2,FALSE()),0)</f>
        <v>0</v>
      </c>
      <c r="T2175" s="83" t="n">
        <f aca="false">SUM(P2175:S2175)</f>
        <v>7</v>
      </c>
      <c r="U2175" s="83" t="str">
        <f aca="false">IF(O2175="not used","-",O2175&amp;N2175&amp;T2175)</f>
        <v>-</v>
      </c>
      <c r="V2175" s="83" t="str">
        <f aca="false">IF(O2175="Not Used","-",VLOOKUP(D2175,FOLIOS,7,FALSE())&amp;H2175)</f>
        <v>-</v>
      </c>
      <c r="W2175" s="83" t="str">
        <f aca="false">IF(U2175="-","-",O2175&amp;E2175&amp;H2175)</f>
        <v>-</v>
      </c>
      <c r="X2175" s="84" t="str">
        <f aca="false">D2175&amp;G2175</f>
        <v>FT-CAND-ERMS-BASIF-ELPO/SJ</v>
      </c>
      <c r="AF2175" s="0" t="str">
        <f aca="false">D2175&amp;V2175</f>
        <v>FT-CAND-ERMS-BAS-</v>
      </c>
    </row>
    <row r="2176" customFormat="false" ht="12.75" hidden="false" customHeight="false" outlineLevel="0" collapsed="false">
      <c r="A2176" s="80" t="n">
        <v>36682</v>
      </c>
      <c r="B2176" s="81" t="s">
        <v>55</v>
      </c>
      <c r="C2176" s="81" t="s">
        <v>56</v>
      </c>
      <c r="D2176" s="81" t="s">
        <v>84</v>
      </c>
      <c r="E2176" s="81" t="s">
        <v>21</v>
      </c>
      <c r="F2176" s="81"/>
      <c r="G2176" s="81" t="s">
        <v>86</v>
      </c>
      <c r="H2176" s="80" t="n">
        <v>36708</v>
      </c>
      <c r="I2176" s="81" t="n">
        <v>0</v>
      </c>
      <c r="J2176" s="81" t="n">
        <v>0</v>
      </c>
      <c r="K2176" s="82" t="n">
        <f aca="false">IF(J2176=0,0,J2176/I2176)</f>
        <v>0</v>
      </c>
      <c r="L2176" s="82" t="n">
        <f aca="false">I2176/UOM</f>
        <v>0</v>
      </c>
      <c r="M2176" s="82" t="n">
        <f aca="false">J2176/UOM</f>
        <v>0</v>
      </c>
      <c r="N2176" s="83" t="str">
        <f aca="false">IF(F2176="P","PHY",IF(F2176="G","G",E2176))</f>
        <v>D</v>
      </c>
      <c r="O2176" s="83" t="str">
        <f aca="false">IF(ISNA(VLOOKUP(G2176,BadCanCurves,1,FALSE())),VLOOKUP(D2176,FOLIOS,6,FALSE()),"not used")</f>
        <v>not used</v>
      </c>
      <c r="P2176" s="83" t="n">
        <f aca="false">IF($N2176="P",VLOOKUP(H2176,PrcBuckets,2,FALSE()),0)</f>
        <v>0</v>
      </c>
      <c r="Q2176" s="83" t="n">
        <f aca="false">IF($N2176="D",VLOOKUP(H2176,BasisBuckets,2,FALSE()),0)</f>
        <v>4</v>
      </c>
      <c r="R2176" s="83" t="n">
        <f aca="false">IF($N2176="PHY",VLOOKUP(H2176,PGDBuckets,2,FALSE()),0)</f>
        <v>0</v>
      </c>
      <c r="S2176" s="83" t="n">
        <f aca="false">IF($N2176="G",VLOOKUP(H2176,PGDBuckets,2,FALSE()),0)</f>
        <v>0</v>
      </c>
      <c r="T2176" s="83" t="n">
        <f aca="false">SUM(P2176:S2176)</f>
        <v>4</v>
      </c>
      <c r="U2176" s="83" t="str">
        <f aca="false">IF(O2176="not used","-",O2176&amp;N2176&amp;T2176)</f>
        <v>-</v>
      </c>
      <c r="V2176" s="83" t="str">
        <f aca="false">IF(O2176="Not Used","-",VLOOKUP(D2176,FOLIOS,7,FALSE())&amp;H2176)</f>
        <v>-</v>
      </c>
      <c r="W2176" s="83" t="str">
        <f aca="false">IF(U2176="-","-",O2176&amp;E2176&amp;H2176)</f>
        <v>-</v>
      </c>
      <c r="X2176" s="84" t="str">
        <f aca="false">D2176&amp;G2176</f>
        <v>FT-CAND-ERMS-BASIF-NNG/VENT</v>
      </c>
      <c r="AF2176" s="0" t="str">
        <f aca="false">D2176&amp;V2176</f>
        <v>FT-CAND-ERMS-BAS-</v>
      </c>
    </row>
    <row r="2177" customFormat="false" ht="12.75" hidden="false" customHeight="false" outlineLevel="0" collapsed="false">
      <c r="A2177" s="80" t="n">
        <v>36682</v>
      </c>
      <c r="B2177" s="81" t="s">
        <v>55</v>
      </c>
      <c r="C2177" s="81" t="s">
        <v>56</v>
      </c>
      <c r="D2177" s="81" t="s">
        <v>84</v>
      </c>
      <c r="E2177" s="81" t="s">
        <v>21</v>
      </c>
      <c r="F2177" s="81"/>
      <c r="G2177" s="81" t="s">
        <v>86</v>
      </c>
      <c r="H2177" s="80" t="n">
        <v>36739</v>
      </c>
      <c r="I2177" s="81" t="n">
        <v>0</v>
      </c>
      <c r="J2177" s="81" t="n">
        <v>0</v>
      </c>
      <c r="K2177" s="82" t="n">
        <f aca="false">IF(J2177=0,0,J2177/I2177)</f>
        <v>0</v>
      </c>
      <c r="L2177" s="82" t="n">
        <f aca="false">I2177/UOM</f>
        <v>0</v>
      </c>
      <c r="M2177" s="82" t="n">
        <f aca="false">J2177/UOM</f>
        <v>0</v>
      </c>
      <c r="N2177" s="83" t="str">
        <f aca="false">IF(F2177="P","PHY",IF(F2177="G","G",E2177))</f>
        <v>D</v>
      </c>
      <c r="O2177" s="83" t="str">
        <f aca="false">IF(ISNA(VLOOKUP(G2177,BadCanCurves,1,FALSE())),VLOOKUP(D2177,FOLIOS,6,FALSE()),"not used")</f>
        <v>not used</v>
      </c>
      <c r="P2177" s="83" t="n">
        <f aca="false">IF($N2177="P",VLOOKUP(H2177,PrcBuckets,2,FALSE()),0)</f>
        <v>0</v>
      </c>
      <c r="Q2177" s="83" t="n">
        <f aca="false">IF($N2177="D",VLOOKUP(H2177,BasisBuckets,2,FALSE()),0)</f>
        <v>5</v>
      </c>
      <c r="R2177" s="83" t="n">
        <f aca="false">IF($N2177="PHY",VLOOKUP(H2177,PGDBuckets,2,FALSE()),0)</f>
        <v>0</v>
      </c>
      <c r="S2177" s="83" t="n">
        <f aca="false">IF($N2177="G",VLOOKUP(H2177,PGDBuckets,2,FALSE()),0)</f>
        <v>0</v>
      </c>
      <c r="T2177" s="83" t="n">
        <f aca="false">SUM(P2177:S2177)</f>
        <v>5</v>
      </c>
      <c r="U2177" s="83" t="str">
        <f aca="false">IF(O2177="not used","-",O2177&amp;N2177&amp;T2177)</f>
        <v>-</v>
      </c>
      <c r="V2177" s="83" t="str">
        <f aca="false">IF(O2177="Not Used","-",VLOOKUP(D2177,FOLIOS,7,FALSE())&amp;H2177)</f>
        <v>-</v>
      </c>
      <c r="W2177" s="83" t="str">
        <f aca="false">IF(U2177="-","-",O2177&amp;E2177&amp;H2177)</f>
        <v>-</v>
      </c>
      <c r="X2177" s="84" t="str">
        <f aca="false">D2177&amp;G2177</f>
        <v>FT-CAND-ERMS-BASIF-NNG/VENT</v>
      </c>
      <c r="AF2177" s="0" t="str">
        <f aca="false">D2177&amp;V2177</f>
        <v>FT-CAND-ERMS-BAS-</v>
      </c>
    </row>
    <row r="2178" customFormat="false" ht="12.75" hidden="false" customHeight="false" outlineLevel="0" collapsed="false">
      <c r="A2178" s="80" t="n">
        <v>36682</v>
      </c>
      <c r="B2178" s="81" t="s">
        <v>55</v>
      </c>
      <c r="C2178" s="81" t="s">
        <v>56</v>
      </c>
      <c r="D2178" s="81" t="s">
        <v>84</v>
      </c>
      <c r="E2178" s="81" t="s">
        <v>21</v>
      </c>
      <c r="F2178" s="81"/>
      <c r="G2178" s="81" t="s">
        <v>86</v>
      </c>
      <c r="H2178" s="80" t="n">
        <v>36770</v>
      </c>
      <c r="I2178" s="81" t="n">
        <v>0</v>
      </c>
      <c r="J2178" s="81" t="n">
        <v>0</v>
      </c>
      <c r="K2178" s="82" t="n">
        <f aca="false">IF(J2178=0,0,J2178/I2178)</f>
        <v>0</v>
      </c>
      <c r="L2178" s="82" t="n">
        <f aca="false">I2178/UOM</f>
        <v>0</v>
      </c>
      <c r="M2178" s="82" t="n">
        <f aca="false">J2178/UOM</f>
        <v>0</v>
      </c>
      <c r="N2178" s="83" t="str">
        <f aca="false">IF(F2178="P","PHY",IF(F2178="G","G",E2178))</f>
        <v>D</v>
      </c>
      <c r="O2178" s="83" t="str">
        <f aca="false">IF(ISNA(VLOOKUP(G2178,BadCanCurves,1,FALSE())),VLOOKUP(D2178,FOLIOS,6,FALSE()),"not used")</f>
        <v>not used</v>
      </c>
      <c r="P2178" s="83" t="n">
        <f aca="false">IF($N2178="P",VLOOKUP(H2178,PrcBuckets,2,FALSE()),0)</f>
        <v>0</v>
      </c>
      <c r="Q2178" s="83" t="n">
        <f aca="false">IF($N2178="D",VLOOKUP(H2178,BasisBuckets,2,FALSE()),0)</f>
        <v>6</v>
      </c>
      <c r="R2178" s="83" t="n">
        <f aca="false">IF($N2178="PHY",VLOOKUP(H2178,PGDBuckets,2,FALSE()),0)</f>
        <v>0</v>
      </c>
      <c r="S2178" s="83" t="n">
        <f aca="false">IF($N2178="G",VLOOKUP(H2178,PGDBuckets,2,FALSE()),0)</f>
        <v>0</v>
      </c>
      <c r="T2178" s="83" t="n">
        <f aca="false">SUM(P2178:S2178)</f>
        <v>6</v>
      </c>
      <c r="U2178" s="83" t="str">
        <f aca="false">IF(O2178="not used","-",O2178&amp;N2178&amp;T2178)</f>
        <v>-</v>
      </c>
      <c r="V2178" s="83" t="str">
        <f aca="false">IF(O2178="Not Used","-",VLOOKUP(D2178,FOLIOS,7,FALSE())&amp;H2178)</f>
        <v>-</v>
      </c>
      <c r="W2178" s="83" t="str">
        <f aca="false">IF(U2178="-","-",O2178&amp;E2178&amp;H2178)</f>
        <v>-</v>
      </c>
      <c r="X2178" s="84" t="str">
        <f aca="false">D2178&amp;G2178</f>
        <v>FT-CAND-ERMS-BASIF-NNG/VENT</v>
      </c>
      <c r="AF2178" s="0" t="str">
        <f aca="false">D2178&amp;V2178</f>
        <v>FT-CAND-ERMS-BAS-</v>
      </c>
    </row>
    <row r="2179" customFormat="false" ht="12.75" hidden="false" customHeight="false" outlineLevel="0" collapsed="false">
      <c r="A2179" s="80" t="n">
        <v>36682</v>
      </c>
      <c r="B2179" s="81" t="s">
        <v>55</v>
      </c>
      <c r="C2179" s="81" t="s">
        <v>56</v>
      </c>
      <c r="D2179" s="81" t="s">
        <v>84</v>
      </c>
      <c r="E2179" s="81" t="s">
        <v>21</v>
      </c>
      <c r="F2179" s="81"/>
      <c r="G2179" s="81" t="s">
        <v>86</v>
      </c>
      <c r="H2179" s="80" t="n">
        <v>36800</v>
      </c>
      <c r="I2179" s="81" t="n">
        <v>0</v>
      </c>
      <c r="J2179" s="81" t="n">
        <v>0</v>
      </c>
      <c r="K2179" s="82" t="n">
        <f aca="false">IF(J2179=0,0,J2179/I2179)</f>
        <v>0</v>
      </c>
      <c r="L2179" s="82" t="n">
        <f aca="false">I2179/UOM</f>
        <v>0</v>
      </c>
      <c r="M2179" s="82" t="n">
        <f aca="false">J2179/UOM</f>
        <v>0</v>
      </c>
      <c r="N2179" s="83" t="str">
        <f aca="false">IF(F2179="P","PHY",IF(F2179="G","G",E2179))</f>
        <v>D</v>
      </c>
      <c r="O2179" s="83" t="str">
        <f aca="false">IF(ISNA(VLOOKUP(G2179,BadCanCurves,1,FALSE())),VLOOKUP(D2179,FOLIOS,6,FALSE()),"not used")</f>
        <v>not used</v>
      </c>
      <c r="P2179" s="83" t="n">
        <f aca="false">IF($N2179="P",VLOOKUP(H2179,PrcBuckets,2,FALSE()),0)</f>
        <v>0</v>
      </c>
      <c r="Q2179" s="83" t="n">
        <f aca="false">IF($N2179="D",VLOOKUP(H2179,BasisBuckets,2,FALSE()),0)</f>
        <v>7</v>
      </c>
      <c r="R2179" s="83" t="n">
        <f aca="false">IF($N2179="PHY",VLOOKUP(H2179,PGDBuckets,2,FALSE()),0)</f>
        <v>0</v>
      </c>
      <c r="S2179" s="83" t="n">
        <f aca="false">IF($N2179="G",VLOOKUP(H2179,PGDBuckets,2,FALSE()),0)</f>
        <v>0</v>
      </c>
      <c r="T2179" s="83" t="n">
        <f aca="false">SUM(P2179:S2179)</f>
        <v>7</v>
      </c>
      <c r="U2179" s="83" t="str">
        <f aca="false">IF(O2179="not used","-",O2179&amp;N2179&amp;T2179)</f>
        <v>-</v>
      </c>
      <c r="V2179" s="83" t="str">
        <f aca="false">IF(O2179="Not Used","-",VLOOKUP(D2179,FOLIOS,7,FALSE())&amp;H2179)</f>
        <v>-</v>
      </c>
      <c r="W2179" s="83" t="str">
        <f aca="false">IF(U2179="-","-",O2179&amp;E2179&amp;H2179)</f>
        <v>-</v>
      </c>
      <c r="X2179" s="84" t="str">
        <f aca="false">D2179&amp;G2179</f>
        <v>FT-CAND-ERMS-BASIF-NNG/VENT</v>
      </c>
      <c r="AF2179" s="0" t="str">
        <f aca="false">D2179&amp;V2179</f>
        <v>FT-CAND-ERMS-BAS-</v>
      </c>
    </row>
    <row r="2180" customFormat="false" ht="12.75" hidden="false" customHeight="false" outlineLevel="0" collapsed="false">
      <c r="A2180" s="80" t="n">
        <v>36682</v>
      </c>
      <c r="B2180" s="81" t="s">
        <v>55</v>
      </c>
      <c r="C2180" s="81" t="s">
        <v>56</v>
      </c>
      <c r="D2180" s="81" t="s">
        <v>84</v>
      </c>
      <c r="E2180" s="81" t="s">
        <v>21</v>
      </c>
      <c r="F2180" s="81"/>
      <c r="G2180" s="81" t="s">
        <v>64</v>
      </c>
      <c r="H2180" s="80" t="n">
        <v>36708</v>
      </c>
      <c r="I2180" s="81" t="n">
        <v>0</v>
      </c>
      <c r="J2180" s="81" t="n">
        <v>0</v>
      </c>
      <c r="K2180" s="82" t="n">
        <f aca="false">IF(J2180=0,0,J2180/I2180)</f>
        <v>0</v>
      </c>
      <c r="L2180" s="82" t="n">
        <f aca="false">I2180/UOM</f>
        <v>0</v>
      </c>
      <c r="M2180" s="82" t="n">
        <f aca="false">J2180/UOM</f>
        <v>0</v>
      </c>
      <c r="N2180" s="83" t="str">
        <f aca="false">IF(F2180="P","PHY",IF(F2180="G","G",E2180))</f>
        <v>D</v>
      </c>
      <c r="O2180" s="83" t="str">
        <f aca="false">IF(ISNA(VLOOKUP(G2180,BadCanCurves,1,FALSE())),VLOOKUP(D2180,FOLIOS,6,FALSE()),"not used")</f>
        <v>not used</v>
      </c>
      <c r="P2180" s="83" t="n">
        <f aca="false">IF($N2180="P",VLOOKUP(H2180,PrcBuckets,2,FALSE()),0)</f>
        <v>0</v>
      </c>
      <c r="Q2180" s="83" t="n">
        <f aca="false">IF($N2180="D",VLOOKUP(H2180,BasisBuckets,2,FALSE()),0)</f>
        <v>4</v>
      </c>
      <c r="R2180" s="83" t="n">
        <f aca="false">IF($N2180="PHY",VLOOKUP(H2180,PGDBuckets,2,FALSE()),0)</f>
        <v>0</v>
      </c>
      <c r="S2180" s="83" t="n">
        <f aca="false">IF($N2180="G",VLOOKUP(H2180,PGDBuckets,2,FALSE()),0)</f>
        <v>0</v>
      </c>
      <c r="T2180" s="83" t="n">
        <f aca="false">SUM(P2180:S2180)</f>
        <v>4</v>
      </c>
      <c r="U2180" s="83" t="str">
        <f aca="false">IF(O2180="not used","-",O2180&amp;N2180&amp;T2180)</f>
        <v>-</v>
      </c>
      <c r="V2180" s="83" t="str">
        <f aca="false">IF(O2180="Not Used","-",VLOOKUP(D2180,FOLIOS,7,FALSE())&amp;H2180)</f>
        <v>-</v>
      </c>
      <c r="W2180" s="83" t="str">
        <f aca="false">IF(U2180="-","-",O2180&amp;E2180&amp;H2180)</f>
        <v>-</v>
      </c>
      <c r="X2180" s="84" t="str">
        <f aca="false">D2180&amp;G2180</f>
        <v>FT-CAND-ERMS-BASIF-NTHWST/CANBR</v>
      </c>
      <c r="AF2180" s="0" t="str">
        <f aca="false">D2180&amp;V2180</f>
        <v>FT-CAND-ERMS-BAS-</v>
      </c>
    </row>
    <row r="2181" customFormat="false" ht="12.75" hidden="false" customHeight="false" outlineLevel="0" collapsed="false">
      <c r="A2181" s="80" t="n">
        <v>36682</v>
      </c>
      <c r="B2181" s="81" t="s">
        <v>55</v>
      </c>
      <c r="C2181" s="81" t="s">
        <v>56</v>
      </c>
      <c r="D2181" s="81" t="s">
        <v>84</v>
      </c>
      <c r="E2181" s="81" t="s">
        <v>21</v>
      </c>
      <c r="F2181" s="81"/>
      <c r="G2181" s="81" t="s">
        <v>64</v>
      </c>
      <c r="H2181" s="80" t="n">
        <v>36739</v>
      </c>
      <c r="I2181" s="81" t="n">
        <v>0</v>
      </c>
      <c r="J2181" s="81" t="n">
        <v>0</v>
      </c>
      <c r="K2181" s="82" t="n">
        <f aca="false">IF(J2181=0,0,J2181/I2181)</f>
        <v>0</v>
      </c>
      <c r="L2181" s="82" t="n">
        <f aca="false">I2181/UOM</f>
        <v>0</v>
      </c>
      <c r="M2181" s="82" t="n">
        <f aca="false">J2181/UOM</f>
        <v>0</v>
      </c>
      <c r="N2181" s="83" t="str">
        <f aca="false">IF(F2181="P","PHY",IF(F2181="G","G",E2181))</f>
        <v>D</v>
      </c>
      <c r="O2181" s="83" t="str">
        <f aca="false">IF(ISNA(VLOOKUP(G2181,BadCanCurves,1,FALSE())),VLOOKUP(D2181,FOLIOS,6,FALSE()),"not used")</f>
        <v>not used</v>
      </c>
      <c r="P2181" s="83" t="n">
        <f aca="false">IF($N2181="P",VLOOKUP(H2181,PrcBuckets,2,FALSE()),0)</f>
        <v>0</v>
      </c>
      <c r="Q2181" s="83" t="n">
        <f aca="false">IF($N2181="D",VLOOKUP(H2181,BasisBuckets,2,FALSE()),0)</f>
        <v>5</v>
      </c>
      <c r="R2181" s="83" t="n">
        <f aca="false">IF($N2181="PHY",VLOOKUP(H2181,PGDBuckets,2,FALSE()),0)</f>
        <v>0</v>
      </c>
      <c r="S2181" s="83" t="n">
        <f aca="false">IF($N2181="G",VLOOKUP(H2181,PGDBuckets,2,FALSE()),0)</f>
        <v>0</v>
      </c>
      <c r="T2181" s="83" t="n">
        <f aca="false">SUM(P2181:S2181)</f>
        <v>5</v>
      </c>
      <c r="U2181" s="83" t="str">
        <f aca="false">IF(O2181="not used","-",O2181&amp;N2181&amp;T2181)</f>
        <v>-</v>
      </c>
      <c r="V2181" s="83" t="str">
        <f aca="false">IF(O2181="Not Used","-",VLOOKUP(D2181,FOLIOS,7,FALSE())&amp;H2181)</f>
        <v>-</v>
      </c>
      <c r="W2181" s="83" t="str">
        <f aca="false">IF(U2181="-","-",O2181&amp;E2181&amp;H2181)</f>
        <v>-</v>
      </c>
      <c r="X2181" s="84" t="str">
        <f aca="false">D2181&amp;G2181</f>
        <v>FT-CAND-ERMS-BASIF-NTHWST/CANBR</v>
      </c>
      <c r="AF2181" s="0" t="str">
        <f aca="false">D2181&amp;V2181</f>
        <v>FT-CAND-ERMS-BAS-</v>
      </c>
    </row>
    <row r="2182" customFormat="false" ht="12.75" hidden="false" customHeight="false" outlineLevel="0" collapsed="false">
      <c r="A2182" s="80" t="n">
        <v>36682</v>
      </c>
      <c r="B2182" s="81" t="s">
        <v>55</v>
      </c>
      <c r="C2182" s="81" t="s">
        <v>56</v>
      </c>
      <c r="D2182" s="81" t="s">
        <v>84</v>
      </c>
      <c r="E2182" s="81" t="s">
        <v>21</v>
      </c>
      <c r="F2182" s="81"/>
      <c r="G2182" s="81" t="s">
        <v>64</v>
      </c>
      <c r="H2182" s="80" t="n">
        <v>36770</v>
      </c>
      <c r="I2182" s="81" t="n">
        <v>0</v>
      </c>
      <c r="J2182" s="81" t="n">
        <v>0</v>
      </c>
      <c r="K2182" s="82" t="n">
        <f aca="false">IF(J2182=0,0,J2182/I2182)</f>
        <v>0</v>
      </c>
      <c r="L2182" s="82" t="n">
        <f aca="false">I2182/UOM</f>
        <v>0</v>
      </c>
      <c r="M2182" s="82" t="n">
        <f aca="false">J2182/UOM</f>
        <v>0</v>
      </c>
      <c r="N2182" s="83" t="str">
        <f aca="false">IF(F2182="P","PHY",IF(F2182="G","G",E2182))</f>
        <v>D</v>
      </c>
      <c r="O2182" s="83" t="str">
        <f aca="false">IF(ISNA(VLOOKUP(G2182,BadCanCurves,1,FALSE())),VLOOKUP(D2182,FOLIOS,6,FALSE()),"not used")</f>
        <v>not used</v>
      </c>
      <c r="P2182" s="83" t="n">
        <f aca="false">IF($N2182="P",VLOOKUP(H2182,PrcBuckets,2,FALSE()),0)</f>
        <v>0</v>
      </c>
      <c r="Q2182" s="83" t="n">
        <f aca="false">IF($N2182="D",VLOOKUP(H2182,BasisBuckets,2,FALSE()),0)</f>
        <v>6</v>
      </c>
      <c r="R2182" s="83" t="n">
        <f aca="false">IF($N2182="PHY",VLOOKUP(H2182,PGDBuckets,2,FALSE()),0)</f>
        <v>0</v>
      </c>
      <c r="S2182" s="83" t="n">
        <f aca="false">IF($N2182="G",VLOOKUP(H2182,PGDBuckets,2,FALSE()),0)</f>
        <v>0</v>
      </c>
      <c r="T2182" s="83" t="n">
        <f aca="false">SUM(P2182:S2182)</f>
        <v>6</v>
      </c>
      <c r="U2182" s="83" t="str">
        <f aca="false">IF(O2182="not used","-",O2182&amp;N2182&amp;T2182)</f>
        <v>-</v>
      </c>
      <c r="V2182" s="83" t="str">
        <f aca="false">IF(O2182="Not Used","-",VLOOKUP(D2182,FOLIOS,7,FALSE())&amp;H2182)</f>
        <v>-</v>
      </c>
      <c r="W2182" s="83" t="str">
        <f aca="false">IF(U2182="-","-",O2182&amp;E2182&amp;H2182)</f>
        <v>-</v>
      </c>
      <c r="X2182" s="84" t="str">
        <f aca="false">D2182&amp;G2182</f>
        <v>FT-CAND-ERMS-BASIF-NTHWST/CANBR</v>
      </c>
      <c r="AF2182" s="0" t="str">
        <f aca="false">D2182&amp;V2182</f>
        <v>FT-CAND-ERMS-BAS-</v>
      </c>
    </row>
    <row r="2183" customFormat="false" ht="12.75" hidden="false" customHeight="false" outlineLevel="0" collapsed="false">
      <c r="A2183" s="80" t="n">
        <v>36682</v>
      </c>
      <c r="B2183" s="81" t="s">
        <v>55</v>
      </c>
      <c r="C2183" s="81" t="s">
        <v>56</v>
      </c>
      <c r="D2183" s="81" t="s">
        <v>84</v>
      </c>
      <c r="E2183" s="81" t="s">
        <v>21</v>
      </c>
      <c r="F2183" s="81"/>
      <c r="G2183" s="81" t="s">
        <v>64</v>
      </c>
      <c r="H2183" s="80" t="n">
        <v>36800</v>
      </c>
      <c r="I2183" s="81" t="n">
        <v>0</v>
      </c>
      <c r="J2183" s="81" t="n">
        <v>0</v>
      </c>
      <c r="K2183" s="82" t="n">
        <f aca="false">IF(J2183=0,0,J2183/I2183)</f>
        <v>0</v>
      </c>
      <c r="L2183" s="82" t="n">
        <f aca="false">I2183/UOM</f>
        <v>0</v>
      </c>
      <c r="M2183" s="82" t="n">
        <f aca="false">J2183/UOM</f>
        <v>0</v>
      </c>
      <c r="N2183" s="83" t="str">
        <f aca="false">IF(F2183="P","PHY",IF(F2183="G","G",E2183))</f>
        <v>D</v>
      </c>
      <c r="O2183" s="83" t="str">
        <f aca="false">IF(ISNA(VLOOKUP(G2183,BadCanCurves,1,FALSE())),VLOOKUP(D2183,FOLIOS,6,FALSE()),"not used")</f>
        <v>not used</v>
      </c>
      <c r="P2183" s="83" t="n">
        <f aca="false">IF($N2183="P",VLOOKUP(H2183,PrcBuckets,2,FALSE()),0)</f>
        <v>0</v>
      </c>
      <c r="Q2183" s="83" t="n">
        <f aca="false">IF($N2183="D",VLOOKUP(H2183,BasisBuckets,2,FALSE()),0)</f>
        <v>7</v>
      </c>
      <c r="R2183" s="83" t="n">
        <f aca="false">IF($N2183="PHY",VLOOKUP(H2183,PGDBuckets,2,FALSE()),0)</f>
        <v>0</v>
      </c>
      <c r="S2183" s="83" t="n">
        <f aca="false">IF($N2183="G",VLOOKUP(H2183,PGDBuckets,2,FALSE()),0)</f>
        <v>0</v>
      </c>
      <c r="T2183" s="83" t="n">
        <f aca="false">SUM(P2183:S2183)</f>
        <v>7</v>
      </c>
      <c r="U2183" s="83" t="str">
        <f aca="false">IF(O2183="not used","-",O2183&amp;N2183&amp;T2183)</f>
        <v>-</v>
      </c>
      <c r="V2183" s="83" t="str">
        <f aca="false">IF(O2183="Not Used","-",VLOOKUP(D2183,FOLIOS,7,FALSE())&amp;H2183)</f>
        <v>-</v>
      </c>
      <c r="W2183" s="83" t="str">
        <f aca="false">IF(U2183="-","-",O2183&amp;E2183&amp;H2183)</f>
        <v>-</v>
      </c>
      <c r="X2183" s="84" t="str">
        <f aca="false">D2183&amp;G2183</f>
        <v>FT-CAND-ERMS-BASIF-NTHWST/CANBR</v>
      </c>
      <c r="AF2183" s="0" t="str">
        <f aca="false">D2183&amp;V2183</f>
        <v>FT-CAND-ERMS-BAS-</v>
      </c>
    </row>
    <row r="2184" customFormat="false" ht="12.75" hidden="false" customHeight="false" outlineLevel="0" collapsed="false">
      <c r="A2184" s="80" t="n">
        <v>36682</v>
      </c>
      <c r="B2184" s="81" t="s">
        <v>55</v>
      </c>
      <c r="C2184" s="81" t="s">
        <v>56</v>
      </c>
      <c r="D2184" s="81" t="s">
        <v>84</v>
      </c>
      <c r="E2184" s="81" t="s">
        <v>21</v>
      </c>
      <c r="F2184" s="81"/>
      <c r="G2184" s="81" t="s">
        <v>64</v>
      </c>
      <c r="H2184" s="80" t="n">
        <v>36831</v>
      </c>
      <c r="I2184" s="81" t="n">
        <v>0</v>
      </c>
      <c r="J2184" s="81" t="n">
        <v>0</v>
      </c>
      <c r="K2184" s="82" t="n">
        <f aca="false">IF(J2184=0,0,J2184/I2184)</f>
        <v>0</v>
      </c>
      <c r="L2184" s="82" t="n">
        <f aca="false">I2184/UOM</f>
        <v>0</v>
      </c>
      <c r="M2184" s="82" t="n">
        <f aca="false">J2184/UOM</f>
        <v>0</v>
      </c>
      <c r="N2184" s="83" t="str">
        <f aca="false">IF(F2184="P","PHY",IF(F2184="G","G",E2184))</f>
        <v>D</v>
      </c>
      <c r="O2184" s="83" t="str">
        <f aca="false">IF(ISNA(VLOOKUP(G2184,BadCanCurves,1,FALSE())),VLOOKUP(D2184,FOLIOS,6,FALSE()),"not used")</f>
        <v>not used</v>
      </c>
      <c r="P2184" s="83" t="n">
        <f aca="false">IF($N2184="P",VLOOKUP(H2184,PrcBuckets,2,FALSE()),0)</f>
        <v>0</v>
      </c>
      <c r="Q2184" s="83" t="n">
        <f aca="false">IF($N2184="D",VLOOKUP(H2184,BasisBuckets,2,FALSE()),0)</f>
        <v>8</v>
      </c>
      <c r="R2184" s="83" t="n">
        <f aca="false">IF($N2184="PHY",VLOOKUP(H2184,PGDBuckets,2,FALSE()),0)</f>
        <v>0</v>
      </c>
      <c r="S2184" s="83" t="n">
        <f aca="false">IF($N2184="G",VLOOKUP(H2184,PGDBuckets,2,FALSE()),0)</f>
        <v>0</v>
      </c>
      <c r="T2184" s="83" t="n">
        <f aca="false">SUM(P2184:S2184)</f>
        <v>8</v>
      </c>
      <c r="U2184" s="83" t="str">
        <f aca="false">IF(O2184="not used","-",O2184&amp;N2184&amp;T2184)</f>
        <v>-</v>
      </c>
      <c r="V2184" s="83" t="str">
        <f aca="false">IF(O2184="Not Used","-",VLOOKUP(D2184,FOLIOS,7,FALSE())&amp;H2184)</f>
        <v>-</v>
      </c>
      <c r="W2184" s="83" t="str">
        <f aca="false">IF(U2184="-","-",O2184&amp;E2184&amp;H2184)</f>
        <v>-</v>
      </c>
      <c r="X2184" s="84" t="str">
        <f aca="false">D2184&amp;G2184</f>
        <v>FT-CAND-ERMS-BASIF-NTHWST/CANBR</v>
      </c>
      <c r="AF2184" s="0" t="str">
        <f aca="false">D2184&amp;V2184</f>
        <v>FT-CAND-ERMS-BAS-</v>
      </c>
    </row>
    <row r="2185" customFormat="false" ht="12.75" hidden="false" customHeight="false" outlineLevel="0" collapsed="false">
      <c r="A2185" s="80" t="n">
        <v>36682</v>
      </c>
      <c r="B2185" s="81" t="s">
        <v>55</v>
      </c>
      <c r="C2185" s="81" t="s">
        <v>56</v>
      </c>
      <c r="D2185" s="81" t="s">
        <v>84</v>
      </c>
      <c r="E2185" s="81" t="s">
        <v>21</v>
      </c>
      <c r="F2185" s="81"/>
      <c r="G2185" s="81" t="s">
        <v>64</v>
      </c>
      <c r="H2185" s="80" t="n">
        <v>36861</v>
      </c>
      <c r="I2185" s="81" t="n">
        <v>0</v>
      </c>
      <c r="J2185" s="81" t="n">
        <v>0</v>
      </c>
      <c r="K2185" s="82" t="n">
        <f aca="false">IF(J2185=0,0,J2185/I2185)</f>
        <v>0</v>
      </c>
      <c r="L2185" s="82" t="n">
        <f aca="false">I2185/UOM</f>
        <v>0</v>
      </c>
      <c r="M2185" s="82" t="n">
        <f aca="false">J2185/UOM</f>
        <v>0</v>
      </c>
      <c r="N2185" s="83" t="str">
        <f aca="false">IF(F2185="P","PHY",IF(F2185="G","G",E2185))</f>
        <v>D</v>
      </c>
      <c r="O2185" s="83" t="str">
        <f aca="false">IF(ISNA(VLOOKUP(G2185,BadCanCurves,1,FALSE())),VLOOKUP(D2185,FOLIOS,6,FALSE()),"not used")</f>
        <v>not used</v>
      </c>
      <c r="P2185" s="83" t="n">
        <f aca="false">IF($N2185="P",VLOOKUP(H2185,PrcBuckets,2,FALSE()),0)</f>
        <v>0</v>
      </c>
      <c r="Q2185" s="83" t="n">
        <f aca="false">IF($N2185="D",VLOOKUP(H2185,BasisBuckets,2,FALSE()),0)</f>
        <v>8</v>
      </c>
      <c r="R2185" s="83" t="n">
        <f aca="false">IF($N2185="PHY",VLOOKUP(H2185,PGDBuckets,2,FALSE()),0)</f>
        <v>0</v>
      </c>
      <c r="S2185" s="83" t="n">
        <f aca="false">IF($N2185="G",VLOOKUP(H2185,PGDBuckets,2,FALSE()),0)</f>
        <v>0</v>
      </c>
      <c r="T2185" s="83" t="n">
        <f aca="false">SUM(P2185:S2185)</f>
        <v>8</v>
      </c>
      <c r="U2185" s="83" t="str">
        <f aca="false">IF(O2185="not used","-",O2185&amp;N2185&amp;T2185)</f>
        <v>-</v>
      </c>
      <c r="V2185" s="83" t="str">
        <f aca="false">IF(O2185="Not Used","-",VLOOKUP(D2185,FOLIOS,7,FALSE())&amp;H2185)</f>
        <v>-</v>
      </c>
      <c r="W2185" s="83" t="str">
        <f aca="false">IF(U2185="-","-",O2185&amp;E2185&amp;H2185)</f>
        <v>-</v>
      </c>
      <c r="X2185" s="84" t="str">
        <f aca="false">D2185&amp;G2185</f>
        <v>FT-CAND-ERMS-BASIF-NTHWST/CANBR</v>
      </c>
      <c r="AF2185" s="0" t="str">
        <f aca="false">D2185&amp;V2185</f>
        <v>FT-CAND-ERMS-BAS-</v>
      </c>
    </row>
    <row r="2186" customFormat="false" ht="12.75" hidden="false" customHeight="false" outlineLevel="0" collapsed="false">
      <c r="A2186" s="80" t="n">
        <v>36682</v>
      </c>
      <c r="B2186" s="81" t="s">
        <v>55</v>
      </c>
      <c r="C2186" s="81" t="s">
        <v>56</v>
      </c>
      <c r="D2186" s="81" t="s">
        <v>84</v>
      </c>
      <c r="E2186" s="81" t="s">
        <v>21</v>
      </c>
      <c r="F2186" s="81"/>
      <c r="G2186" s="81" t="s">
        <v>64</v>
      </c>
      <c r="H2186" s="80" t="n">
        <v>36892</v>
      </c>
      <c r="I2186" s="81" t="n">
        <v>0</v>
      </c>
      <c r="J2186" s="81" t="n">
        <v>0</v>
      </c>
      <c r="K2186" s="82" t="n">
        <f aca="false">IF(J2186=0,0,J2186/I2186)</f>
        <v>0</v>
      </c>
      <c r="L2186" s="82" t="n">
        <f aca="false">I2186/UOM</f>
        <v>0</v>
      </c>
      <c r="M2186" s="82" t="n">
        <f aca="false">J2186/UOM</f>
        <v>0</v>
      </c>
      <c r="N2186" s="83" t="str">
        <f aca="false">IF(F2186="P","PHY",IF(F2186="G","G",E2186))</f>
        <v>D</v>
      </c>
      <c r="O2186" s="83" t="str">
        <f aca="false">IF(ISNA(VLOOKUP(G2186,BadCanCurves,1,FALSE())),VLOOKUP(D2186,FOLIOS,6,FALSE()),"not used")</f>
        <v>not used</v>
      </c>
      <c r="P2186" s="83" t="n">
        <f aca="false">IF($N2186="P",VLOOKUP(H2186,PrcBuckets,2,FALSE()),0)</f>
        <v>0</v>
      </c>
      <c r="Q2186" s="83" t="n">
        <f aca="false">IF($N2186="D",VLOOKUP(H2186,BasisBuckets,2,FALSE()),0)</f>
        <v>9</v>
      </c>
      <c r="R2186" s="83" t="n">
        <f aca="false">IF($N2186="PHY",VLOOKUP(H2186,PGDBuckets,2,FALSE()),0)</f>
        <v>0</v>
      </c>
      <c r="S2186" s="83" t="n">
        <f aca="false">IF($N2186="G",VLOOKUP(H2186,PGDBuckets,2,FALSE()),0)</f>
        <v>0</v>
      </c>
      <c r="T2186" s="83" t="n">
        <f aca="false">SUM(P2186:S2186)</f>
        <v>9</v>
      </c>
      <c r="U2186" s="83" t="str">
        <f aca="false">IF(O2186="not used","-",O2186&amp;N2186&amp;T2186)</f>
        <v>-</v>
      </c>
      <c r="V2186" s="83" t="str">
        <f aca="false">IF(O2186="Not Used","-",VLOOKUP(D2186,FOLIOS,7,FALSE())&amp;H2186)</f>
        <v>-</v>
      </c>
      <c r="W2186" s="83" t="str">
        <f aca="false">IF(U2186="-","-",O2186&amp;E2186&amp;H2186)</f>
        <v>-</v>
      </c>
      <c r="X2186" s="84" t="str">
        <f aca="false">D2186&amp;G2186</f>
        <v>FT-CAND-ERMS-BASIF-NTHWST/CANBR</v>
      </c>
      <c r="AF2186" s="0" t="str">
        <f aca="false">D2186&amp;V2186</f>
        <v>FT-CAND-ERMS-BAS-</v>
      </c>
    </row>
    <row r="2187" customFormat="false" ht="12.75" hidden="false" customHeight="false" outlineLevel="0" collapsed="false">
      <c r="A2187" s="80" t="n">
        <v>36682</v>
      </c>
      <c r="B2187" s="81" t="s">
        <v>55</v>
      </c>
      <c r="C2187" s="81" t="s">
        <v>56</v>
      </c>
      <c r="D2187" s="81" t="s">
        <v>84</v>
      </c>
      <c r="E2187" s="81" t="s">
        <v>21</v>
      </c>
      <c r="F2187" s="81"/>
      <c r="G2187" s="81" t="s">
        <v>64</v>
      </c>
      <c r="H2187" s="80" t="n">
        <v>36923</v>
      </c>
      <c r="I2187" s="81" t="n">
        <v>0</v>
      </c>
      <c r="J2187" s="81" t="n">
        <v>0</v>
      </c>
      <c r="K2187" s="82" t="n">
        <f aca="false">IF(J2187=0,0,J2187/I2187)</f>
        <v>0</v>
      </c>
      <c r="L2187" s="82" t="n">
        <f aca="false">I2187/UOM</f>
        <v>0</v>
      </c>
      <c r="M2187" s="82" t="n">
        <f aca="false">J2187/UOM</f>
        <v>0</v>
      </c>
      <c r="N2187" s="83" t="str">
        <f aca="false">IF(F2187="P","PHY",IF(F2187="G","G",E2187))</f>
        <v>D</v>
      </c>
      <c r="O2187" s="83" t="str">
        <f aca="false">IF(ISNA(VLOOKUP(G2187,BadCanCurves,1,FALSE())),VLOOKUP(D2187,FOLIOS,6,FALSE()),"not used")</f>
        <v>not used</v>
      </c>
      <c r="P2187" s="83" t="n">
        <f aca="false">IF($N2187="P",VLOOKUP(H2187,PrcBuckets,2,FALSE()),0)</f>
        <v>0</v>
      </c>
      <c r="Q2187" s="83" t="n">
        <f aca="false">IF($N2187="D",VLOOKUP(H2187,BasisBuckets,2,FALSE()),0)</f>
        <v>9</v>
      </c>
      <c r="R2187" s="83" t="n">
        <f aca="false">IF($N2187="PHY",VLOOKUP(H2187,PGDBuckets,2,FALSE()),0)</f>
        <v>0</v>
      </c>
      <c r="S2187" s="83" t="n">
        <f aca="false">IF($N2187="G",VLOOKUP(H2187,PGDBuckets,2,FALSE()),0)</f>
        <v>0</v>
      </c>
      <c r="T2187" s="83" t="n">
        <f aca="false">SUM(P2187:S2187)</f>
        <v>9</v>
      </c>
      <c r="U2187" s="83" t="str">
        <f aca="false">IF(O2187="not used","-",O2187&amp;N2187&amp;T2187)</f>
        <v>-</v>
      </c>
      <c r="V2187" s="83" t="str">
        <f aca="false">IF(O2187="Not Used","-",VLOOKUP(D2187,FOLIOS,7,FALSE())&amp;H2187)</f>
        <v>-</v>
      </c>
      <c r="W2187" s="83" t="str">
        <f aca="false">IF(U2187="-","-",O2187&amp;E2187&amp;H2187)</f>
        <v>-</v>
      </c>
      <c r="X2187" s="84" t="str">
        <f aca="false">D2187&amp;G2187</f>
        <v>FT-CAND-ERMS-BASIF-NTHWST/CANBR</v>
      </c>
      <c r="AF2187" s="0" t="str">
        <f aca="false">D2187&amp;V2187</f>
        <v>FT-CAND-ERMS-BAS-</v>
      </c>
    </row>
    <row r="2188" customFormat="false" ht="12.75" hidden="false" customHeight="false" outlineLevel="0" collapsed="false">
      <c r="A2188" s="80" t="n">
        <v>36682</v>
      </c>
      <c r="B2188" s="81" t="s">
        <v>55</v>
      </c>
      <c r="C2188" s="81" t="s">
        <v>56</v>
      </c>
      <c r="D2188" s="81" t="s">
        <v>84</v>
      </c>
      <c r="E2188" s="81" t="s">
        <v>21</v>
      </c>
      <c r="F2188" s="81"/>
      <c r="G2188" s="81" t="s">
        <v>64</v>
      </c>
      <c r="H2188" s="80" t="n">
        <v>36951</v>
      </c>
      <c r="I2188" s="81" t="n">
        <v>0</v>
      </c>
      <c r="J2188" s="81" t="n">
        <v>0</v>
      </c>
      <c r="K2188" s="82" t="n">
        <f aca="false">IF(J2188=0,0,J2188/I2188)</f>
        <v>0</v>
      </c>
      <c r="L2188" s="82" t="n">
        <f aca="false">I2188/UOM</f>
        <v>0</v>
      </c>
      <c r="M2188" s="82" t="n">
        <f aca="false">J2188/UOM</f>
        <v>0</v>
      </c>
      <c r="N2188" s="83" t="str">
        <f aca="false">IF(F2188="P","PHY",IF(F2188="G","G",E2188))</f>
        <v>D</v>
      </c>
      <c r="O2188" s="83" t="str">
        <f aca="false">IF(ISNA(VLOOKUP(G2188,BadCanCurves,1,FALSE())),VLOOKUP(D2188,FOLIOS,6,FALSE()),"not used")</f>
        <v>not used</v>
      </c>
      <c r="P2188" s="83" t="n">
        <f aca="false">IF($N2188="P",VLOOKUP(H2188,PrcBuckets,2,FALSE()),0)</f>
        <v>0</v>
      </c>
      <c r="Q2188" s="83" t="n">
        <f aca="false">IF($N2188="D",VLOOKUP(H2188,BasisBuckets,2,FALSE()),0)</f>
        <v>9</v>
      </c>
      <c r="R2188" s="83" t="n">
        <f aca="false">IF($N2188="PHY",VLOOKUP(H2188,PGDBuckets,2,FALSE()),0)</f>
        <v>0</v>
      </c>
      <c r="S2188" s="83" t="n">
        <f aca="false">IF($N2188="G",VLOOKUP(H2188,PGDBuckets,2,FALSE()),0)</f>
        <v>0</v>
      </c>
      <c r="T2188" s="83" t="n">
        <f aca="false">SUM(P2188:S2188)</f>
        <v>9</v>
      </c>
      <c r="U2188" s="83" t="str">
        <f aca="false">IF(O2188="not used","-",O2188&amp;N2188&amp;T2188)</f>
        <v>-</v>
      </c>
      <c r="V2188" s="83" t="str">
        <f aca="false">IF(O2188="Not Used","-",VLOOKUP(D2188,FOLIOS,7,FALSE())&amp;H2188)</f>
        <v>-</v>
      </c>
      <c r="W2188" s="83" t="str">
        <f aca="false">IF(U2188="-","-",O2188&amp;E2188&amp;H2188)</f>
        <v>-</v>
      </c>
      <c r="X2188" s="84" t="str">
        <f aca="false">D2188&amp;G2188</f>
        <v>FT-CAND-ERMS-BASIF-NTHWST/CANBR</v>
      </c>
      <c r="AF2188" s="0" t="str">
        <f aca="false">D2188&amp;V2188</f>
        <v>FT-CAND-ERMS-BAS-</v>
      </c>
    </row>
    <row r="2189" customFormat="false" ht="12.75" hidden="false" customHeight="false" outlineLevel="0" collapsed="false">
      <c r="A2189" s="80" t="n">
        <v>36682</v>
      </c>
      <c r="B2189" s="81" t="s">
        <v>55</v>
      </c>
      <c r="C2189" s="81" t="s">
        <v>56</v>
      </c>
      <c r="D2189" s="81" t="s">
        <v>84</v>
      </c>
      <c r="E2189" s="81" t="s">
        <v>21</v>
      </c>
      <c r="F2189" s="81"/>
      <c r="G2189" s="81" t="s">
        <v>64</v>
      </c>
      <c r="H2189" s="80" t="n">
        <v>36982</v>
      </c>
      <c r="I2189" s="81" t="n">
        <v>0</v>
      </c>
      <c r="J2189" s="81" t="n">
        <v>0</v>
      </c>
      <c r="K2189" s="82" t="n">
        <f aca="false">IF(J2189=0,0,J2189/I2189)</f>
        <v>0</v>
      </c>
      <c r="L2189" s="82" t="n">
        <f aca="false">I2189/UOM</f>
        <v>0</v>
      </c>
      <c r="M2189" s="82" t="n">
        <f aca="false">J2189/UOM</f>
        <v>0</v>
      </c>
      <c r="N2189" s="83" t="str">
        <f aca="false">IF(F2189="P","PHY",IF(F2189="G","G",E2189))</f>
        <v>D</v>
      </c>
      <c r="O2189" s="83" t="str">
        <f aca="false">IF(ISNA(VLOOKUP(G2189,BadCanCurves,1,FALSE())),VLOOKUP(D2189,FOLIOS,6,FALSE()),"not used")</f>
        <v>not used</v>
      </c>
      <c r="P2189" s="83" t="n">
        <f aca="false">IF($N2189="P",VLOOKUP(H2189,PrcBuckets,2,FALSE()),0)</f>
        <v>0</v>
      </c>
      <c r="Q2189" s="83" t="n">
        <f aca="false">IF($N2189="D",VLOOKUP(H2189,BasisBuckets,2,FALSE()),0)</f>
        <v>9</v>
      </c>
      <c r="R2189" s="83" t="n">
        <f aca="false">IF($N2189="PHY",VLOOKUP(H2189,PGDBuckets,2,FALSE()),0)</f>
        <v>0</v>
      </c>
      <c r="S2189" s="83" t="n">
        <f aca="false">IF($N2189="G",VLOOKUP(H2189,PGDBuckets,2,FALSE()),0)</f>
        <v>0</v>
      </c>
      <c r="T2189" s="83" t="n">
        <f aca="false">SUM(P2189:S2189)</f>
        <v>9</v>
      </c>
      <c r="U2189" s="83" t="str">
        <f aca="false">IF(O2189="not used","-",O2189&amp;N2189&amp;T2189)</f>
        <v>-</v>
      </c>
      <c r="V2189" s="83" t="str">
        <f aca="false">IF(O2189="Not Used","-",VLOOKUP(D2189,FOLIOS,7,FALSE())&amp;H2189)</f>
        <v>-</v>
      </c>
      <c r="W2189" s="83" t="str">
        <f aca="false">IF(U2189="-","-",O2189&amp;E2189&amp;H2189)</f>
        <v>-</v>
      </c>
      <c r="X2189" s="84" t="str">
        <f aca="false">D2189&amp;G2189</f>
        <v>FT-CAND-ERMS-BASIF-NTHWST/CANBR</v>
      </c>
      <c r="AF2189" s="0" t="str">
        <f aca="false">D2189&amp;V2189</f>
        <v>FT-CAND-ERMS-BAS-</v>
      </c>
    </row>
    <row r="2190" customFormat="false" ht="12.75" hidden="false" customHeight="false" outlineLevel="0" collapsed="false">
      <c r="A2190" s="80" t="n">
        <v>36682</v>
      </c>
      <c r="B2190" s="81" t="s">
        <v>55</v>
      </c>
      <c r="C2190" s="81" t="s">
        <v>56</v>
      </c>
      <c r="D2190" s="81" t="s">
        <v>84</v>
      </c>
      <c r="E2190" s="81" t="s">
        <v>21</v>
      </c>
      <c r="F2190" s="81"/>
      <c r="G2190" s="81" t="s">
        <v>64</v>
      </c>
      <c r="H2190" s="80" t="n">
        <v>37012</v>
      </c>
      <c r="I2190" s="81" t="n">
        <v>0</v>
      </c>
      <c r="J2190" s="81" t="n">
        <v>0</v>
      </c>
      <c r="K2190" s="82" t="n">
        <f aca="false">IF(J2190=0,0,J2190/I2190)</f>
        <v>0</v>
      </c>
      <c r="L2190" s="82" t="n">
        <f aca="false">I2190/UOM</f>
        <v>0</v>
      </c>
      <c r="M2190" s="82" t="n">
        <f aca="false">J2190/UOM</f>
        <v>0</v>
      </c>
      <c r="N2190" s="83" t="str">
        <f aca="false">IF(F2190="P","PHY",IF(F2190="G","G",E2190))</f>
        <v>D</v>
      </c>
      <c r="O2190" s="83" t="str">
        <f aca="false">IF(ISNA(VLOOKUP(G2190,BadCanCurves,1,FALSE())),VLOOKUP(D2190,FOLIOS,6,FALSE()),"not used")</f>
        <v>not used</v>
      </c>
      <c r="P2190" s="83" t="n">
        <f aca="false">IF($N2190="P",VLOOKUP(H2190,PrcBuckets,2,FALSE()),0)</f>
        <v>0</v>
      </c>
      <c r="Q2190" s="83" t="n">
        <f aca="false">IF($N2190="D",VLOOKUP(H2190,BasisBuckets,2,FALSE()),0)</f>
        <v>9</v>
      </c>
      <c r="R2190" s="83" t="n">
        <f aca="false">IF($N2190="PHY",VLOOKUP(H2190,PGDBuckets,2,FALSE()),0)</f>
        <v>0</v>
      </c>
      <c r="S2190" s="83" t="n">
        <f aca="false">IF($N2190="G",VLOOKUP(H2190,PGDBuckets,2,FALSE()),0)</f>
        <v>0</v>
      </c>
      <c r="T2190" s="83" t="n">
        <f aca="false">SUM(P2190:S2190)</f>
        <v>9</v>
      </c>
      <c r="U2190" s="83" t="str">
        <f aca="false">IF(O2190="not used","-",O2190&amp;N2190&amp;T2190)</f>
        <v>-</v>
      </c>
      <c r="V2190" s="83" t="str">
        <f aca="false">IF(O2190="Not Used","-",VLOOKUP(D2190,FOLIOS,7,FALSE())&amp;H2190)</f>
        <v>-</v>
      </c>
      <c r="W2190" s="83" t="str">
        <f aca="false">IF(U2190="-","-",O2190&amp;E2190&amp;H2190)</f>
        <v>-</v>
      </c>
      <c r="X2190" s="84" t="str">
        <f aca="false">D2190&amp;G2190</f>
        <v>FT-CAND-ERMS-BASIF-NTHWST/CANBR</v>
      </c>
      <c r="AF2190" s="0" t="str">
        <f aca="false">D2190&amp;V2190</f>
        <v>FT-CAND-ERMS-BAS-</v>
      </c>
    </row>
    <row r="2191" customFormat="false" ht="12.75" hidden="false" customHeight="false" outlineLevel="0" collapsed="false">
      <c r="A2191" s="80" t="n">
        <v>36682</v>
      </c>
      <c r="B2191" s="81" t="s">
        <v>55</v>
      </c>
      <c r="C2191" s="81" t="s">
        <v>56</v>
      </c>
      <c r="D2191" s="81" t="s">
        <v>84</v>
      </c>
      <c r="E2191" s="81" t="s">
        <v>21</v>
      </c>
      <c r="F2191" s="81"/>
      <c r="G2191" s="81" t="s">
        <v>64</v>
      </c>
      <c r="H2191" s="80" t="n">
        <v>37043</v>
      </c>
      <c r="I2191" s="81" t="n">
        <v>0</v>
      </c>
      <c r="J2191" s="81" t="n">
        <v>0</v>
      </c>
      <c r="K2191" s="82" t="n">
        <f aca="false">IF(J2191=0,0,J2191/I2191)</f>
        <v>0</v>
      </c>
      <c r="L2191" s="82" t="n">
        <f aca="false">I2191/UOM</f>
        <v>0</v>
      </c>
      <c r="M2191" s="82" t="n">
        <f aca="false">J2191/UOM</f>
        <v>0</v>
      </c>
      <c r="N2191" s="83" t="str">
        <f aca="false">IF(F2191="P","PHY",IF(F2191="G","G",E2191))</f>
        <v>D</v>
      </c>
      <c r="O2191" s="83" t="str">
        <f aca="false">IF(ISNA(VLOOKUP(G2191,BadCanCurves,1,FALSE())),VLOOKUP(D2191,FOLIOS,6,FALSE()),"not used")</f>
        <v>not used</v>
      </c>
      <c r="P2191" s="83" t="n">
        <f aca="false">IF($N2191="P",VLOOKUP(H2191,PrcBuckets,2,FALSE()),0)</f>
        <v>0</v>
      </c>
      <c r="Q2191" s="83" t="n">
        <f aca="false">IF($N2191="D",VLOOKUP(H2191,BasisBuckets,2,FALSE()),0)</f>
        <v>9</v>
      </c>
      <c r="R2191" s="83" t="n">
        <f aca="false">IF($N2191="PHY",VLOOKUP(H2191,PGDBuckets,2,FALSE()),0)</f>
        <v>0</v>
      </c>
      <c r="S2191" s="83" t="n">
        <f aca="false">IF($N2191="G",VLOOKUP(H2191,PGDBuckets,2,FALSE()),0)</f>
        <v>0</v>
      </c>
      <c r="T2191" s="83" t="n">
        <f aca="false">SUM(P2191:S2191)</f>
        <v>9</v>
      </c>
      <c r="U2191" s="83" t="str">
        <f aca="false">IF(O2191="not used","-",O2191&amp;N2191&amp;T2191)</f>
        <v>-</v>
      </c>
      <c r="V2191" s="83" t="str">
        <f aca="false">IF(O2191="Not Used","-",VLOOKUP(D2191,FOLIOS,7,FALSE())&amp;H2191)</f>
        <v>-</v>
      </c>
      <c r="W2191" s="83" t="str">
        <f aca="false">IF(U2191="-","-",O2191&amp;E2191&amp;H2191)</f>
        <v>-</v>
      </c>
      <c r="X2191" s="84" t="str">
        <f aca="false">D2191&amp;G2191</f>
        <v>FT-CAND-ERMS-BASIF-NTHWST/CANBR</v>
      </c>
      <c r="AF2191" s="0" t="str">
        <f aca="false">D2191&amp;V2191</f>
        <v>FT-CAND-ERMS-BAS-</v>
      </c>
    </row>
    <row r="2192" customFormat="false" ht="12.75" hidden="false" customHeight="false" outlineLevel="0" collapsed="false">
      <c r="A2192" s="80" t="n">
        <v>36682</v>
      </c>
      <c r="B2192" s="81" t="s">
        <v>55</v>
      </c>
      <c r="C2192" s="81" t="s">
        <v>56</v>
      </c>
      <c r="D2192" s="81" t="s">
        <v>84</v>
      </c>
      <c r="E2192" s="81" t="s">
        <v>21</v>
      </c>
      <c r="F2192" s="81"/>
      <c r="G2192" s="81" t="s">
        <v>64</v>
      </c>
      <c r="H2192" s="80" t="n">
        <v>37073</v>
      </c>
      <c r="I2192" s="81" t="n">
        <v>0</v>
      </c>
      <c r="J2192" s="81" t="n">
        <v>0</v>
      </c>
      <c r="K2192" s="82" t="n">
        <f aca="false">IF(J2192=0,0,J2192/I2192)</f>
        <v>0</v>
      </c>
      <c r="L2192" s="82" t="n">
        <f aca="false">I2192/UOM</f>
        <v>0</v>
      </c>
      <c r="M2192" s="82" t="n">
        <f aca="false">J2192/UOM</f>
        <v>0</v>
      </c>
      <c r="N2192" s="83" t="str">
        <f aca="false">IF(F2192="P","PHY",IF(F2192="G","G",E2192))</f>
        <v>D</v>
      </c>
      <c r="O2192" s="83" t="str">
        <f aca="false">IF(ISNA(VLOOKUP(G2192,BadCanCurves,1,FALSE())),VLOOKUP(D2192,FOLIOS,6,FALSE()),"not used")</f>
        <v>not used</v>
      </c>
      <c r="P2192" s="83" t="n">
        <f aca="false">IF($N2192="P",VLOOKUP(H2192,PrcBuckets,2,FALSE()),0)</f>
        <v>0</v>
      </c>
      <c r="Q2192" s="83" t="n">
        <f aca="false">IF($N2192="D",VLOOKUP(H2192,BasisBuckets,2,FALSE()),0)</f>
        <v>9</v>
      </c>
      <c r="R2192" s="83" t="n">
        <f aca="false">IF($N2192="PHY",VLOOKUP(H2192,PGDBuckets,2,FALSE()),0)</f>
        <v>0</v>
      </c>
      <c r="S2192" s="83" t="n">
        <f aca="false">IF($N2192="G",VLOOKUP(H2192,PGDBuckets,2,FALSE()),0)</f>
        <v>0</v>
      </c>
      <c r="T2192" s="83" t="n">
        <f aca="false">SUM(P2192:S2192)</f>
        <v>9</v>
      </c>
      <c r="U2192" s="83" t="str">
        <f aca="false">IF(O2192="not used","-",O2192&amp;N2192&amp;T2192)</f>
        <v>-</v>
      </c>
      <c r="V2192" s="83" t="str">
        <f aca="false">IF(O2192="Not Used","-",VLOOKUP(D2192,FOLIOS,7,FALSE())&amp;H2192)</f>
        <v>-</v>
      </c>
      <c r="W2192" s="83" t="str">
        <f aca="false">IF(U2192="-","-",O2192&amp;E2192&amp;H2192)</f>
        <v>-</v>
      </c>
      <c r="X2192" s="84" t="str">
        <f aca="false">D2192&amp;G2192</f>
        <v>FT-CAND-ERMS-BASIF-NTHWST/CANBR</v>
      </c>
      <c r="AF2192" s="0" t="str">
        <f aca="false">D2192&amp;V2192</f>
        <v>FT-CAND-ERMS-BAS-</v>
      </c>
    </row>
    <row r="2193" customFormat="false" ht="12.75" hidden="false" customHeight="false" outlineLevel="0" collapsed="false">
      <c r="A2193" s="80" t="n">
        <v>36682</v>
      </c>
      <c r="B2193" s="81" t="s">
        <v>55</v>
      </c>
      <c r="C2193" s="81" t="s">
        <v>56</v>
      </c>
      <c r="D2193" s="81" t="s">
        <v>84</v>
      </c>
      <c r="E2193" s="81" t="s">
        <v>21</v>
      </c>
      <c r="F2193" s="81"/>
      <c r="G2193" s="81" t="s">
        <v>64</v>
      </c>
      <c r="H2193" s="80" t="n">
        <v>37104</v>
      </c>
      <c r="I2193" s="81" t="n">
        <v>0</v>
      </c>
      <c r="J2193" s="81" t="n">
        <v>0</v>
      </c>
      <c r="K2193" s="82" t="n">
        <f aca="false">IF(J2193=0,0,J2193/I2193)</f>
        <v>0</v>
      </c>
      <c r="L2193" s="82" t="n">
        <f aca="false">I2193/UOM</f>
        <v>0</v>
      </c>
      <c r="M2193" s="82" t="n">
        <f aca="false">J2193/UOM</f>
        <v>0</v>
      </c>
      <c r="N2193" s="83" t="str">
        <f aca="false">IF(F2193="P","PHY",IF(F2193="G","G",E2193))</f>
        <v>D</v>
      </c>
      <c r="O2193" s="83" t="str">
        <f aca="false">IF(ISNA(VLOOKUP(G2193,BadCanCurves,1,FALSE())),VLOOKUP(D2193,FOLIOS,6,FALSE()),"not used")</f>
        <v>not used</v>
      </c>
      <c r="P2193" s="83" t="n">
        <f aca="false">IF($N2193="P",VLOOKUP(H2193,PrcBuckets,2,FALSE()),0)</f>
        <v>0</v>
      </c>
      <c r="Q2193" s="83" t="n">
        <f aca="false">IF($N2193="D",VLOOKUP(H2193,BasisBuckets,2,FALSE()),0)</f>
        <v>9</v>
      </c>
      <c r="R2193" s="83" t="n">
        <f aca="false">IF($N2193="PHY",VLOOKUP(H2193,PGDBuckets,2,FALSE()),0)</f>
        <v>0</v>
      </c>
      <c r="S2193" s="83" t="n">
        <f aca="false">IF($N2193="G",VLOOKUP(H2193,PGDBuckets,2,FALSE()),0)</f>
        <v>0</v>
      </c>
      <c r="T2193" s="83" t="n">
        <f aca="false">SUM(P2193:S2193)</f>
        <v>9</v>
      </c>
      <c r="U2193" s="83" t="str">
        <f aca="false">IF(O2193="not used","-",O2193&amp;N2193&amp;T2193)</f>
        <v>-</v>
      </c>
      <c r="V2193" s="83" t="str">
        <f aca="false">IF(O2193="Not Used","-",VLOOKUP(D2193,FOLIOS,7,FALSE())&amp;H2193)</f>
        <v>-</v>
      </c>
      <c r="W2193" s="83" t="str">
        <f aca="false">IF(U2193="-","-",O2193&amp;E2193&amp;H2193)</f>
        <v>-</v>
      </c>
      <c r="X2193" s="84" t="str">
        <f aca="false">D2193&amp;G2193</f>
        <v>FT-CAND-ERMS-BASIF-NTHWST/CANBR</v>
      </c>
      <c r="AF2193" s="0" t="str">
        <f aca="false">D2193&amp;V2193</f>
        <v>FT-CAND-ERMS-BAS-</v>
      </c>
    </row>
    <row r="2194" customFormat="false" ht="12.75" hidden="false" customHeight="false" outlineLevel="0" collapsed="false">
      <c r="A2194" s="80" t="n">
        <v>36682</v>
      </c>
      <c r="B2194" s="81" t="s">
        <v>55</v>
      </c>
      <c r="C2194" s="81" t="s">
        <v>56</v>
      </c>
      <c r="D2194" s="81" t="s">
        <v>84</v>
      </c>
      <c r="E2194" s="81" t="s">
        <v>21</v>
      </c>
      <c r="F2194" s="81"/>
      <c r="G2194" s="81" t="s">
        <v>64</v>
      </c>
      <c r="H2194" s="80" t="n">
        <v>37135</v>
      </c>
      <c r="I2194" s="81" t="n">
        <v>0</v>
      </c>
      <c r="J2194" s="81" t="n">
        <v>0</v>
      </c>
      <c r="K2194" s="82" t="n">
        <f aca="false">IF(J2194=0,0,J2194/I2194)</f>
        <v>0</v>
      </c>
      <c r="L2194" s="82" t="n">
        <f aca="false">I2194/UOM</f>
        <v>0</v>
      </c>
      <c r="M2194" s="82" t="n">
        <f aca="false">J2194/UOM</f>
        <v>0</v>
      </c>
      <c r="N2194" s="83" t="str">
        <f aca="false">IF(F2194="P","PHY",IF(F2194="G","G",E2194))</f>
        <v>D</v>
      </c>
      <c r="O2194" s="83" t="str">
        <f aca="false">IF(ISNA(VLOOKUP(G2194,BadCanCurves,1,FALSE())),VLOOKUP(D2194,FOLIOS,6,FALSE()),"not used")</f>
        <v>not used</v>
      </c>
      <c r="P2194" s="83" t="n">
        <f aca="false">IF($N2194="P",VLOOKUP(H2194,PrcBuckets,2,FALSE()),0)</f>
        <v>0</v>
      </c>
      <c r="Q2194" s="83" t="n">
        <f aca="false">IF($N2194="D",VLOOKUP(H2194,BasisBuckets,2,FALSE()),0)</f>
        <v>9</v>
      </c>
      <c r="R2194" s="83" t="n">
        <f aca="false">IF($N2194="PHY",VLOOKUP(H2194,PGDBuckets,2,FALSE()),0)</f>
        <v>0</v>
      </c>
      <c r="S2194" s="83" t="n">
        <f aca="false">IF($N2194="G",VLOOKUP(H2194,PGDBuckets,2,FALSE()),0)</f>
        <v>0</v>
      </c>
      <c r="T2194" s="83" t="n">
        <f aca="false">SUM(P2194:S2194)</f>
        <v>9</v>
      </c>
      <c r="U2194" s="83" t="str">
        <f aca="false">IF(O2194="not used","-",O2194&amp;N2194&amp;T2194)</f>
        <v>-</v>
      </c>
      <c r="V2194" s="83" t="str">
        <f aca="false">IF(O2194="Not Used","-",VLOOKUP(D2194,FOLIOS,7,FALSE())&amp;H2194)</f>
        <v>-</v>
      </c>
      <c r="W2194" s="83" t="str">
        <f aca="false">IF(U2194="-","-",O2194&amp;E2194&amp;H2194)</f>
        <v>-</v>
      </c>
      <c r="X2194" s="84" t="str">
        <f aca="false">D2194&amp;G2194</f>
        <v>FT-CAND-ERMS-BASIF-NTHWST/CANBR</v>
      </c>
      <c r="AF2194" s="0" t="str">
        <f aca="false">D2194&amp;V2194</f>
        <v>FT-CAND-ERMS-BAS-</v>
      </c>
    </row>
    <row r="2195" customFormat="false" ht="12.75" hidden="false" customHeight="false" outlineLevel="0" collapsed="false">
      <c r="A2195" s="80" t="n">
        <v>36682</v>
      </c>
      <c r="B2195" s="81" t="s">
        <v>55</v>
      </c>
      <c r="C2195" s="81" t="s">
        <v>56</v>
      </c>
      <c r="D2195" s="81" t="s">
        <v>84</v>
      </c>
      <c r="E2195" s="81" t="s">
        <v>21</v>
      </c>
      <c r="F2195" s="81"/>
      <c r="G2195" s="81" t="s">
        <v>64</v>
      </c>
      <c r="H2195" s="80" t="n">
        <v>37165</v>
      </c>
      <c r="I2195" s="81" t="n">
        <v>0</v>
      </c>
      <c r="J2195" s="81" t="n">
        <v>0</v>
      </c>
      <c r="K2195" s="82" t="n">
        <f aca="false">IF(J2195=0,0,J2195/I2195)</f>
        <v>0</v>
      </c>
      <c r="L2195" s="82" t="n">
        <f aca="false">I2195/UOM</f>
        <v>0</v>
      </c>
      <c r="M2195" s="82" t="n">
        <f aca="false">J2195/UOM</f>
        <v>0</v>
      </c>
      <c r="N2195" s="83" t="str">
        <f aca="false">IF(F2195="P","PHY",IF(F2195="G","G",E2195))</f>
        <v>D</v>
      </c>
      <c r="O2195" s="83" t="str">
        <f aca="false">IF(ISNA(VLOOKUP(G2195,BadCanCurves,1,FALSE())),VLOOKUP(D2195,FOLIOS,6,FALSE()),"not used")</f>
        <v>not used</v>
      </c>
      <c r="P2195" s="83" t="n">
        <f aca="false">IF($N2195="P",VLOOKUP(H2195,PrcBuckets,2,FALSE()),0)</f>
        <v>0</v>
      </c>
      <c r="Q2195" s="83" t="n">
        <f aca="false">IF($N2195="D",VLOOKUP(H2195,BasisBuckets,2,FALSE()),0)</f>
        <v>9</v>
      </c>
      <c r="R2195" s="83" t="n">
        <f aca="false">IF($N2195="PHY",VLOOKUP(H2195,PGDBuckets,2,FALSE()),0)</f>
        <v>0</v>
      </c>
      <c r="S2195" s="83" t="n">
        <f aca="false">IF($N2195="G",VLOOKUP(H2195,PGDBuckets,2,FALSE()),0)</f>
        <v>0</v>
      </c>
      <c r="T2195" s="83" t="n">
        <f aca="false">SUM(P2195:S2195)</f>
        <v>9</v>
      </c>
      <c r="U2195" s="83" t="str">
        <f aca="false">IF(O2195="not used","-",O2195&amp;N2195&amp;T2195)</f>
        <v>-</v>
      </c>
      <c r="V2195" s="83" t="str">
        <f aca="false">IF(O2195="Not Used","-",VLOOKUP(D2195,FOLIOS,7,FALSE())&amp;H2195)</f>
        <v>-</v>
      </c>
      <c r="W2195" s="83" t="str">
        <f aca="false">IF(U2195="-","-",O2195&amp;E2195&amp;H2195)</f>
        <v>-</v>
      </c>
      <c r="X2195" s="84" t="str">
        <f aca="false">D2195&amp;G2195</f>
        <v>FT-CAND-ERMS-BASIF-NTHWST/CANBR</v>
      </c>
      <c r="AF2195" s="0" t="str">
        <f aca="false">D2195&amp;V2195</f>
        <v>FT-CAND-ERMS-BAS-</v>
      </c>
    </row>
    <row r="2196" customFormat="false" ht="12.75" hidden="false" customHeight="false" outlineLevel="0" collapsed="false">
      <c r="A2196" s="80" t="n">
        <v>36682</v>
      </c>
      <c r="B2196" s="81" t="s">
        <v>55</v>
      </c>
      <c r="C2196" s="81" t="s">
        <v>56</v>
      </c>
      <c r="D2196" s="81" t="s">
        <v>84</v>
      </c>
      <c r="E2196" s="81" t="s">
        <v>21</v>
      </c>
      <c r="F2196" s="81"/>
      <c r="G2196" s="81" t="s">
        <v>64</v>
      </c>
      <c r="H2196" s="80" t="n">
        <v>37196</v>
      </c>
      <c r="I2196" s="81" t="n">
        <v>0</v>
      </c>
      <c r="J2196" s="81" t="n">
        <v>0</v>
      </c>
      <c r="K2196" s="82" t="n">
        <f aca="false">IF(J2196=0,0,J2196/I2196)</f>
        <v>0</v>
      </c>
      <c r="L2196" s="82" t="n">
        <f aca="false">I2196/UOM</f>
        <v>0</v>
      </c>
      <c r="M2196" s="82" t="n">
        <f aca="false">J2196/UOM</f>
        <v>0</v>
      </c>
      <c r="N2196" s="83" t="str">
        <f aca="false">IF(F2196="P","PHY",IF(F2196="G","G",E2196))</f>
        <v>D</v>
      </c>
      <c r="O2196" s="83" t="str">
        <f aca="false">IF(ISNA(VLOOKUP(G2196,BadCanCurves,1,FALSE())),VLOOKUP(D2196,FOLIOS,6,FALSE()),"not used")</f>
        <v>not used</v>
      </c>
      <c r="P2196" s="83" t="n">
        <f aca="false">IF($N2196="P",VLOOKUP(H2196,PrcBuckets,2,FALSE()),0)</f>
        <v>0</v>
      </c>
      <c r="Q2196" s="83" t="n">
        <f aca="false">IF($N2196="D",VLOOKUP(H2196,BasisBuckets,2,FALSE()),0)</f>
        <v>9</v>
      </c>
      <c r="R2196" s="83" t="n">
        <f aca="false">IF($N2196="PHY",VLOOKUP(H2196,PGDBuckets,2,FALSE()),0)</f>
        <v>0</v>
      </c>
      <c r="S2196" s="83" t="n">
        <f aca="false">IF($N2196="G",VLOOKUP(H2196,PGDBuckets,2,FALSE()),0)</f>
        <v>0</v>
      </c>
      <c r="T2196" s="83" t="n">
        <f aca="false">SUM(P2196:S2196)</f>
        <v>9</v>
      </c>
      <c r="U2196" s="83" t="str">
        <f aca="false">IF(O2196="not used","-",O2196&amp;N2196&amp;T2196)</f>
        <v>-</v>
      </c>
      <c r="V2196" s="83" t="str">
        <f aca="false">IF(O2196="Not Used","-",VLOOKUP(D2196,FOLIOS,7,FALSE())&amp;H2196)</f>
        <v>-</v>
      </c>
      <c r="W2196" s="83" t="str">
        <f aca="false">IF(U2196="-","-",O2196&amp;E2196&amp;H2196)</f>
        <v>-</v>
      </c>
      <c r="X2196" s="84" t="str">
        <f aca="false">D2196&amp;G2196</f>
        <v>FT-CAND-ERMS-BASIF-NTHWST/CANBR</v>
      </c>
      <c r="AF2196" s="0" t="str">
        <f aca="false">D2196&amp;V2196</f>
        <v>FT-CAND-ERMS-BAS-</v>
      </c>
    </row>
    <row r="2197" customFormat="false" ht="12.75" hidden="false" customHeight="false" outlineLevel="0" collapsed="false">
      <c r="A2197" s="80" t="n">
        <v>36682</v>
      </c>
      <c r="B2197" s="81" t="s">
        <v>55</v>
      </c>
      <c r="C2197" s="81" t="s">
        <v>56</v>
      </c>
      <c r="D2197" s="81" t="s">
        <v>84</v>
      </c>
      <c r="E2197" s="81" t="s">
        <v>21</v>
      </c>
      <c r="F2197" s="81"/>
      <c r="G2197" s="81" t="s">
        <v>64</v>
      </c>
      <c r="H2197" s="80" t="n">
        <v>37226</v>
      </c>
      <c r="I2197" s="81" t="n">
        <v>0</v>
      </c>
      <c r="J2197" s="81" t="n">
        <v>0</v>
      </c>
      <c r="K2197" s="82" t="n">
        <f aca="false">IF(J2197=0,0,J2197/I2197)</f>
        <v>0</v>
      </c>
      <c r="L2197" s="82" t="n">
        <f aca="false">I2197/UOM</f>
        <v>0</v>
      </c>
      <c r="M2197" s="82" t="n">
        <f aca="false">J2197/UOM</f>
        <v>0</v>
      </c>
      <c r="N2197" s="83" t="str">
        <f aca="false">IF(F2197="P","PHY",IF(F2197="G","G",E2197))</f>
        <v>D</v>
      </c>
      <c r="O2197" s="83" t="str">
        <f aca="false">IF(ISNA(VLOOKUP(G2197,BadCanCurves,1,FALSE())),VLOOKUP(D2197,FOLIOS,6,FALSE()),"not used")</f>
        <v>not used</v>
      </c>
      <c r="P2197" s="83" t="n">
        <f aca="false">IF($N2197="P",VLOOKUP(H2197,PrcBuckets,2,FALSE()),0)</f>
        <v>0</v>
      </c>
      <c r="Q2197" s="83" t="n">
        <f aca="false">IF($N2197="D",VLOOKUP(H2197,BasisBuckets,2,FALSE()),0)</f>
        <v>9</v>
      </c>
      <c r="R2197" s="83" t="n">
        <f aca="false">IF($N2197="PHY",VLOOKUP(H2197,PGDBuckets,2,FALSE()),0)</f>
        <v>0</v>
      </c>
      <c r="S2197" s="83" t="n">
        <f aca="false">IF($N2197="G",VLOOKUP(H2197,PGDBuckets,2,FALSE()),0)</f>
        <v>0</v>
      </c>
      <c r="T2197" s="83" t="n">
        <f aca="false">SUM(P2197:S2197)</f>
        <v>9</v>
      </c>
      <c r="U2197" s="83" t="str">
        <f aca="false">IF(O2197="not used","-",O2197&amp;N2197&amp;T2197)</f>
        <v>-</v>
      </c>
      <c r="V2197" s="83" t="str">
        <f aca="false">IF(O2197="Not Used","-",VLOOKUP(D2197,FOLIOS,7,FALSE())&amp;H2197)</f>
        <v>-</v>
      </c>
      <c r="W2197" s="83" t="str">
        <f aca="false">IF(U2197="-","-",O2197&amp;E2197&amp;H2197)</f>
        <v>-</v>
      </c>
      <c r="X2197" s="84" t="str">
        <f aca="false">D2197&amp;G2197</f>
        <v>FT-CAND-ERMS-BASIF-NTHWST/CANBR</v>
      </c>
      <c r="AF2197" s="0" t="str">
        <f aca="false">D2197&amp;V2197</f>
        <v>FT-CAND-ERMS-BAS-</v>
      </c>
    </row>
    <row r="2198" customFormat="false" ht="12.75" hidden="false" customHeight="false" outlineLevel="0" collapsed="false">
      <c r="A2198" s="80" t="n">
        <v>36682</v>
      </c>
      <c r="B2198" s="81" t="s">
        <v>55</v>
      </c>
      <c r="C2198" s="81" t="s">
        <v>56</v>
      </c>
      <c r="D2198" s="81" t="s">
        <v>84</v>
      </c>
      <c r="E2198" s="81" t="s">
        <v>21</v>
      </c>
      <c r="F2198" s="81"/>
      <c r="G2198" s="81" t="s">
        <v>64</v>
      </c>
      <c r="H2198" s="80" t="n">
        <v>37257</v>
      </c>
      <c r="I2198" s="81" t="n">
        <v>0</v>
      </c>
      <c r="J2198" s="81" t="n">
        <v>0</v>
      </c>
      <c r="K2198" s="82" t="n">
        <f aca="false">IF(J2198=0,0,J2198/I2198)</f>
        <v>0</v>
      </c>
      <c r="L2198" s="82" t="n">
        <f aca="false">I2198/UOM</f>
        <v>0</v>
      </c>
      <c r="M2198" s="82" t="n">
        <f aca="false">J2198/UOM</f>
        <v>0</v>
      </c>
      <c r="N2198" s="83" t="str">
        <f aca="false">IF(F2198="P","PHY",IF(F2198="G","G",E2198))</f>
        <v>D</v>
      </c>
      <c r="O2198" s="83" t="str">
        <f aca="false">IF(ISNA(VLOOKUP(G2198,BadCanCurves,1,FALSE())),VLOOKUP(D2198,FOLIOS,6,FALSE()),"not used")</f>
        <v>not used</v>
      </c>
      <c r="P2198" s="83" t="n">
        <f aca="false">IF($N2198="P",VLOOKUP(H2198,PrcBuckets,2,FALSE()),0)</f>
        <v>0</v>
      </c>
      <c r="Q2198" s="83" t="n">
        <f aca="false">IF($N2198="D",VLOOKUP(H2198,BasisBuckets,2,FALSE()),0)</f>
        <v>10</v>
      </c>
      <c r="R2198" s="83" t="n">
        <f aca="false">IF($N2198="PHY",VLOOKUP(H2198,PGDBuckets,2,FALSE()),0)</f>
        <v>0</v>
      </c>
      <c r="S2198" s="83" t="n">
        <f aca="false">IF($N2198="G",VLOOKUP(H2198,PGDBuckets,2,FALSE()),0)</f>
        <v>0</v>
      </c>
      <c r="T2198" s="83" t="n">
        <f aca="false">SUM(P2198:S2198)</f>
        <v>10</v>
      </c>
      <c r="U2198" s="83" t="str">
        <f aca="false">IF(O2198="not used","-",O2198&amp;N2198&amp;T2198)</f>
        <v>-</v>
      </c>
      <c r="V2198" s="83" t="str">
        <f aca="false">IF(O2198="Not Used","-",VLOOKUP(D2198,FOLIOS,7,FALSE())&amp;H2198)</f>
        <v>-</v>
      </c>
      <c r="W2198" s="83" t="str">
        <f aca="false">IF(U2198="-","-",O2198&amp;E2198&amp;H2198)</f>
        <v>-</v>
      </c>
      <c r="X2198" s="84" t="str">
        <f aca="false">D2198&amp;G2198</f>
        <v>FT-CAND-ERMS-BASIF-NTHWST/CANBR</v>
      </c>
      <c r="AF2198" s="0" t="str">
        <f aca="false">D2198&amp;V2198</f>
        <v>FT-CAND-ERMS-BAS-</v>
      </c>
    </row>
    <row r="2199" customFormat="false" ht="12.75" hidden="false" customHeight="false" outlineLevel="0" collapsed="false">
      <c r="A2199" s="80" t="n">
        <v>36682</v>
      </c>
      <c r="B2199" s="81" t="s">
        <v>55</v>
      </c>
      <c r="C2199" s="81" t="s">
        <v>56</v>
      </c>
      <c r="D2199" s="81" t="s">
        <v>84</v>
      </c>
      <c r="E2199" s="81" t="s">
        <v>21</v>
      </c>
      <c r="F2199" s="81"/>
      <c r="G2199" s="81" t="s">
        <v>64</v>
      </c>
      <c r="H2199" s="80" t="n">
        <v>37288</v>
      </c>
      <c r="I2199" s="81" t="n">
        <v>0</v>
      </c>
      <c r="J2199" s="81" t="n">
        <v>0</v>
      </c>
      <c r="K2199" s="82" t="n">
        <f aca="false">IF(J2199=0,0,J2199/I2199)</f>
        <v>0</v>
      </c>
      <c r="L2199" s="82" t="n">
        <f aca="false">I2199/UOM</f>
        <v>0</v>
      </c>
      <c r="M2199" s="82" t="n">
        <f aca="false">J2199/UOM</f>
        <v>0</v>
      </c>
      <c r="N2199" s="83" t="str">
        <f aca="false">IF(F2199="P","PHY",IF(F2199="G","G",E2199))</f>
        <v>D</v>
      </c>
      <c r="O2199" s="83" t="str">
        <f aca="false">IF(ISNA(VLOOKUP(G2199,BadCanCurves,1,FALSE())),VLOOKUP(D2199,FOLIOS,6,FALSE()),"not used")</f>
        <v>not used</v>
      </c>
      <c r="P2199" s="83" t="n">
        <f aca="false">IF($N2199="P",VLOOKUP(H2199,PrcBuckets,2,FALSE()),0)</f>
        <v>0</v>
      </c>
      <c r="Q2199" s="83" t="n">
        <f aca="false">IF($N2199="D",VLOOKUP(H2199,BasisBuckets,2,FALSE()),0)</f>
        <v>10</v>
      </c>
      <c r="R2199" s="83" t="n">
        <f aca="false">IF($N2199="PHY",VLOOKUP(H2199,PGDBuckets,2,FALSE()),0)</f>
        <v>0</v>
      </c>
      <c r="S2199" s="83" t="n">
        <f aca="false">IF($N2199="G",VLOOKUP(H2199,PGDBuckets,2,FALSE()),0)</f>
        <v>0</v>
      </c>
      <c r="T2199" s="83" t="n">
        <f aca="false">SUM(P2199:S2199)</f>
        <v>10</v>
      </c>
      <c r="U2199" s="83" t="str">
        <f aca="false">IF(O2199="not used","-",O2199&amp;N2199&amp;T2199)</f>
        <v>-</v>
      </c>
      <c r="V2199" s="83" t="str">
        <f aca="false">IF(O2199="Not Used","-",VLOOKUP(D2199,FOLIOS,7,FALSE())&amp;H2199)</f>
        <v>-</v>
      </c>
      <c r="W2199" s="83" t="str">
        <f aca="false">IF(U2199="-","-",O2199&amp;E2199&amp;H2199)</f>
        <v>-</v>
      </c>
      <c r="X2199" s="84" t="str">
        <f aca="false">D2199&amp;G2199</f>
        <v>FT-CAND-ERMS-BASIF-NTHWST/CANBR</v>
      </c>
      <c r="AF2199" s="0" t="str">
        <f aca="false">D2199&amp;V2199</f>
        <v>FT-CAND-ERMS-BAS-</v>
      </c>
    </row>
    <row r="2200" customFormat="false" ht="12.75" hidden="false" customHeight="false" outlineLevel="0" collapsed="false">
      <c r="A2200" s="80" t="n">
        <v>36682</v>
      </c>
      <c r="B2200" s="81" t="s">
        <v>55</v>
      </c>
      <c r="C2200" s="81" t="s">
        <v>56</v>
      </c>
      <c r="D2200" s="81" t="s">
        <v>84</v>
      </c>
      <c r="E2200" s="81" t="s">
        <v>21</v>
      </c>
      <c r="F2200" s="81"/>
      <c r="G2200" s="81" t="s">
        <v>64</v>
      </c>
      <c r="H2200" s="80" t="n">
        <v>37316</v>
      </c>
      <c r="I2200" s="81" t="n">
        <v>0</v>
      </c>
      <c r="J2200" s="81" t="n">
        <v>0</v>
      </c>
      <c r="K2200" s="82" t="n">
        <f aca="false">IF(J2200=0,0,J2200/I2200)</f>
        <v>0</v>
      </c>
      <c r="L2200" s="82" t="n">
        <f aca="false">I2200/UOM</f>
        <v>0</v>
      </c>
      <c r="M2200" s="82" t="n">
        <f aca="false">J2200/UOM</f>
        <v>0</v>
      </c>
      <c r="N2200" s="83" t="str">
        <f aca="false">IF(F2200="P","PHY",IF(F2200="G","G",E2200))</f>
        <v>D</v>
      </c>
      <c r="O2200" s="83" t="str">
        <f aca="false">IF(ISNA(VLOOKUP(G2200,BadCanCurves,1,FALSE())),VLOOKUP(D2200,FOLIOS,6,FALSE()),"not used")</f>
        <v>not used</v>
      </c>
      <c r="P2200" s="83" t="n">
        <f aca="false">IF($N2200="P",VLOOKUP(H2200,PrcBuckets,2,FALSE()),0)</f>
        <v>0</v>
      </c>
      <c r="Q2200" s="83" t="n">
        <f aca="false">IF($N2200="D",VLOOKUP(H2200,BasisBuckets,2,FALSE()),0)</f>
        <v>10</v>
      </c>
      <c r="R2200" s="83" t="n">
        <f aca="false">IF($N2200="PHY",VLOOKUP(H2200,PGDBuckets,2,FALSE()),0)</f>
        <v>0</v>
      </c>
      <c r="S2200" s="83" t="n">
        <f aca="false">IF($N2200="G",VLOOKUP(H2200,PGDBuckets,2,FALSE()),0)</f>
        <v>0</v>
      </c>
      <c r="T2200" s="83" t="n">
        <f aca="false">SUM(P2200:S2200)</f>
        <v>10</v>
      </c>
      <c r="U2200" s="83" t="str">
        <f aca="false">IF(O2200="not used","-",O2200&amp;N2200&amp;T2200)</f>
        <v>-</v>
      </c>
      <c r="V2200" s="83" t="str">
        <f aca="false">IF(O2200="Not Used","-",VLOOKUP(D2200,FOLIOS,7,FALSE())&amp;H2200)</f>
        <v>-</v>
      </c>
      <c r="W2200" s="83" t="str">
        <f aca="false">IF(U2200="-","-",O2200&amp;E2200&amp;H2200)</f>
        <v>-</v>
      </c>
      <c r="X2200" s="84" t="str">
        <f aca="false">D2200&amp;G2200</f>
        <v>FT-CAND-ERMS-BASIF-NTHWST/CANBR</v>
      </c>
      <c r="AF2200" s="0" t="str">
        <f aca="false">D2200&amp;V2200</f>
        <v>FT-CAND-ERMS-BAS-</v>
      </c>
    </row>
    <row r="2201" customFormat="false" ht="12.75" hidden="false" customHeight="false" outlineLevel="0" collapsed="false">
      <c r="A2201" s="80" t="n">
        <v>36682</v>
      </c>
      <c r="B2201" s="81" t="s">
        <v>55</v>
      </c>
      <c r="C2201" s="81" t="s">
        <v>56</v>
      </c>
      <c r="D2201" s="81" t="s">
        <v>84</v>
      </c>
      <c r="E2201" s="81" t="s">
        <v>21</v>
      </c>
      <c r="F2201" s="81"/>
      <c r="G2201" s="81" t="s">
        <v>64</v>
      </c>
      <c r="H2201" s="80" t="n">
        <v>37347</v>
      </c>
      <c r="I2201" s="81" t="n">
        <v>0</v>
      </c>
      <c r="J2201" s="81" t="n">
        <v>0</v>
      </c>
      <c r="K2201" s="82" t="n">
        <f aca="false">IF(J2201=0,0,J2201/I2201)</f>
        <v>0</v>
      </c>
      <c r="L2201" s="82" t="n">
        <f aca="false">I2201/UOM</f>
        <v>0</v>
      </c>
      <c r="M2201" s="82" t="n">
        <f aca="false">J2201/UOM</f>
        <v>0</v>
      </c>
      <c r="N2201" s="83" t="str">
        <f aca="false">IF(F2201="P","PHY",IF(F2201="G","G",E2201))</f>
        <v>D</v>
      </c>
      <c r="O2201" s="83" t="str">
        <f aca="false">IF(ISNA(VLOOKUP(G2201,BadCanCurves,1,FALSE())),VLOOKUP(D2201,FOLIOS,6,FALSE()),"not used")</f>
        <v>not used</v>
      </c>
      <c r="P2201" s="83" t="n">
        <f aca="false">IF($N2201="P",VLOOKUP(H2201,PrcBuckets,2,FALSE()),0)</f>
        <v>0</v>
      </c>
      <c r="Q2201" s="83" t="n">
        <f aca="false">IF($N2201="D",VLOOKUP(H2201,BasisBuckets,2,FALSE()),0)</f>
        <v>10</v>
      </c>
      <c r="R2201" s="83" t="n">
        <f aca="false">IF($N2201="PHY",VLOOKUP(H2201,PGDBuckets,2,FALSE()),0)</f>
        <v>0</v>
      </c>
      <c r="S2201" s="83" t="n">
        <f aca="false">IF($N2201="G",VLOOKUP(H2201,PGDBuckets,2,FALSE()),0)</f>
        <v>0</v>
      </c>
      <c r="T2201" s="83" t="n">
        <f aca="false">SUM(P2201:S2201)</f>
        <v>10</v>
      </c>
      <c r="U2201" s="83" t="str">
        <f aca="false">IF(O2201="not used","-",O2201&amp;N2201&amp;T2201)</f>
        <v>-</v>
      </c>
      <c r="V2201" s="83" t="str">
        <f aca="false">IF(O2201="Not Used","-",VLOOKUP(D2201,FOLIOS,7,FALSE())&amp;H2201)</f>
        <v>-</v>
      </c>
      <c r="W2201" s="83" t="str">
        <f aca="false">IF(U2201="-","-",O2201&amp;E2201&amp;H2201)</f>
        <v>-</v>
      </c>
      <c r="X2201" s="84" t="str">
        <f aca="false">D2201&amp;G2201</f>
        <v>FT-CAND-ERMS-BASIF-NTHWST/CANBR</v>
      </c>
      <c r="AF2201" s="0" t="str">
        <f aca="false">D2201&amp;V2201</f>
        <v>FT-CAND-ERMS-BAS-</v>
      </c>
    </row>
    <row r="2202" customFormat="false" ht="12.75" hidden="false" customHeight="false" outlineLevel="0" collapsed="false">
      <c r="A2202" s="80" t="n">
        <v>36682</v>
      </c>
      <c r="B2202" s="81" t="s">
        <v>55</v>
      </c>
      <c r="C2202" s="81" t="s">
        <v>56</v>
      </c>
      <c r="D2202" s="81" t="s">
        <v>84</v>
      </c>
      <c r="E2202" s="81" t="s">
        <v>21</v>
      </c>
      <c r="F2202" s="81"/>
      <c r="G2202" s="81" t="s">
        <v>64</v>
      </c>
      <c r="H2202" s="80" t="n">
        <v>37377</v>
      </c>
      <c r="I2202" s="81" t="n">
        <v>0</v>
      </c>
      <c r="J2202" s="81" t="n">
        <v>0</v>
      </c>
      <c r="K2202" s="82" t="n">
        <f aca="false">IF(J2202=0,0,J2202/I2202)</f>
        <v>0</v>
      </c>
      <c r="L2202" s="82" t="n">
        <f aca="false">I2202/UOM</f>
        <v>0</v>
      </c>
      <c r="M2202" s="82" t="n">
        <f aca="false">J2202/UOM</f>
        <v>0</v>
      </c>
      <c r="N2202" s="83" t="str">
        <f aca="false">IF(F2202="P","PHY",IF(F2202="G","G",E2202))</f>
        <v>D</v>
      </c>
      <c r="O2202" s="83" t="str">
        <f aca="false">IF(ISNA(VLOOKUP(G2202,BadCanCurves,1,FALSE())),VLOOKUP(D2202,FOLIOS,6,FALSE()),"not used")</f>
        <v>not used</v>
      </c>
      <c r="P2202" s="83" t="n">
        <f aca="false">IF($N2202="P",VLOOKUP(H2202,PrcBuckets,2,FALSE()),0)</f>
        <v>0</v>
      </c>
      <c r="Q2202" s="83" t="n">
        <f aca="false">IF($N2202="D",VLOOKUP(H2202,BasisBuckets,2,FALSE()),0)</f>
        <v>10</v>
      </c>
      <c r="R2202" s="83" t="n">
        <f aca="false">IF($N2202="PHY",VLOOKUP(H2202,PGDBuckets,2,FALSE()),0)</f>
        <v>0</v>
      </c>
      <c r="S2202" s="83" t="n">
        <f aca="false">IF($N2202="G",VLOOKUP(H2202,PGDBuckets,2,FALSE()),0)</f>
        <v>0</v>
      </c>
      <c r="T2202" s="83" t="n">
        <f aca="false">SUM(P2202:S2202)</f>
        <v>10</v>
      </c>
      <c r="U2202" s="83" t="str">
        <f aca="false">IF(O2202="not used","-",O2202&amp;N2202&amp;T2202)</f>
        <v>-</v>
      </c>
      <c r="V2202" s="83" t="str">
        <f aca="false">IF(O2202="Not Used","-",VLOOKUP(D2202,FOLIOS,7,FALSE())&amp;H2202)</f>
        <v>-</v>
      </c>
      <c r="W2202" s="83" t="str">
        <f aca="false">IF(U2202="-","-",O2202&amp;E2202&amp;H2202)</f>
        <v>-</v>
      </c>
      <c r="X2202" s="84" t="str">
        <f aca="false">D2202&amp;G2202</f>
        <v>FT-CAND-ERMS-BASIF-NTHWST/CANBR</v>
      </c>
      <c r="AF2202" s="0" t="str">
        <f aca="false">D2202&amp;V2202</f>
        <v>FT-CAND-ERMS-BAS-</v>
      </c>
    </row>
    <row r="2203" customFormat="false" ht="12.75" hidden="false" customHeight="false" outlineLevel="0" collapsed="false">
      <c r="A2203" s="80" t="n">
        <v>36682</v>
      </c>
      <c r="B2203" s="81" t="s">
        <v>55</v>
      </c>
      <c r="C2203" s="81" t="s">
        <v>56</v>
      </c>
      <c r="D2203" s="81" t="s">
        <v>84</v>
      </c>
      <c r="E2203" s="81" t="s">
        <v>21</v>
      </c>
      <c r="F2203" s="81"/>
      <c r="G2203" s="81" t="s">
        <v>64</v>
      </c>
      <c r="H2203" s="80" t="n">
        <v>37408</v>
      </c>
      <c r="I2203" s="81" t="n">
        <v>0</v>
      </c>
      <c r="J2203" s="81" t="n">
        <v>0</v>
      </c>
      <c r="K2203" s="82" t="n">
        <f aca="false">IF(J2203=0,0,J2203/I2203)</f>
        <v>0</v>
      </c>
      <c r="L2203" s="82" t="n">
        <f aca="false">I2203/UOM</f>
        <v>0</v>
      </c>
      <c r="M2203" s="82" t="n">
        <f aca="false">J2203/UOM</f>
        <v>0</v>
      </c>
      <c r="N2203" s="83" t="str">
        <f aca="false">IF(F2203="P","PHY",IF(F2203="G","G",E2203))</f>
        <v>D</v>
      </c>
      <c r="O2203" s="83" t="str">
        <f aca="false">IF(ISNA(VLOOKUP(G2203,BadCanCurves,1,FALSE())),VLOOKUP(D2203,FOLIOS,6,FALSE()),"not used")</f>
        <v>not used</v>
      </c>
      <c r="P2203" s="83" t="n">
        <f aca="false">IF($N2203="P",VLOOKUP(H2203,PrcBuckets,2,FALSE()),0)</f>
        <v>0</v>
      </c>
      <c r="Q2203" s="83" t="n">
        <f aca="false">IF($N2203="D",VLOOKUP(H2203,BasisBuckets,2,FALSE()),0)</f>
        <v>10</v>
      </c>
      <c r="R2203" s="83" t="n">
        <f aca="false">IF($N2203="PHY",VLOOKUP(H2203,PGDBuckets,2,FALSE()),0)</f>
        <v>0</v>
      </c>
      <c r="S2203" s="83" t="n">
        <f aca="false">IF($N2203="G",VLOOKUP(H2203,PGDBuckets,2,FALSE()),0)</f>
        <v>0</v>
      </c>
      <c r="T2203" s="83" t="n">
        <f aca="false">SUM(P2203:S2203)</f>
        <v>10</v>
      </c>
      <c r="U2203" s="83" t="str">
        <f aca="false">IF(O2203="not used","-",O2203&amp;N2203&amp;T2203)</f>
        <v>-</v>
      </c>
      <c r="V2203" s="83" t="str">
        <f aca="false">IF(O2203="Not Used","-",VLOOKUP(D2203,FOLIOS,7,FALSE())&amp;H2203)</f>
        <v>-</v>
      </c>
      <c r="W2203" s="83" t="str">
        <f aca="false">IF(U2203="-","-",O2203&amp;E2203&amp;H2203)</f>
        <v>-</v>
      </c>
      <c r="X2203" s="84" t="str">
        <f aca="false">D2203&amp;G2203</f>
        <v>FT-CAND-ERMS-BASIF-NTHWST/CANBR</v>
      </c>
      <c r="AF2203" s="0" t="str">
        <f aca="false">D2203&amp;V2203</f>
        <v>FT-CAND-ERMS-BAS-</v>
      </c>
    </row>
    <row r="2204" customFormat="false" ht="12.75" hidden="false" customHeight="false" outlineLevel="0" collapsed="false">
      <c r="A2204" s="80" t="n">
        <v>36682</v>
      </c>
      <c r="B2204" s="81" t="s">
        <v>55</v>
      </c>
      <c r="C2204" s="81" t="s">
        <v>56</v>
      </c>
      <c r="D2204" s="81" t="s">
        <v>84</v>
      </c>
      <c r="E2204" s="81" t="s">
        <v>21</v>
      </c>
      <c r="F2204" s="81"/>
      <c r="G2204" s="81" t="s">
        <v>64</v>
      </c>
      <c r="H2204" s="80" t="n">
        <v>37438</v>
      </c>
      <c r="I2204" s="81" t="n">
        <v>0</v>
      </c>
      <c r="J2204" s="81" t="n">
        <v>0</v>
      </c>
      <c r="K2204" s="82" t="n">
        <f aca="false">IF(J2204=0,0,J2204/I2204)</f>
        <v>0</v>
      </c>
      <c r="L2204" s="82" t="n">
        <f aca="false">I2204/UOM</f>
        <v>0</v>
      </c>
      <c r="M2204" s="82" t="n">
        <f aca="false">J2204/UOM</f>
        <v>0</v>
      </c>
      <c r="N2204" s="83" t="str">
        <f aca="false">IF(F2204="P","PHY",IF(F2204="G","G",E2204))</f>
        <v>D</v>
      </c>
      <c r="O2204" s="83" t="str">
        <f aca="false">IF(ISNA(VLOOKUP(G2204,BadCanCurves,1,FALSE())),VLOOKUP(D2204,FOLIOS,6,FALSE()),"not used")</f>
        <v>not used</v>
      </c>
      <c r="P2204" s="83" t="n">
        <f aca="false">IF($N2204="P",VLOOKUP(H2204,PrcBuckets,2,FALSE()),0)</f>
        <v>0</v>
      </c>
      <c r="Q2204" s="83" t="n">
        <f aca="false">IF($N2204="D",VLOOKUP(H2204,BasisBuckets,2,FALSE()),0)</f>
        <v>10</v>
      </c>
      <c r="R2204" s="83" t="n">
        <f aca="false">IF($N2204="PHY",VLOOKUP(H2204,PGDBuckets,2,FALSE()),0)</f>
        <v>0</v>
      </c>
      <c r="S2204" s="83" t="n">
        <f aca="false">IF($N2204="G",VLOOKUP(H2204,PGDBuckets,2,FALSE()),0)</f>
        <v>0</v>
      </c>
      <c r="T2204" s="83" t="n">
        <f aca="false">SUM(P2204:S2204)</f>
        <v>10</v>
      </c>
      <c r="U2204" s="83" t="str">
        <f aca="false">IF(O2204="not used","-",O2204&amp;N2204&amp;T2204)</f>
        <v>-</v>
      </c>
      <c r="V2204" s="83" t="str">
        <f aca="false">IF(O2204="Not Used","-",VLOOKUP(D2204,FOLIOS,7,FALSE())&amp;H2204)</f>
        <v>-</v>
      </c>
      <c r="W2204" s="83" t="str">
        <f aca="false">IF(U2204="-","-",O2204&amp;E2204&amp;H2204)</f>
        <v>-</v>
      </c>
      <c r="X2204" s="84" t="str">
        <f aca="false">D2204&amp;G2204</f>
        <v>FT-CAND-ERMS-BASIF-NTHWST/CANBR</v>
      </c>
      <c r="AF2204" s="0" t="str">
        <f aca="false">D2204&amp;V2204</f>
        <v>FT-CAND-ERMS-BAS-</v>
      </c>
    </row>
    <row r="2205" customFormat="false" ht="12.75" hidden="false" customHeight="false" outlineLevel="0" collapsed="false">
      <c r="A2205" s="80" t="n">
        <v>36682</v>
      </c>
      <c r="B2205" s="81" t="s">
        <v>55</v>
      </c>
      <c r="C2205" s="81" t="s">
        <v>56</v>
      </c>
      <c r="D2205" s="81" t="s">
        <v>84</v>
      </c>
      <c r="E2205" s="81" t="s">
        <v>21</v>
      </c>
      <c r="F2205" s="81"/>
      <c r="G2205" s="81" t="s">
        <v>64</v>
      </c>
      <c r="H2205" s="80" t="n">
        <v>37469</v>
      </c>
      <c r="I2205" s="81" t="n">
        <v>0</v>
      </c>
      <c r="J2205" s="81" t="n">
        <v>0</v>
      </c>
      <c r="K2205" s="82" t="n">
        <f aca="false">IF(J2205=0,0,J2205/I2205)</f>
        <v>0</v>
      </c>
      <c r="L2205" s="82" t="n">
        <f aca="false">I2205/UOM</f>
        <v>0</v>
      </c>
      <c r="M2205" s="82" t="n">
        <f aca="false">J2205/UOM</f>
        <v>0</v>
      </c>
      <c r="N2205" s="83" t="str">
        <f aca="false">IF(F2205="P","PHY",IF(F2205="G","G",E2205))</f>
        <v>D</v>
      </c>
      <c r="O2205" s="83" t="str">
        <f aca="false">IF(ISNA(VLOOKUP(G2205,BadCanCurves,1,FALSE())),VLOOKUP(D2205,FOLIOS,6,FALSE()),"not used")</f>
        <v>not used</v>
      </c>
      <c r="P2205" s="83" t="n">
        <f aca="false">IF($N2205="P",VLOOKUP(H2205,PrcBuckets,2,FALSE()),0)</f>
        <v>0</v>
      </c>
      <c r="Q2205" s="83" t="n">
        <f aca="false">IF($N2205="D",VLOOKUP(H2205,BasisBuckets,2,FALSE()),0)</f>
        <v>10</v>
      </c>
      <c r="R2205" s="83" t="n">
        <f aca="false">IF($N2205="PHY",VLOOKUP(H2205,PGDBuckets,2,FALSE()),0)</f>
        <v>0</v>
      </c>
      <c r="S2205" s="83" t="n">
        <f aca="false">IF($N2205="G",VLOOKUP(H2205,PGDBuckets,2,FALSE()),0)</f>
        <v>0</v>
      </c>
      <c r="T2205" s="83" t="n">
        <f aca="false">SUM(P2205:S2205)</f>
        <v>10</v>
      </c>
      <c r="U2205" s="83" t="str">
        <f aca="false">IF(O2205="not used","-",O2205&amp;N2205&amp;T2205)</f>
        <v>-</v>
      </c>
      <c r="V2205" s="83" t="str">
        <f aca="false">IF(O2205="Not Used","-",VLOOKUP(D2205,FOLIOS,7,FALSE())&amp;H2205)</f>
        <v>-</v>
      </c>
      <c r="W2205" s="83" t="str">
        <f aca="false">IF(U2205="-","-",O2205&amp;E2205&amp;H2205)</f>
        <v>-</v>
      </c>
      <c r="X2205" s="84" t="str">
        <f aca="false">D2205&amp;G2205</f>
        <v>FT-CAND-ERMS-BASIF-NTHWST/CANBR</v>
      </c>
      <c r="AF2205" s="0" t="str">
        <f aca="false">D2205&amp;V2205</f>
        <v>FT-CAND-ERMS-BAS-</v>
      </c>
    </row>
    <row r="2206" customFormat="false" ht="12.75" hidden="false" customHeight="false" outlineLevel="0" collapsed="false">
      <c r="A2206" s="80" t="n">
        <v>36682</v>
      </c>
      <c r="B2206" s="81" t="s">
        <v>55</v>
      </c>
      <c r="C2206" s="81" t="s">
        <v>56</v>
      </c>
      <c r="D2206" s="81" t="s">
        <v>84</v>
      </c>
      <c r="E2206" s="81" t="s">
        <v>21</v>
      </c>
      <c r="F2206" s="81"/>
      <c r="G2206" s="81" t="s">
        <v>64</v>
      </c>
      <c r="H2206" s="80" t="n">
        <v>37500</v>
      </c>
      <c r="I2206" s="81" t="n">
        <v>0</v>
      </c>
      <c r="J2206" s="81" t="n">
        <v>0</v>
      </c>
      <c r="K2206" s="82" t="n">
        <f aca="false">IF(J2206=0,0,J2206/I2206)</f>
        <v>0</v>
      </c>
      <c r="L2206" s="82" t="n">
        <f aca="false">I2206/UOM</f>
        <v>0</v>
      </c>
      <c r="M2206" s="82" t="n">
        <f aca="false">J2206/UOM</f>
        <v>0</v>
      </c>
      <c r="N2206" s="83" t="str">
        <f aca="false">IF(F2206="P","PHY",IF(F2206="G","G",E2206))</f>
        <v>D</v>
      </c>
      <c r="O2206" s="83" t="str">
        <f aca="false">IF(ISNA(VLOOKUP(G2206,BadCanCurves,1,FALSE())),VLOOKUP(D2206,FOLIOS,6,FALSE()),"not used")</f>
        <v>not used</v>
      </c>
      <c r="P2206" s="83" t="n">
        <f aca="false">IF($N2206="P",VLOOKUP(H2206,PrcBuckets,2,FALSE()),0)</f>
        <v>0</v>
      </c>
      <c r="Q2206" s="83" t="n">
        <f aca="false">IF($N2206="D",VLOOKUP(H2206,BasisBuckets,2,FALSE()),0)</f>
        <v>10</v>
      </c>
      <c r="R2206" s="83" t="n">
        <f aca="false">IF($N2206="PHY",VLOOKUP(H2206,PGDBuckets,2,FALSE()),0)</f>
        <v>0</v>
      </c>
      <c r="S2206" s="83" t="n">
        <f aca="false">IF($N2206="G",VLOOKUP(H2206,PGDBuckets,2,FALSE()),0)</f>
        <v>0</v>
      </c>
      <c r="T2206" s="83" t="n">
        <f aca="false">SUM(P2206:S2206)</f>
        <v>10</v>
      </c>
      <c r="U2206" s="83" t="str">
        <f aca="false">IF(O2206="not used","-",O2206&amp;N2206&amp;T2206)</f>
        <v>-</v>
      </c>
      <c r="V2206" s="83" t="str">
        <f aca="false">IF(O2206="Not Used","-",VLOOKUP(D2206,FOLIOS,7,FALSE())&amp;H2206)</f>
        <v>-</v>
      </c>
      <c r="W2206" s="83" t="str">
        <f aca="false">IF(U2206="-","-",O2206&amp;E2206&amp;H2206)</f>
        <v>-</v>
      </c>
      <c r="X2206" s="84" t="str">
        <f aca="false">D2206&amp;G2206</f>
        <v>FT-CAND-ERMS-BASIF-NTHWST/CANBR</v>
      </c>
      <c r="AF2206" s="0" t="str">
        <f aca="false">D2206&amp;V2206</f>
        <v>FT-CAND-ERMS-BAS-</v>
      </c>
    </row>
    <row r="2207" customFormat="false" ht="12.75" hidden="false" customHeight="false" outlineLevel="0" collapsed="false">
      <c r="A2207" s="80" t="n">
        <v>36682</v>
      </c>
      <c r="B2207" s="81" t="s">
        <v>55</v>
      </c>
      <c r="C2207" s="81" t="s">
        <v>56</v>
      </c>
      <c r="D2207" s="81" t="s">
        <v>84</v>
      </c>
      <c r="E2207" s="81" t="s">
        <v>21</v>
      </c>
      <c r="F2207" s="81"/>
      <c r="G2207" s="81" t="s">
        <v>64</v>
      </c>
      <c r="H2207" s="80" t="n">
        <v>37530</v>
      </c>
      <c r="I2207" s="81" t="n">
        <v>0</v>
      </c>
      <c r="J2207" s="81" t="n">
        <v>0</v>
      </c>
      <c r="K2207" s="82" t="n">
        <f aca="false">IF(J2207=0,0,J2207/I2207)</f>
        <v>0</v>
      </c>
      <c r="L2207" s="82" t="n">
        <f aca="false">I2207/UOM</f>
        <v>0</v>
      </c>
      <c r="M2207" s="82" t="n">
        <f aca="false">J2207/UOM</f>
        <v>0</v>
      </c>
      <c r="N2207" s="83" t="str">
        <f aca="false">IF(F2207="P","PHY",IF(F2207="G","G",E2207))</f>
        <v>D</v>
      </c>
      <c r="O2207" s="83" t="str">
        <f aca="false">IF(ISNA(VLOOKUP(G2207,BadCanCurves,1,FALSE())),VLOOKUP(D2207,FOLIOS,6,FALSE()),"not used")</f>
        <v>not used</v>
      </c>
      <c r="P2207" s="83" t="n">
        <f aca="false">IF($N2207="P",VLOOKUP(H2207,PrcBuckets,2,FALSE()),0)</f>
        <v>0</v>
      </c>
      <c r="Q2207" s="83" t="n">
        <f aca="false">IF($N2207="D",VLOOKUP(H2207,BasisBuckets,2,FALSE()),0)</f>
        <v>10</v>
      </c>
      <c r="R2207" s="83" t="n">
        <f aca="false">IF($N2207="PHY",VLOOKUP(H2207,PGDBuckets,2,FALSE()),0)</f>
        <v>0</v>
      </c>
      <c r="S2207" s="83" t="n">
        <f aca="false">IF($N2207="G",VLOOKUP(H2207,PGDBuckets,2,FALSE()),0)</f>
        <v>0</v>
      </c>
      <c r="T2207" s="83" t="n">
        <f aca="false">SUM(P2207:S2207)</f>
        <v>10</v>
      </c>
      <c r="U2207" s="83" t="str">
        <f aca="false">IF(O2207="not used","-",O2207&amp;N2207&amp;T2207)</f>
        <v>-</v>
      </c>
      <c r="V2207" s="83" t="str">
        <f aca="false">IF(O2207="Not Used","-",VLOOKUP(D2207,FOLIOS,7,FALSE())&amp;H2207)</f>
        <v>-</v>
      </c>
      <c r="W2207" s="83" t="str">
        <f aca="false">IF(U2207="-","-",O2207&amp;E2207&amp;H2207)</f>
        <v>-</v>
      </c>
      <c r="X2207" s="84" t="str">
        <f aca="false">D2207&amp;G2207</f>
        <v>FT-CAND-ERMS-BASIF-NTHWST/CANBR</v>
      </c>
      <c r="AF2207" s="0" t="str">
        <f aca="false">D2207&amp;V2207</f>
        <v>FT-CAND-ERMS-BAS-</v>
      </c>
    </row>
    <row r="2208" customFormat="false" ht="12.75" hidden="false" customHeight="false" outlineLevel="0" collapsed="false">
      <c r="A2208" s="80" t="n">
        <v>36682</v>
      </c>
      <c r="B2208" s="81" t="s">
        <v>55</v>
      </c>
      <c r="C2208" s="81" t="s">
        <v>56</v>
      </c>
      <c r="D2208" s="81" t="s">
        <v>84</v>
      </c>
      <c r="E2208" s="81" t="s">
        <v>21</v>
      </c>
      <c r="F2208" s="81"/>
      <c r="G2208" s="81" t="s">
        <v>64</v>
      </c>
      <c r="H2208" s="80" t="n">
        <v>37561</v>
      </c>
      <c r="I2208" s="81" t="n">
        <v>0</v>
      </c>
      <c r="J2208" s="81" t="n">
        <v>0</v>
      </c>
      <c r="K2208" s="82" t="n">
        <f aca="false">IF(J2208=0,0,J2208/I2208)</f>
        <v>0</v>
      </c>
      <c r="L2208" s="82" t="n">
        <f aca="false">I2208/UOM</f>
        <v>0</v>
      </c>
      <c r="M2208" s="82" t="n">
        <f aca="false">J2208/UOM</f>
        <v>0</v>
      </c>
      <c r="N2208" s="83" t="str">
        <f aca="false">IF(F2208="P","PHY",IF(F2208="G","G",E2208))</f>
        <v>D</v>
      </c>
      <c r="O2208" s="83" t="str">
        <f aca="false">IF(ISNA(VLOOKUP(G2208,BadCanCurves,1,FALSE())),VLOOKUP(D2208,FOLIOS,6,FALSE()),"not used")</f>
        <v>not used</v>
      </c>
      <c r="P2208" s="83" t="n">
        <f aca="false">IF($N2208="P",VLOOKUP(H2208,PrcBuckets,2,FALSE()),0)</f>
        <v>0</v>
      </c>
      <c r="Q2208" s="83" t="n">
        <f aca="false">IF($N2208="D",VLOOKUP(H2208,BasisBuckets,2,FALSE()),0)</f>
        <v>10</v>
      </c>
      <c r="R2208" s="83" t="n">
        <f aca="false">IF($N2208="PHY",VLOOKUP(H2208,PGDBuckets,2,FALSE()),0)</f>
        <v>0</v>
      </c>
      <c r="S2208" s="83" t="n">
        <f aca="false">IF($N2208="G",VLOOKUP(H2208,PGDBuckets,2,FALSE()),0)</f>
        <v>0</v>
      </c>
      <c r="T2208" s="83" t="n">
        <f aca="false">SUM(P2208:S2208)</f>
        <v>10</v>
      </c>
      <c r="U2208" s="83" t="str">
        <f aca="false">IF(O2208="not used","-",O2208&amp;N2208&amp;T2208)</f>
        <v>-</v>
      </c>
      <c r="V2208" s="83" t="str">
        <f aca="false">IF(O2208="Not Used","-",VLOOKUP(D2208,FOLIOS,7,FALSE())&amp;H2208)</f>
        <v>-</v>
      </c>
      <c r="W2208" s="83" t="str">
        <f aca="false">IF(U2208="-","-",O2208&amp;E2208&amp;H2208)</f>
        <v>-</v>
      </c>
      <c r="X2208" s="84" t="str">
        <f aca="false">D2208&amp;G2208</f>
        <v>FT-CAND-ERMS-BASIF-NTHWST/CANBR</v>
      </c>
      <c r="AF2208" s="0" t="str">
        <f aca="false">D2208&amp;V2208</f>
        <v>FT-CAND-ERMS-BAS-</v>
      </c>
    </row>
    <row r="2209" customFormat="false" ht="12.75" hidden="false" customHeight="false" outlineLevel="0" collapsed="false">
      <c r="A2209" s="80" t="n">
        <v>36682</v>
      </c>
      <c r="B2209" s="81" t="s">
        <v>55</v>
      </c>
      <c r="C2209" s="81" t="s">
        <v>56</v>
      </c>
      <c r="D2209" s="81" t="s">
        <v>84</v>
      </c>
      <c r="E2209" s="81" t="s">
        <v>21</v>
      </c>
      <c r="F2209" s="81"/>
      <c r="G2209" s="81" t="s">
        <v>64</v>
      </c>
      <c r="H2209" s="80" t="n">
        <v>37591</v>
      </c>
      <c r="I2209" s="81" t="n">
        <v>0</v>
      </c>
      <c r="J2209" s="81" t="n">
        <v>0</v>
      </c>
      <c r="K2209" s="82" t="n">
        <f aca="false">IF(J2209=0,0,J2209/I2209)</f>
        <v>0</v>
      </c>
      <c r="L2209" s="82" t="n">
        <f aca="false">I2209/UOM</f>
        <v>0</v>
      </c>
      <c r="M2209" s="82" t="n">
        <f aca="false">J2209/UOM</f>
        <v>0</v>
      </c>
      <c r="N2209" s="83" t="str">
        <f aca="false">IF(F2209="P","PHY",IF(F2209="G","G",E2209))</f>
        <v>D</v>
      </c>
      <c r="O2209" s="83" t="str">
        <f aca="false">IF(ISNA(VLOOKUP(G2209,BadCanCurves,1,FALSE())),VLOOKUP(D2209,FOLIOS,6,FALSE()),"not used")</f>
        <v>not used</v>
      </c>
      <c r="P2209" s="83" t="n">
        <f aca="false">IF($N2209="P",VLOOKUP(H2209,PrcBuckets,2,FALSE()),0)</f>
        <v>0</v>
      </c>
      <c r="Q2209" s="83" t="n">
        <f aca="false">IF($N2209="D",VLOOKUP(H2209,BasisBuckets,2,FALSE()),0)</f>
        <v>10</v>
      </c>
      <c r="R2209" s="83" t="n">
        <f aca="false">IF($N2209="PHY",VLOOKUP(H2209,PGDBuckets,2,FALSE()),0)</f>
        <v>0</v>
      </c>
      <c r="S2209" s="83" t="n">
        <f aca="false">IF($N2209="G",VLOOKUP(H2209,PGDBuckets,2,FALSE()),0)</f>
        <v>0</v>
      </c>
      <c r="T2209" s="83" t="n">
        <f aca="false">SUM(P2209:S2209)</f>
        <v>10</v>
      </c>
      <c r="U2209" s="83" t="str">
        <f aca="false">IF(O2209="not used","-",O2209&amp;N2209&amp;T2209)</f>
        <v>-</v>
      </c>
      <c r="V2209" s="83" t="str">
        <f aca="false">IF(O2209="Not Used","-",VLOOKUP(D2209,FOLIOS,7,FALSE())&amp;H2209)</f>
        <v>-</v>
      </c>
      <c r="W2209" s="83" t="str">
        <f aca="false">IF(U2209="-","-",O2209&amp;E2209&amp;H2209)</f>
        <v>-</v>
      </c>
      <c r="X2209" s="84" t="str">
        <f aca="false">D2209&amp;G2209</f>
        <v>FT-CAND-ERMS-BASIF-NTHWST/CANBR</v>
      </c>
      <c r="AF2209" s="0" t="str">
        <f aca="false">D2209&amp;V2209</f>
        <v>FT-CAND-ERMS-BAS-</v>
      </c>
    </row>
    <row r="2210" customFormat="false" ht="12.75" hidden="false" customHeight="false" outlineLevel="0" collapsed="false">
      <c r="A2210" s="80" t="n">
        <v>36682</v>
      </c>
      <c r="B2210" s="81" t="s">
        <v>55</v>
      </c>
      <c r="C2210" s="81" t="s">
        <v>56</v>
      </c>
      <c r="D2210" s="81" t="s">
        <v>84</v>
      </c>
      <c r="E2210" s="81" t="s">
        <v>21</v>
      </c>
      <c r="F2210" s="81"/>
      <c r="G2210" s="81" t="s">
        <v>64</v>
      </c>
      <c r="H2210" s="80" t="n">
        <v>37622</v>
      </c>
      <c r="I2210" s="81" t="n">
        <v>0</v>
      </c>
      <c r="J2210" s="81" t="n">
        <v>0</v>
      </c>
      <c r="K2210" s="82" t="n">
        <f aca="false">IF(J2210=0,0,J2210/I2210)</f>
        <v>0</v>
      </c>
      <c r="L2210" s="82" t="n">
        <f aca="false">I2210/UOM</f>
        <v>0</v>
      </c>
      <c r="M2210" s="82" t="n">
        <f aca="false">J2210/UOM</f>
        <v>0</v>
      </c>
      <c r="N2210" s="83" t="str">
        <f aca="false">IF(F2210="P","PHY",IF(F2210="G","G",E2210))</f>
        <v>D</v>
      </c>
      <c r="O2210" s="83" t="str">
        <f aca="false">IF(ISNA(VLOOKUP(G2210,BadCanCurves,1,FALSE())),VLOOKUP(D2210,FOLIOS,6,FALSE()),"not used")</f>
        <v>not used</v>
      </c>
      <c r="P2210" s="83" t="n">
        <f aca="false">IF($N2210="P",VLOOKUP(H2210,PrcBuckets,2,FALSE()),0)</f>
        <v>0</v>
      </c>
      <c r="Q2210" s="83" t="n">
        <f aca="false">IF($N2210="D",VLOOKUP(H2210,BasisBuckets,2,FALSE()),0)</f>
        <v>11</v>
      </c>
      <c r="R2210" s="83" t="n">
        <f aca="false">IF($N2210="PHY",VLOOKUP(H2210,PGDBuckets,2,FALSE()),0)</f>
        <v>0</v>
      </c>
      <c r="S2210" s="83" t="n">
        <f aca="false">IF($N2210="G",VLOOKUP(H2210,PGDBuckets,2,FALSE()),0)</f>
        <v>0</v>
      </c>
      <c r="T2210" s="83" t="n">
        <f aca="false">SUM(P2210:S2210)</f>
        <v>11</v>
      </c>
      <c r="U2210" s="83" t="str">
        <f aca="false">IF(O2210="not used","-",O2210&amp;N2210&amp;T2210)</f>
        <v>-</v>
      </c>
      <c r="V2210" s="83" t="str">
        <f aca="false">IF(O2210="Not Used","-",VLOOKUP(D2210,FOLIOS,7,FALSE())&amp;H2210)</f>
        <v>-</v>
      </c>
      <c r="W2210" s="83" t="str">
        <f aca="false">IF(U2210="-","-",O2210&amp;E2210&amp;H2210)</f>
        <v>-</v>
      </c>
      <c r="X2210" s="84" t="str">
        <f aca="false">D2210&amp;G2210</f>
        <v>FT-CAND-ERMS-BASIF-NTHWST/CANBR</v>
      </c>
      <c r="AF2210" s="0" t="str">
        <f aca="false">D2210&amp;V2210</f>
        <v>FT-CAND-ERMS-BAS-</v>
      </c>
    </row>
    <row r="2211" customFormat="false" ht="12.75" hidden="false" customHeight="false" outlineLevel="0" collapsed="false">
      <c r="A2211" s="80" t="n">
        <v>36682</v>
      </c>
      <c r="B2211" s="81" t="s">
        <v>55</v>
      </c>
      <c r="C2211" s="81" t="s">
        <v>56</v>
      </c>
      <c r="D2211" s="81" t="s">
        <v>84</v>
      </c>
      <c r="E2211" s="81" t="s">
        <v>21</v>
      </c>
      <c r="F2211" s="81"/>
      <c r="G2211" s="81" t="s">
        <v>64</v>
      </c>
      <c r="H2211" s="80" t="n">
        <v>37653</v>
      </c>
      <c r="I2211" s="81" t="n">
        <v>0</v>
      </c>
      <c r="J2211" s="81" t="n">
        <v>0</v>
      </c>
      <c r="K2211" s="82" t="n">
        <f aca="false">IF(J2211=0,0,J2211/I2211)</f>
        <v>0</v>
      </c>
      <c r="L2211" s="82" t="n">
        <f aca="false">I2211/UOM</f>
        <v>0</v>
      </c>
      <c r="M2211" s="82" t="n">
        <f aca="false">J2211/UOM</f>
        <v>0</v>
      </c>
      <c r="N2211" s="83" t="str">
        <f aca="false">IF(F2211="P","PHY",IF(F2211="G","G",E2211))</f>
        <v>D</v>
      </c>
      <c r="O2211" s="83" t="str">
        <f aca="false">IF(ISNA(VLOOKUP(G2211,BadCanCurves,1,FALSE())),VLOOKUP(D2211,FOLIOS,6,FALSE()),"not used")</f>
        <v>not used</v>
      </c>
      <c r="P2211" s="83" t="n">
        <f aca="false">IF($N2211="P",VLOOKUP(H2211,PrcBuckets,2,FALSE()),0)</f>
        <v>0</v>
      </c>
      <c r="Q2211" s="83" t="n">
        <f aca="false">IF($N2211="D",VLOOKUP(H2211,BasisBuckets,2,FALSE()),0)</f>
        <v>11</v>
      </c>
      <c r="R2211" s="83" t="n">
        <f aca="false">IF($N2211="PHY",VLOOKUP(H2211,PGDBuckets,2,FALSE()),0)</f>
        <v>0</v>
      </c>
      <c r="S2211" s="83" t="n">
        <f aca="false">IF($N2211="G",VLOOKUP(H2211,PGDBuckets,2,FALSE()),0)</f>
        <v>0</v>
      </c>
      <c r="T2211" s="83" t="n">
        <f aca="false">SUM(P2211:S2211)</f>
        <v>11</v>
      </c>
      <c r="U2211" s="83" t="str">
        <f aca="false">IF(O2211="not used","-",O2211&amp;N2211&amp;T2211)</f>
        <v>-</v>
      </c>
      <c r="V2211" s="83" t="str">
        <f aca="false">IF(O2211="Not Used","-",VLOOKUP(D2211,FOLIOS,7,FALSE())&amp;H2211)</f>
        <v>-</v>
      </c>
      <c r="W2211" s="83" t="str">
        <f aca="false">IF(U2211="-","-",O2211&amp;E2211&amp;H2211)</f>
        <v>-</v>
      </c>
      <c r="X2211" s="84" t="str">
        <f aca="false">D2211&amp;G2211</f>
        <v>FT-CAND-ERMS-BASIF-NTHWST/CANBR</v>
      </c>
      <c r="AF2211" s="0" t="str">
        <f aca="false">D2211&amp;V2211</f>
        <v>FT-CAND-ERMS-BAS-</v>
      </c>
    </row>
    <row r="2212" customFormat="false" ht="12.75" hidden="false" customHeight="false" outlineLevel="0" collapsed="false">
      <c r="A2212" s="80" t="n">
        <v>36682</v>
      </c>
      <c r="B2212" s="81" t="s">
        <v>55</v>
      </c>
      <c r="C2212" s="81" t="s">
        <v>56</v>
      </c>
      <c r="D2212" s="81" t="s">
        <v>84</v>
      </c>
      <c r="E2212" s="81" t="s">
        <v>21</v>
      </c>
      <c r="F2212" s="81"/>
      <c r="G2212" s="81" t="s">
        <v>64</v>
      </c>
      <c r="H2212" s="80" t="n">
        <v>37681</v>
      </c>
      <c r="I2212" s="81" t="n">
        <v>0</v>
      </c>
      <c r="J2212" s="81" t="n">
        <v>0</v>
      </c>
      <c r="K2212" s="82" t="n">
        <f aca="false">IF(J2212=0,0,J2212/I2212)</f>
        <v>0</v>
      </c>
      <c r="L2212" s="82" t="n">
        <f aca="false">I2212/UOM</f>
        <v>0</v>
      </c>
      <c r="M2212" s="82" t="n">
        <f aca="false">J2212/UOM</f>
        <v>0</v>
      </c>
      <c r="N2212" s="83" t="str">
        <f aca="false">IF(F2212="P","PHY",IF(F2212="G","G",E2212))</f>
        <v>D</v>
      </c>
      <c r="O2212" s="83" t="str">
        <f aca="false">IF(ISNA(VLOOKUP(G2212,BadCanCurves,1,FALSE())),VLOOKUP(D2212,FOLIOS,6,FALSE()),"not used")</f>
        <v>not used</v>
      </c>
      <c r="P2212" s="83" t="n">
        <f aca="false">IF($N2212="P",VLOOKUP(H2212,PrcBuckets,2,FALSE()),0)</f>
        <v>0</v>
      </c>
      <c r="Q2212" s="83" t="n">
        <f aca="false">IF($N2212="D",VLOOKUP(H2212,BasisBuckets,2,FALSE()),0)</f>
        <v>11</v>
      </c>
      <c r="R2212" s="83" t="n">
        <f aca="false">IF($N2212="PHY",VLOOKUP(H2212,PGDBuckets,2,FALSE()),0)</f>
        <v>0</v>
      </c>
      <c r="S2212" s="83" t="n">
        <f aca="false">IF($N2212="G",VLOOKUP(H2212,PGDBuckets,2,FALSE()),0)</f>
        <v>0</v>
      </c>
      <c r="T2212" s="83" t="n">
        <f aca="false">SUM(P2212:S2212)</f>
        <v>11</v>
      </c>
      <c r="U2212" s="83" t="str">
        <f aca="false">IF(O2212="not used","-",O2212&amp;N2212&amp;T2212)</f>
        <v>-</v>
      </c>
      <c r="V2212" s="83" t="str">
        <f aca="false">IF(O2212="Not Used","-",VLOOKUP(D2212,FOLIOS,7,FALSE())&amp;H2212)</f>
        <v>-</v>
      </c>
      <c r="W2212" s="83" t="str">
        <f aca="false">IF(U2212="-","-",O2212&amp;E2212&amp;H2212)</f>
        <v>-</v>
      </c>
      <c r="X2212" s="84" t="str">
        <f aca="false">D2212&amp;G2212</f>
        <v>FT-CAND-ERMS-BASIF-NTHWST/CANBR</v>
      </c>
      <c r="AF2212" s="0" t="str">
        <f aca="false">D2212&amp;V2212</f>
        <v>FT-CAND-ERMS-BAS-</v>
      </c>
    </row>
    <row r="2213" customFormat="false" ht="12.75" hidden="false" customHeight="false" outlineLevel="0" collapsed="false">
      <c r="A2213" s="80" t="n">
        <v>36682</v>
      </c>
      <c r="B2213" s="81" t="s">
        <v>55</v>
      </c>
      <c r="C2213" s="81" t="s">
        <v>56</v>
      </c>
      <c r="D2213" s="81" t="s">
        <v>84</v>
      </c>
      <c r="E2213" s="81" t="s">
        <v>21</v>
      </c>
      <c r="F2213" s="81"/>
      <c r="G2213" s="81" t="s">
        <v>64</v>
      </c>
      <c r="H2213" s="80" t="n">
        <v>37712</v>
      </c>
      <c r="I2213" s="81" t="n">
        <v>0</v>
      </c>
      <c r="J2213" s="81" t="n">
        <v>0</v>
      </c>
      <c r="K2213" s="82" t="n">
        <f aca="false">IF(J2213=0,0,J2213/I2213)</f>
        <v>0</v>
      </c>
      <c r="L2213" s="82" t="n">
        <f aca="false">I2213/UOM</f>
        <v>0</v>
      </c>
      <c r="M2213" s="82" t="n">
        <f aca="false">J2213/UOM</f>
        <v>0</v>
      </c>
      <c r="N2213" s="83" t="str">
        <f aca="false">IF(F2213="P","PHY",IF(F2213="G","G",E2213))</f>
        <v>D</v>
      </c>
      <c r="O2213" s="83" t="str">
        <f aca="false">IF(ISNA(VLOOKUP(G2213,BadCanCurves,1,FALSE())),VLOOKUP(D2213,FOLIOS,6,FALSE()),"not used")</f>
        <v>not used</v>
      </c>
      <c r="P2213" s="83" t="n">
        <f aca="false">IF($N2213="P",VLOOKUP(H2213,PrcBuckets,2,FALSE()),0)</f>
        <v>0</v>
      </c>
      <c r="Q2213" s="83" t="n">
        <f aca="false">IF($N2213="D",VLOOKUP(H2213,BasisBuckets,2,FALSE()),0)</f>
        <v>11</v>
      </c>
      <c r="R2213" s="83" t="n">
        <f aca="false">IF($N2213="PHY",VLOOKUP(H2213,PGDBuckets,2,FALSE()),0)</f>
        <v>0</v>
      </c>
      <c r="S2213" s="83" t="n">
        <f aca="false">IF($N2213="G",VLOOKUP(H2213,PGDBuckets,2,FALSE()),0)</f>
        <v>0</v>
      </c>
      <c r="T2213" s="83" t="n">
        <f aca="false">SUM(P2213:S2213)</f>
        <v>11</v>
      </c>
      <c r="U2213" s="83" t="str">
        <f aca="false">IF(O2213="not used","-",O2213&amp;N2213&amp;T2213)</f>
        <v>-</v>
      </c>
      <c r="V2213" s="83" t="str">
        <f aca="false">IF(O2213="Not Used","-",VLOOKUP(D2213,FOLIOS,7,FALSE())&amp;H2213)</f>
        <v>-</v>
      </c>
      <c r="W2213" s="83" t="str">
        <f aca="false">IF(U2213="-","-",O2213&amp;E2213&amp;H2213)</f>
        <v>-</v>
      </c>
      <c r="X2213" s="84" t="str">
        <f aca="false">D2213&amp;G2213</f>
        <v>FT-CAND-ERMS-BASIF-NTHWST/CANBR</v>
      </c>
      <c r="AF2213" s="0" t="str">
        <f aca="false">D2213&amp;V2213</f>
        <v>FT-CAND-ERMS-BAS-</v>
      </c>
    </row>
    <row r="2214" customFormat="false" ht="12.75" hidden="false" customHeight="false" outlineLevel="0" collapsed="false">
      <c r="A2214" s="80" t="n">
        <v>36682</v>
      </c>
      <c r="B2214" s="81" t="s">
        <v>55</v>
      </c>
      <c r="C2214" s="81" t="s">
        <v>56</v>
      </c>
      <c r="D2214" s="81" t="s">
        <v>84</v>
      </c>
      <c r="E2214" s="81" t="s">
        <v>21</v>
      </c>
      <c r="F2214" s="81"/>
      <c r="G2214" s="81" t="s">
        <v>64</v>
      </c>
      <c r="H2214" s="80" t="n">
        <v>37742</v>
      </c>
      <c r="I2214" s="81" t="n">
        <v>0</v>
      </c>
      <c r="J2214" s="81" t="n">
        <v>0</v>
      </c>
      <c r="K2214" s="82" t="n">
        <f aca="false">IF(J2214=0,0,J2214/I2214)</f>
        <v>0</v>
      </c>
      <c r="L2214" s="82" t="n">
        <f aca="false">I2214/UOM</f>
        <v>0</v>
      </c>
      <c r="M2214" s="82" t="n">
        <f aca="false">J2214/UOM</f>
        <v>0</v>
      </c>
      <c r="N2214" s="83" t="str">
        <f aca="false">IF(F2214="P","PHY",IF(F2214="G","G",E2214))</f>
        <v>D</v>
      </c>
      <c r="O2214" s="83" t="str">
        <f aca="false">IF(ISNA(VLOOKUP(G2214,BadCanCurves,1,FALSE())),VLOOKUP(D2214,FOLIOS,6,FALSE()),"not used")</f>
        <v>not used</v>
      </c>
      <c r="P2214" s="83" t="n">
        <f aca="false">IF($N2214="P",VLOOKUP(H2214,PrcBuckets,2,FALSE()),0)</f>
        <v>0</v>
      </c>
      <c r="Q2214" s="83" t="n">
        <f aca="false">IF($N2214="D",VLOOKUP(H2214,BasisBuckets,2,FALSE()),0)</f>
        <v>11</v>
      </c>
      <c r="R2214" s="83" t="n">
        <f aca="false">IF($N2214="PHY",VLOOKUP(H2214,PGDBuckets,2,FALSE()),0)</f>
        <v>0</v>
      </c>
      <c r="S2214" s="83" t="n">
        <f aca="false">IF($N2214="G",VLOOKUP(H2214,PGDBuckets,2,FALSE()),0)</f>
        <v>0</v>
      </c>
      <c r="T2214" s="83" t="n">
        <f aca="false">SUM(P2214:S2214)</f>
        <v>11</v>
      </c>
      <c r="U2214" s="83" t="str">
        <f aca="false">IF(O2214="not used","-",O2214&amp;N2214&amp;T2214)</f>
        <v>-</v>
      </c>
      <c r="V2214" s="83" t="str">
        <f aca="false">IF(O2214="Not Used","-",VLOOKUP(D2214,FOLIOS,7,FALSE())&amp;H2214)</f>
        <v>-</v>
      </c>
      <c r="W2214" s="83" t="str">
        <f aca="false">IF(U2214="-","-",O2214&amp;E2214&amp;H2214)</f>
        <v>-</v>
      </c>
      <c r="X2214" s="84" t="str">
        <f aca="false">D2214&amp;G2214</f>
        <v>FT-CAND-ERMS-BASIF-NTHWST/CANBR</v>
      </c>
      <c r="AF2214" s="0" t="str">
        <f aca="false">D2214&amp;V2214</f>
        <v>FT-CAND-ERMS-BAS-</v>
      </c>
    </row>
    <row r="2215" customFormat="false" ht="12.75" hidden="false" customHeight="false" outlineLevel="0" collapsed="false">
      <c r="A2215" s="80" t="n">
        <v>36682</v>
      </c>
      <c r="B2215" s="81" t="s">
        <v>55</v>
      </c>
      <c r="C2215" s="81" t="s">
        <v>56</v>
      </c>
      <c r="D2215" s="81" t="s">
        <v>84</v>
      </c>
      <c r="E2215" s="81" t="s">
        <v>21</v>
      </c>
      <c r="F2215" s="81"/>
      <c r="G2215" s="81" t="s">
        <v>64</v>
      </c>
      <c r="H2215" s="80" t="n">
        <v>37773</v>
      </c>
      <c r="I2215" s="81" t="n">
        <v>0</v>
      </c>
      <c r="J2215" s="81" t="n">
        <v>0</v>
      </c>
      <c r="K2215" s="82" t="n">
        <f aca="false">IF(J2215=0,0,J2215/I2215)</f>
        <v>0</v>
      </c>
      <c r="L2215" s="82" t="n">
        <f aca="false">I2215/UOM</f>
        <v>0</v>
      </c>
      <c r="M2215" s="82" t="n">
        <f aca="false">J2215/UOM</f>
        <v>0</v>
      </c>
      <c r="N2215" s="83" t="str">
        <f aca="false">IF(F2215="P","PHY",IF(F2215="G","G",E2215))</f>
        <v>D</v>
      </c>
      <c r="O2215" s="83" t="str">
        <f aca="false">IF(ISNA(VLOOKUP(G2215,BadCanCurves,1,FALSE())),VLOOKUP(D2215,FOLIOS,6,FALSE()),"not used")</f>
        <v>not used</v>
      </c>
      <c r="P2215" s="83" t="n">
        <f aca="false">IF($N2215="P",VLOOKUP(H2215,PrcBuckets,2,FALSE()),0)</f>
        <v>0</v>
      </c>
      <c r="Q2215" s="83" t="n">
        <f aca="false">IF($N2215="D",VLOOKUP(H2215,BasisBuckets,2,FALSE()),0)</f>
        <v>11</v>
      </c>
      <c r="R2215" s="83" t="n">
        <f aca="false">IF($N2215="PHY",VLOOKUP(H2215,PGDBuckets,2,FALSE()),0)</f>
        <v>0</v>
      </c>
      <c r="S2215" s="83" t="n">
        <f aca="false">IF($N2215="G",VLOOKUP(H2215,PGDBuckets,2,FALSE()),0)</f>
        <v>0</v>
      </c>
      <c r="T2215" s="83" t="n">
        <f aca="false">SUM(P2215:S2215)</f>
        <v>11</v>
      </c>
      <c r="U2215" s="83" t="str">
        <f aca="false">IF(O2215="not used","-",O2215&amp;N2215&amp;T2215)</f>
        <v>-</v>
      </c>
      <c r="V2215" s="83" t="str">
        <f aca="false">IF(O2215="Not Used","-",VLOOKUP(D2215,FOLIOS,7,FALSE())&amp;H2215)</f>
        <v>-</v>
      </c>
      <c r="W2215" s="83" t="str">
        <f aca="false">IF(U2215="-","-",O2215&amp;E2215&amp;H2215)</f>
        <v>-</v>
      </c>
      <c r="X2215" s="84" t="str">
        <f aca="false">D2215&amp;G2215</f>
        <v>FT-CAND-ERMS-BASIF-NTHWST/CANBR</v>
      </c>
      <c r="AF2215" s="0" t="str">
        <f aca="false">D2215&amp;V2215</f>
        <v>FT-CAND-ERMS-BAS-</v>
      </c>
    </row>
    <row r="2216" customFormat="false" ht="12.75" hidden="false" customHeight="false" outlineLevel="0" collapsed="false">
      <c r="A2216" s="80" t="n">
        <v>36682</v>
      </c>
      <c r="B2216" s="81" t="s">
        <v>55</v>
      </c>
      <c r="C2216" s="81" t="s">
        <v>56</v>
      </c>
      <c r="D2216" s="81" t="s">
        <v>84</v>
      </c>
      <c r="E2216" s="81" t="s">
        <v>21</v>
      </c>
      <c r="F2216" s="81"/>
      <c r="G2216" s="81" t="s">
        <v>64</v>
      </c>
      <c r="H2216" s="80" t="n">
        <v>37803</v>
      </c>
      <c r="I2216" s="81" t="n">
        <v>0</v>
      </c>
      <c r="J2216" s="81" t="n">
        <v>0</v>
      </c>
      <c r="K2216" s="82" t="n">
        <f aca="false">IF(J2216=0,0,J2216/I2216)</f>
        <v>0</v>
      </c>
      <c r="L2216" s="82" t="n">
        <f aca="false">I2216/UOM</f>
        <v>0</v>
      </c>
      <c r="M2216" s="82" t="n">
        <f aca="false">J2216/UOM</f>
        <v>0</v>
      </c>
      <c r="N2216" s="83" t="str">
        <f aca="false">IF(F2216="P","PHY",IF(F2216="G","G",E2216))</f>
        <v>D</v>
      </c>
      <c r="O2216" s="83" t="str">
        <f aca="false">IF(ISNA(VLOOKUP(G2216,BadCanCurves,1,FALSE())),VLOOKUP(D2216,FOLIOS,6,FALSE()),"not used")</f>
        <v>not used</v>
      </c>
      <c r="P2216" s="83" t="n">
        <f aca="false">IF($N2216="P",VLOOKUP(H2216,PrcBuckets,2,FALSE()),0)</f>
        <v>0</v>
      </c>
      <c r="Q2216" s="83" t="n">
        <f aca="false">IF($N2216="D",VLOOKUP(H2216,BasisBuckets,2,FALSE()),0)</f>
        <v>11</v>
      </c>
      <c r="R2216" s="83" t="n">
        <f aca="false">IF($N2216="PHY",VLOOKUP(H2216,PGDBuckets,2,FALSE()),0)</f>
        <v>0</v>
      </c>
      <c r="S2216" s="83" t="n">
        <f aca="false">IF($N2216="G",VLOOKUP(H2216,PGDBuckets,2,FALSE()),0)</f>
        <v>0</v>
      </c>
      <c r="T2216" s="83" t="n">
        <f aca="false">SUM(P2216:S2216)</f>
        <v>11</v>
      </c>
      <c r="U2216" s="83" t="str">
        <f aca="false">IF(O2216="not used","-",O2216&amp;N2216&amp;T2216)</f>
        <v>-</v>
      </c>
      <c r="V2216" s="83" t="str">
        <f aca="false">IF(O2216="Not Used","-",VLOOKUP(D2216,FOLIOS,7,FALSE())&amp;H2216)</f>
        <v>-</v>
      </c>
      <c r="W2216" s="83" t="str">
        <f aca="false">IF(U2216="-","-",O2216&amp;E2216&amp;H2216)</f>
        <v>-</v>
      </c>
      <c r="X2216" s="84" t="str">
        <f aca="false">D2216&amp;G2216</f>
        <v>FT-CAND-ERMS-BASIF-NTHWST/CANBR</v>
      </c>
      <c r="AF2216" s="0" t="str">
        <f aca="false">D2216&amp;V2216</f>
        <v>FT-CAND-ERMS-BAS-</v>
      </c>
    </row>
    <row r="2217" customFormat="false" ht="12.75" hidden="false" customHeight="false" outlineLevel="0" collapsed="false">
      <c r="A2217" s="80" t="n">
        <v>36682</v>
      </c>
      <c r="B2217" s="81" t="s">
        <v>55</v>
      </c>
      <c r="C2217" s="81" t="s">
        <v>56</v>
      </c>
      <c r="D2217" s="81" t="s">
        <v>84</v>
      </c>
      <c r="E2217" s="81" t="s">
        <v>21</v>
      </c>
      <c r="F2217" s="81"/>
      <c r="G2217" s="81" t="s">
        <v>64</v>
      </c>
      <c r="H2217" s="80" t="n">
        <v>37834</v>
      </c>
      <c r="I2217" s="81" t="n">
        <v>0</v>
      </c>
      <c r="J2217" s="81" t="n">
        <v>0</v>
      </c>
      <c r="K2217" s="82" t="n">
        <f aca="false">IF(J2217=0,0,J2217/I2217)</f>
        <v>0</v>
      </c>
      <c r="L2217" s="82" t="n">
        <f aca="false">I2217/UOM</f>
        <v>0</v>
      </c>
      <c r="M2217" s="82" t="n">
        <f aca="false">J2217/UOM</f>
        <v>0</v>
      </c>
      <c r="N2217" s="83" t="str">
        <f aca="false">IF(F2217="P","PHY",IF(F2217="G","G",E2217))</f>
        <v>D</v>
      </c>
      <c r="O2217" s="83" t="str">
        <f aca="false">IF(ISNA(VLOOKUP(G2217,BadCanCurves,1,FALSE())),VLOOKUP(D2217,FOLIOS,6,FALSE()),"not used")</f>
        <v>not used</v>
      </c>
      <c r="P2217" s="83" t="n">
        <f aca="false">IF($N2217="P",VLOOKUP(H2217,PrcBuckets,2,FALSE()),0)</f>
        <v>0</v>
      </c>
      <c r="Q2217" s="83" t="n">
        <f aca="false">IF($N2217="D",VLOOKUP(H2217,BasisBuckets,2,FALSE()),0)</f>
        <v>11</v>
      </c>
      <c r="R2217" s="83" t="n">
        <f aca="false">IF($N2217="PHY",VLOOKUP(H2217,PGDBuckets,2,FALSE()),0)</f>
        <v>0</v>
      </c>
      <c r="S2217" s="83" t="n">
        <f aca="false">IF($N2217="G",VLOOKUP(H2217,PGDBuckets,2,FALSE()),0)</f>
        <v>0</v>
      </c>
      <c r="T2217" s="83" t="n">
        <f aca="false">SUM(P2217:S2217)</f>
        <v>11</v>
      </c>
      <c r="U2217" s="83" t="str">
        <f aca="false">IF(O2217="not used","-",O2217&amp;N2217&amp;T2217)</f>
        <v>-</v>
      </c>
      <c r="V2217" s="83" t="str">
        <f aca="false">IF(O2217="Not Used","-",VLOOKUP(D2217,FOLIOS,7,FALSE())&amp;H2217)</f>
        <v>-</v>
      </c>
      <c r="W2217" s="83" t="str">
        <f aca="false">IF(U2217="-","-",O2217&amp;E2217&amp;H2217)</f>
        <v>-</v>
      </c>
      <c r="X2217" s="84" t="str">
        <f aca="false">D2217&amp;G2217</f>
        <v>FT-CAND-ERMS-BASIF-NTHWST/CANBR</v>
      </c>
      <c r="AF2217" s="0" t="str">
        <f aca="false">D2217&amp;V2217</f>
        <v>FT-CAND-ERMS-BAS-</v>
      </c>
    </row>
    <row r="2218" customFormat="false" ht="12.75" hidden="false" customHeight="false" outlineLevel="0" collapsed="false">
      <c r="A2218" s="80" t="n">
        <v>36682</v>
      </c>
      <c r="B2218" s="81" t="s">
        <v>55</v>
      </c>
      <c r="C2218" s="81" t="s">
        <v>56</v>
      </c>
      <c r="D2218" s="81" t="s">
        <v>84</v>
      </c>
      <c r="E2218" s="81" t="s">
        <v>21</v>
      </c>
      <c r="F2218" s="81"/>
      <c r="G2218" s="81" t="s">
        <v>64</v>
      </c>
      <c r="H2218" s="80" t="n">
        <v>37865</v>
      </c>
      <c r="I2218" s="81" t="n">
        <v>0</v>
      </c>
      <c r="J2218" s="81" t="n">
        <v>0</v>
      </c>
      <c r="K2218" s="82" t="n">
        <f aca="false">IF(J2218=0,0,J2218/I2218)</f>
        <v>0</v>
      </c>
      <c r="L2218" s="82" t="n">
        <f aca="false">I2218/UOM</f>
        <v>0</v>
      </c>
      <c r="M2218" s="82" t="n">
        <f aca="false">J2218/UOM</f>
        <v>0</v>
      </c>
      <c r="N2218" s="83" t="str">
        <f aca="false">IF(F2218="P","PHY",IF(F2218="G","G",E2218))</f>
        <v>D</v>
      </c>
      <c r="O2218" s="83" t="str">
        <f aca="false">IF(ISNA(VLOOKUP(G2218,BadCanCurves,1,FALSE())),VLOOKUP(D2218,FOLIOS,6,FALSE()),"not used")</f>
        <v>not used</v>
      </c>
      <c r="P2218" s="83" t="n">
        <f aca="false">IF($N2218="P",VLOOKUP(H2218,PrcBuckets,2,FALSE()),0)</f>
        <v>0</v>
      </c>
      <c r="Q2218" s="83" t="n">
        <f aca="false">IF($N2218="D",VLOOKUP(H2218,BasisBuckets,2,FALSE()),0)</f>
        <v>11</v>
      </c>
      <c r="R2218" s="83" t="n">
        <f aca="false">IF($N2218="PHY",VLOOKUP(H2218,PGDBuckets,2,FALSE()),0)</f>
        <v>0</v>
      </c>
      <c r="S2218" s="83" t="n">
        <f aca="false">IF($N2218="G",VLOOKUP(H2218,PGDBuckets,2,FALSE()),0)</f>
        <v>0</v>
      </c>
      <c r="T2218" s="83" t="n">
        <f aca="false">SUM(P2218:S2218)</f>
        <v>11</v>
      </c>
      <c r="U2218" s="83" t="str">
        <f aca="false">IF(O2218="not used","-",O2218&amp;N2218&amp;T2218)</f>
        <v>-</v>
      </c>
      <c r="V2218" s="83" t="str">
        <f aca="false">IF(O2218="Not Used","-",VLOOKUP(D2218,FOLIOS,7,FALSE())&amp;H2218)</f>
        <v>-</v>
      </c>
      <c r="W2218" s="83" t="str">
        <f aca="false">IF(U2218="-","-",O2218&amp;E2218&amp;H2218)</f>
        <v>-</v>
      </c>
      <c r="X2218" s="84" t="str">
        <f aca="false">D2218&amp;G2218</f>
        <v>FT-CAND-ERMS-BASIF-NTHWST/CANBR</v>
      </c>
      <c r="AF2218" s="0" t="str">
        <f aca="false">D2218&amp;V2218</f>
        <v>FT-CAND-ERMS-BAS-</v>
      </c>
    </row>
    <row r="2219" customFormat="false" ht="12.75" hidden="false" customHeight="false" outlineLevel="0" collapsed="false">
      <c r="A2219" s="80" t="n">
        <v>36682</v>
      </c>
      <c r="B2219" s="81" t="s">
        <v>55</v>
      </c>
      <c r="C2219" s="81" t="s">
        <v>56</v>
      </c>
      <c r="D2219" s="81" t="s">
        <v>84</v>
      </c>
      <c r="E2219" s="81" t="s">
        <v>21</v>
      </c>
      <c r="F2219" s="81"/>
      <c r="G2219" s="81" t="s">
        <v>64</v>
      </c>
      <c r="H2219" s="80" t="n">
        <v>37895</v>
      </c>
      <c r="I2219" s="81" t="n">
        <v>0</v>
      </c>
      <c r="J2219" s="81" t="n">
        <v>0</v>
      </c>
      <c r="K2219" s="82" t="n">
        <f aca="false">IF(J2219=0,0,J2219/I2219)</f>
        <v>0</v>
      </c>
      <c r="L2219" s="82" t="n">
        <f aca="false">I2219/UOM</f>
        <v>0</v>
      </c>
      <c r="M2219" s="82" t="n">
        <f aca="false">J2219/UOM</f>
        <v>0</v>
      </c>
      <c r="N2219" s="83" t="str">
        <f aca="false">IF(F2219="P","PHY",IF(F2219="G","G",E2219))</f>
        <v>D</v>
      </c>
      <c r="O2219" s="83" t="str">
        <f aca="false">IF(ISNA(VLOOKUP(G2219,BadCanCurves,1,FALSE())),VLOOKUP(D2219,FOLIOS,6,FALSE()),"not used")</f>
        <v>not used</v>
      </c>
      <c r="P2219" s="83" t="n">
        <f aca="false">IF($N2219="P",VLOOKUP(H2219,PrcBuckets,2,FALSE()),0)</f>
        <v>0</v>
      </c>
      <c r="Q2219" s="83" t="n">
        <f aca="false">IF($N2219="D",VLOOKUP(H2219,BasisBuckets,2,FALSE()),0)</f>
        <v>11</v>
      </c>
      <c r="R2219" s="83" t="n">
        <f aca="false">IF($N2219="PHY",VLOOKUP(H2219,PGDBuckets,2,FALSE()),0)</f>
        <v>0</v>
      </c>
      <c r="S2219" s="83" t="n">
        <f aca="false">IF($N2219="G",VLOOKUP(H2219,PGDBuckets,2,FALSE()),0)</f>
        <v>0</v>
      </c>
      <c r="T2219" s="83" t="n">
        <f aca="false">SUM(P2219:S2219)</f>
        <v>11</v>
      </c>
      <c r="U2219" s="83" t="str">
        <f aca="false">IF(O2219="not used","-",O2219&amp;N2219&amp;T2219)</f>
        <v>-</v>
      </c>
      <c r="V2219" s="83" t="str">
        <f aca="false">IF(O2219="Not Used","-",VLOOKUP(D2219,FOLIOS,7,FALSE())&amp;H2219)</f>
        <v>-</v>
      </c>
      <c r="W2219" s="83" t="str">
        <f aca="false">IF(U2219="-","-",O2219&amp;E2219&amp;H2219)</f>
        <v>-</v>
      </c>
      <c r="X2219" s="84" t="str">
        <f aca="false">D2219&amp;G2219</f>
        <v>FT-CAND-ERMS-BASIF-NTHWST/CANBR</v>
      </c>
      <c r="AF2219" s="0" t="str">
        <f aca="false">D2219&amp;V2219</f>
        <v>FT-CAND-ERMS-BAS-</v>
      </c>
    </row>
    <row r="2220" customFormat="false" ht="12.75" hidden="false" customHeight="false" outlineLevel="0" collapsed="false">
      <c r="A2220" s="80" t="n">
        <v>36682</v>
      </c>
      <c r="B2220" s="81" t="s">
        <v>55</v>
      </c>
      <c r="C2220" s="81" t="s">
        <v>56</v>
      </c>
      <c r="D2220" s="81" t="s">
        <v>84</v>
      </c>
      <c r="E2220" s="81" t="s">
        <v>21</v>
      </c>
      <c r="F2220" s="81"/>
      <c r="G2220" s="81" t="s">
        <v>64</v>
      </c>
      <c r="H2220" s="80" t="n">
        <v>37926</v>
      </c>
      <c r="I2220" s="81" t="n">
        <v>0</v>
      </c>
      <c r="J2220" s="81" t="n">
        <v>0</v>
      </c>
      <c r="K2220" s="82" t="n">
        <f aca="false">IF(J2220=0,0,J2220/I2220)</f>
        <v>0</v>
      </c>
      <c r="L2220" s="82" t="n">
        <f aca="false">I2220/UOM</f>
        <v>0</v>
      </c>
      <c r="M2220" s="82" t="n">
        <f aca="false">J2220/UOM</f>
        <v>0</v>
      </c>
      <c r="N2220" s="83" t="str">
        <f aca="false">IF(F2220="P","PHY",IF(F2220="G","G",E2220))</f>
        <v>D</v>
      </c>
      <c r="O2220" s="83" t="str">
        <f aca="false">IF(ISNA(VLOOKUP(G2220,BadCanCurves,1,FALSE())),VLOOKUP(D2220,FOLIOS,6,FALSE()),"not used")</f>
        <v>not used</v>
      </c>
      <c r="P2220" s="83" t="n">
        <f aca="false">IF($N2220="P",VLOOKUP(H2220,PrcBuckets,2,FALSE()),0)</f>
        <v>0</v>
      </c>
      <c r="Q2220" s="83" t="n">
        <f aca="false">IF($N2220="D",VLOOKUP(H2220,BasisBuckets,2,FALSE()),0)</f>
        <v>11</v>
      </c>
      <c r="R2220" s="83" t="n">
        <f aca="false">IF($N2220="PHY",VLOOKUP(H2220,PGDBuckets,2,FALSE()),0)</f>
        <v>0</v>
      </c>
      <c r="S2220" s="83" t="n">
        <f aca="false">IF($N2220="G",VLOOKUP(H2220,PGDBuckets,2,FALSE()),0)</f>
        <v>0</v>
      </c>
      <c r="T2220" s="83" t="n">
        <f aca="false">SUM(P2220:S2220)</f>
        <v>11</v>
      </c>
      <c r="U2220" s="83" t="str">
        <f aca="false">IF(O2220="not used","-",O2220&amp;N2220&amp;T2220)</f>
        <v>-</v>
      </c>
      <c r="V2220" s="83" t="str">
        <f aca="false">IF(O2220="Not Used","-",VLOOKUP(D2220,FOLIOS,7,FALSE())&amp;H2220)</f>
        <v>-</v>
      </c>
      <c r="W2220" s="83" t="str">
        <f aca="false">IF(U2220="-","-",O2220&amp;E2220&amp;H2220)</f>
        <v>-</v>
      </c>
      <c r="X2220" s="84" t="str">
        <f aca="false">D2220&amp;G2220</f>
        <v>FT-CAND-ERMS-BASIF-NTHWST/CANBR</v>
      </c>
      <c r="AF2220" s="0" t="str">
        <f aca="false">D2220&amp;V2220</f>
        <v>FT-CAND-ERMS-BAS-</v>
      </c>
    </row>
    <row r="2221" customFormat="false" ht="12.75" hidden="false" customHeight="false" outlineLevel="0" collapsed="false">
      <c r="A2221" s="80" t="n">
        <v>36682</v>
      </c>
      <c r="B2221" s="81" t="s">
        <v>55</v>
      </c>
      <c r="C2221" s="81" t="s">
        <v>56</v>
      </c>
      <c r="D2221" s="81" t="s">
        <v>84</v>
      </c>
      <c r="E2221" s="81" t="s">
        <v>21</v>
      </c>
      <c r="F2221" s="81"/>
      <c r="G2221" s="81" t="s">
        <v>64</v>
      </c>
      <c r="H2221" s="80" t="n">
        <v>37956</v>
      </c>
      <c r="I2221" s="81" t="n">
        <v>0</v>
      </c>
      <c r="J2221" s="81" t="n">
        <v>0</v>
      </c>
      <c r="K2221" s="82" t="n">
        <f aca="false">IF(J2221=0,0,J2221/I2221)</f>
        <v>0</v>
      </c>
      <c r="L2221" s="82" t="n">
        <f aca="false">I2221/UOM</f>
        <v>0</v>
      </c>
      <c r="M2221" s="82" t="n">
        <f aca="false">J2221/UOM</f>
        <v>0</v>
      </c>
      <c r="N2221" s="83" t="str">
        <f aca="false">IF(F2221="P","PHY",IF(F2221="G","G",E2221))</f>
        <v>D</v>
      </c>
      <c r="O2221" s="83" t="str">
        <f aca="false">IF(ISNA(VLOOKUP(G2221,BadCanCurves,1,FALSE())),VLOOKUP(D2221,FOLIOS,6,FALSE()),"not used")</f>
        <v>not used</v>
      </c>
      <c r="P2221" s="83" t="n">
        <f aca="false">IF($N2221="P",VLOOKUP(H2221,PrcBuckets,2,FALSE()),0)</f>
        <v>0</v>
      </c>
      <c r="Q2221" s="83" t="n">
        <f aca="false">IF($N2221="D",VLOOKUP(H2221,BasisBuckets,2,FALSE()),0)</f>
        <v>11</v>
      </c>
      <c r="R2221" s="83" t="n">
        <f aca="false">IF($N2221="PHY",VLOOKUP(H2221,PGDBuckets,2,FALSE()),0)</f>
        <v>0</v>
      </c>
      <c r="S2221" s="83" t="n">
        <f aca="false">IF($N2221="G",VLOOKUP(H2221,PGDBuckets,2,FALSE()),0)</f>
        <v>0</v>
      </c>
      <c r="T2221" s="83" t="n">
        <f aca="false">SUM(P2221:S2221)</f>
        <v>11</v>
      </c>
      <c r="U2221" s="83" t="str">
        <f aca="false">IF(O2221="not used","-",O2221&amp;N2221&amp;T2221)</f>
        <v>-</v>
      </c>
      <c r="V2221" s="83" t="str">
        <f aca="false">IF(O2221="Not Used","-",VLOOKUP(D2221,FOLIOS,7,FALSE())&amp;H2221)</f>
        <v>-</v>
      </c>
      <c r="W2221" s="83" t="str">
        <f aca="false">IF(U2221="-","-",O2221&amp;E2221&amp;H2221)</f>
        <v>-</v>
      </c>
      <c r="X2221" s="84" t="str">
        <f aca="false">D2221&amp;G2221</f>
        <v>FT-CAND-ERMS-BASIF-NTHWST/CANBR</v>
      </c>
      <c r="AF2221" s="0" t="str">
        <f aca="false">D2221&amp;V2221</f>
        <v>FT-CAND-ERMS-BAS-</v>
      </c>
    </row>
    <row r="2222" customFormat="false" ht="12.75" hidden="false" customHeight="false" outlineLevel="0" collapsed="false">
      <c r="A2222" s="80" t="n">
        <v>36682</v>
      </c>
      <c r="B2222" s="81" t="s">
        <v>55</v>
      </c>
      <c r="C2222" s="81" t="s">
        <v>56</v>
      </c>
      <c r="D2222" s="81" t="s">
        <v>84</v>
      </c>
      <c r="E2222" s="81" t="s">
        <v>21</v>
      </c>
      <c r="F2222" s="81"/>
      <c r="G2222" s="81" t="s">
        <v>64</v>
      </c>
      <c r="H2222" s="80" t="n">
        <v>37987</v>
      </c>
      <c r="I2222" s="81" t="n">
        <v>0</v>
      </c>
      <c r="J2222" s="81" t="n">
        <v>0</v>
      </c>
      <c r="K2222" s="82" t="n">
        <f aca="false">IF(J2222=0,0,J2222/I2222)</f>
        <v>0</v>
      </c>
      <c r="L2222" s="82" t="n">
        <f aca="false">I2222/UOM</f>
        <v>0</v>
      </c>
      <c r="M2222" s="82" t="n">
        <f aca="false">J2222/UOM</f>
        <v>0</v>
      </c>
      <c r="N2222" s="83" t="str">
        <f aca="false">IF(F2222="P","PHY",IF(F2222="G","G",E2222))</f>
        <v>D</v>
      </c>
      <c r="O2222" s="83" t="str">
        <f aca="false">IF(ISNA(VLOOKUP(G2222,BadCanCurves,1,FALSE())),VLOOKUP(D2222,FOLIOS,6,FALSE()),"not used")</f>
        <v>not used</v>
      </c>
      <c r="P2222" s="83" t="n">
        <f aca="false">IF($N2222="P",VLOOKUP(H2222,PrcBuckets,2,FALSE()),0)</f>
        <v>0</v>
      </c>
      <c r="Q2222" s="83" t="n">
        <f aca="false">IF($N2222="D",VLOOKUP(H2222,BasisBuckets,2,FALSE()),0)</f>
        <v>12</v>
      </c>
      <c r="R2222" s="83" t="n">
        <f aca="false">IF($N2222="PHY",VLOOKUP(H2222,PGDBuckets,2,FALSE()),0)</f>
        <v>0</v>
      </c>
      <c r="S2222" s="83" t="n">
        <f aca="false">IF($N2222="G",VLOOKUP(H2222,PGDBuckets,2,FALSE()),0)</f>
        <v>0</v>
      </c>
      <c r="T2222" s="83" t="n">
        <f aca="false">SUM(P2222:S2222)</f>
        <v>12</v>
      </c>
      <c r="U2222" s="83" t="str">
        <f aca="false">IF(O2222="not used","-",O2222&amp;N2222&amp;T2222)</f>
        <v>-</v>
      </c>
      <c r="V2222" s="83" t="str">
        <f aca="false">IF(O2222="Not Used","-",VLOOKUP(D2222,FOLIOS,7,FALSE())&amp;H2222)</f>
        <v>-</v>
      </c>
      <c r="W2222" s="83" t="str">
        <f aca="false">IF(U2222="-","-",O2222&amp;E2222&amp;H2222)</f>
        <v>-</v>
      </c>
      <c r="X2222" s="84" t="str">
        <f aca="false">D2222&amp;G2222</f>
        <v>FT-CAND-ERMS-BASIF-NTHWST/CANBR</v>
      </c>
      <c r="AF2222" s="0" t="str">
        <f aca="false">D2222&amp;V2222</f>
        <v>FT-CAND-ERMS-BAS-</v>
      </c>
    </row>
    <row r="2223" customFormat="false" ht="12.75" hidden="false" customHeight="false" outlineLevel="0" collapsed="false">
      <c r="A2223" s="80" t="n">
        <v>36682</v>
      </c>
      <c r="B2223" s="81" t="s">
        <v>55</v>
      </c>
      <c r="C2223" s="81" t="s">
        <v>56</v>
      </c>
      <c r="D2223" s="81" t="s">
        <v>84</v>
      </c>
      <c r="E2223" s="81" t="s">
        <v>21</v>
      </c>
      <c r="F2223" s="81"/>
      <c r="G2223" s="81" t="s">
        <v>64</v>
      </c>
      <c r="H2223" s="80" t="n">
        <v>38018</v>
      </c>
      <c r="I2223" s="81" t="n">
        <v>0</v>
      </c>
      <c r="J2223" s="81" t="n">
        <v>0</v>
      </c>
      <c r="K2223" s="82" t="n">
        <f aca="false">IF(J2223=0,0,J2223/I2223)</f>
        <v>0</v>
      </c>
      <c r="L2223" s="82" t="n">
        <f aca="false">I2223/UOM</f>
        <v>0</v>
      </c>
      <c r="M2223" s="82" t="n">
        <f aca="false">J2223/UOM</f>
        <v>0</v>
      </c>
      <c r="N2223" s="83" t="str">
        <f aca="false">IF(F2223="P","PHY",IF(F2223="G","G",E2223))</f>
        <v>D</v>
      </c>
      <c r="O2223" s="83" t="str">
        <f aca="false">IF(ISNA(VLOOKUP(G2223,BadCanCurves,1,FALSE())),VLOOKUP(D2223,FOLIOS,6,FALSE()),"not used")</f>
        <v>not used</v>
      </c>
      <c r="P2223" s="83" t="n">
        <f aca="false">IF($N2223="P",VLOOKUP(H2223,PrcBuckets,2,FALSE()),0)</f>
        <v>0</v>
      </c>
      <c r="Q2223" s="83" t="n">
        <f aca="false">IF($N2223="D",VLOOKUP(H2223,BasisBuckets,2,FALSE()),0)</f>
        <v>12</v>
      </c>
      <c r="R2223" s="83" t="n">
        <f aca="false">IF($N2223="PHY",VLOOKUP(H2223,PGDBuckets,2,FALSE()),0)</f>
        <v>0</v>
      </c>
      <c r="S2223" s="83" t="n">
        <f aca="false">IF($N2223="G",VLOOKUP(H2223,PGDBuckets,2,FALSE()),0)</f>
        <v>0</v>
      </c>
      <c r="T2223" s="83" t="n">
        <f aca="false">SUM(P2223:S2223)</f>
        <v>12</v>
      </c>
      <c r="U2223" s="83" t="str">
        <f aca="false">IF(O2223="not used","-",O2223&amp;N2223&amp;T2223)</f>
        <v>-</v>
      </c>
      <c r="V2223" s="83" t="str">
        <f aca="false">IF(O2223="Not Used","-",VLOOKUP(D2223,FOLIOS,7,FALSE())&amp;H2223)</f>
        <v>-</v>
      </c>
      <c r="W2223" s="83" t="str">
        <f aca="false">IF(U2223="-","-",O2223&amp;E2223&amp;H2223)</f>
        <v>-</v>
      </c>
      <c r="X2223" s="84" t="str">
        <f aca="false">D2223&amp;G2223</f>
        <v>FT-CAND-ERMS-BASIF-NTHWST/CANBR</v>
      </c>
      <c r="AF2223" s="0" t="str">
        <f aca="false">D2223&amp;V2223</f>
        <v>FT-CAND-ERMS-BAS-</v>
      </c>
    </row>
    <row r="2224" customFormat="false" ht="12.75" hidden="false" customHeight="false" outlineLevel="0" collapsed="false">
      <c r="A2224" s="80" t="n">
        <v>36682</v>
      </c>
      <c r="B2224" s="81" t="s">
        <v>55</v>
      </c>
      <c r="C2224" s="81" t="s">
        <v>56</v>
      </c>
      <c r="D2224" s="81" t="s">
        <v>84</v>
      </c>
      <c r="E2224" s="81" t="s">
        <v>21</v>
      </c>
      <c r="F2224" s="81"/>
      <c r="G2224" s="81" t="s">
        <v>64</v>
      </c>
      <c r="H2224" s="80" t="n">
        <v>38047</v>
      </c>
      <c r="I2224" s="81" t="n">
        <v>0</v>
      </c>
      <c r="J2224" s="81" t="n">
        <v>0</v>
      </c>
      <c r="K2224" s="82" t="n">
        <f aca="false">IF(J2224=0,0,J2224/I2224)</f>
        <v>0</v>
      </c>
      <c r="L2224" s="82" t="n">
        <f aca="false">I2224/UOM</f>
        <v>0</v>
      </c>
      <c r="M2224" s="82" t="n">
        <f aca="false">J2224/UOM</f>
        <v>0</v>
      </c>
      <c r="N2224" s="83" t="str">
        <f aca="false">IF(F2224="P","PHY",IF(F2224="G","G",E2224))</f>
        <v>D</v>
      </c>
      <c r="O2224" s="83" t="str">
        <f aca="false">IF(ISNA(VLOOKUP(G2224,BadCanCurves,1,FALSE())),VLOOKUP(D2224,FOLIOS,6,FALSE()),"not used")</f>
        <v>not used</v>
      </c>
      <c r="P2224" s="83" t="n">
        <f aca="false">IF($N2224="P",VLOOKUP(H2224,PrcBuckets,2,FALSE()),0)</f>
        <v>0</v>
      </c>
      <c r="Q2224" s="83" t="n">
        <f aca="false">IF($N2224="D",VLOOKUP(H2224,BasisBuckets,2,FALSE()),0)</f>
        <v>12</v>
      </c>
      <c r="R2224" s="83" t="n">
        <f aca="false">IF($N2224="PHY",VLOOKUP(H2224,PGDBuckets,2,FALSE()),0)</f>
        <v>0</v>
      </c>
      <c r="S2224" s="83" t="n">
        <f aca="false">IF($N2224="G",VLOOKUP(H2224,PGDBuckets,2,FALSE()),0)</f>
        <v>0</v>
      </c>
      <c r="T2224" s="83" t="n">
        <f aca="false">SUM(P2224:S2224)</f>
        <v>12</v>
      </c>
      <c r="U2224" s="83" t="str">
        <f aca="false">IF(O2224="not used","-",O2224&amp;N2224&amp;T2224)</f>
        <v>-</v>
      </c>
      <c r="V2224" s="83" t="str">
        <f aca="false">IF(O2224="Not Used","-",VLOOKUP(D2224,FOLIOS,7,FALSE())&amp;H2224)</f>
        <v>-</v>
      </c>
      <c r="W2224" s="83" t="str">
        <f aca="false">IF(U2224="-","-",O2224&amp;E2224&amp;H2224)</f>
        <v>-</v>
      </c>
      <c r="X2224" s="84" t="str">
        <f aca="false">D2224&amp;G2224</f>
        <v>FT-CAND-ERMS-BASIF-NTHWST/CANBR</v>
      </c>
      <c r="AF2224" s="0" t="str">
        <f aca="false">D2224&amp;V2224</f>
        <v>FT-CAND-ERMS-BAS-</v>
      </c>
    </row>
    <row r="2225" customFormat="false" ht="12.75" hidden="false" customHeight="false" outlineLevel="0" collapsed="false">
      <c r="A2225" s="80" t="n">
        <v>36682</v>
      </c>
      <c r="B2225" s="81" t="s">
        <v>55</v>
      </c>
      <c r="C2225" s="81" t="s">
        <v>56</v>
      </c>
      <c r="D2225" s="81" t="s">
        <v>84</v>
      </c>
      <c r="E2225" s="81" t="s">
        <v>21</v>
      </c>
      <c r="F2225" s="81"/>
      <c r="G2225" s="81" t="s">
        <v>64</v>
      </c>
      <c r="H2225" s="80" t="n">
        <v>38078</v>
      </c>
      <c r="I2225" s="81" t="n">
        <v>0</v>
      </c>
      <c r="J2225" s="81" t="n">
        <v>0</v>
      </c>
      <c r="K2225" s="82" t="n">
        <f aca="false">IF(J2225=0,0,J2225/I2225)</f>
        <v>0</v>
      </c>
      <c r="L2225" s="82" t="n">
        <f aca="false">I2225/UOM</f>
        <v>0</v>
      </c>
      <c r="M2225" s="82" t="n">
        <f aca="false">J2225/UOM</f>
        <v>0</v>
      </c>
      <c r="N2225" s="83" t="str">
        <f aca="false">IF(F2225="P","PHY",IF(F2225="G","G",E2225))</f>
        <v>D</v>
      </c>
      <c r="O2225" s="83" t="str">
        <f aca="false">IF(ISNA(VLOOKUP(G2225,BadCanCurves,1,FALSE())),VLOOKUP(D2225,FOLIOS,6,FALSE()),"not used")</f>
        <v>not used</v>
      </c>
      <c r="P2225" s="83" t="n">
        <f aca="false">IF($N2225="P",VLOOKUP(H2225,PrcBuckets,2,FALSE()),0)</f>
        <v>0</v>
      </c>
      <c r="Q2225" s="83" t="n">
        <f aca="false">IF($N2225="D",VLOOKUP(H2225,BasisBuckets,2,FALSE()),0)</f>
        <v>12</v>
      </c>
      <c r="R2225" s="83" t="n">
        <f aca="false">IF($N2225="PHY",VLOOKUP(H2225,PGDBuckets,2,FALSE()),0)</f>
        <v>0</v>
      </c>
      <c r="S2225" s="83" t="n">
        <f aca="false">IF($N2225="G",VLOOKUP(H2225,PGDBuckets,2,FALSE()),0)</f>
        <v>0</v>
      </c>
      <c r="T2225" s="83" t="n">
        <f aca="false">SUM(P2225:S2225)</f>
        <v>12</v>
      </c>
      <c r="U2225" s="83" t="str">
        <f aca="false">IF(O2225="not used","-",O2225&amp;N2225&amp;T2225)</f>
        <v>-</v>
      </c>
      <c r="V2225" s="83" t="str">
        <f aca="false">IF(O2225="Not Used","-",VLOOKUP(D2225,FOLIOS,7,FALSE())&amp;H2225)</f>
        <v>-</v>
      </c>
      <c r="W2225" s="83" t="str">
        <f aca="false">IF(U2225="-","-",O2225&amp;E2225&amp;H2225)</f>
        <v>-</v>
      </c>
      <c r="X2225" s="84" t="str">
        <f aca="false">D2225&amp;G2225</f>
        <v>FT-CAND-ERMS-BASIF-NTHWST/CANBR</v>
      </c>
      <c r="AF2225" s="0" t="str">
        <f aca="false">D2225&amp;V2225</f>
        <v>FT-CAND-ERMS-BAS-</v>
      </c>
    </row>
    <row r="2226" customFormat="false" ht="12.75" hidden="false" customHeight="false" outlineLevel="0" collapsed="false">
      <c r="A2226" s="80" t="n">
        <v>36682</v>
      </c>
      <c r="B2226" s="81" t="s">
        <v>55</v>
      </c>
      <c r="C2226" s="81" t="s">
        <v>56</v>
      </c>
      <c r="D2226" s="81" t="s">
        <v>84</v>
      </c>
      <c r="E2226" s="81" t="s">
        <v>21</v>
      </c>
      <c r="F2226" s="81"/>
      <c r="G2226" s="81" t="s">
        <v>64</v>
      </c>
      <c r="H2226" s="80" t="n">
        <v>38108</v>
      </c>
      <c r="I2226" s="81" t="n">
        <v>0</v>
      </c>
      <c r="J2226" s="81" t="n">
        <v>0</v>
      </c>
      <c r="K2226" s="82" t="n">
        <f aca="false">IF(J2226=0,0,J2226/I2226)</f>
        <v>0</v>
      </c>
      <c r="L2226" s="82" t="n">
        <f aca="false">I2226/UOM</f>
        <v>0</v>
      </c>
      <c r="M2226" s="82" t="n">
        <f aca="false">J2226/UOM</f>
        <v>0</v>
      </c>
      <c r="N2226" s="83" t="str">
        <f aca="false">IF(F2226="P","PHY",IF(F2226="G","G",E2226))</f>
        <v>D</v>
      </c>
      <c r="O2226" s="83" t="str">
        <f aca="false">IF(ISNA(VLOOKUP(G2226,BadCanCurves,1,FALSE())),VLOOKUP(D2226,FOLIOS,6,FALSE()),"not used")</f>
        <v>not used</v>
      </c>
      <c r="P2226" s="83" t="n">
        <f aca="false">IF($N2226="P",VLOOKUP(H2226,PrcBuckets,2,FALSE()),0)</f>
        <v>0</v>
      </c>
      <c r="Q2226" s="83" t="n">
        <f aca="false">IF($N2226="D",VLOOKUP(H2226,BasisBuckets,2,FALSE()),0)</f>
        <v>12</v>
      </c>
      <c r="R2226" s="83" t="n">
        <f aca="false">IF($N2226="PHY",VLOOKUP(H2226,PGDBuckets,2,FALSE()),0)</f>
        <v>0</v>
      </c>
      <c r="S2226" s="83" t="n">
        <f aca="false">IF($N2226="G",VLOOKUP(H2226,PGDBuckets,2,FALSE()),0)</f>
        <v>0</v>
      </c>
      <c r="T2226" s="83" t="n">
        <f aca="false">SUM(P2226:S2226)</f>
        <v>12</v>
      </c>
      <c r="U2226" s="83" t="str">
        <f aca="false">IF(O2226="not used","-",O2226&amp;N2226&amp;T2226)</f>
        <v>-</v>
      </c>
      <c r="V2226" s="83" t="str">
        <f aca="false">IF(O2226="Not Used","-",VLOOKUP(D2226,FOLIOS,7,FALSE())&amp;H2226)</f>
        <v>-</v>
      </c>
      <c r="W2226" s="83" t="str">
        <f aca="false">IF(U2226="-","-",O2226&amp;E2226&amp;H2226)</f>
        <v>-</v>
      </c>
      <c r="X2226" s="84" t="str">
        <f aca="false">D2226&amp;G2226</f>
        <v>FT-CAND-ERMS-BASIF-NTHWST/CANBR</v>
      </c>
      <c r="AF2226" s="0" t="str">
        <f aca="false">D2226&amp;V2226</f>
        <v>FT-CAND-ERMS-BAS-</v>
      </c>
    </row>
    <row r="2227" customFormat="false" ht="12.75" hidden="false" customHeight="false" outlineLevel="0" collapsed="false">
      <c r="A2227" s="80" t="n">
        <v>36682</v>
      </c>
      <c r="B2227" s="81" t="s">
        <v>55</v>
      </c>
      <c r="C2227" s="81" t="s">
        <v>56</v>
      </c>
      <c r="D2227" s="81" t="s">
        <v>84</v>
      </c>
      <c r="E2227" s="81" t="s">
        <v>21</v>
      </c>
      <c r="F2227" s="81"/>
      <c r="G2227" s="81" t="s">
        <v>64</v>
      </c>
      <c r="H2227" s="80" t="n">
        <v>38139</v>
      </c>
      <c r="I2227" s="81" t="n">
        <v>0</v>
      </c>
      <c r="J2227" s="81" t="n">
        <v>0</v>
      </c>
      <c r="K2227" s="82" t="n">
        <f aca="false">IF(J2227=0,0,J2227/I2227)</f>
        <v>0</v>
      </c>
      <c r="L2227" s="82" t="n">
        <f aca="false">I2227/UOM</f>
        <v>0</v>
      </c>
      <c r="M2227" s="82" t="n">
        <f aca="false">J2227/UOM</f>
        <v>0</v>
      </c>
      <c r="N2227" s="83" t="str">
        <f aca="false">IF(F2227="P","PHY",IF(F2227="G","G",E2227))</f>
        <v>D</v>
      </c>
      <c r="O2227" s="83" t="str">
        <f aca="false">IF(ISNA(VLOOKUP(G2227,BadCanCurves,1,FALSE())),VLOOKUP(D2227,FOLIOS,6,FALSE()),"not used")</f>
        <v>not used</v>
      </c>
      <c r="P2227" s="83" t="n">
        <f aca="false">IF($N2227="P",VLOOKUP(H2227,PrcBuckets,2,FALSE()),0)</f>
        <v>0</v>
      </c>
      <c r="Q2227" s="83" t="n">
        <f aca="false">IF($N2227="D",VLOOKUP(H2227,BasisBuckets,2,FALSE()),0)</f>
        <v>12</v>
      </c>
      <c r="R2227" s="83" t="n">
        <f aca="false">IF($N2227="PHY",VLOOKUP(H2227,PGDBuckets,2,FALSE()),0)</f>
        <v>0</v>
      </c>
      <c r="S2227" s="83" t="n">
        <f aca="false">IF($N2227="G",VLOOKUP(H2227,PGDBuckets,2,FALSE()),0)</f>
        <v>0</v>
      </c>
      <c r="T2227" s="83" t="n">
        <f aca="false">SUM(P2227:S2227)</f>
        <v>12</v>
      </c>
      <c r="U2227" s="83" t="str">
        <f aca="false">IF(O2227="not used","-",O2227&amp;N2227&amp;T2227)</f>
        <v>-</v>
      </c>
      <c r="V2227" s="83" t="str">
        <f aca="false">IF(O2227="Not Used","-",VLOOKUP(D2227,FOLIOS,7,FALSE())&amp;H2227)</f>
        <v>-</v>
      </c>
      <c r="W2227" s="83" t="str">
        <f aca="false">IF(U2227="-","-",O2227&amp;E2227&amp;H2227)</f>
        <v>-</v>
      </c>
      <c r="X2227" s="84" t="str">
        <f aca="false">D2227&amp;G2227</f>
        <v>FT-CAND-ERMS-BASIF-NTHWST/CANBR</v>
      </c>
      <c r="AF2227" s="0" t="str">
        <f aca="false">D2227&amp;V2227</f>
        <v>FT-CAND-ERMS-BAS-</v>
      </c>
    </row>
    <row r="2228" customFormat="false" ht="12.75" hidden="false" customHeight="false" outlineLevel="0" collapsed="false">
      <c r="A2228" s="80" t="n">
        <v>36682</v>
      </c>
      <c r="B2228" s="81" t="s">
        <v>55</v>
      </c>
      <c r="C2228" s="81" t="s">
        <v>56</v>
      </c>
      <c r="D2228" s="81" t="s">
        <v>84</v>
      </c>
      <c r="E2228" s="81" t="s">
        <v>21</v>
      </c>
      <c r="F2228" s="81"/>
      <c r="G2228" s="81" t="s">
        <v>64</v>
      </c>
      <c r="H2228" s="80" t="n">
        <v>38169</v>
      </c>
      <c r="I2228" s="81" t="n">
        <v>0</v>
      </c>
      <c r="J2228" s="81" t="n">
        <v>0</v>
      </c>
      <c r="K2228" s="82" t="n">
        <f aca="false">IF(J2228=0,0,J2228/I2228)</f>
        <v>0</v>
      </c>
      <c r="L2228" s="82" t="n">
        <f aca="false">I2228/UOM</f>
        <v>0</v>
      </c>
      <c r="M2228" s="82" t="n">
        <f aca="false">J2228/UOM</f>
        <v>0</v>
      </c>
      <c r="N2228" s="83" t="str">
        <f aca="false">IF(F2228="P","PHY",IF(F2228="G","G",E2228))</f>
        <v>D</v>
      </c>
      <c r="O2228" s="83" t="str">
        <f aca="false">IF(ISNA(VLOOKUP(G2228,BadCanCurves,1,FALSE())),VLOOKUP(D2228,FOLIOS,6,FALSE()),"not used")</f>
        <v>not used</v>
      </c>
      <c r="P2228" s="83" t="n">
        <f aca="false">IF($N2228="P",VLOOKUP(H2228,PrcBuckets,2,FALSE()),0)</f>
        <v>0</v>
      </c>
      <c r="Q2228" s="83" t="n">
        <f aca="false">IF($N2228="D",VLOOKUP(H2228,BasisBuckets,2,FALSE()),0)</f>
        <v>12</v>
      </c>
      <c r="R2228" s="83" t="n">
        <f aca="false">IF($N2228="PHY",VLOOKUP(H2228,PGDBuckets,2,FALSE()),0)</f>
        <v>0</v>
      </c>
      <c r="S2228" s="83" t="n">
        <f aca="false">IF($N2228="G",VLOOKUP(H2228,PGDBuckets,2,FALSE()),0)</f>
        <v>0</v>
      </c>
      <c r="T2228" s="83" t="n">
        <f aca="false">SUM(P2228:S2228)</f>
        <v>12</v>
      </c>
      <c r="U2228" s="83" t="str">
        <f aca="false">IF(O2228="not used","-",O2228&amp;N2228&amp;T2228)</f>
        <v>-</v>
      </c>
      <c r="V2228" s="83" t="str">
        <f aca="false">IF(O2228="Not Used","-",VLOOKUP(D2228,FOLIOS,7,FALSE())&amp;H2228)</f>
        <v>-</v>
      </c>
      <c r="W2228" s="83" t="str">
        <f aca="false">IF(U2228="-","-",O2228&amp;E2228&amp;H2228)</f>
        <v>-</v>
      </c>
      <c r="X2228" s="84" t="str">
        <f aca="false">D2228&amp;G2228</f>
        <v>FT-CAND-ERMS-BASIF-NTHWST/CANBR</v>
      </c>
      <c r="AF2228" s="0" t="str">
        <f aca="false">D2228&amp;V2228</f>
        <v>FT-CAND-ERMS-BAS-</v>
      </c>
    </row>
    <row r="2229" customFormat="false" ht="12.75" hidden="false" customHeight="false" outlineLevel="0" collapsed="false">
      <c r="A2229" s="80" t="n">
        <v>36682</v>
      </c>
      <c r="B2229" s="81" t="s">
        <v>55</v>
      </c>
      <c r="C2229" s="81" t="s">
        <v>56</v>
      </c>
      <c r="D2229" s="81" t="s">
        <v>84</v>
      </c>
      <c r="E2229" s="81" t="s">
        <v>21</v>
      </c>
      <c r="F2229" s="81"/>
      <c r="G2229" s="81" t="s">
        <v>64</v>
      </c>
      <c r="H2229" s="80" t="n">
        <v>38200</v>
      </c>
      <c r="I2229" s="81" t="n">
        <v>0</v>
      </c>
      <c r="J2229" s="81" t="n">
        <v>0</v>
      </c>
      <c r="K2229" s="82" t="n">
        <f aca="false">IF(J2229=0,0,J2229/I2229)</f>
        <v>0</v>
      </c>
      <c r="L2229" s="82" t="n">
        <f aca="false">I2229/UOM</f>
        <v>0</v>
      </c>
      <c r="M2229" s="82" t="n">
        <f aca="false">J2229/UOM</f>
        <v>0</v>
      </c>
      <c r="N2229" s="83" t="str">
        <f aca="false">IF(F2229="P","PHY",IF(F2229="G","G",E2229))</f>
        <v>D</v>
      </c>
      <c r="O2229" s="83" t="str">
        <f aca="false">IF(ISNA(VLOOKUP(G2229,BadCanCurves,1,FALSE())),VLOOKUP(D2229,FOLIOS,6,FALSE()),"not used")</f>
        <v>not used</v>
      </c>
      <c r="P2229" s="83" t="n">
        <f aca="false">IF($N2229="P",VLOOKUP(H2229,PrcBuckets,2,FALSE()),0)</f>
        <v>0</v>
      </c>
      <c r="Q2229" s="83" t="n">
        <f aca="false">IF($N2229="D",VLOOKUP(H2229,BasisBuckets,2,FALSE()),0)</f>
        <v>12</v>
      </c>
      <c r="R2229" s="83" t="n">
        <f aca="false">IF($N2229="PHY",VLOOKUP(H2229,PGDBuckets,2,FALSE()),0)</f>
        <v>0</v>
      </c>
      <c r="S2229" s="83" t="n">
        <f aca="false">IF($N2229="G",VLOOKUP(H2229,PGDBuckets,2,FALSE()),0)</f>
        <v>0</v>
      </c>
      <c r="T2229" s="83" t="n">
        <f aca="false">SUM(P2229:S2229)</f>
        <v>12</v>
      </c>
      <c r="U2229" s="83" t="str">
        <f aca="false">IF(O2229="not used","-",O2229&amp;N2229&amp;T2229)</f>
        <v>-</v>
      </c>
      <c r="V2229" s="83" t="str">
        <f aca="false">IF(O2229="Not Used","-",VLOOKUP(D2229,FOLIOS,7,FALSE())&amp;H2229)</f>
        <v>-</v>
      </c>
      <c r="W2229" s="83" t="str">
        <f aca="false">IF(U2229="-","-",O2229&amp;E2229&amp;H2229)</f>
        <v>-</v>
      </c>
      <c r="X2229" s="84" t="str">
        <f aca="false">D2229&amp;G2229</f>
        <v>FT-CAND-ERMS-BASIF-NTHWST/CANBR</v>
      </c>
      <c r="AF2229" s="0" t="str">
        <f aca="false">D2229&amp;V2229</f>
        <v>FT-CAND-ERMS-BAS-</v>
      </c>
    </row>
    <row r="2230" customFormat="false" ht="12.75" hidden="false" customHeight="false" outlineLevel="0" collapsed="false">
      <c r="A2230" s="80" t="n">
        <v>36682</v>
      </c>
      <c r="B2230" s="81" t="s">
        <v>55</v>
      </c>
      <c r="C2230" s="81" t="s">
        <v>56</v>
      </c>
      <c r="D2230" s="81" t="s">
        <v>84</v>
      </c>
      <c r="E2230" s="81" t="s">
        <v>21</v>
      </c>
      <c r="F2230" s="81"/>
      <c r="G2230" s="81" t="s">
        <v>64</v>
      </c>
      <c r="H2230" s="80" t="n">
        <v>38231</v>
      </c>
      <c r="I2230" s="81" t="n">
        <v>0</v>
      </c>
      <c r="J2230" s="81" t="n">
        <v>0</v>
      </c>
      <c r="K2230" s="82" t="n">
        <f aca="false">IF(J2230=0,0,J2230/I2230)</f>
        <v>0</v>
      </c>
      <c r="L2230" s="82" t="n">
        <f aca="false">I2230/UOM</f>
        <v>0</v>
      </c>
      <c r="M2230" s="82" t="n">
        <f aca="false">J2230/UOM</f>
        <v>0</v>
      </c>
      <c r="N2230" s="83" t="str">
        <f aca="false">IF(F2230="P","PHY",IF(F2230="G","G",E2230))</f>
        <v>D</v>
      </c>
      <c r="O2230" s="83" t="str">
        <f aca="false">IF(ISNA(VLOOKUP(G2230,BadCanCurves,1,FALSE())),VLOOKUP(D2230,FOLIOS,6,FALSE()),"not used")</f>
        <v>not used</v>
      </c>
      <c r="P2230" s="83" t="n">
        <f aca="false">IF($N2230="P",VLOOKUP(H2230,PrcBuckets,2,FALSE()),0)</f>
        <v>0</v>
      </c>
      <c r="Q2230" s="83" t="n">
        <f aca="false">IF($N2230="D",VLOOKUP(H2230,BasisBuckets,2,FALSE()),0)</f>
        <v>12</v>
      </c>
      <c r="R2230" s="83" t="n">
        <f aca="false">IF($N2230="PHY",VLOOKUP(H2230,PGDBuckets,2,FALSE()),0)</f>
        <v>0</v>
      </c>
      <c r="S2230" s="83" t="n">
        <f aca="false">IF($N2230="G",VLOOKUP(H2230,PGDBuckets,2,FALSE()),0)</f>
        <v>0</v>
      </c>
      <c r="T2230" s="83" t="n">
        <f aca="false">SUM(P2230:S2230)</f>
        <v>12</v>
      </c>
      <c r="U2230" s="83" t="str">
        <f aca="false">IF(O2230="not used","-",O2230&amp;N2230&amp;T2230)</f>
        <v>-</v>
      </c>
      <c r="V2230" s="83" t="str">
        <f aca="false">IF(O2230="Not Used","-",VLOOKUP(D2230,FOLIOS,7,FALSE())&amp;H2230)</f>
        <v>-</v>
      </c>
      <c r="W2230" s="83" t="str">
        <f aca="false">IF(U2230="-","-",O2230&amp;E2230&amp;H2230)</f>
        <v>-</v>
      </c>
      <c r="X2230" s="84" t="str">
        <f aca="false">D2230&amp;G2230</f>
        <v>FT-CAND-ERMS-BASIF-NTHWST/CANBR</v>
      </c>
      <c r="AF2230" s="0" t="str">
        <f aca="false">D2230&amp;V2230</f>
        <v>FT-CAND-ERMS-BAS-</v>
      </c>
    </row>
    <row r="2231" customFormat="false" ht="12.75" hidden="false" customHeight="false" outlineLevel="0" collapsed="false">
      <c r="A2231" s="80" t="n">
        <v>36682</v>
      </c>
      <c r="B2231" s="81" t="s">
        <v>55</v>
      </c>
      <c r="C2231" s="81" t="s">
        <v>56</v>
      </c>
      <c r="D2231" s="81" t="s">
        <v>84</v>
      </c>
      <c r="E2231" s="81" t="s">
        <v>21</v>
      </c>
      <c r="F2231" s="81"/>
      <c r="G2231" s="81" t="s">
        <v>64</v>
      </c>
      <c r="H2231" s="80" t="n">
        <v>38261</v>
      </c>
      <c r="I2231" s="81" t="n">
        <v>0</v>
      </c>
      <c r="J2231" s="81" t="n">
        <v>0</v>
      </c>
      <c r="K2231" s="82" t="n">
        <f aca="false">IF(J2231=0,0,J2231/I2231)</f>
        <v>0</v>
      </c>
      <c r="L2231" s="82" t="n">
        <f aca="false">I2231/UOM</f>
        <v>0</v>
      </c>
      <c r="M2231" s="82" t="n">
        <f aca="false">J2231/UOM</f>
        <v>0</v>
      </c>
      <c r="N2231" s="83" t="str">
        <f aca="false">IF(F2231="P","PHY",IF(F2231="G","G",E2231))</f>
        <v>D</v>
      </c>
      <c r="O2231" s="83" t="str">
        <f aca="false">IF(ISNA(VLOOKUP(G2231,BadCanCurves,1,FALSE())),VLOOKUP(D2231,FOLIOS,6,FALSE()),"not used")</f>
        <v>not used</v>
      </c>
      <c r="P2231" s="83" t="n">
        <f aca="false">IF($N2231="P",VLOOKUP(H2231,PrcBuckets,2,FALSE()),0)</f>
        <v>0</v>
      </c>
      <c r="Q2231" s="83" t="n">
        <f aca="false">IF($N2231="D",VLOOKUP(H2231,BasisBuckets,2,FALSE()),0)</f>
        <v>12</v>
      </c>
      <c r="R2231" s="83" t="n">
        <f aca="false">IF($N2231="PHY",VLOOKUP(H2231,PGDBuckets,2,FALSE()),0)</f>
        <v>0</v>
      </c>
      <c r="S2231" s="83" t="n">
        <f aca="false">IF($N2231="G",VLOOKUP(H2231,PGDBuckets,2,FALSE()),0)</f>
        <v>0</v>
      </c>
      <c r="T2231" s="83" t="n">
        <f aca="false">SUM(P2231:S2231)</f>
        <v>12</v>
      </c>
      <c r="U2231" s="83" t="str">
        <f aca="false">IF(O2231="not used","-",O2231&amp;N2231&amp;T2231)</f>
        <v>-</v>
      </c>
      <c r="V2231" s="83" t="str">
        <f aca="false">IF(O2231="Not Used","-",VLOOKUP(D2231,FOLIOS,7,FALSE())&amp;H2231)</f>
        <v>-</v>
      </c>
      <c r="W2231" s="83" t="str">
        <f aca="false">IF(U2231="-","-",O2231&amp;E2231&amp;H2231)</f>
        <v>-</v>
      </c>
      <c r="X2231" s="84" t="str">
        <f aca="false">D2231&amp;G2231</f>
        <v>FT-CAND-ERMS-BASIF-NTHWST/CANBR</v>
      </c>
      <c r="AF2231" s="0" t="str">
        <f aca="false">D2231&amp;V2231</f>
        <v>FT-CAND-ERMS-BAS-</v>
      </c>
    </row>
    <row r="2232" customFormat="false" ht="12.75" hidden="false" customHeight="false" outlineLevel="0" collapsed="false">
      <c r="A2232" s="80" t="n">
        <v>36682</v>
      </c>
      <c r="B2232" s="81" t="s">
        <v>55</v>
      </c>
      <c r="C2232" s="81" t="s">
        <v>56</v>
      </c>
      <c r="D2232" s="81" t="s">
        <v>84</v>
      </c>
      <c r="E2232" s="81" t="s">
        <v>21</v>
      </c>
      <c r="F2232" s="81"/>
      <c r="G2232" s="81" t="s">
        <v>64</v>
      </c>
      <c r="H2232" s="80" t="n">
        <v>38292</v>
      </c>
      <c r="I2232" s="81" t="n">
        <v>0</v>
      </c>
      <c r="J2232" s="81" t="n">
        <v>0</v>
      </c>
      <c r="K2232" s="82" t="n">
        <f aca="false">IF(J2232=0,0,J2232/I2232)</f>
        <v>0</v>
      </c>
      <c r="L2232" s="82" t="n">
        <f aca="false">I2232/UOM</f>
        <v>0</v>
      </c>
      <c r="M2232" s="82" t="n">
        <f aca="false">J2232/UOM</f>
        <v>0</v>
      </c>
      <c r="N2232" s="83" t="str">
        <f aca="false">IF(F2232="P","PHY",IF(F2232="G","G",E2232))</f>
        <v>D</v>
      </c>
      <c r="O2232" s="83" t="str">
        <f aca="false">IF(ISNA(VLOOKUP(G2232,BadCanCurves,1,FALSE())),VLOOKUP(D2232,FOLIOS,6,FALSE()),"not used")</f>
        <v>not used</v>
      </c>
      <c r="P2232" s="83" t="n">
        <f aca="false">IF($N2232="P",VLOOKUP(H2232,PrcBuckets,2,FALSE()),0)</f>
        <v>0</v>
      </c>
      <c r="Q2232" s="83" t="n">
        <f aca="false">IF($N2232="D",VLOOKUP(H2232,BasisBuckets,2,FALSE()),0)</f>
        <v>12</v>
      </c>
      <c r="R2232" s="83" t="n">
        <f aca="false">IF($N2232="PHY",VLOOKUP(H2232,PGDBuckets,2,FALSE()),0)</f>
        <v>0</v>
      </c>
      <c r="S2232" s="83" t="n">
        <f aca="false">IF($N2232="G",VLOOKUP(H2232,PGDBuckets,2,FALSE()),0)</f>
        <v>0</v>
      </c>
      <c r="T2232" s="83" t="n">
        <f aca="false">SUM(P2232:S2232)</f>
        <v>12</v>
      </c>
      <c r="U2232" s="83" t="str">
        <f aca="false">IF(O2232="not used","-",O2232&amp;N2232&amp;T2232)</f>
        <v>-</v>
      </c>
      <c r="V2232" s="83" t="str">
        <f aca="false">IF(O2232="Not Used","-",VLOOKUP(D2232,FOLIOS,7,FALSE())&amp;H2232)</f>
        <v>-</v>
      </c>
      <c r="W2232" s="83" t="str">
        <f aca="false">IF(U2232="-","-",O2232&amp;E2232&amp;H2232)</f>
        <v>-</v>
      </c>
      <c r="X2232" s="84" t="str">
        <f aca="false">D2232&amp;G2232</f>
        <v>FT-CAND-ERMS-BASIF-NTHWST/CANBR</v>
      </c>
      <c r="AF2232" s="0" t="str">
        <f aca="false">D2232&amp;V2232</f>
        <v>FT-CAND-ERMS-BAS-</v>
      </c>
    </row>
    <row r="2233" customFormat="false" ht="12.75" hidden="false" customHeight="false" outlineLevel="0" collapsed="false">
      <c r="A2233" s="80" t="n">
        <v>36682</v>
      </c>
      <c r="B2233" s="81" t="s">
        <v>55</v>
      </c>
      <c r="C2233" s="81" t="s">
        <v>56</v>
      </c>
      <c r="D2233" s="81" t="s">
        <v>84</v>
      </c>
      <c r="E2233" s="81" t="s">
        <v>21</v>
      </c>
      <c r="F2233" s="81"/>
      <c r="G2233" s="81" t="s">
        <v>64</v>
      </c>
      <c r="H2233" s="80" t="n">
        <v>38322</v>
      </c>
      <c r="I2233" s="81" t="n">
        <v>0</v>
      </c>
      <c r="J2233" s="81" t="n">
        <v>0</v>
      </c>
      <c r="K2233" s="82" t="n">
        <f aca="false">IF(J2233=0,0,J2233/I2233)</f>
        <v>0</v>
      </c>
      <c r="L2233" s="82" t="n">
        <f aca="false">I2233/UOM</f>
        <v>0</v>
      </c>
      <c r="M2233" s="82" t="n">
        <f aca="false">J2233/UOM</f>
        <v>0</v>
      </c>
      <c r="N2233" s="83" t="str">
        <f aca="false">IF(F2233="P","PHY",IF(F2233="G","G",E2233))</f>
        <v>D</v>
      </c>
      <c r="O2233" s="83" t="str">
        <f aca="false">IF(ISNA(VLOOKUP(G2233,BadCanCurves,1,FALSE())),VLOOKUP(D2233,FOLIOS,6,FALSE()),"not used")</f>
        <v>not used</v>
      </c>
      <c r="P2233" s="83" t="n">
        <f aca="false">IF($N2233="P",VLOOKUP(H2233,PrcBuckets,2,FALSE()),0)</f>
        <v>0</v>
      </c>
      <c r="Q2233" s="83" t="n">
        <f aca="false">IF($N2233="D",VLOOKUP(H2233,BasisBuckets,2,FALSE()),0)</f>
        <v>12</v>
      </c>
      <c r="R2233" s="83" t="n">
        <f aca="false">IF($N2233="PHY",VLOOKUP(H2233,PGDBuckets,2,FALSE()),0)</f>
        <v>0</v>
      </c>
      <c r="S2233" s="83" t="n">
        <f aca="false">IF($N2233="G",VLOOKUP(H2233,PGDBuckets,2,FALSE()),0)</f>
        <v>0</v>
      </c>
      <c r="T2233" s="83" t="n">
        <f aca="false">SUM(P2233:S2233)</f>
        <v>12</v>
      </c>
      <c r="U2233" s="83" t="str">
        <f aca="false">IF(O2233="not used","-",O2233&amp;N2233&amp;T2233)</f>
        <v>-</v>
      </c>
      <c r="V2233" s="83" t="str">
        <f aca="false">IF(O2233="Not Used","-",VLOOKUP(D2233,FOLIOS,7,FALSE())&amp;H2233)</f>
        <v>-</v>
      </c>
      <c r="W2233" s="83" t="str">
        <f aca="false">IF(U2233="-","-",O2233&amp;E2233&amp;H2233)</f>
        <v>-</v>
      </c>
      <c r="X2233" s="84" t="str">
        <f aca="false">D2233&amp;G2233</f>
        <v>FT-CAND-ERMS-BASIF-NTHWST/CANBR</v>
      </c>
      <c r="AF2233" s="0" t="str">
        <f aca="false">D2233&amp;V2233</f>
        <v>FT-CAND-ERMS-BAS-</v>
      </c>
    </row>
    <row r="2234" customFormat="false" ht="12.75" hidden="false" customHeight="false" outlineLevel="0" collapsed="false">
      <c r="A2234" s="80" t="n">
        <v>36682</v>
      </c>
      <c r="B2234" s="81" t="s">
        <v>55</v>
      </c>
      <c r="C2234" s="81" t="s">
        <v>56</v>
      </c>
      <c r="D2234" s="81" t="s">
        <v>84</v>
      </c>
      <c r="E2234" s="81" t="s">
        <v>21</v>
      </c>
      <c r="F2234" s="81"/>
      <c r="G2234" s="81" t="s">
        <v>64</v>
      </c>
      <c r="H2234" s="80" t="n">
        <v>38353</v>
      </c>
      <c r="I2234" s="81" t="n">
        <v>0</v>
      </c>
      <c r="J2234" s="81" t="n">
        <v>0</v>
      </c>
      <c r="K2234" s="82" t="n">
        <f aca="false">IF(J2234=0,0,J2234/I2234)</f>
        <v>0</v>
      </c>
      <c r="L2234" s="82" t="n">
        <f aca="false">I2234/UOM</f>
        <v>0</v>
      </c>
      <c r="M2234" s="82" t="n">
        <f aca="false">J2234/UOM</f>
        <v>0</v>
      </c>
      <c r="N2234" s="83" t="str">
        <f aca="false">IF(F2234="P","PHY",IF(F2234="G","G",E2234))</f>
        <v>D</v>
      </c>
      <c r="O2234" s="83" t="str">
        <f aca="false">IF(ISNA(VLOOKUP(G2234,BadCanCurves,1,FALSE())),VLOOKUP(D2234,FOLIOS,6,FALSE()),"not used")</f>
        <v>not used</v>
      </c>
      <c r="P2234" s="83" t="n">
        <f aca="false">IF($N2234="P",VLOOKUP(H2234,PrcBuckets,2,FALSE()),0)</f>
        <v>0</v>
      </c>
      <c r="Q2234" s="83" t="n">
        <f aca="false">IF($N2234="D",VLOOKUP(H2234,BasisBuckets,2,FALSE()),0)</f>
        <v>13</v>
      </c>
      <c r="R2234" s="83" t="n">
        <f aca="false">IF($N2234="PHY",VLOOKUP(H2234,PGDBuckets,2,FALSE()),0)</f>
        <v>0</v>
      </c>
      <c r="S2234" s="83" t="n">
        <f aca="false">IF($N2234="G",VLOOKUP(H2234,PGDBuckets,2,FALSE()),0)</f>
        <v>0</v>
      </c>
      <c r="T2234" s="83" t="n">
        <f aca="false">SUM(P2234:S2234)</f>
        <v>13</v>
      </c>
      <c r="U2234" s="83" t="str">
        <f aca="false">IF(O2234="not used","-",O2234&amp;N2234&amp;T2234)</f>
        <v>-</v>
      </c>
      <c r="V2234" s="83" t="str">
        <f aca="false">IF(O2234="Not Used","-",VLOOKUP(D2234,FOLIOS,7,FALSE())&amp;H2234)</f>
        <v>-</v>
      </c>
      <c r="W2234" s="83" t="str">
        <f aca="false">IF(U2234="-","-",O2234&amp;E2234&amp;H2234)</f>
        <v>-</v>
      </c>
      <c r="X2234" s="84" t="str">
        <f aca="false">D2234&amp;G2234</f>
        <v>FT-CAND-ERMS-BASIF-NTHWST/CANBR</v>
      </c>
      <c r="AF2234" s="0" t="str">
        <f aca="false">D2234&amp;V2234</f>
        <v>FT-CAND-ERMS-BAS-</v>
      </c>
    </row>
    <row r="2235" customFormat="false" ht="12.75" hidden="false" customHeight="false" outlineLevel="0" collapsed="false">
      <c r="A2235" s="80" t="n">
        <v>36682</v>
      </c>
      <c r="B2235" s="81" t="s">
        <v>55</v>
      </c>
      <c r="C2235" s="81" t="s">
        <v>56</v>
      </c>
      <c r="D2235" s="81" t="s">
        <v>84</v>
      </c>
      <c r="E2235" s="81" t="s">
        <v>21</v>
      </c>
      <c r="F2235" s="81"/>
      <c r="G2235" s="81" t="s">
        <v>64</v>
      </c>
      <c r="H2235" s="80" t="n">
        <v>38384</v>
      </c>
      <c r="I2235" s="81" t="n">
        <v>0</v>
      </c>
      <c r="J2235" s="81" t="n">
        <v>0</v>
      </c>
      <c r="K2235" s="82" t="n">
        <f aca="false">IF(J2235=0,0,J2235/I2235)</f>
        <v>0</v>
      </c>
      <c r="L2235" s="82" t="n">
        <f aca="false">I2235/UOM</f>
        <v>0</v>
      </c>
      <c r="M2235" s="82" t="n">
        <f aca="false">J2235/UOM</f>
        <v>0</v>
      </c>
      <c r="N2235" s="83" t="str">
        <f aca="false">IF(F2235="P","PHY",IF(F2235="G","G",E2235))</f>
        <v>D</v>
      </c>
      <c r="O2235" s="83" t="str">
        <f aca="false">IF(ISNA(VLOOKUP(G2235,BadCanCurves,1,FALSE())),VLOOKUP(D2235,FOLIOS,6,FALSE()),"not used")</f>
        <v>not used</v>
      </c>
      <c r="P2235" s="83" t="n">
        <f aca="false">IF($N2235="P",VLOOKUP(H2235,PrcBuckets,2,FALSE()),0)</f>
        <v>0</v>
      </c>
      <c r="Q2235" s="83" t="n">
        <f aca="false">IF($N2235="D",VLOOKUP(H2235,BasisBuckets,2,FALSE()),0)</f>
        <v>13</v>
      </c>
      <c r="R2235" s="83" t="n">
        <f aca="false">IF($N2235="PHY",VLOOKUP(H2235,PGDBuckets,2,FALSE()),0)</f>
        <v>0</v>
      </c>
      <c r="S2235" s="83" t="n">
        <f aca="false">IF($N2235="G",VLOOKUP(H2235,PGDBuckets,2,FALSE()),0)</f>
        <v>0</v>
      </c>
      <c r="T2235" s="83" t="n">
        <f aca="false">SUM(P2235:S2235)</f>
        <v>13</v>
      </c>
      <c r="U2235" s="83" t="str">
        <f aca="false">IF(O2235="not used","-",O2235&amp;N2235&amp;T2235)</f>
        <v>-</v>
      </c>
      <c r="V2235" s="83" t="str">
        <f aca="false">IF(O2235="Not Used","-",VLOOKUP(D2235,FOLIOS,7,FALSE())&amp;H2235)</f>
        <v>-</v>
      </c>
      <c r="W2235" s="83" t="str">
        <f aca="false">IF(U2235="-","-",O2235&amp;E2235&amp;H2235)</f>
        <v>-</v>
      </c>
      <c r="X2235" s="84" t="str">
        <f aca="false">D2235&amp;G2235</f>
        <v>FT-CAND-ERMS-BASIF-NTHWST/CANBR</v>
      </c>
      <c r="AF2235" s="0" t="str">
        <f aca="false">D2235&amp;V2235</f>
        <v>FT-CAND-ERMS-BAS-</v>
      </c>
    </row>
    <row r="2236" customFormat="false" ht="12.75" hidden="false" customHeight="false" outlineLevel="0" collapsed="false">
      <c r="A2236" s="80" t="n">
        <v>36682</v>
      </c>
      <c r="B2236" s="81" t="s">
        <v>55</v>
      </c>
      <c r="C2236" s="81" t="s">
        <v>56</v>
      </c>
      <c r="D2236" s="81" t="s">
        <v>84</v>
      </c>
      <c r="E2236" s="81" t="s">
        <v>21</v>
      </c>
      <c r="F2236" s="81"/>
      <c r="G2236" s="81" t="s">
        <v>64</v>
      </c>
      <c r="H2236" s="80" t="n">
        <v>38412</v>
      </c>
      <c r="I2236" s="81" t="n">
        <v>0</v>
      </c>
      <c r="J2236" s="81" t="n">
        <v>0</v>
      </c>
      <c r="K2236" s="82" t="n">
        <f aca="false">IF(J2236=0,0,J2236/I2236)</f>
        <v>0</v>
      </c>
      <c r="L2236" s="82" t="n">
        <f aca="false">I2236/UOM</f>
        <v>0</v>
      </c>
      <c r="M2236" s="82" t="n">
        <f aca="false">J2236/UOM</f>
        <v>0</v>
      </c>
      <c r="N2236" s="83" t="str">
        <f aca="false">IF(F2236="P","PHY",IF(F2236="G","G",E2236))</f>
        <v>D</v>
      </c>
      <c r="O2236" s="83" t="str">
        <f aca="false">IF(ISNA(VLOOKUP(G2236,BadCanCurves,1,FALSE())),VLOOKUP(D2236,FOLIOS,6,FALSE()),"not used")</f>
        <v>not used</v>
      </c>
      <c r="P2236" s="83" t="n">
        <f aca="false">IF($N2236="P",VLOOKUP(H2236,PrcBuckets,2,FALSE()),0)</f>
        <v>0</v>
      </c>
      <c r="Q2236" s="83" t="n">
        <f aca="false">IF($N2236="D",VLOOKUP(H2236,BasisBuckets,2,FALSE()),0)</f>
        <v>13</v>
      </c>
      <c r="R2236" s="83" t="n">
        <f aca="false">IF($N2236="PHY",VLOOKUP(H2236,PGDBuckets,2,FALSE()),0)</f>
        <v>0</v>
      </c>
      <c r="S2236" s="83" t="n">
        <f aca="false">IF($N2236="G",VLOOKUP(H2236,PGDBuckets,2,FALSE()),0)</f>
        <v>0</v>
      </c>
      <c r="T2236" s="83" t="n">
        <f aca="false">SUM(P2236:S2236)</f>
        <v>13</v>
      </c>
      <c r="U2236" s="83" t="str">
        <f aca="false">IF(O2236="not used","-",O2236&amp;N2236&amp;T2236)</f>
        <v>-</v>
      </c>
      <c r="V2236" s="83" t="str">
        <f aca="false">IF(O2236="Not Used","-",VLOOKUP(D2236,FOLIOS,7,FALSE())&amp;H2236)</f>
        <v>-</v>
      </c>
      <c r="W2236" s="83" t="str">
        <f aca="false">IF(U2236="-","-",O2236&amp;E2236&amp;H2236)</f>
        <v>-</v>
      </c>
      <c r="X2236" s="84" t="str">
        <f aca="false">D2236&amp;G2236</f>
        <v>FT-CAND-ERMS-BASIF-NTHWST/CANBR</v>
      </c>
      <c r="AF2236" s="0" t="str">
        <f aca="false">D2236&amp;V2236</f>
        <v>FT-CAND-ERMS-BAS-</v>
      </c>
    </row>
    <row r="2237" customFormat="false" ht="12.75" hidden="false" customHeight="false" outlineLevel="0" collapsed="false">
      <c r="A2237" s="80" t="n">
        <v>36682</v>
      </c>
      <c r="B2237" s="81" t="s">
        <v>55</v>
      </c>
      <c r="C2237" s="81" t="s">
        <v>56</v>
      </c>
      <c r="D2237" s="81" t="s">
        <v>84</v>
      </c>
      <c r="E2237" s="81" t="s">
        <v>21</v>
      </c>
      <c r="F2237" s="81"/>
      <c r="G2237" s="81" t="s">
        <v>64</v>
      </c>
      <c r="H2237" s="80" t="n">
        <v>38534</v>
      </c>
      <c r="I2237" s="81" t="n">
        <v>0</v>
      </c>
      <c r="J2237" s="81" t="n">
        <v>0</v>
      </c>
      <c r="K2237" s="82" t="n">
        <f aca="false">IF(J2237=0,0,J2237/I2237)</f>
        <v>0</v>
      </c>
      <c r="L2237" s="82" t="n">
        <f aca="false">I2237/UOM</f>
        <v>0</v>
      </c>
      <c r="M2237" s="82" t="n">
        <f aca="false">J2237/UOM</f>
        <v>0</v>
      </c>
      <c r="N2237" s="83" t="str">
        <f aca="false">IF(F2237="P","PHY",IF(F2237="G","G",E2237))</f>
        <v>D</v>
      </c>
      <c r="O2237" s="83" t="str">
        <f aca="false">IF(ISNA(VLOOKUP(G2237,BadCanCurves,1,FALSE())),VLOOKUP(D2237,FOLIOS,6,FALSE()),"not used")</f>
        <v>not used</v>
      </c>
      <c r="P2237" s="83" t="n">
        <f aca="false">IF($N2237="P",VLOOKUP(H2237,PrcBuckets,2,FALSE()),0)</f>
        <v>0</v>
      </c>
      <c r="Q2237" s="83" t="n">
        <f aca="false">IF($N2237="D",VLOOKUP(H2237,BasisBuckets,2,FALSE()),0)</f>
        <v>13</v>
      </c>
      <c r="R2237" s="83" t="n">
        <f aca="false">IF($N2237="PHY",VLOOKUP(H2237,PGDBuckets,2,FALSE()),0)</f>
        <v>0</v>
      </c>
      <c r="S2237" s="83" t="n">
        <f aca="false">IF($N2237="G",VLOOKUP(H2237,PGDBuckets,2,FALSE()),0)</f>
        <v>0</v>
      </c>
      <c r="T2237" s="83" t="n">
        <f aca="false">SUM(P2237:S2237)</f>
        <v>13</v>
      </c>
      <c r="U2237" s="83" t="str">
        <f aca="false">IF(O2237="not used","-",O2237&amp;N2237&amp;T2237)</f>
        <v>-</v>
      </c>
      <c r="V2237" s="83" t="str">
        <f aca="false">IF(O2237="Not Used","-",VLOOKUP(D2237,FOLIOS,7,FALSE())&amp;H2237)</f>
        <v>-</v>
      </c>
      <c r="W2237" s="83" t="str">
        <f aca="false">IF(U2237="-","-",O2237&amp;E2237&amp;H2237)</f>
        <v>-</v>
      </c>
      <c r="X2237" s="84" t="str">
        <f aca="false">D2237&amp;G2237</f>
        <v>FT-CAND-ERMS-BASIF-NTHWST/CANBR</v>
      </c>
      <c r="AF2237" s="0" t="str">
        <f aca="false">D2237&amp;V2237</f>
        <v>FT-CAND-ERMS-BAS-</v>
      </c>
    </row>
    <row r="2238" customFormat="false" ht="12.75" hidden="false" customHeight="false" outlineLevel="0" collapsed="false">
      <c r="A2238" s="80" t="n">
        <v>36682</v>
      </c>
      <c r="B2238" s="81" t="s">
        <v>55</v>
      </c>
      <c r="C2238" s="81" t="s">
        <v>56</v>
      </c>
      <c r="D2238" s="81" t="s">
        <v>84</v>
      </c>
      <c r="E2238" s="81" t="s">
        <v>21</v>
      </c>
      <c r="F2238" s="81"/>
      <c r="G2238" s="81" t="s">
        <v>64</v>
      </c>
      <c r="H2238" s="80" t="n">
        <v>38565</v>
      </c>
      <c r="I2238" s="81" t="n">
        <v>0</v>
      </c>
      <c r="J2238" s="81" t="n">
        <v>0</v>
      </c>
      <c r="K2238" s="82" t="n">
        <f aca="false">IF(J2238=0,0,J2238/I2238)</f>
        <v>0</v>
      </c>
      <c r="L2238" s="82" t="n">
        <f aca="false">I2238/UOM</f>
        <v>0</v>
      </c>
      <c r="M2238" s="82" t="n">
        <f aca="false">J2238/UOM</f>
        <v>0</v>
      </c>
      <c r="N2238" s="83" t="str">
        <f aca="false">IF(F2238="P","PHY",IF(F2238="G","G",E2238))</f>
        <v>D</v>
      </c>
      <c r="O2238" s="83" t="str">
        <f aca="false">IF(ISNA(VLOOKUP(G2238,BadCanCurves,1,FALSE())),VLOOKUP(D2238,FOLIOS,6,FALSE()),"not used")</f>
        <v>not used</v>
      </c>
      <c r="P2238" s="83" t="n">
        <f aca="false">IF($N2238="P",VLOOKUP(H2238,PrcBuckets,2,FALSE()),0)</f>
        <v>0</v>
      </c>
      <c r="Q2238" s="83" t="n">
        <f aca="false">IF($N2238="D",VLOOKUP(H2238,BasisBuckets,2,FALSE()),0)</f>
        <v>13</v>
      </c>
      <c r="R2238" s="83" t="n">
        <f aca="false">IF($N2238="PHY",VLOOKUP(H2238,PGDBuckets,2,FALSE()),0)</f>
        <v>0</v>
      </c>
      <c r="S2238" s="83" t="n">
        <f aca="false">IF($N2238="G",VLOOKUP(H2238,PGDBuckets,2,FALSE()),0)</f>
        <v>0</v>
      </c>
      <c r="T2238" s="83" t="n">
        <f aca="false">SUM(P2238:S2238)</f>
        <v>13</v>
      </c>
      <c r="U2238" s="83" t="str">
        <f aca="false">IF(O2238="not used","-",O2238&amp;N2238&amp;T2238)</f>
        <v>-</v>
      </c>
      <c r="V2238" s="83" t="str">
        <f aca="false">IF(O2238="Not Used","-",VLOOKUP(D2238,FOLIOS,7,FALSE())&amp;H2238)</f>
        <v>-</v>
      </c>
      <c r="W2238" s="83" t="str">
        <f aca="false">IF(U2238="-","-",O2238&amp;E2238&amp;H2238)</f>
        <v>-</v>
      </c>
      <c r="X2238" s="84" t="str">
        <f aca="false">D2238&amp;G2238</f>
        <v>FT-CAND-ERMS-BASIF-NTHWST/CANBR</v>
      </c>
      <c r="AF2238" s="0" t="str">
        <f aca="false">D2238&amp;V2238</f>
        <v>FT-CAND-ERMS-BAS-</v>
      </c>
    </row>
    <row r="2239" customFormat="false" ht="12.75" hidden="false" customHeight="false" outlineLevel="0" collapsed="false">
      <c r="A2239" s="80" t="n">
        <v>36682</v>
      </c>
      <c r="B2239" s="81" t="s">
        <v>55</v>
      </c>
      <c r="C2239" s="81" t="s">
        <v>56</v>
      </c>
      <c r="D2239" s="81" t="s">
        <v>84</v>
      </c>
      <c r="E2239" s="81" t="s">
        <v>21</v>
      </c>
      <c r="F2239" s="81"/>
      <c r="G2239" s="81" t="s">
        <v>64</v>
      </c>
      <c r="H2239" s="80" t="n">
        <v>38596</v>
      </c>
      <c r="I2239" s="81" t="n">
        <v>0</v>
      </c>
      <c r="J2239" s="81" t="n">
        <v>0</v>
      </c>
      <c r="K2239" s="82" t="n">
        <f aca="false">IF(J2239=0,0,J2239/I2239)</f>
        <v>0</v>
      </c>
      <c r="L2239" s="82" t="n">
        <f aca="false">I2239/UOM</f>
        <v>0</v>
      </c>
      <c r="M2239" s="82" t="n">
        <f aca="false">J2239/UOM</f>
        <v>0</v>
      </c>
      <c r="N2239" s="83" t="str">
        <f aca="false">IF(F2239="P","PHY",IF(F2239="G","G",E2239))</f>
        <v>D</v>
      </c>
      <c r="O2239" s="83" t="str">
        <f aca="false">IF(ISNA(VLOOKUP(G2239,BadCanCurves,1,FALSE())),VLOOKUP(D2239,FOLIOS,6,FALSE()),"not used")</f>
        <v>not used</v>
      </c>
      <c r="P2239" s="83" t="n">
        <f aca="false">IF($N2239="P",VLOOKUP(H2239,PrcBuckets,2,FALSE()),0)</f>
        <v>0</v>
      </c>
      <c r="Q2239" s="83" t="n">
        <f aca="false">IF($N2239="D",VLOOKUP(H2239,BasisBuckets,2,FALSE()),0)</f>
        <v>13</v>
      </c>
      <c r="R2239" s="83" t="n">
        <f aca="false">IF($N2239="PHY",VLOOKUP(H2239,PGDBuckets,2,FALSE()),0)</f>
        <v>0</v>
      </c>
      <c r="S2239" s="83" t="n">
        <f aca="false">IF($N2239="G",VLOOKUP(H2239,PGDBuckets,2,FALSE()),0)</f>
        <v>0</v>
      </c>
      <c r="T2239" s="83" t="n">
        <f aca="false">SUM(P2239:S2239)</f>
        <v>13</v>
      </c>
      <c r="U2239" s="83" t="str">
        <f aca="false">IF(O2239="not used","-",O2239&amp;N2239&amp;T2239)</f>
        <v>-</v>
      </c>
      <c r="V2239" s="83" t="str">
        <f aca="false">IF(O2239="Not Used","-",VLOOKUP(D2239,FOLIOS,7,FALSE())&amp;H2239)</f>
        <v>-</v>
      </c>
      <c r="W2239" s="83" t="str">
        <f aca="false">IF(U2239="-","-",O2239&amp;E2239&amp;H2239)</f>
        <v>-</v>
      </c>
      <c r="X2239" s="84" t="str">
        <f aca="false">D2239&amp;G2239</f>
        <v>FT-CAND-ERMS-BASIF-NTHWST/CANBR</v>
      </c>
      <c r="AF2239" s="0" t="str">
        <f aca="false">D2239&amp;V2239</f>
        <v>FT-CAND-ERMS-BAS-</v>
      </c>
    </row>
    <row r="2240" customFormat="false" ht="12.75" hidden="false" customHeight="false" outlineLevel="0" collapsed="false">
      <c r="A2240" s="80" t="n">
        <v>36682</v>
      </c>
      <c r="B2240" s="81" t="s">
        <v>55</v>
      </c>
      <c r="C2240" s="81" t="s">
        <v>56</v>
      </c>
      <c r="D2240" s="81" t="s">
        <v>84</v>
      </c>
      <c r="E2240" s="81" t="s">
        <v>21</v>
      </c>
      <c r="F2240" s="81"/>
      <c r="G2240" s="81" t="s">
        <v>64</v>
      </c>
      <c r="H2240" s="80" t="n">
        <v>38626</v>
      </c>
      <c r="I2240" s="81" t="n">
        <v>0</v>
      </c>
      <c r="J2240" s="81" t="n">
        <v>0</v>
      </c>
      <c r="K2240" s="82" t="n">
        <f aca="false">IF(J2240=0,0,J2240/I2240)</f>
        <v>0</v>
      </c>
      <c r="L2240" s="82" t="n">
        <f aca="false">I2240/UOM</f>
        <v>0</v>
      </c>
      <c r="M2240" s="82" t="n">
        <f aca="false">J2240/UOM</f>
        <v>0</v>
      </c>
      <c r="N2240" s="83" t="str">
        <f aca="false">IF(F2240="P","PHY",IF(F2240="G","G",E2240))</f>
        <v>D</v>
      </c>
      <c r="O2240" s="83" t="str">
        <f aca="false">IF(ISNA(VLOOKUP(G2240,BadCanCurves,1,FALSE())),VLOOKUP(D2240,FOLIOS,6,FALSE()),"not used")</f>
        <v>not used</v>
      </c>
      <c r="P2240" s="83" t="n">
        <f aca="false">IF($N2240="P",VLOOKUP(H2240,PrcBuckets,2,FALSE()),0)</f>
        <v>0</v>
      </c>
      <c r="Q2240" s="83" t="n">
        <f aca="false">IF($N2240="D",VLOOKUP(H2240,BasisBuckets,2,FALSE()),0)</f>
        <v>13</v>
      </c>
      <c r="R2240" s="83" t="n">
        <f aca="false">IF($N2240="PHY",VLOOKUP(H2240,PGDBuckets,2,FALSE()),0)</f>
        <v>0</v>
      </c>
      <c r="S2240" s="83" t="n">
        <f aca="false">IF($N2240="G",VLOOKUP(H2240,PGDBuckets,2,FALSE()),0)</f>
        <v>0</v>
      </c>
      <c r="T2240" s="83" t="n">
        <f aca="false">SUM(P2240:S2240)</f>
        <v>13</v>
      </c>
      <c r="U2240" s="83" t="str">
        <f aca="false">IF(O2240="not used","-",O2240&amp;N2240&amp;T2240)</f>
        <v>-</v>
      </c>
      <c r="V2240" s="83" t="str">
        <f aca="false">IF(O2240="Not Used","-",VLOOKUP(D2240,FOLIOS,7,FALSE())&amp;H2240)</f>
        <v>-</v>
      </c>
      <c r="W2240" s="83" t="str">
        <f aca="false">IF(U2240="-","-",O2240&amp;E2240&amp;H2240)</f>
        <v>-</v>
      </c>
      <c r="X2240" s="84" t="str">
        <f aca="false">D2240&amp;G2240</f>
        <v>FT-CAND-ERMS-BASIF-NTHWST/CANBR</v>
      </c>
      <c r="AF2240" s="0" t="str">
        <f aca="false">D2240&amp;V2240</f>
        <v>FT-CAND-ERMS-BAS-</v>
      </c>
    </row>
    <row r="2241" customFormat="false" ht="12.75" hidden="false" customHeight="false" outlineLevel="0" collapsed="false">
      <c r="A2241" s="80" t="n">
        <v>36682</v>
      </c>
      <c r="B2241" s="81" t="s">
        <v>55</v>
      </c>
      <c r="C2241" s="81" t="s">
        <v>56</v>
      </c>
      <c r="D2241" s="81" t="s">
        <v>84</v>
      </c>
      <c r="E2241" s="81" t="s">
        <v>21</v>
      </c>
      <c r="F2241" s="81"/>
      <c r="G2241" s="81" t="s">
        <v>64</v>
      </c>
      <c r="H2241" s="80" t="n">
        <v>38657</v>
      </c>
      <c r="I2241" s="81" t="n">
        <v>0</v>
      </c>
      <c r="J2241" s="81" t="n">
        <v>0</v>
      </c>
      <c r="K2241" s="82" t="n">
        <f aca="false">IF(J2241=0,0,J2241/I2241)</f>
        <v>0</v>
      </c>
      <c r="L2241" s="82" t="n">
        <f aca="false">I2241/UOM</f>
        <v>0</v>
      </c>
      <c r="M2241" s="82" t="n">
        <f aca="false">J2241/UOM</f>
        <v>0</v>
      </c>
      <c r="N2241" s="83" t="str">
        <f aca="false">IF(F2241="P","PHY",IF(F2241="G","G",E2241))</f>
        <v>D</v>
      </c>
      <c r="O2241" s="83" t="str">
        <f aca="false">IF(ISNA(VLOOKUP(G2241,BadCanCurves,1,FALSE())),VLOOKUP(D2241,FOLIOS,6,FALSE()),"not used")</f>
        <v>not used</v>
      </c>
      <c r="P2241" s="83" t="n">
        <f aca="false">IF($N2241="P",VLOOKUP(H2241,PrcBuckets,2,FALSE()),0)</f>
        <v>0</v>
      </c>
      <c r="Q2241" s="83" t="n">
        <f aca="false">IF($N2241="D",VLOOKUP(H2241,BasisBuckets,2,FALSE()),0)</f>
        <v>13</v>
      </c>
      <c r="R2241" s="83" t="n">
        <f aca="false">IF($N2241="PHY",VLOOKUP(H2241,PGDBuckets,2,FALSE()),0)</f>
        <v>0</v>
      </c>
      <c r="S2241" s="83" t="n">
        <f aca="false">IF($N2241="G",VLOOKUP(H2241,PGDBuckets,2,FALSE()),0)</f>
        <v>0</v>
      </c>
      <c r="T2241" s="83" t="n">
        <f aca="false">SUM(P2241:S2241)</f>
        <v>13</v>
      </c>
      <c r="U2241" s="83" t="str">
        <f aca="false">IF(O2241="not used","-",O2241&amp;N2241&amp;T2241)</f>
        <v>-</v>
      </c>
      <c r="V2241" s="83" t="str">
        <f aca="false">IF(O2241="Not Used","-",VLOOKUP(D2241,FOLIOS,7,FALSE())&amp;H2241)</f>
        <v>-</v>
      </c>
      <c r="W2241" s="83" t="str">
        <f aca="false">IF(U2241="-","-",O2241&amp;E2241&amp;H2241)</f>
        <v>-</v>
      </c>
      <c r="X2241" s="84" t="str">
        <f aca="false">D2241&amp;G2241</f>
        <v>FT-CAND-ERMS-BASIF-NTHWST/CANBR</v>
      </c>
      <c r="AF2241" s="0" t="str">
        <f aca="false">D2241&amp;V2241</f>
        <v>FT-CAND-ERMS-BAS-</v>
      </c>
    </row>
    <row r="2242" customFormat="false" ht="12.75" hidden="false" customHeight="false" outlineLevel="0" collapsed="false">
      <c r="A2242" s="80" t="n">
        <v>36682</v>
      </c>
      <c r="B2242" s="81" t="s">
        <v>55</v>
      </c>
      <c r="C2242" s="81" t="s">
        <v>56</v>
      </c>
      <c r="D2242" s="81" t="s">
        <v>84</v>
      </c>
      <c r="E2242" s="81" t="s">
        <v>21</v>
      </c>
      <c r="F2242" s="81"/>
      <c r="G2242" s="81" t="s">
        <v>64</v>
      </c>
      <c r="H2242" s="80" t="n">
        <v>38687</v>
      </c>
      <c r="I2242" s="81" t="n">
        <v>0</v>
      </c>
      <c r="J2242" s="81" t="n">
        <v>0</v>
      </c>
      <c r="K2242" s="82" t="n">
        <f aca="false">IF(J2242=0,0,J2242/I2242)</f>
        <v>0</v>
      </c>
      <c r="L2242" s="82" t="n">
        <f aca="false">I2242/UOM</f>
        <v>0</v>
      </c>
      <c r="M2242" s="82" t="n">
        <f aca="false">J2242/UOM</f>
        <v>0</v>
      </c>
      <c r="N2242" s="83" t="str">
        <f aca="false">IF(F2242="P","PHY",IF(F2242="G","G",E2242))</f>
        <v>D</v>
      </c>
      <c r="O2242" s="83" t="str">
        <f aca="false">IF(ISNA(VLOOKUP(G2242,BadCanCurves,1,FALSE())),VLOOKUP(D2242,FOLIOS,6,FALSE()),"not used")</f>
        <v>not used</v>
      </c>
      <c r="P2242" s="83" t="n">
        <f aca="false">IF($N2242="P",VLOOKUP(H2242,PrcBuckets,2,FALSE()),0)</f>
        <v>0</v>
      </c>
      <c r="Q2242" s="83" t="n">
        <f aca="false">IF($N2242="D",VLOOKUP(H2242,BasisBuckets,2,FALSE()),0)</f>
        <v>13</v>
      </c>
      <c r="R2242" s="83" t="n">
        <f aca="false">IF($N2242="PHY",VLOOKUP(H2242,PGDBuckets,2,FALSE()),0)</f>
        <v>0</v>
      </c>
      <c r="S2242" s="83" t="n">
        <f aca="false">IF($N2242="G",VLOOKUP(H2242,PGDBuckets,2,FALSE()),0)</f>
        <v>0</v>
      </c>
      <c r="T2242" s="83" t="n">
        <f aca="false">SUM(P2242:S2242)</f>
        <v>13</v>
      </c>
      <c r="U2242" s="83" t="str">
        <f aca="false">IF(O2242="not used","-",O2242&amp;N2242&amp;T2242)</f>
        <v>-</v>
      </c>
      <c r="V2242" s="83" t="str">
        <f aca="false">IF(O2242="Not Used","-",VLOOKUP(D2242,FOLIOS,7,FALSE())&amp;H2242)</f>
        <v>-</v>
      </c>
      <c r="W2242" s="83" t="str">
        <f aca="false">IF(U2242="-","-",O2242&amp;E2242&amp;H2242)</f>
        <v>-</v>
      </c>
      <c r="X2242" s="84" t="str">
        <f aca="false">D2242&amp;G2242</f>
        <v>FT-CAND-ERMS-BASIF-NTHWST/CANBR</v>
      </c>
      <c r="AF2242" s="0" t="str">
        <f aca="false">D2242&amp;V2242</f>
        <v>FT-CAND-ERMS-BAS-</v>
      </c>
    </row>
    <row r="2243" customFormat="false" ht="12.75" hidden="false" customHeight="false" outlineLevel="0" collapsed="false">
      <c r="A2243" s="80" t="n">
        <v>36682</v>
      </c>
      <c r="B2243" s="81" t="s">
        <v>55</v>
      </c>
      <c r="C2243" s="81" t="s">
        <v>56</v>
      </c>
      <c r="D2243" s="81" t="s">
        <v>84</v>
      </c>
      <c r="E2243" s="81" t="s">
        <v>21</v>
      </c>
      <c r="F2243" s="81"/>
      <c r="G2243" s="81" t="s">
        <v>64</v>
      </c>
      <c r="H2243" s="80" t="n">
        <v>38718</v>
      </c>
      <c r="I2243" s="81" t="n">
        <v>0</v>
      </c>
      <c r="J2243" s="81" t="n">
        <v>0</v>
      </c>
      <c r="K2243" s="82" t="n">
        <f aca="false">IF(J2243=0,0,J2243/I2243)</f>
        <v>0</v>
      </c>
      <c r="L2243" s="82" t="n">
        <f aca="false">I2243/UOM</f>
        <v>0</v>
      </c>
      <c r="M2243" s="82" t="n">
        <f aca="false">J2243/UOM</f>
        <v>0</v>
      </c>
      <c r="N2243" s="83" t="str">
        <f aca="false">IF(F2243="P","PHY",IF(F2243="G","G",E2243))</f>
        <v>D</v>
      </c>
      <c r="O2243" s="83" t="str">
        <f aca="false">IF(ISNA(VLOOKUP(G2243,BadCanCurves,1,FALSE())),VLOOKUP(D2243,FOLIOS,6,FALSE()),"not used")</f>
        <v>not used</v>
      </c>
      <c r="P2243" s="83" t="n">
        <f aca="false">IF($N2243="P",VLOOKUP(H2243,PrcBuckets,2,FALSE()),0)</f>
        <v>0</v>
      </c>
      <c r="Q2243" s="83" t="n">
        <f aca="false">IF($N2243="D",VLOOKUP(H2243,BasisBuckets,2,FALSE()),0)</f>
        <v>13</v>
      </c>
      <c r="R2243" s="83" t="n">
        <f aca="false">IF($N2243="PHY",VLOOKUP(H2243,PGDBuckets,2,FALSE()),0)</f>
        <v>0</v>
      </c>
      <c r="S2243" s="83" t="n">
        <f aca="false">IF($N2243="G",VLOOKUP(H2243,PGDBuckets,2,FALSE()),0)</f>
        <v>0</v>
      </c>
      <c r="T2243" s="83" t="n">
        <f aca="false">SUM(P2243:S2243)</f>
        <v>13</v>
      </c>
      <c r="U2243" s="83" t="str">
        <f aca="false">IF(O2243="not used","-",O2243&amp;N2243&amp;T2243)</f>
        <v>-</v>
      </c>
      <c r="V2243" s="83" t="str">
        <f aca="false">IF(O2243="Not Used","-",VLOOKUP(D2243,FOLIOS,7,FALSE())&amp;H2243)</f>
        <v>-</v>
      </c>
      <c r="W2243" s="83" t="str">
        <f aca="false">IF(U2243="-","-",O2243&amp;E2243&amp;H2243)</f>
        <v>-</v>
      </c>
      <c r="X2243" s="84" t="str">
        <f aca="false">D2243&amp;G2243</f>
        <v>FT-CAND-ERMS-BASIF-NTHWST/CANBR</v>
      </c>
      <c r="AF2243" s="0" t="str">
        <f aca="false">D2243&amp;V2243</f>
        <v>FT-CAND-ERMS-BAS-</v>
      </c>
    </row>
    <row r="2244" customFormat="false" ht="12.75" hidden="false" customHeight="false" outlineLevel="0" collapsed="false">
      <c r="A2244" s="80" t="n">
        <v>36682</v>
      </c>
      <c r="B2244" s="81" t="s">
        <v>55</v>
      </c>
      <c r="C2244" s="81" t="s">
        <v>56</v>
      </c>
      <c r="D2244" s="81" t="s">
        <v>84</v>
      </c>
      <c r="E2244" s="81" t="s">
        <v>21</v>
      </c>
      <c r="F2244" s="81"/>
      <c r="G2244" s="81" t="s">
        <v>64</v>
      </c>
      <c r="H2244" s="80" t="n">
        <v>38749</v>
      </c>
      <c r="I2244" s="81" t="n">
        <v>0</v>
      </c>
      <c r="J2244" s="81" t="n">
        <v>0</v>
      </c>
      <c r="K2244" s="82" t="n">
        <f aca="false">IF(J2244=0,0,J2244/I2244)</f>
        <v>0</v>
      </c>
      <c r="L2244" s="82" t="n">
        <f aca="false">I2244/UOM</f>
        <v>0</v>
      </c>
      <c r="M2244" s="82" t="n">
        <f aca="false">J2244/UOM</f>
        <v>0</v>
      </c>
      <c r="N2244" s="83" t="str">
        <f aca="false">IF(F2244="P","PHY",IF(F2244="G","G",E2244))</f>
        <v>D</v>
      </c>
      <c r="O2244" s="83" t="str">
        <f aca="false">IF(ISNA(VLOOKUP(G2244,BadCanCurves,1,FALSE())),VLOOKUP(D2244,FOLIOS,6,FALSE()),"not used")</f>
        <v>not used</v>
      </c>
      <c r="P2244" s="83" t="n">
        <f aca="false">IF($N2244="P",VLOOKUP(H2244,PrcBuckets,2,FALSE()),0)</f>
        <v>0</v>
      </c>
      <c r="Q2244" s="83" t="n">
        <f aca="false">IF($N2244="D",VLOOKUP(H2244,BasisBuckets,2,FALSE()),0)</f>
        <v>13</v>
      </c>
      <c r="R2244" s="83" t="n">
        <f aca="false">IF($N2244="PHY",VLOOKUP(H2244,PGDBuckets,2,FALSE()),0)</f>
        <v>0</v>
      </c>
      <c r="S2244" s="83" t="n">
        <f aca="false">IF($N2244="G",VLOOKUP(H2244,PGDBuckets,2,FALSE()),0)</f>
        <v>0</v>
      </c>
      <c r="T2244" s="83" t="n">
        <f aca="false">SUM(P2244:S2244)</f>
        <v>13</v>
      </c>
      <c r="U2244" s="83" t="str">
        <f aca="false">IF(O2244="not used","-",O2244&amp;N2244&amp;T2244)</f>
        <v>-</v>
      </c>
      <c r="V2244" s="83" t="str">
        <f aca="false">IF(O2244="Not Used","-",VLOOKUP(D2244,FOLIOS,7,FALSE())&amp;H2244)</f>
        <v>-</v>
      </c>
      <c r="W2244" s="83" t="str">
        <f aca="false">IF(U2244="-","-",O2244&amp;E2244&amp;H2244)</f>
        <v>-</v>
      </c>
      <c r="X2244" s="84" t="str">
        <f aca="false">D2244&amp;G2244</f>
        <v>FT-CAND-ERMS-BASIF-NTHWST/CANBR</v>
      </c>
      <c r="AF2244" s="0" t="str">
        <f aca="false">D2244&amp;V2244</f>
        <v>FT-CAND-ERMS-BAS-</v>
      </c>
    </row>
    <row r="2245" customFormat="false" ht="12.75" hidden="false" customHeight="false" outlineLevel="0" collapsed="false">
      <c r="A2245" s="80" t="n">
        <v>36682</v>
      </c>
      <c r="B2245" s="81" t="s">
        <v>55</v>
      </c>
      <c r="C2245" s="81" t="s">
        <v>56</v>
      </c>
      <c r="D2245" s="81" t="s">
        <v>84</v>
      </c>
      <c r="E2245" s="81" t="s">
        <v>21</v>
      </c>
      <c r="F2245" s="81"/>
      <c r="G2245" s="81" t="s">
        <v>64</v>
      </c>
      <c r="H2245" s="80" t="n">
        <v>38777</v>
      </c>
      <c r="I2245" s="81" t="n">
        <v>0</v>
      </c>
      <c r="J2245" s="81" t="n">
        <v>0</v>
      </c>
      <c r="K2245" s="82" t="n">
        <f aca="false">IF(J2245=0,0,J2245/I2245)</f>
        <v>0</v>
      </c>
      <c r="L2245" s="82" t="n">
        <f aca="false">I2245/UOM</f>
        <v>0</v>
      </c>
      <c r="M2245" s="82" t="n">
        <f aca="false">J2245/UOM</f>
        <v>0</v>
      </c>
      <c r="N2245" s="83" t="str">
        <f aca="false">IF(F2245="P","PHY",IF(F2245="G","G",E2245))</f>
        <v>D</v>
      </c>
      <c r="O2245" s="83" t="str">
        <f aca="false">IF(ISNA(VLOOKUP(G2245,BadCanCurves,1,FALSE())),VLOOKUP(D2245,FOLIOS,6,FALSE()),"not used")</f>
        <v>not used</v>
      </c>
      <c r="P2245" s="83" t="n">
        <f aca="false">IF($N2245="P",VLOOKUP(H2245,PrcBuckets,2,FALSE()),0)</f>
        <v>0</v>
      </c>
      <c r="Q2245" s="83" t="n">
        <f aca="false">IF($N2245="D",VLOOKUP(H2245,BasisBuckets,2,FALSE()),0)</f>
        <v>13</v>
      </c>
      <c r="R2245" s="83" t="n">
        <f aca="false">IF($N2245="PHY",VLOOKUP(H2245,PGDBuckets,2,FALSE()),0)</f>
        <v>0</v>
      </c>
      <c r="S2245" s="83" t="n">
        <f aca="false">IF($N2245="G",VLOOKUP(H2245,PGDBuckets,2,FALSE()),0)</f>
        <v>0</v>
      </c>
      <c r="T2245" s="83" t="n">
        <f aca="false">SUM(P2245:S2245)</f>
        <v>13</v>
      </c>
      <c r="U2245" s="83" t="str">
        <f aca="false">IF(O2245="not used","-",O2245&amp;N2245&amp;T2245)</f>
        <v>-</v>
      </c>
      <c r="V2245" s="83" t="str">
        <f aca="false">IF(O2245="Not Used","-",VLOOKUP(D2245,FOLIOS,7,FALSE())&amp;H2245)</f>
        <v>-</v>
      </c>
      <c r="W2245" s="83" t="str">
        <f aca="false">IF(U2245="-","-",O2245&amp;E2245&amp;H2245)</f>
        <v>-</v>
      </c>
      <c r="X2245" s="84" t="str">
        <f aca="false">D2245&amp;G2245</f>
        <v>FT-CAND-ERMS-BASIF-NTHWST/CANBR</v>
      </c>
      <c r="AF2245" s="0" t="str">
        <f aca="false">D2245&amp;V2245</f>
        <v>FT-CAND-ERMS-BAS-</v>
      </c>
    </row>
    <row r="2246" customFormat="false" ht="12.75" hidden="false" customHeight="false" outlineLevel="0" collapsed="false">
      <c r="A2246" s="80" t="n">
        <v>36682</v>
      </c>
      <c r="B2246" s="81" t="s">
        <v>55</v>
      </c>
      <c r="C2246" s="81" t="s">
        <v>56</v>
      </c>
      <c r="D2246" s="81" t="s">
        <v>84</v>
      </c>
      <c r="E2246" s="81" t="s">
        <v>21</v>
      </c>
      <c r="F2246" s="81"/>
      <c r="G2246" s="81" t="s">
        <v>64</v>
      </c>
      <c r="H2246" s="80" t="n">
        <v>38899</v>
      </c>
      <c r="I2246" s="81" t="n">
        <v>0</v>
      </c>
      <c r="J2246" s="81" t="n">
        <v>0</v>
      </c>
      <c r="K2246" s="82" t="n">
        <f aca="false">IF(J2246=0,0,J2246/I2246)</f>
        <v>0</v>
      </c>
      <c r="L2246" s="82" t="n">
        <f aca="false">I2246/UOM</f>
        <v>0</v>
      </c>
      <c r="M2246" s="82" t="n">
        <f aca="false">J2246/UOM</f>
        <v>0</v>
      </c>
      <c r="N2246" s="83" t="str">
        <f aca="false">IF(F2246="P","PHY",IF(F2246="G","G",E2246))</f>
        <v>D</v>
      </c>
      <c r="O2246" s="83" t="str">
        <f aca="false">IF(ISNA(VLOOKUP(G2246,BadCanCurves,1,FALSE())),VLOOKUP(D2246,FOLIOS,6,FALSE()),"not used")</f>
        <v>not used</v>
      </c>
      <c r="P2246" s="83" t="n">
        <f aca="false">IF($N2246="P",VLOOKUP(H2246,PrcBuckets,2,FALSE()),0)</f>
        <v>0</v>
      </c>
      <c r="Q2246" s="83" t="n">
        <f aca="false">IF($N2246="D",VLOOKUP(H2246,BasisBuckets,2,FALSE()),0)</f>
        <v>13</v>
      </c>
      <c r="R2246" s="83" t="n">
        <f aca="false">IF($N2246="PHY",VLOOKUP(H2246,PGDBuckets,2,FALSE()),0)</f>
        <v>0</v>
      </c>
      <c r="S2246" s="83" t="n">
        <f aca="false">IF($N2246="G",VLOOKUP(H2246,PGDBuckets,2,FALSE()),0)</f>
        <v>0</v>
      </c>
      <c r="T2246" s="83" t="n">
        <f aca="false">SUM(P2246:S2246)</f>
        <v>13</v>
      </c>
      <c r="U2246" s="83" t="str">
        <f aca="false">IF(O2246="not used","-",O2246&amp;N2246&amp;T2246)</f>
        <v>-</v>
      </c>
      <c r="V2246" s="83" t="str">
        <f aca="false">IF(O2246="Not Used","-",VLOOKUP(D2246,FOLIOS,7,FALSE())&amp;H2246)</f>
        <v>-</v>
      </c>
      <c r="W2246" s="83" t="str">
        <f aca="false">IF(U2246="-","-",O2246&amp;E2246&amp;H2246)</f>
        <v>-</v>
      </c>
      <c r="X2246" s="84" t="str">
        <f aca="false">D2246&amp;G2246</f>
        <v>FT-CAND-ERMS-BASIF-NTHWST/CANBR</v>
      </c>
      <c r="AF2246" s="0" t="str">
        <f aca="false">D2246&amp;V2246</f>
        <v>FT-CAND-ERMS-BAS-</v>
      </c>
    </row>
    <row r="2247" customFormat="false" ht="12.75" hidden="false" customHeight="false" outlineLevel="0" collapsed="false">
      <c r="A2247" s="80" t="n">
        <v>36682</v>
      </c>
      <c r="B2247" s="81" t="s">
        <v>55</v>
      </c>
      <c r="C2247" s="81" t="s">
        <v>56</v>
      </c>
      <c r="D2247" s="81" t="s">
        <v>84</v>
      </c>
      <c r="E2247" s="81" t="s">
        <v>21</v>
      </c>
      <c r="F2247" s="81"/>
      <c r="G2247" s="81" t="s">
        <v>64</v>
      </c>
      <c r="H2247" s="80" t="n">
        <v>38930</v>
      </c>
      <c r="I2247" s="81" t="n">
        <v>0</v>
      </c>
      <c r="J2247" s="81" t="n">
        <v>0</v>
      </c>
      <c r="K2247" s="82" t="n">
        <f aca="false">IF(J2247=0,0,J2247/I2247)</f>
        <v>0</v>
      </c>
      <c r="L2247" s="82" t="n">
        <f aca="false">I2247/UOM</f>
        <v>0</v>
      </c>
      <c r="M2247" s="82" t="n">
        <f aca="false">J2247/UOM</f>
        <v>0</v>
      </c>
      <c r="N2247" s="83" t="str">
        <f aca="false">IF(F2247="P","PHY",IF(F2247="G","G",E2247))</f>
        <v>D</v>
      </c>
      <c r="O2247" s="83" t="str">
        <f aca="false">IF(ISNA(VLOOKUP(G2247,BadCanCurves,1,FALSE())),VLOOKUP(D2247,FOLIOS,6,FALSE()),"not used")</f>
        <v>not used</v>
      </c>
      <c r="P2247" s="83" t="n">
        <f aca="false">IF($N2247="P",VLOOKUP(H2247,PrcBuckets,2,FALSE()),0)</f>
        <v>0</v>
      </c>
      <c r="Q2247" s="83" t="n">
        <f aca="false">IF($N2247="D",VLOOKUP(H2247,BasisBuckets,2,FALSE()),0)</f>
        <v>13</v>
      </c>
      <c r="R2247" s="83" t="n">
        <f aca="false">IF($N2247="PHY",VLOOKUP(H2247,PGDBuckets,2,FALSE()),0)</f>
        <v>0</v>
      </c>
      <c r="S2247" s="83" t="n">
        <f aca="false">IF($N2247="G",VLOOKUP(H2247,PGDBuckets,2,FALSE()),0)</f>
        <v>0</v>
      </c>
      <c r="T2247" s="83" t="n">
        <f aca="false">SUM(P2247:S2247)</f>
        <v>13</v>
      </c>
      <c r="U2247" s="83" t="str">
        <f aca="false">IF(O2247="not used","-",O2247&amp;N2247&amp;T2247)</f>
        <v>-</v>
      </c>
      <c r="V2247" s="83" t="str">
        <f aca="false">IF(O2247="Not Used","-",VLOOKUP(D2247,FOLIOS,7,FALSE())&amp;H2247)</f>
        <v>-</v>
      </c>
      <c r="W2247" s="83" t="str">
        <f aca="false">IF(U2247="-","-",O2247&amp;E2247&amp;H2247)</f>
        <v>-</v>
      </c>
      <c r="X2247" s="84" t="str">
        <f aca="false">D2247&amp;G2247</f>
        <v>FT-CAND-ERMS-BASIF-NTHWST/CANBR</v>
      </c>
      <c r="AF2247" s="0" t="str">
        <f aca="false">D2247&amp;V2247</f>
        <v>FT-CAND-ERMS-BAS-</v>
      </c>
    </row>
    <row r="2248" customFormat="false" ht="12.75" hidden="false" customHeight="false" outlineLevel="0" collapsed="false">
      <c r="A2248" s="80" t="n">
        <v>36682</v>
      </c>
      <c r="B2248" s="81" t="s">
        <v>55</v>
      </c>
      <c r="C2248" s="81" t="s">
        <v>56</v>
      </c>
      <c r="D2248" s="81" t="s">
        <v>84</v>
      </c>
      <c r="E2248" s="81" t="s">
        <v>21</v>
      </c>
      <c r="F2248" s="81"/>
      <c r="G2248" s="81" t="s">
        <v>64</v>
      </c>
      <c r="H2248" s="80" t="n">
        <v>38961</v>
      </c>
      <c r="I2248" s="81" t="n">
        <v>0</v>
      </c>
      <c r="J2248" s="81" t="n">
        <v>0</v>
      </c>
      <c r="K2248" s="82" t="n">
        <f aca="false">IF(J2248=0,0,J2248/I2248)</f>
        <v>0</v>
      </c>
      <c r="L2248" s="82" t="n">
        <f aca="false">I2248/UOM</f>
        <v>0</v>
      </c>
      <c r="M2248" s="82" t="n">
        <f aca="false">J2248/UOM</f>
        <v>0</v>
      </c>
      <c r="N2248" s="83" t="str">
        <f aca="false">IF(F2248="P","PHY",IF(F2248="G","G",E2248))</f>
        <v>D</v>
      </c>
      <c r="O2248" s="83" t="str">
        <f aca="false">IF(ISNA(VLOOKUP(G2248,BadCanCurves,1,FALSE())),VLOOKUP(D2248,FOLIOS,6,FALSE()),"not used")</f>
        <v>not used</v>
      </c>
      <c r="P2248" s="83" t="n">
        <f aca="false">IF($N2248="P",VLOOKUP(H2248,PrcBuckets,2,FALSE()),0)</f>
        <v>0</v>
      </c>
      <c r="Q2248" s="83" t="n">
        <f aca="false">IF($N2248="D",VLOOKUP(H2248,BasisBuckets,2,FALSE()),0)</f>
        <v>13</v>
      </c>
      <c r="R2248" s="83" t="n">
        <f aca="false">IF($N2248="PHY",VLOOKUP(H2248,PGDBuckets,2,FALSE()),0)</f>
        <v>0</v>
      </c>
      <c r="S2248" s="83" t="n">
        <f aca="false">IF($N2248="G",VLOOKUP(H2248,PGDBuckets,2,FALSE()),0)</f>
        <v>0</v>
      </c>
      <c r="T2248" s="83" t="n">
        <f aca="false">SUM(P2248:S2248)</f>
        <v>13</v>
      </c>
      <c r="U2248" s="83" t="str">
        <f aca="false">IF(O2248="not used","-",O2248&amp;N2248&amp;T2248)</f>
        <v>-</v>
      </c>
      <c r="V2248" s="83" t="str">
        <f aca="false">IF(O2248="Not Used","-",VLOOKUP(D2248,FOLIOS,7,FALSE())&amp;H2248)</f>
        <v>-</v>
      </c>
      <c r="W2248" s="83" t="str">
        <f aca="false">IF(U2248="-","-",O2248&amp;E2248&amp;H2248)</f>
        <v>-</v>
      </c>
      <c r="X2248" s="84" t="str">
        <f aca="false">D2248&amp;G2248</f>
        <v>FT-CAND-ERMS-BASIF-NTHWST/CANBR</v>
      </c>
      <c r="AF2248" s="0" t="str">
        <f aca="false">D2248&amp;V2248</f>
        <v>FT-CAND-ERMS-BAS-</v>
      </c>
    </row>
    <row r="2249" customFormat="false" ht="12.75" hidden="false" customHeight="false" outlineLevel="0" collapsed="false">
      <c r="A2249" s="80" t="n">
        <v>36682</v>
      </c>
      <c r="B2249" s="81" t="s">
        <v>55</v>
      </c>
      <c r="C2249" s="81" t="s">
        <v>56</v>
      </c>
      <c r="D2249" s="81" t="s">
        <v>84</v>
      </c>
      <c r="E2249" s="81" t="s">
        <v>21</v>
      </c>
      <c r="F2249" s="81"/>
      <c r="G2249" s="81" t="s">
        <v>64</v>
      </c>
      <c r="H2249" s="80" t="n">
        <v>38991</v>
      </c>
      <c r="I2249" s="81" t="n">
        <v>0</v>
      </c>
      <c r="J2249" s="81" t="n">
        <v>0</v>
      </c>
      <c r="K2249" s="82" t="n">
        <f aca="false">IF(J2249=0,0,J2249/I2249)</f>
        <v>0</v>
      </c>
      <c r="L2249" s="82" t="n">
        <f aca="false">I2249/UOM</f>
        <v>0</v>
      </c>
      <c r="M2249" s="82" t="n">
        <f aca="false">J2249/UOM</f>
        <v>0</v>
      </c>
      <c r="N2249" s="83" t="str">
        <f aca="false">IF(F2249="P","PHY",IF(F2249="G","G",E2249))</f>
        <v>D</v>
      </c>
      <c r="O2249" s="83" t="str">
        <f aca="false">IF(ISNA(VLOOKUP(G2249,BadCanCurves,1,FALSE())),VLOOKUP(D2249,FOLIOS,6,FALSE()),"not used")</f>
        <v>not used</v>
      </c>
      <c r="P2249" s="83" t="n">
        <f aca="false">IF($N2249="P",VLOOKUP(H2249,PrcBuckets,2,FALSE()),0)</f>
        <v>0</v>
      </c>
      <c r="Q2249" s="83" t="n">
        <f aca="false">IF($N2249="D",VLOOKUP(H2249,BasisBuckets,2,FALSE()),0)</f>
        <v>13</v>
      </c>
      <c r="R2249" s="83" t="n">
        <f aca="false">IF($N2249="PHY",VLOOKUP(H2249,PGDBuckets,2,FALSE()),0)</f>
        <v>0</v>
      </c>
      <c r="S2249" s="83" t="n">
        <f aca="false">IF($N2249="G",VLOOKUP(H2249,PGDBuckets,2,FALSE()),0)</f>
        <v>0</v>
      </c>
      <c r="T2249" s="83" t="n">
        <f aca="false">SUM(P2249:S2249)</f>
        <v>13</v>
      </c>
      <c r="U2249" s="83" t="str">
        <f aca="false">IF(O2249="not used","-",O2249&amp;N2249&amp;T2249)</f>
        <v>-</v>
      </c>
      <c r="V2249" s="83" t="str">
        <f aca="false">IF(O2249="Not Used","-",VLOOKUP(D2249,FOLIOS,7,FALSE())&amp;H2249)</f>
        <v>-</v>
      </c>
      <c r="W2249" s="83" t="str">
        <f aca="false">IF(U2249="-","-",O2249&amp;E2249&amp;H2249)</f>
        <v>-</v>
      </c>
      <c r="X2249" s="84" t="str">
        <f aca="false">D2249&amp;G2249</f>
        <v>FT-CAND-ERMS-BASIF-NTHWST/CANBR</v>
      </c>
      <c r="AF2249" s="0" t="str">
        <f aca="false">D2249&amp;V2249</f>
        <v>FT-CAND-ERMS-BAS-</v>
      </c>
    </row>
    <row r="2250" customFormat="false" ht="12.75" hidden="false" customHeight="false" outlineLevel="0" collapsed="false">
      <c r="A2250" s="80" t="n">
        <v>36682</v>
      </c>
      <c r="B2250" s="81" t="s">
        <v>55</v>
      </c>
      <c r="C2250" s="81" t="s">
        <v>56</v>
      </c>
      <c r="D2250" s="81" t="s">
        <v>84</v>
      </c>
      <c r="E2250" s="81" t="s">
        <v>21</v>
      </c>
      <c r="F2250" s="81"/>
      <c r="G2250" s="81" t="s">
        <v>64</v>
      </c>
      <c r="H2250" s="80" t="n">
        <v>39022</v>
      </c>
      <c r="I2250" s="81" t="n">
        <v>0</v>
      </c>
      <c r="J2250" s="81" t="n">
        <v>0</v>
      </c>
      <c r="K2250" s="82" t="n">
        <f aca="false">IF(J2250=0,0,J2250/I2250)</f>
        <v>0</v>
      </c>
      <c r="L2250" s="82" t="n">
        <f aca="false">I2250/UOM</f>
        <v>0</v>
      </c>
      <c r="M2250" s="82" t="n">
        <f aca="false">J2250/UOM</f>
        <v>0</v>
      </c>
      <c r="N2250" s="83" t="str">
        <f aca="false">IF(F2250="P","PHY",IF(F2250="G","G",E2250))</f>
        <v>D</v>
      </c>
      <c r="O2250" s="83" t="str">
        <f aca="false">IF(ISNA(VLOOKUP(G2250,BadCanCurves,1,FALSE())),VLOOKUP(D2250,FOLIOS,6,FALSE()),"not used")</f>
        <v>not used</v>
      </c>
      <c r="P2250" s="83" t="n">
        <f aca="false">IF($N2250="P",VLOOKUP(H2250,PrcBuckets,2,FALSE()),0)</f>
        <v>0</v>
      </c>
      <c r="Q2250" s="83" t="n">
        <f aca="false">IF($N2250="D",VLOOKUP(H2250,BasisBuckets,2,FALSE()),0)</f>
        <v>13</v>
      </c>
      <c r="R2250" s="83" t="n">
        <f aca="false">IF($N2250="PHY",VLOOKUP(H2250,PGDBuckets,2,FALSE()),0)</f>
        <v>0</v>
      </c>
      <c r="S2250" s="83" t="n">
        <f aca="false">IF($N2250="G",VLOOKUP(H2250,PGDBuckets,2,FALSE()),0)</f>
        <v>0</v>
      </c>
      <c r="T2250" s="83" t="n">
        <f aca="false">SUM(P2250:S2250)</f>
        <v>13</v>
      </c>
      <c r="U2250" s="83" t="str">
        <f aca="false">IF(O2250="not used","-",O2250&amp;N2250&amp;T2250)</f>
        <v>-</v>
      </c>
      <c r="V2250" s="83" t="str">
        <f aca="false">IF(O2250="Not Used","-",VLOOKUP(D2250,FOLIOS,7,FALSE())&amp;H2250)</f>
        <v>-</v>
      </c>
      <c r="W2250" s="83" t="str">
        <f aca="false">IF(U2250="-","-",O2250&amp;E2250&amp;H2250)</f>
        <v>-</v>
      </c>
      <c r="X2250" s="84" t="str">
        <f aca="false">D2250&amp;G2250</f>
        <v>FT-CAND-ERMS-BASIF-NTHWST/CANBR</v>
      </c>
      <c r="AF2250" s="0" t="str">
        <f aca="false">D2250&amp;V2250</f>
        <v>FT-CAND-ERMS-BAS-</v>
      </c>
    </row>
    <row r="2251" customFormat="false" ht="12.75" hidden="false" customHeight="false" outlineLevel="0" collapsed="false">
      <c r="A2251" s="80" t="n">
        <v>36682</v>
      </c>
      <c r="B2251" s="81" t="s">
        <v>55</v>
      </c>
      <c r="C2251" s="81" t="s">
        <v>56</v>
      </c>
      <c r="D2251" s="81" t="s">
        <v>84</v>
      </c>
      <c r="E2251" s="81" t="s">
        <v>21</v>
      </c>
      <c r="F2251" s="81"/>
      <c r="G2251" s="81" t="s">
        <v>64</v>
      </c>
      <c r="H2251" s="80" t="n">
        <v>39052</v>
      </c>
      <c r="I2251" s="81" t="n">
        <v>0</v>
      </c>
      <c r="J2251" s="81" t="n">
        <v>0</v>
      </c>
      <c r="K2251" s="82" t="n">
        <f aca="false">IF(J2251=0,0,J2251/I2251)</f>
        <v>0</v>
      </c>
      <c r="L2251" s="82" t="n">
        <f aca="false">I2251/UOM</f>
        <v>0</v>
      </c>
      <c r="M2251" s="82" t="n">
        <f aca="false">J2251/UOM</f>
        <v>0</v>
      </c>
      <c r="N2251" s="83" t="str">
        <f aca="false">IF(F2251="P","PHY",IF(F2251="G","G",E2251))</f>
        <v>D</v>
      </c>
      <c r="O2251" s="83" t="str">
        <f aca="false">IF(ISNA(VLOOKUP(G2251,BadCanCurves,1,FALSE())),VLOOKUP(D2251,FOLIOS,6,FALSE()),"not used")</f>
        <v>not used</v>
      </c>
      <c r="P2251" s="83" t="n">
        <f aca="false">IF($N2251="P",VLOOKUP(H2251,PrcBuckets,2,FALSE()),0)</f>
        <v>0</v>
      </c>
      <c r="Q2251" s="83" t="n">
        <f aca="false">IF($N2251="D",VLOOKUP(H2251,BasisBuckets,2,FALSE()),0)</f>
        <v>13</v>
      </c>
      <c r="R2251" s="83" t="n">
        <f aca="false">IF($N2251="PHY",VLOOKUP(H2251,PGDBuckets,2,FALSE()),0)</f>
        <v>0</v>
      </c>
      <c r="S2251" s="83" t="n">
        <f aca="false">IF($N2251="G",VLOOKUP(H2251,PGDBuckets,2,FALSE()),0)</f>
        <v>0</v>
      </c>
      <c r="T2251" s="83" t="n">
        <f aca="false">SUM(P2251:S2251)</f>
        <v>13</v>
      </c>
      <c r="U2251" s="83" t="str">
        <f aca="false">IF(O2251="not used","-",O2251&amp;N2251&amp;T2251)</f>
        <v>-</v>
      </c>
      <c r="V2251" s="83" t="str">
        <f aca="false">IF(O2251="Not Used","-",VLOOKUP(D2251,FOLIOS,7,FALSE())&amp;H2251)</f>
        <v>-</v>
      </c>
      <c r="W2251" s="83" t="str">
        <f aca="false">IF(U2251="-","-",O2251&amp;E2251&amp;H2251)</f>
        <v>-</v>
      </c>
      <c r="X2251" s="84" t="str">
        <f aca="false">D2251&amp;G2251</f>
        <v>FT-CAND-ERMS-BASIF-NTHWST/CANBR</v>
      </c>
      <c r="AF2251" s="0" t="str">
        <f aca="false">D2251&amp;V2251</f>
        <v>FT-CAND-ERMS-BAS-</v>
      </c>
    </row>
    <row r="2252" customFormat="false" ht="12.75" hidden="false" customHeight="false" outlineLevel="0" collapsed="false">
      <c r="A2252" s="80" t="n">
        <v>36682</v>
      </c>
      <c r="B2252" s="81" t="s">
        <v>55</v>
      </c>
      <c r="C2252" s="81" t="s">
        <v>56</v>
      </c>
      <c r="D2252" s="81" t="s">
        <v>84</v>
      </c>
      <c r="E2252" s="81" t="s">
        <v>21</v>
      </c>
      <c r="F2252" s="81"/>
      <c r="G2252" s="81" t="s">
        <v>64</v>
      </c>
      <c r="H2252" s="80" t="n">
        <v>39083</v>
      </c>
      <c r="I2252" s="81" t="n">
        <v>0</v>
      </c>
      <c r="J2252" s="81" t="n">
        <v>0</v>
      </c>
      <c r="K2252" s="82" t="n">
        <f aca="false">IF(J2252=0,0,J2252/I2252)</f>
        <v>0</v>
      </c>
      <c r="L2252" s="82" t="n">
        <f aca="false">I2252/UOM</f>
        <v>0</v>
      </c>
      <c r="M2252" s="82" t="n">
        <f aca="false">J2252/UOM</f>
        <v>0</v>
      </c>
      <c r="N2252" s="83" t="str">
        <f aca="false">IF(F2252="P","PHY",IF(F2252="G","G",E2252))</f>
        <v>D</v>
      </c>
      <c r="O2252" s="83" t="str">
        <f aca="false">IF(ISNA(VLOOKUP(G2252,BadCanCurves,1,FALSE())),VLOOKUP(D2252,FOLIOS,6,FALSE()),"not used")</f>
        <v>not used</v>
      </c>
      <c r="P2252" s="83" t="n">
        <f aca="false">IF($N2252="P",VLOOKUP(H2252,PrcBuckets,2,FALSE()),0)</f>
        <v>0</v>
      </c>
      <c r="Q2252" s="83" t="n">
        <f aca="false">IF($N2252="D",VLOOKUP(H2252,BasisBuckets,2,FALSE()),0)</f>
        <v>13</v>
      </c>
      <c r="R2252" s="83" t="n">
        <f aca="false">IF($N2252="PHY",VLOOKUP(H2252,PGDBuckets,2,FALSE()),0)</f>
        <v>0</v>
      </c>
      <c r="S2252" s="83" t="n">
        <f aca="false">IF($N2252="G",VLOOKUP(H2252,PGDBuckets,2,FALSE()),0)</f>
        <v>0</v>
      </c>
      <c r="T2252" s="83" t="n">
        <f aca="false">SUM(P2252:S2252)</f>
        <v>13</v>
      </c>
      <c r="U2252" s="83" t="str">
        <f aca="false">IF(O2252="not used","-",O2252&amp;N2252&amp;T2252)</f>
        <v>-</v>
      </c>
      <c r="V2252" s="83" t="str">
        <f aca="false">IF(O2252="Not Used","-",VLOOKUP(D2252,FOLIOS,7,FALSE())&amp;H2252)</f>
        <v>-</v>
      </c>
      <c r="W2252" s="83" t="str">
        <f aca="false">IF(U2252="-","-",O2252&amp;E2252&amp;H2252)</f>
        <v>-</v>
      </c>
      <c r="X2252" s="84" t="str">
        <f aca="false">D2252&amp;G2252</f>
        <v>FT-CAND-ERMS-BASIF-NTHWST/CANBR</v>
      </c>
      <c r="AF2252" s="0" t="str">
        <f aca="false">D2252&amp;V2252</f>
        <v>FT-CAND-ERMS-BAS-</v>
      </c>
    </row>
    <row r="2253" customFormat="false" ht="12.75" hidden="false" customHeight="false" outlineLevel="0" collapsed="false">
      <c r="A2253" s="80" t="n">
        <v>36682</v>
      </c>
      <c r="B2253" s="81" t="s">
        <v>55</v>
      </c>
      <c r="C2253" s="81" t="s">
        <v>56</v>
      </c>
      <c r="D2253" s="81" t="s">
        <v>84</v>
      </c>
      <c r="E2253" s="81" t="s">
        <v>21</v>
      </c>
      <c r="F2253" s="81"/>
      <c r="G2253" s="81" t="s">
        <v>64</v>
      </c>
      <c r="H2253" s="80" t="n">
        <v>39114</v>
      </c>
      <c r="I2253" s="81" t="n">
        <v>0</v>
      </c>
      <c r="J2253" s="81" t="n">
        <v>0</v>
      </c>
      <c r="K2253" s="82" t="n">
        <f aca="false">IF(J2253=0,0,J2253/I2253)</f>
        <v>0</v>
      </c>
      <c r="L2253" s="82" t="n">
        <f aca="false">I2253/UOM</f>
        <v>0</v>
      </c>
      <c r="M2253" s="82" t="n">
        <f aca="false">J2253/UOM</f>
        <v>0</v>
      </c>
      <c r="N2253" s="83" t="str">
        <f aca="false">IF(F2253="P","PHY",IF(F2253="G","G",E2253))</f>
        <v>D</v>
      </c>
      <c r="O2253" s="83" t="str">
        <f aca="false">IF(ISNA(VLOOKUP(G2253,BadCanCurves,1,FALSE())),VLOOKUP(D2253,FOLIOS,6,FALSE()),"not used")</f>
        <v>not used</v>
      </c>
      <c r="P2253" s="83" t="n">
        <f aca="false">IF($N2253="P",VLOOKUP(H2253,PrcBuckets,2,FALSE()),0)</f>
        <v>0</v>
      </c>
      <c r="Q2253" s="83" t="n">
        <f aca="false">IF($N2253="D",VLOOKUP(H2253,BasisBuckets,2,FALSE()),0)</f>
        <v>13</v>
      </c>
      <c r="R2253" s="83" t="n">
        <f aca="false">IF($N2253="PHY",VLOOKUP(H2253,PGDBuckets,2,FALSE()),0)</f>
        <v>0</v>
      </c>
      <c r="S2253" s="83" t="n">
        <f aca="false">IF($N2253="G",VLOOKUP(H2253,PGDBuckets,2,FALSE()),0)</f>
        <v>0</v>
      </c>
      <c r="T2253" s="83" t="n">
        <f aca="false">SUM(P2253:S2253)</f>
        <v>13</v>
      </c>
      <c r="U2253" s="83" t="str">
        <f aca="false">IF(O2253="not used","-",O2253&amp;N2253&amp;T2253)</f>
        <v>-</v>
      </c>
      <c r="V2253" s="83" t="str">
        <f aca="false">IF(O2253="Not Used","-",VLOOKUP(D2253,FOLIOS,7,FALSE())&amp;H2253)</f>
        <v>-</v>
      </c>
      <c r="W2253" s="83" t="str">
        <f aca="false">IF(U2253="-","-",O2253&amp;E2253&amp;H2253)</f>
        <v>-</v>
      </c>
      <c r="X2253" s="84" t="str">
        <f aca="false">D2253&amp;G2253</f>
        <v>FT-CAND-ERMS-BASIF-NTHWST/CANBR</v>
      </c>
      <c r="AF2253" s="0" t="str">
        <f aca="false">D2253&amp;V2253</f>
        <v>FT-CAND-ERMS-BAS-</v>
      </c>
    </row>
    <row r="2254" customFormat="false" ht="12.75" hidden="false" customHeight="false" outlineLevel="0" collapsed="false">
      <c r="A2254" s="80" t="n">
        <v>36682</v>
      </c>
      <c r="B2254" s="81" t="s">
        <v>55</v>
      </c>
      <c r="C2254" s="81" t="s">
        <v>56</v>
      </c>
      <c r="D2254" s="81" t="s">
        <v>84</v>
      </c>
      <c r="E2254" s="81" t="s">
        <v>21</v>
      </c>
      <c r="F2254" s="81"/>
      <c r="G2254" s="81" t="s">
        <v>64</v>
      </c>
      <c r="H2254" s="80" t="n">
        <v>39142</v>
      </c>
      <c r="I2254" s="81" t="n">
        <v>0</v>
      </c>
      <c r="J2254" s="81" t="n">
        <v>0</v>
      </c>
      <c r="K2254" s="82" t="n">
        <f aca="false">IF(J2254=0,0,J2254/I2254)</f>
        <v>0</v>
      </c>
      <c r="L2254" s="82" t="n">
        <f aca="false">I2254/UOM</f>
        <v>0</v>
      </c>
      <c r="M2254" s="82" t="n">
        <f aca="false">J2254/UOM</f>
        <v>0</v>
      </c>
      <c r="N2254" s="83" t="str">
        <f aca="false">IF(F2254="P","PHY",IF(F2254="G","G",E2254))</f>
        <v>D</v>
      </c>
      <c r="O2254" s="83" t="str">
        <f aca="false">IF(ISNA(VLOOKUP(G2254,BadCanCurves,1,FALSE())),VLOOKUP(D2254,FOLIOS,6,FALSE()),"not used")</f>
        <v>not used</v>
      </c>
      <c r="P2254" s="83" t="n">
        <f aca="false">IF($N2254="P",VLOOKUP(H2254,PrcBuckets,2,FALSE()),0)</f>
        <v>0</v>
      </c>
      <c r="Q2254" s="83" t="n">
        <f aca="false">IF($N2254="D",VLOOKUP(H2254,BasisBuckets,2,FALSE()),0)</f>
        <v>13</v>
      </c>
      <c r="R2254" s="83" t="n">
        <f aca="false">IF($N2254="PHY",VLOOKUP(H2254,PGDBuckets,2,FALSE()),0)</f>
        <v>0</v>
      </c>
      <c r="S2254" s="83" t="n">
        <f aca="false">IF($N2254="G",VLOOKUP(H2254,PGDBuckets,2,FALSE()),0)</f>
        <v>0</v>
      </c>
      <c r="T2254" s="83" t="n">
        <f aca="false">SUM(P2254:S2254)</f>
        <v>13</v>
      </c>
      <c r="U2254" s="83" t="str">
        <f aca="false">IF(O2254="not used","-",O2254&amp;N2254&amp;T2254)</f>
        <v>-</v>
      </c>
      <c r="V2254" s="83" t="str">
        <f aca="false">IF(O2254="Not Used","-",VLOOKUP(D2254,FOLIOS,7,FALSE())&amp;H2254)</f>
        <v>-</v>
      </c>
      <c r="W2254" s="83" t="str">
        <f aca="false">IF(U2254="-","-",O2254&amp;E2254&amp;H2254)</f>
        <v>-</v>
      </c>
      <c r="X2254" s="84" t="str">
        <f aca="false">D2254&amp;G2254</f>
        <v>FT-CAND-ERMS-BASIF-NTHWST/CANBR</v>
      </c>
      <c r="AF2254" s="0" t="str">
        <f aca="false">D2254&amp;V2254</f>
        <v>FT-CAND-ERMS-BAS-</v>
      </c>
    </row>
    <row r="2255" customFormat="false" ht="12.75" hidden="false" customHeight="false" outlineLevel="0" collapsed="false">
      <c r="A2255" s="80" t="n">
        <v>36682</v>
      </c>
      <c r="B2255" s="81" t="s">
        <v>55</v>
      </c>
      <c r="C2255" s="81" t="s">
        <v>56</v>
      </c>
      <c r="D2255" s="81" t="s">
        <v>84</v>
      </c>
      <c r="E2255" s="81" t="s">
        <v>21</v>
      </c>
      <c r="F2255" s="81"/>
      <c r="G2255" s="81" t="s">
        <v>64</v>
      </c>
      <c r="H2255" s="80" t="n">
        <v>39264</v>
      </c>
      <c r="I2255" s="81" t="n">
        <v>0</v>
      </c>
      <c r="J2255" s="81" t="n">
        <v>0</v>
      </c>
      <c r="K2255" s="82" t="n">
        <f aca="false">IF(J2255=0,0,J2255/I2255)</f>
        <v>0</v>
      </c>
      <c r="L2255" s="82" t="n">
        <f aca="false">I2255/UOM</f>
        <v>0</v>
      </c>
      <c r="M2255" s="82" t="n">
        <f aca="false">J2255/UOM</f>
        <v>0</v>
      </c>
      <c r="N2255" s="83" t="str">
        <f aca="false">IF(F2255="P","PHY",IF(F2255="G","G",E2255))</f>
        <v>D</v>
      </c>
      <c r="O2255" s="83" t="str">
        <f aca="false">IF(ISNA(VLOOKUP(G2255,BadCanCurves,1,FALSE())),VLOOKUP(D2255,FOLIOS,6,FALSE()),"not used")</f>
        <v>not used</v>
      </c>
      <c r="P2255" s="83" t="n">
        <f aca="false">IF($N2255="P",VLOOKUP(H2255,PrcBuckets,2,FALSE()),0)</f>
        <v>0</v>
      </c>
      <c r="Q2255" s="83" t="n">
        <f aca="false">IF($N2255="D",VLOOKUP(H2255,BasisBuckets,2,FALSE()),0)</f>
        <v>13</v>
      </c>
      <c r="R2255" s="83" t="n">
        <f aca="false">IF($N2255="PHY",VLOOKUP(H2255,PGDBuckets,2,FALSE()),0)</f>
        <v>0</v>
      </c>
      <c r="S2255" s="83" t="n">
        <f aca="false">IF($N2255="G",VLOOKUP(H2255,PGDBuckets,2,FALSE()),0)</f>
        <v>0</v>
      </c>
      <c r="T2255" s="83" t="n">
        <f aca="false">SUM(P2255:S2255)</f>
        <v>13</v>
      </c>
      <c r="U2255" s="83" t="str">
        <f aca="false">IF(O2255="not used","-",O2255&amp;N2255&amp;T2255)</f>
        <v>-</v>
      </c>
      <c r="V2255" s="83" t="str">
        <f aca="false">IF(O2255="Not Used","-",VLOOKUP(D2255,FOLIOS,7,FALSE())&amp;H2255)</f>
        <v>-</v>
      </c>
      <c r="W2255" s="83" t="str">
        <f aca="false">IF(U2255="-","-",O2255&amp;E2255&amp;H2255)</f>
        <v>-</v>
      </c>
      <c r="X2255" s="84" t="str">
        <f aca="false">D2255&amp;G2255</f>
        <v>FT-CAND-ERMS-BASIF-NTHWST/CANBR</v>
      </c>
      <c r="AF2255" s="0" t="str">
        <f aca="false">D2255&amp;V2255</f>
        <v>FT-CAND-ERMS-BAS-</v>
      </c>
    </row>
    <row r="2256" customFormat="false" ht="12.75" hidden="false" customHeight="false" outlineLevel="0" collapsed="false">
      <c r="A2256" s="80" t="n">
        <v>36682</v>
      </c>
      <c r="B2256" s="81" t="s">
        <v>55</v>
      </c>
      <c r="C2256" s="81" t="s">
        <v>56</v>
      </c>
      <c r="D2256" s="81" t="s">
        <v>84</v>
      </c>
      <c r="E2256" s="81" t="s">
        <v>21</v>
      </c>
      <c r="F2256" s="81"/>
      <c r="G2256" s="81" t="s">
        <v>64</v>
      </c>
      <c r="H2256" s="80" t="n">
        <v>39295</v>
      </c>
      <c r="I2256" s="81" t="n">
        <v>0</v>
      </c>
      <c r="J2256" s="81" t="n">
        <v>0</v>
      </c>
      <c r="K2256" s="82" t="n">
        <f aca="false">IF(J2256=0,0,J2256/I2256)</f>
        <v>0</v>
      </c>
      <c r="L2256" s="82" t="n">
        <f aca="false">I2256/UOM</f>
        <v>0</v>
      </c>
      <c r="M2256" s="82" t="n">
        <f aca="false">J2256/UOM</f>
        <v>0</v>
      </c>
      <c r="N2256" s="83" t="str">
        <f aca="false">IF(F2256="P","PHY",IF(F2256="G","G",E2256))</f>
        <v>D</v>
      </c>
      <c r="O2256" s="83" t="str">
        <f aca="false">IF(ISNA(VLOOKUP(G2256,BadCanCurves,1,FALSE())),VLOOKUP(D2256,FOLIOS,6,FALSE()),"not used")</f>
        <v>not used</v>
      </c>
      <c r="P2256" s="83" t="n">
        <f aca="false">IF($N2256="P",VLOOKUP(H2256,PrcBuckets,2,FALSE()),0)</f>
        <v>0</v>
      </c>
      <c r="Q2256" s="83" t="n">
        <f aca="false">IF($N2256="D",VLOOKUP(H2256,BasisBuckets,2,FALSE()),0)</f>
        <v>13</v>
      </c>
      <c r="R2256" s="83" t="n">
        <f aca="false">IF($N2256="PHY",VLOOKUP(H2256,PGDBuckets,2,FALSE()),0)</f>
        <v>0</v>
      </c>
      <c r="S2256" s="83" t="n">
        <f aca="false">IF($N2256="G",VLOOKUP(H2256,PGDBuckets,2,FALSE()),0)</f>
        <v>0</v>
      </c>
      <c r="T2256" s="83" t="n">
        <f aca="false">SUM(P2256:S2256)</f>
        <v>13</v>
      </c>
      <c r="U2256" s="83" t="str">
        <f aca="false">IF(O2256="not used","-",O2256&amp;N2256&amp;T2256)</f>
        <v>-</v>
      </c>
      <c r="V2256" s="83" t="str">
        <f aca="false">IF(O2256="Not Used","-",VLOOKUP(D2256,FOLIOS,7,FALSE())&amp;H2256)</f>
        <v>-</v>
      </c>
      <c r="W2256" s="83" t="str">
        <f aca="false">IF(U2256="-","-",O2256&amp;E2256&amp;H2256)</f>
        <v>-</v>
      </c>
      <c r="X2256" s="84" t="str">
        <f aca="false">D2256&amp;G2256</f>
        <v>FT-CAND-ERMS-BASIF-NTHWST/CANBR</v>
      </c>
      <c r="AF2256" s="0" t="str">
        <f aca="false">D2256&amp;V2256</f>
        <v>FT-CAND-ERMS-BAS-</v>
      </c>
    </row>
    <row r="2257" customFormat="false" ht="12.75" hidden="false" customHeight="false" outlineLevel="0" collapsed="false">
      <c r="A2257" s="80" t="n">
        <v>36682</v>
      </c>
      <c r="B2257" s="81" t="s">
        <v>55</v>
      </c>
      <c r="C2257" s="81" t="s">
        <v>56</v>
      </c>
      <c r="D2257" s="81" t="s">
        <v>84</v>
      </c>
      <c r="E2257" s="81" t="s">
        <v>21</v>
      </c>
      <c r="F2257" s="81"/>
      <c r="G2257" s="81" t="s">
        <v>64</v>
      </c>
      <c r="H2257" s="80" t="n">
        <v>39326</v>
      </c>
      <c r="I2257" s="81" t="n">
        <v>0</v>
      </c>
      <c r="J2257" s="81" t="n">
        <v>0</v>
      </c>
      <c r="K2257" s="82" t="n">
        <f aca="false">IF(J2257=0,0,J2257/I2257)</f>
        <v>0</v>
      </c>
      <c r="L2257" s="82" t="n">
        <f aca="false">I2257/UOM</f>
        <v>0</v>
      </c>
      <c r="M2257" s="82" t="n">
        <f aca="false">J2257/UOM</f>
        <v>0</v>
      </c>
      <c r="N2257" s="83" t="str">
        <f aca="false">IF(F2257="P","PHY",IF(F2257="G","G",E2257))</f>
        <v>D</v>
      </c>
      <c r="O2257" s="83" t="str">
        <f aca="false">IF(ISNA(VLOOKUP(G2257,BadCanCurves,1,FALSE())),VLOOKUP(D2257,FOLIOS,6,FALSE()),"not used")</f>
        <v>not used</v>
      </c>
      <c r="P2257" s="83" t="n">
        <f aca="false">IF($N2257="P",VLOOKUP(H2257,PrcBuckets,2,FALSE()),0)</f>
        <v>0</v>
      </c>
      <c r="Q2257" s="83" t="n">
        <f aca="false">IF($N2257="D",VLOOKUP(H2257,BasisBuckets,2,FALSE()),0)</f>
        <v>13</v>
      </c>
      <c r="R2257" s="83" t="n">
        <f aca="false">IF($N2257="PHY",VLOOKUP(H2257,PGDBuckets,2,FALSE()),0)</f>
        <v>0</v>
      </c>
      <c r="S2257" s="83" t="n">
        <f aca="false">IF($N2257="G",VLOOKUP(H2257,PGDBuckets,2,FALSE()),0)</f>
        <v>0</v>
      </c>
      <c r="T2257" s="83" t="n">
        <f aca="false">SUM(P2257:S2257)</f>
        <v>13</v>
      </c>
      <c r="U2257" s="83" t="str">
        <f aca="false">IF(O2257="not used","-",O2257&amp;N2257&amp;T2257)</f>
        <v>-</v>
      </c>
      <c r="V2257" s="83" t="str">
        <f aca="false">IF(O2257="Not Used","-",VLOOKUP(D2257,FOLIOS,7,FALSE())&amp;H2257)</f>
        <v>-</v>
      </c>
      <c r="W2257" s="83" t="str">
        <f aca="false">IF(U2257="-","-",O2257&amp;E2257&amp;H2257)</f>
        <v>-</v>
      </c>
      <c r="X2257" s="84" t="str">
        <f aca="false">D2257&amp;G2257</f>
        <v>FT-CAND-ERMS-BASIF-NTHWST/CANBR</v>
      </c>
      <c r="AF2257" s="0" t="str">
        <f aca="false">D2257&amp;V2257</f>
        <v>FT-CAND-ERMS-BAS-</v>
      </c>
    </row>
    <row r="2258" customFormat="false" ht="12.75" hidden="false" customHeight="false" outlineLevel="0" collapsed="false">
      <c r="A2258" s="80" t="n">
        <v>36682</v>
      </c>
      <c r="B2258" s="81" t="s">
        <v>55</v>
      </c>
      <c r="C2258" s="81" t="s">
        <v>56</v>
      </c>
      <c r="D2258" s="81" t="s">
        <v>84</v>
      </c>
      <c r="E2258" s="81" t="s">
        <v>21</v>
      </c>
      <c r="F2258" s="81"/>
      <c r="G2258" s="81" t="s">
        <v>64</v>
      </c>
      <c r="H2258" s="80" t="n">
        <v>39356</v>
      </c>
      <c r="I2258" s="81" t="n">
        <v>0</v>
      </c>
      <c r="J2258" s="81" t="n">
        <v>0</v>
      </c>
      <c r="K2258" s="82" t="n">
        <f aca="false">IF(J2258=0,0,J2258/I2258)</f>
        <v>0</v>
      </c>
      <c r="L2258" s="82" t="n">
        <f aca="false">I2258/UOM</f>
        <v>0</v>
      </c>
      <c r="M2258" s="82" t="n">
        <f aca="false">J2258/UOM</f>
        <v>0</v>
      </c>
      <c r="N2258" s="83" t="str">
        <f aca="false">IF(F2258="P","PHY",IF(F2258="G","G",E2258))</f>
        <v>D</v>
      </c>
      <c r="O2258" s="83" t="str">
        <f aca="false">IF(ISNA(VLOOKUP(G2258,BadCanCurves,1,FALSE())),VLOOKUP(D2258,FOLIOS,6,FALSE()),"not used")</f>
        <v>not used</v>
      </c>
      <c r="P2258" s="83" t="n">
        <f aca="false">IF($N2258="P",VLOOKUP(H2258,PrcBuckets,2,FALSE()),0)</f>
        <v>0</v>
      </c>
      <c r="Q2258" s="83" t="n">
        <f aca="false">IF($N2258="D",VLOOKUP(H2258,BasisBuckets,2,FALSE()),0)</f>
        <v>13</v>
      </c>
      <c r="R2258" s="83" t="n">
        <f aca="false">IF($N2258="PHY",VLOOKUP(H2258,PGDBuckets,2,FALSE()),0)</f>
        <v>0</v>
      </c>
      <c r="S2258" s="83" t="n">
        <f aca="false">IF($N2258="G",VLOOKUP(H2258,PGDBuckets,2,FALSE()),0)</f>
        <v>0</v>
      </c>
      <c r="T2258" s="83" t="n">
        <f aca="false">SUM(P2258:S2258)</f>
        <v>13</v>
      </c>
      <c r="U2258" s="83" t="str">
        <f aca="false">IF(O2258="not used","-",O2258&amp;N2258&amp;T2258)</f>
        <v>-</v>
      </c>
      <c r="V2258" s="83" t="str">
        <f aca="false">IF(O2258="Not Used","-",VLOOKUP(D2258,FOLIOS,7,FALSE())&amp;H2258)</f>
        <v>-</v>
      </c>
      <c r="W2258" s="83" t="str">
        <f aca="false">IF(U2258="-","-",O2258&amp;E2258&amp;H2258)</f>
        <v>-</v>
      </c>
      <c r="X2258" s="84" t="str">
        <f aca="false">D2258&amp;G2258</f>
        <v>FT-CAND-ERMS-BASIF-NTHWST/CANBR</v>
      </c>
      <c r="AF2258" s="0" t="str">
        <f aca="false">D2258&amp;V2258</f>
        <v>FT-CAND-ERMS-BAS-</v>
      </c>
    </row>
    <row r="2259" customFormat="false" ht="12.75" hidden="false" customHeight="false" outlineLevel="0" collapsed="false">
      <c r="A2259" s="80" t="n">
        <v>36682</v>
      </c>
      <c r="B2259" s="81" t="s">
        <v>55</v>
      </c>
      <c r="C2259" s="81" t="s">
        <v>56</v>
      </c>
      <c r="D2259" s="81" t="s">
        <v>84</v>
      </c>
      <c r="E2259" s="81" t="s">
        <v>21</v>
      </c>
      <c r="F2259" s="81"/>
      <c r="G2259" s="81" t="s">
        <v>64</v>
      </c>
      <c r="H2259" s="80" t="n">
        <v>39387</v>
      </c>
      <c r="I2259" s="81" t="n">
        <v>0</v>
      </c>
      <c r="J2259" s="81" t="n">
        <v>0</v>
      </c>
      <c r="K2259" s="82" t="n">
        <f aca="false">IF(J2259=0,0,J2259/I2259)</f>
        <v>0</v>
      </c>
      <c r="L2259" s="82" t="n">
        <f aca="false">I2259/UOM</f>
        <v>0</v>
      </c>
      <c r="M2259" s="82" t="n">
        <f aca="false">J2259/UOM</f>
        <v>0</v>
      </c>
      <c r="N2259" s="83" t="str">
        <f aca="false">IF(F2259="P","PHY",IF(F2259="G","G",E2259))</f>
        <v>D</v>
      </c>
      <c r="O2259" s="83" t="str">
        <f aca="false">IF(ISNA(VLOOKUP(G2259,BadCanCurves,1,FALSE())),VLOOKUP(D2259,FOLIOS,6,FALSE()),"not used")</f>
        <v>not used</v>
      </c>
      <c r="P2259" s="83" t="n">
        <f aca="false">IF($N2259="P",VLOOKUP(H2259,PrcBuckets,2,FALSE()),0)</f>
        <v>0</v>
      </c>
      <c r="Q2259" s="83" t="n">
        <f aca="false">IF($N2259="D",VLOOKUP(H2259,BasisBuckets,2,FALSE()),0)</f>
        <v>13</v>
      </c>
      <c r="R2259" s="83" t="n">
        <f aca="false">IF($N2259="PHY",VLOOKUP(H2259,PGDBuckets,2,FALSE()),0)</f>
        <v>0</v>
      </c>
      <c r="S2259" s="83" t="n">
        <f aca="false">IF($N2259="G",VLOOKUP(H2259,PGDBuckets,2,FALSE()),0)</f>
        <v>0</v>
      </c>
      <c r="T2259" s="83" t="n">
        <f aca="false">SUM(P2259:S2259)</f>
        <v>13</v>
      </c>
      <c r="U2259" s="83" t="str">
        <f aca="false">IF(O2259="not used","-",O2259&amp;N2259&amp;T2259)</f>
        <v>-</v>
      </c>
      <c r="V2259" s="83" t="str">
        <f aca="false">IF(O2259="Not Used","-",VLOOKUP(D2259,FOLIOS,7,FALSE())&amp;H2259)</f>
        <v>-</v>
      </c>
      <c r="W2259" s="83" t="str">
        <f aca="false">IF(U2259="-","-",O2259&amp;E2259&amp;H2259)</f>
        <v>-</v>
      </c>
      <c r="X2259" s="84" t="str">
        <f aca="false">D2259&amp;G2259</f>
        <v>FT-CAND-ERMS-BASIF-NTHWST/CANBR</v>
      </c>
      <c r="AF2259" s="0" t="str">
        <f aca="false">D2259&amp;V2259</f>
        <v>FT-CAND-ERMS-BAS-</v>
      </c>
    </row>
    <row r="2260" customFormat="false" ht="12.75" hidden="false" customHeight="false" outlineLevel="0" collapsed="false">
      <c r="A2260" s="80" t="n">
        <v>36682</v>
      </c>
      <c r="B2260" s="81" t="s">
        <v>55</v>
      </c>
      <c r="C2260" s="81" t="s">
        <v>56</v>
      </c>
      <c r="D2260" s="81" t="s">
        <v>84</v>
      </c>
      <c r="E2260" s="81" t="s">
        <v>21</v>
      </c>
      <c r="F2260" s="81"/>
      <c r="G2260" s="81" t="s">
        <v>64</v>
      </c>
      <c r="H2260" s="80" t="n">
        <v>39417</v>
      </c>
      <c r="I2260" s="81" t="n">
        <v>0</v>
      </c>
      <c r="J2260" s="81" t="n">
        <v>0</v>
      </c>
      <c r="K2260" s="82" t="n">
        <f aca="false">IF(J2260=0,0,J2260/I2260)</f>
        <v>0</v>
      </c>
      <c r="L2260" s="82" t="n">
        <f aca="false">I2260/UOM</f>
        <v>0</v>
      </c>
      <c r="M2260" s="82" t="n">
        <f aca="false">J2260/UOM</f>
        <v>0</v>
      </c>
      <c r="N2260" s="83" t="str">
        <f aca="false">IF(F2260="P","PHY",IF(F2260="G","G",E2260))</f>
        <v>D</v>
      </c>
      <c r="O2260" s="83" t="str">
        <f aca="false">IF(ISNA(VLOOKUP(G2260,BadCanCurves,1,FALSE())),VLOOKUP(D2260,FOLIOS,6,FALSE()),"not used")</f>
        <v>not used</v>
      </c>
      <c r="P2260" s="83" t="n">
        <f aca="false">IF($N2260="P",VLOOKUP(H2260,PrcBuckets,2,FALSE()),0)</f>
        <v>0</v>
      </c>
      <c r="Q2260" s="83" t="n">
        <f aca="false">IF($N2260="D",VLOOKUP(H2260,BasisBuckets,2,FALSE()),0)</f>
        <v>13</v>
      </c>
      <c r="R2260" s="83" t="n">
        <f aca="false">IF($N2260="PHY",VLOOKUP(H2260,PGDBuckets,2,FALSE()),0)</f>
        <v>0</v>
      </c>
      <c r="S2260" s="83" t="n">
        <f aca="false">IF($N2260="G",VLOOKUP(H2260,PGDBuckets,2,FALSE()),0)</f>
        <v>0</v>
      </c>
      <c r="T2260" s="83" t="n">
        <f aca="false">SUM(P2260:S2260)</f>
        <v>13</v>
      </c>
      <c r="U2260" s="83" t="str">
        <f aca="false">IF(O2260="not used","-",O2260&amp;N2260&amp;T2260)</f>
        <v>-</v>
      </c>
      <c r="V2260" s="83" t="str">
        <f aca="false">IF(O2260="Not Used","-",VLOOKUP(D2260,FOLIOS,7,FALSE())&amp;H2260)</f>
        <v>-</v>
      </c>
      <c r="W2260" s="83" t="str">
        <f aca="false">IF(U2260="-","-",O2260&amp;E2260&amp;H2260)</f>
        <v>-</v>
      </c>
      <c r="X2260" s="84" t="str">
        <f aca="false">D2260&amp;G2260</f>
        <v>FT-CAND-ERMS-BASIF-NTHWST/CANBR</v>
      </c>
      <c r="AF2260" s="0" t="str">
        <f aca="false">D2260&amp;V2260</f>
        <v>FT-CAND-ERMS-BAS-</v>
      </c>
    </row>
    <row r="2261" customFormat="false" ht="12.75" hidden="false" customHeight="false" outlineLevel="0" collapsed="false">
      <c r="A2261" s="80" t="n">
        <v>36682</v>
      </c>
      <c r="B2261" s="81" t="s">
        <v>55</v>
      </c>
      <c r="C2261" s="81" t="s">
        <v>56</v>
      </c>
      <c r="D2261" s="81" t="s">
        <v>84</v>
      </c>
      <c r="E2261" s="81" t="s">
        <v>21</v>
      </c>
      <c r="F2261" s="81"/>
      <c r="G2261" s="81" t="s">
        <v>64</v>
      </c>
      <c r="H2261" s="80" t="n">
        <v>39448</v>
      </c>
      <c r="I2261" s="81" t="n">
        <v>0</v>
      </c>
      <c r="J2261" s="81" t="n">
        <v>0</v>
      </c>
      <c r="K2261" s="82" t="n">
        <f aca="false">IF(J2261=0,0,J2261/I2261)</f>
        <v>0</v>
      </c>
      <c r="L2261" s="82" t="n">
        <f aca="false">I2261/UOM</f>
        <v>0</v>
      </c>
      <c r="M2261" s="82" t="n">
        <f aca="false">J2261/UOM</f>
        <v>0</v>
      </c>
      <c r="N2261" s="83" t="str">
        <f aca="false">IF(F2261="P","PHY",IF(F2261="G","G",E2261))</f>
        <v>D</v>
      </c>
      <c r="O2261" s="83" t="str">
        <f aca="false">IF(ISNA(VLOOKUP(G2261,BadCanCurves,1,FALSE())),VLOOKUP(D2261,FOLIOS,6,FALSE()),"not used")</f>
        <v>not used</v>
      </c>
      <c r="P2261" s="83" t="n">
        <f aca="false">IF($N2261="P",VLOOKUP(H2261,PrcBuckets,2,FALSE()),0)</f>
        <v>0</v>
      </c>
      <c r="Q2261" s="83" t="n">
        <f aca="false">IF($N2261="D",VLOOKUP(H2261,BasisBuckets,2,FALSE()),0)</f>
        <v>13</v>
      </c>
      <c r="R2261" s="83" t="n">
        <f aca="false">IF($N2261="PHY",VLOOKUP(H2261,PGDBuckets,2,FALSE()),0)</f>
        <v>0</v>
      </c>
      <c r="S2261" s="83" t="n">
        <f aca="false">IF($N2261="G",VLOOKUP(H2261,PGDBuckets,2,FALSE()),0)</f>
        <v>0</v>
      </c>
      <c r="T2261" s="83" t="n">
        <f aca="false">SUM(P2261:S2261)</f>
        <v>13</v>
      </c>
      <c r="U2261" s="83" t="str">
        <f aca="false">IF(O2261="not used","-",O2261&amp;N2261&amp;T2261)</f>
        <v>-</v>
      </c>
      <c r="V2261" s="83" t="str">
        <f aca="false">IF(O2261="Not Used","-",VLOOKUP(D2261,FOLIOS,7,FALSE())&amp;H2261)</f>
        <v>-</v>
      </c>
      <c r="W2261" s="83" t="str">
        <f aca="false">IF(U2261="-","-",O2261&amp;E2261&amp;H2261)</f>
        <v>-</v>
      </c>
      <c r="X2261" s="84" t="str">
        <f aca="false">D2261&amp;G2261</f>
        <v>FT-CAND-ERMS-BASIF-NTHWST/CANBR</v>
      </c>
      <c r="AF2261" s="0" t="str">
        <f aca="false">D2261&amp;V2261</f>
        <v>FT-CAND-ERMS-BAS-</v>
      </c>
    </row>
    <row r="2262" customFormat="false" ht="12.75" hidden="false" customHeight="false" outlineLevel="0" collapsed="false">
      <c r="A2262" s="80" t="n">
        <v>36682</v>
      </c>
      <c r="B2262" s="81" t="s">
        <v>55</v>
      </c>
      <c r="C2262" s="81" t="s">
        <v>56</v>
      </c>
      <c r="D2262" s="81" t="s">
        <v>84</v>
      </c>
      <c r="E2262" s="81" t="s">
        <v>21</v>
      </c>
      <c r="F2262" s="81"/>
      <c r="G2262" s="81" t="s">
        <v>64</v>
      </c>
      <c r="H2262" s="80" t="n">
        <v>39479</v>
      </c>
      <c r="I2262" s="81" t="n">
        <v>0</v>
      </c>
      <c r="J2262" s="81" t="n">
        <v>0</v>
      </c>
      <c r="K2262" s="82" t="n">
        <f aca="false">IF(J2262=0,0,J2262/I2262)</f>
        <v>0</v>
      </c>
      <c r="L2262" s="82" t="n">
        <f aca="false">I2262/UOM</f>
        <v>0</v>
      </c>
      <c r="M2262" s="82" t="n">
        <f aca="false">J2262/UOM</f>
        <v>0</v>
      </c>
      <c r="N2262" s="83" t="str">
        <f aca="false">IF(F2262="P","PHY",IF(F2262="G","G",E2262))</f>
        <v>D</v>
      </c>
      <c r="O2262" s="83" t="str">
        <f aca="false">IF(ISNA(VLOOKUP(G2262,BadCanCurves,1,FALSE())),VLOOKUP(D2262,FOLIOS,6,FALSE()),"not used")</f>
        <v>not used</v>
      </c>
      <c r="P2262" s="83" t="n">
        <f aca="false">IF($N2262="P",VLOOKUP(H2262,PrcBuckets,2,FALSE()),0)</f>
        <v>0</v>
      </c>
      <c r="Q2262" s="83" t="n">
        <f aca="false">IF($N2262="D",VLOOKUP(H2262,BasisBuckets,2,FALSE()),0)</f>
        <v>13</v>
      </c>
      <c r="R2262" s="83" t="n">
        <f aca="false">IF($N2262="PHY",VLOOKUP(H2262,PGDBuckets,2,FALSE()),0)</f>
        <v>0</v>
      </c>
      <c r="S2262" s="83" t="n">
        <f aca="false">IF($N2262="G",VLOOKUP(H2262,PGDBuckets,2,FALSE()),0)</f>
        <v>0</v>
      </c>
      <c r="T2262" s="83" t="n">
        <f aca="false">SUM(P2262:S2262)</f>
        <v>13</v>
      </c>
      <c r="U2262" s="83" t="str">
        <f aca="false">IF(O2262="not used","-",O2262&amp;N2262&amp;T2262)</f>
        <v>-</v>
      </c>
      <c r="V2262" s="83" t="str">
        <f aca="false">IF(O2262="Not Used","-",VLOOKUP(D2262,FOLIOS,7,FALSE())&amp;H2262)</f>
        <v>-</v>
      </c>
      <c r="W2262" s="83" t="str">
        <f aca="false">IF(U2262="-","-",O2262&amp;E2262&amp;H2262)</f>
        <v>-</v>
      </c>
      <c r="X2262" s="84" t="str">
        <f aca="false">D2262&amp;G2262</f>
        <v>FT-CAND-ERMS-BASIF-NTHWST/CANBR</v>
      </c>
      <c r="AF2262" s="0" t="str">
        <f aca="false">D2262&amp;V2262</f>
        <v>FT-CAND-ERMS-BAS-</v>
      </c>
    </row>
    <row r="2263" customFormat="false" ht="12.75" hidden="false" customHeight="false" outlineLevel="0" collapsed="false">
      <c r="A2263" s="80" t="n">
        <v>36682</v>
      </c>
      <c r="B2263" s="81" t="s">
        <v>55</v>
      </c>
      <c r="C2263" s="81" t="s">
        <v>56</v>
      </c>
      <c r="D2263" s="81" t="s">
        <v>84</v>
      </c>
      <c r="E2263" s="81" t="s">
        <v>21</v>
      </c>
      <c r="F2263" s="81"/>
      <c r="G2263" s="81" t="s">
        <v>64</v>
      </c>
      <c r="H2263" s="80" t="n">
        <v>39508</v>
      </c>
      <c r="I2263" s="81" t="n">
        <v>0</v>
      </c>
      <c r="J2263" s="81" t="n">
        <v>0</v>
      </c>
      <c r="K2263" s="82" t="n">
        <f aca="false">IF(J2263=0,0,J2263/I2263)</f>
        <v>0</v>
      </c>
      <c r="L2263" s="82" t="n">
        <f aca="false">I2263/UOM</f>
        <v>0</v>
      </c>
      <c r="M2263" s="82" t="n">
        <f aca="false">J2263/UOM</f>
        <v>0</v>
      </c>
      <c r="N2263" s="83" t="str">
        <f aca="false">IF(F2263="P","PHY",IF(F2263="G","G",E2263))</f>
        <v>D</v>
      </c>
      <c r="O2263" s="83" t="str">
        <f aca="false">IF(ISNA(VLOOKUP(G2263,BadCanCurves,1,FALSE())),VLOOKUP(D2263,FOLIOS,6,FALSE()),"not used")</f>
        <v>not used</v>
      </c>
      <c r="P2263" s="83" t="n">
        <f aca="false">IF($N2263="P",VLOOKUP(H2263,PrcBuckets,2,FALSE()),0)</f>
        <v>0</v>
      </c>
      <c r="Q2263" s="83" t="n">
        <f aca="false">IF($N2263="D",VLOOKUP(H2263,BasisBuckets,2,FALSE()),0)</f>
        <v>13</v>
      </c>
      <c r="R2263" s="83" t="n">
        <f aca="false">IF($N2263="PHY",VLOOKUP(H2263,PGDBuckets,2,FALSE()),0)</f>
        <v>0</v>
      </c>
      <c r="S2263" s="83" t="n">
        <f aca="false">IF($N2263="G",VLOOKUP(H2263,PGDBuckets,2,FALSE()),0)</f>
        <v>0</v>
      </c>
      <c r="T2263" s="83" t="n">
        <f aca="false">SUM(P2263:S2263)</f>
        <v>13</v>
      </c>
      <c r="U2263" s="83" t="str">
        <f aca="false">IF(O2263="not used","-",O2263&amp;N2263&amp;T2263)</f>
        <v>-</v>
      </c>
      <c r="V2263" s="83" t="str">
        <f aca="false">IF(O2263="Not Used","-",VLOOKUP(D2263,FOLIOS,7,FALSE())&amp;H2263)</f>
        <v>-</v>
      </c>
      <c r="W2263" s="83" t="str">
        <f aca="false">IF(U2263="-","-",O2263&amp;E2263&amp;H2263)</f>
        <v>-</v>
      </c>
      <c r="X2263" s="84" t="str">
        <f aca="false">D2263&amp;G2263</f>
        <v>FT-CAND-ERMS-BASIF-NTHWST/CANBR</v>
      </c>
      <c r="AF2263" s="0" t="str">
        <f aca="false">D2263&amp;V2263</f>
        <v>FT-CAND-ERMS-BAS-</v>
      </c>
    </row>
    <row r="2264" customFormat="false" ht="12.75" hidden="false" customHeight="false" outlineLevel="0" collapsed="false">
      <c r="A2264" s="80" t="n">
        <v>36682</v>
      </c>
      <c r="B2264" s="81" t="s">
        <v>55</v>
      </c>
      <c r="C2264" s="81" t="s">
        <v>56</v>
      </c>
      <c r="D2264" s="81" t="s">
        <v>84</v>
      </c>
      <c r="E2264" s="81" t="s">
        <v>21</v>
      </c>
      <c r="F2264" s="81"/>
      <c r="G2264" s="81" t="s">
        <v>64</v>
      </c>
      <c r="H2264" s="80" t="n">
        <v>39630</v>
      </c>
      <c r="I2264" s="81" t="n">
        <v>0</v>
      </c>
      <c r="J2264" s="81" t="n">
        <v>0</v>
      </c>
      <c r="K2264" s="82" t="n">
        <f aca="false">IF(J2264=0,0,J2264/I2264)</f>
        <v>0</v>
      </c>
      <c r="L2264" s="82" t="n">
        <f aca="false">I2264/UOM</f>
        <v>0</v>
      </c>
      <c r="M2264" s="82" t="n">
        <f aca="false">J2264/UOM</f>
        <v>0</v>
      </c>
      <c r="N2264" s="83" t="str">
        <f aca="false">IF(F2264="P","PHY",IF(F2264="G","G",E2264))</f>
        <v>D</v>
      </c>
      <c r="O2264" s="83" t="str">
        <f aca="false">IF(ISNA(VLOOKUP(G2264,BadCanCurves,1,FALSE())),VLOOKUP(D2264,FOLIOS,6,FALSE()),"not used")</f>
        <v>not used</v>
      </c>
      <c r="P2264" s="83" t="n">
        <f aca="false">IF($N2264="P",VLOOKUP(H2264,PrcBuckets,2,FALSE()),0)</f>
        <v>0</v>
      </c>
      <c r="Q2264" s="83" t="n">
        <f aca="false">IF($N2264="D",VLOOKUP(H2264,BasisBuckets,2,FALSE()),0)</f>
        <v>13</v>
      </c>
      <c r="R2264" s="83" t="n">
        <f aca="false">IF($N2264="PHY",VLOOKUP(H2264,PGDBuckets,2,FALSE()),0)</f>
        <v>0</v>
      </c>
      <c r="S2264" s="83" t="n">
        <f aca="false">IF($N2264="G",VLOOKUP(H2264,PGDBuckets,2,FALSE()),0)</f>
        <v>0</v>
      </c>
      <c r="T2264" s="83" t="n">
        <f aca="false">SUM(P2264:S2264)</f>
        <v>13</v>
      </c>
      <c r="U2264" s="83" t="str">
        <f aca="false">IF(O2264="not used","-",O2264&amp;N2264&amp;T2264)</f>
        <v>-</v>
      </c>
      <c r="V2264" s="83" t="str">
        <f aca="false">IF(O2264="Not Used","-",VLOOKUP(D2264,FOLIOS,7,FALSE())&amp;H2264)</f>
        <v>-</v>
      </c>
      <c r="W2264" s="83" t="str">
        <f aca="false">IF(U2264="-","-",O2264&amp;E2264&amp;H2264)</f>
        <v>-</v>
      </c>
      <c r="X2264" s="84" t="str">
        <f aca="false">D2264&amp;G2264</f>
        <v>FT-CAND-ERMS-BASIF-NTHWST/CANBR</v>
      </c>
      <c r="AF2264" s="0" t="str">
        <f aca="false">D2264&amp;V2264</f>
        <v>FT-CAND-ERMS-BAS-</v>
      </c>
    </row>
    <row r="2265" customFormat="false" ht="12.75" hidden="false" customHeight="false" outlineLevel="0" collapsed="false">
      <c r="A2265" s="80" t="n">
        <v>36682</v>
      </c>
      <c r="B2265" s="81" t="s">
        <v>55</v>
      </c>
      <c r="C2265" s="81" t="s">
        <v>56</v>
      </c>
      <c r="D2265" s="81" t="s">
        <v>84</v>
      </c>
      <c r="E2265" s="81" t="s">
        <v>21</v>
      </c>
      <c r="F2265" s="81"/>
      <c r="G2265" s="81" t="s">
        <v>64</v>
      </c>
      <c r="H2265" s="80" t="n">
        <v>39661</v>
      </c>
      <c r="I2265" s="81" t="n">
        <v>0</v>
      </c>
      <c r="J2265" s="81" t="n">
        <v>0</v>
      </c>
      <c r="K2265" s="82" t="n">
        <f aca="false">IF(J2265=0,0,J2265/I2265)</f>
        <v>0</v>
      </c>
      <c r="L2265" s="82" t="n">
        <f aca="false">I2265/UOM</f>
        <v>0</v>
      </c>
      <c r="M2265" s="82" t="n">
        <f aca="false">J2265/UOM</f>
        <v>0</v>
      </c>
      <c r="N2265" s="83" t="str">
        <f aca="false">IF(F2265="P","PHY",IF(F2265="G","G",E2265))</f>
        <v>D</v>
      </c>
      <c r="O2265" s="83" t="str">
        <f aca="false">IF(ISNA(VLOOKUP(G2265,BadCanCurves,1,FALSE())),VLOOKUP(D2265,FOLIOS,6,FALSE()),"not used")</f>
        <v>not used</v>
      </c>
      <c r="P2265" s="83" t="n">
        <f aca="false">IF($N2265="P",VLOOKUP(H2265,PrcBuckets,2,FALSE()),0)</f>
        <v>0</v>
      </c>
      <c r="Q2265" s="83" t="n">
        <f aca="false">IF($N2265="D",VLOOKUP(H2265,BasisBuckets,2,FALSE()),0)</f>
        <v>13</v>
      </c>
      <c r="R2265" s="83" t="n">
        <f aca="false">IF($N2265="PHY",VLOOKUP(H2265,PGDBuckets,2,FALSE()),0)</f>
        <v>0</v>
      </c>
      <c r="S2265" s="83" t="n">
        <f aca="false">IF($N2265="G",VLOOKUP(H2265,PGDBuckets,2,FALSE()),0)</f>
        <v>0</v>
      </c>
      <c r="T2265" s="83" t="n">
        <f aca="false">SUM(P2265:S2265)</f>
        <v>13</v>
      </c>
      <c r="U2265" s="83" t="str">
        <f aca="false">IF(O2265="not used","-",O2265&amp;N2265&amp;T2265)</f>
        <v>-</v>
      </c>
      <c r="V2265" s="83" t="str">
        <f aca="false">IF(O2265="Not Used","-",VLOOKUP(D2265,FOLIOS,7,FALSE())&amp;H2265)</f>
        <v>-</v>
      </c>
      <c r="W2265" s="83" t="str">
        <f aca="false">IF(U2265="-","-",O2265&amp;E2265&amp;H2265)</f>
        <v>-</v>
      </c>
      <c r="X2265" s="84" t="str">
        <f aca="false">D2265&amp;G2265</f>
        <v>FT-CAND-ERMS-BASIF-NTHWST/CANBR</v>
      </c>
      <c r="AF2265" s="0" t="str">
        <f aca="false">D2265&amp;V2265</f>
        <v>FT-CAND-ERMS-BAS-</v>
      </c>
    </row>
    <row r="2266" customFormat="false" ht="12.75" hidden="false" customHeight="false" outlineLevel="0" collapsed="false">
      <c r="A2266" s="80" t="n">
        <v>36682</v>
      </c>
      <c r="B2266" s="81" t="s">
        <v>55</v>
      </c>
      <c r="C2266" s="81" t="s">
        <v>56</v>
      </c>
      <c r="D2266" s="81" t="s">
        <v>84</v>
      </c>
      <c r="E2266" s="81" t="s">
        <v>21</v>
      </c>
      <c r="F2266" s="81"/>
      <c r="G2266" s="81" t="s">
        <v>64</v>
      </c>
      <c r="H2266" s="80" t="n">
        <v>39692</v>
      </c>
      <c r="I2266" s="81" t="n">
        <v>0</v>
      </c>
      <c r="J2266" s="81" t="n">
        <v>0</v>
      </c>
      <c r="K2266" s="82" t="n">
        <f aca="false">IF(J2266=0,0,J2266/I2266)</f>
        <v>0</v>
      </c>
      <c r="L2266" s="82" t="n">
        <f aca="false">I2266/UOM</f>
        <v>0</v>
      </c>
      <c r="M2266" s="82" t="n">
        <f aca="false">J2266/UOM</f>
        <v>0</v>
      </c>
      <c r="N2266" s="83" t="str">
        <f aca="false">IF(F2266="P","PHY",IF(F2266="G","G",E2266))</f>
        <v>D</v>
      </c>
      <c r="O2266" s="83" t="str">
        <f aca="false">IF(ISNA(VLOOKUP(G2266,BadCanCurves,1,FALSE())),VLOOKUP(D2266,FOLIOS,6,FALSE()),"not used")</f>
        <v>not used</v>
      </c>
      <c r="P2266" s="83" t="n">
        <f aca="false">IF($N2266="P",VLOOKUP(H2266,PrcBuckets,2,FALSE()),0)</f>
        <v>0</v>
      </c>
      <c r="Q2266" s="83" t="n">
        <f aca="false">IF($N2266="D",VLOOKUP(H2266,BasisBuckets,2,FALSE()),0)</f>
        <v>13</v>
      </c>
      <c r="R2266" s="83" t="n">
        <f aca="false">IF($N2266="PHY",VLOOKUP(H2266,PGDBuckets,2,FALSE()),0)</f>
        <v>0</v>
      </c>
      <c r="S2266" s="83" t="n">
        <f aca="false">IF($N2266="G",VLOOKUP(H2266,PGDBuckets,2,FALSE()),0)</f>
        <v>0</v>
      </c>
      <c r="T2266" s="83" t="n">
        <f aca="false">SUM(P2266:S2266)</f>
        <v>13</v>
      </c>
      <c r="U2266" s="83" t="str">
        <f aca="false">IF(O2266="not used","-",O2266&amp;N2266&amp;T2266)</f>
        <v>-</v>
      </c>
      <c r="V2266" s="83" t="str">
        <f aca="false">IF(O2266="Not Used","-",VLOOKUP(D2266,FOLIOS,7,FALSE())&amp;H2266)</f>
        <v>-</v>
      </c>
      <c r="W2266" s="83" t="str">
        <f aca="false">IF(U2266="-","-",O2266&amp;E2266&amp;H2266)</f>
        <v>-</v>
      </c>
      <c r="X2266" s="84" t="str">
        <f aca="false">D2266&amp;G2266</f>
        <v>FT-CAND-ERMS-BASIF-NTHWST/CANBR</v>
      </c>
      <c r="AF2266" s="0" t="str">
        <f aca="false">D2266&amp;V2266</f>
        <v>FT-CAND-ERMS-BAS-</v>
      </c>
    </row>
    <row r="2267" customFormat="false" ht="12.75" hidden="false" customHeight="false" outlineLevel="0" collapsed="false">
      <c r="A2267" s="80" t="n">
        <v>36682</v>
      </c>
      <c r="B2267" s="81" t="s">
        <v>55</v>
      </c>
      <c r="C2267" s="81" t="s">
        <v>56</v>
      </c>
      <c r="D2267" s="81" t="s">
        <v>84</v>
      </c>
      <c r="E2267" s="81" t="s">
        <v>21</v>
      </c>
      <c r="F2267" s="81"/>
      <c r="G2267" s="81" t="s">
        <v>64</v>
      </c>
      <c r="H2267" s="80" t="n">
        <v>39722</v>
      </c>
      <c r="I2267" s="81" t="n">
        <v>0</v>
      </c>
      <c r="J2267" s="81" t="n">
        <v>0</v>
      </c>
      <c r="K2267" s="82" t="n">
        <f aca="false">IF(J2267=0,0,J2267/I2267)</f>
        <v>0</v>
      </c>
      <c r="L2267" s="82" t="n">
        <f aca="false">I2267/UOM</f>
        <v>0</v>
      </c>
      <c r="M2267" s="82" t="n">
        <f aca="false">J2267/UOM</f>
        <v>0</v>
      </c>
      <c r="N2267" s="83" t="str">
        <f aca="false">IF(F2267="P","PHY",IF(F2267="G","G",E2267))</f>
        <v>D</v>
      </c>
      <c r="O2267" s="83" t="str">
        <f aca="false">IF(ISNA(VLOOKUP(G2267,BadCanCurves,1,FALSE())),VLOOKUP(D2267,FOLIOS,6,FALSE()),"not used")</f>
        <v>not used</v>
      </c>
      <c r="P2267" s="83" t="n">
        <f aca="false">IF($N2267="P",VLOOKUP(H2267,PrcBuckets,2,FALSE()),0)</f>
        <v>0</v>
      </c>
      <c r="Q2267" s="83" t="n">
        <f aca="false">IF($N2267="D",VLOOKUP(H2267,BasisBuckets,2,FALSE()),0)</f>
        <v>13</v>
      </c>
      <c r="R2267" s="83" t="n">
        <f aca="false">IF($N2267="PHY",VLOOKUP(H2267,PGDBuckets,2,FALSE()),0)</f>
        <v>0</v>
      </c>
      <c r="S2267" s="83" t="n">
        <f aca="false">IF($N2267="G",VLOOKUP(H2267,PGDBuckets,2,FALSE()),0)</f>
        <v>0</v>
      </c>
      <c r="T2267" s="83" t="n">
        <f aca="false">SUM(P2267:S2267)</f>
        <v>13</v>
      </c>
      <c r="U2267" s="83" t="str">
        <f aca="false">IF(O2267="not used","-",O2267&amp;N2267&amp;T2267)</f>
        <v>-</v>
      </c>
      <c r="V2267" s="83" t="str">
        <f aca="false">IF(O2267="Not Used","-",VLOOKUP(D2267,FOLIOS,7,FALSE())&amp;H2267)</f>
        <v>-</v>
      </c>
      <c r="W2267" s="83" t="str">
        <f aca="false">IF(U2267="-","-",O2267&amp;E2267&amp;H2267)</f>
        <v>-</v>
      </c>
      <c r="X2267" s="84" t="str">
        <f aca="false">D2267&amp;G2267</f>
        <v>FT-CAND-ERMS-BASIF-NTHWST/CANBR</v>
      </c>
      <c r="AF2267" s="0" t="str">
        <f aca="false">D2267&amp;V2267</f>
        <v>FT-CAND-ERMS-BAS-</v>
      </c>
    </row>
    <row r="2268" customFormat="false" ht="12.75" hidden="false" customHeight="false" outlineLevel="0" collapsed="false">
      <c r="A2268" s="80" t="n">
        <v>36682</v>
      </c>
      <c r="B2268" s="81" t="s">
        <v>55</v>
      </c>
      <c r="C2268" s="81" t="s">
        <v>56</v>
      </c>
      <c r="D2268" s="81" t="s">
        <v>84</v>
      </c>
      <c r="E2268" s="81" t="s">
        <v>21</v>
      </c>
      <c r="F2268" s="81"/>
      <c r="G2268" s="81" t="s">
        <v>64</v>
      </c>
      <c r="H2268" s="80" t="n">
        <v>39753</v>
      </c>
      <c r="I2268" s="81" t="n">
        <v>0</v>
      </c>
      <c r="J2268" s="81" t="n">
        <v>0</v>
      </c>
      <c r="K2268" s="82" t="n">
        <f aca="false">IF(J2268=0,0,J2268/I2268)</f>
        <v>0</v>
      </c>
      <c r="L2268" s="82" t="n">
        <f aca="false">I2268/UOM</f>
        <v>0</v>
      </c>
      <c r="M2268" s="82" t="n">
        <f aca="false">J2268/UOM</f>
        <v>0</v>
      </c>
      <c r="N2268" s="83" t="str">
        <f aca="false">IF(F2268="P","PHY",IF(F2268="G","G",E2268))</f>
        <v>D</v>
      </c>
      <c r="O2268" s="83" t="str">
        <f aca="false">IF(ISNA(VLOOKUP(G2268,BadCanCurves,1,FALSE())),VLOOKUP(D2268,FOLIOS,6,FALSE()),"not used")</f>
        <v>not used</v>
      </c>
      <c r="P2268" s="83" t="n">
        <f aca="false">IF($N2268="P",VLOOKUP(H2268,PrcBuckets,2,FALSE()),0)</f>
        <v>0</v>
      </c>
      <c r="Q2268" s="83" t="n">
        <f aca="false">IF($N2268="D",VLOOKUP(H2268,BasisBuckets,2,FALSE()),0)</f>
        <v>13</v>
      </c>
      <c r="R2268" s="83" t="n">
        <f aca="false">IF($N2268="PHY",VLOOKUP(H2268,PGDBuckets,2,FALSE()),0)</f>
        <v>0</v>
      </c>
      <c r="S2268" s="83" t="n">
        <f aca="false">IF($N2268="G",VLOOKUP(H2268,PGDBuckets,2,FALSE()),0)</f>
        <v>0</v>
      </c>
      <c r="T2268" s="83" t="n">
        <f aca="false">SUM(P2268:S2268)</f>
        <v>13</v>
      </c>
      <c r="U2268" s="83" t="str">
        <f aca="false">IF(O2268="not used","-",O2268&amp;N2268&amp;T2268)</f>
        <v>-</v>
      </c>
      <c r="V2268" s="83" t="str">
        <f aca="false">IF(O2268="Not Used","-",VLOOKUP(D2268,FOLIOS,7,FALSE())&amp;H2268)</f>
        <v>-</v>
      </c>
      <c r="W2268" s="83" t="str">
        <f aca="false">IF(U2268="-","-",O2268&amp;E2268&amp;H2268)</f>
        <v>-</v>
      </c>
      <c r="X2268" s="84" t="str">
        <f aca="false">D2268&amp;G2268</f>
        <v>FT-CAND-ERMS-BASIF-NTHWST/CANBR</v>
      </c>
      <c r="AF2268" s="0" t="str">
        <f aca="false">D2268&amp;V2268</f>
        <v>FT-CAND-ERMS-BAS-</v>
      </c>
    </row>
    <row r="2269" customFormat="false" ht="12.75" hidden="false" customHeight="false" outlineLevel="0" collapsed="false">
      <c r="A2269" s="80" t="n">
        <v>36682</v>
      </c>
      <c r="B2269" s="81" t="s">
        <v>55</v>
      </c>
      <c r="C2269" s="81" t="s">
        <v>56</v>
      </c>
      <c r="D2269" s="81" t="s">
        <v>84</v>
      </c>
      <c r="E2269" s="81" t="s">
        <v>21</v>
      </c>
      <c r="F2269" s="81"/>
      <c r="G2269" s="81" t="s">
        <v>64</v>
      </c>
      <c r="H2269" s="80" t="n">
        <v>39783</v>
      </c>
      <c r="I2269" s="81" t="n">
        <v>0</v>
      </c>
      <c r="J2269" s="81" t="n">
        <v>0</v>
      </c>
      <c r="K2269" s="82" t="n">
        <f aca="false">IF(J2269=0,0,J2269/I2269)</f>
        <v>0</v>
      </c>
      <c r="L2269" s="82" t="n">
        <f aca="false">I2269/UOM</f>
        <v>0</v>
      </c>
      <c r="M2269" s="82" t="n">
        <f aca="false">J2269/UOM</f>
        <v>0</v>
      </c>
      <c r="N2269" s="83" t="str">
        <f aca="false">IF(F2269="P","PHY",IF(F2269="G","G",E2269))</f>
        <v>D</v>
      </c>
      <c r="O2269" s="83" t="str">
        <f aca="false">IF(ISNA(VLOOKUP(G2269,BadCanCurves,1,FALSE())),VLOOKUP(D2269,FOLIOS,6,FALSE()),"not used")</f>
        <v>not used</v>
      </c>
      <c r="P2269" s="83" t="n">
        <f aca="false">IF($N2269="P",VLOOKUP(H2269,PrcBuckets,2,FALSE()),0)</f>
        <v>0</v>
      </c>
      <c r="Q2269" s="83" t="n">
        <f aca="false">IF($N2269="D",VLOOKUP(H2269,BasisBuckets,2,FALSE()),0)</f>
        <v>13</v>
      </c>
      <c r="R2269" s="83" t="n">
        <f aca="false">IF($N2269="PHY",VLOOKUP(H2269,PGDBuckets,2,FALSE()),0)</f>
        <v>0</v>
      </c>
      <c r="S2269" s="83" t="n">
        <f aca="false">IF($N2269="G",VLOOKUP(H2269,PGDBuckets,2,FALSE()),0)</f>
        <v>0</v>
      </c>
      <c r="T2269" s="83" t="n">
        <f aca="false">SUM(P2269:S2269)</f>
        <v>13</v>
      </c>
      <c r="U2269" s="83" t="str">
        <f aca="false">IF(O2269="not used","-",O2269&amp;N2269&amp;T2269)</f>
        <v>-</v>
      </c>
      <c r="V2269" s="83" t="str">
        <f aca="false">IF(O2269="Not Used","-",VLOOKUP(D2269,FOLIOS,7,FALSE())&amp;H2269)</f>
        <v>-</v>
      </c>
      <c r="W2269" s="83" t="str">
        <f aca="false">IF(U2269="-","-",O2269&amp;E2269&amp;H2269)</f>
        <v>-</v>
      </c>
      <c r="X2269" s="84" t="str">
        <f aca="false">D2269&amp;G2269</f>
        <v>FT-CAND-ERMS-BASIF-NTHWST/CANBR</v>
      </c>
      <c r="AF2269" s="0" t="str">
        <f aca="false">D2269&amp;V2269</f>
        <v>FT-CAND-ERMS-BAS-</v>
      </c>
    </row>
    <row r="2270" customFormat="false" ht="12.75" hidden="false" customHeight="false" outlineLevel="0" collapsed="false">
      <c r="A2270" s="80" t="n">
        <v>36682</v>
      </c>
      <c r="B2270" s="81" t="s">
        <v>55</v>
      </c>
      <c r="C2270" s="81" t="s">
        <v>56</v>
      </c>
      <c r="D2270" s="81" t="s">
        <v>84</v>
      </c>
      <c r="E2270" s="81" t="s">
        <v>21</v>
      </c>
      <c r="F2270" s="81"/>
      <c r="G2270" s="81" t="s">
        <v>64</v>
      </c>
      <c r="H2270" s="80" t="n">
        <v>39814</v>
      </c>
      <c r="I2270" s="81" t="n">
        <v>0</v>
      </c>
      <c r="J2270" s="81" t="n">
        <v>0</v>
      </c>
      <c r="K2270" s="82" t="n">
        <f aca="false">IF(J2270=0,0,J2270/I2270)</f>
        <v>0</v>
      </c>
      <c r="L2270" s="82" t="n">
        <f aca="false">I2270/UOM</f>
        <v>0</v>
      </c>
      <c r="M2270" s="82" t="n">
        <f aca="false">J2270/UOM</f>
        <v>0</v>
      </c>
      <c r="N2270" s="83" t="str">
        <f aca="false">IF(F2270="P","PHY",IF(F2270="G","G",E2270))</f>
        <v>D</v>
      </c>
      <c r="O2270" s="83" t="str">
        <f aca="false">IF(ISNA(VLOOKUP(G2270,BadCanCurves,1,FALSE())),VLOOKUP(D2270,FOLIOS,6,FALSE()),"not used")</f>
        <v>not used</v>
      </c>
      <c r="P2270" s="83" t="n">
        <f aca="false">IF($N2270="P",VLOOKUP(H2270,PrcBuckets,2,FALSE()),0)</f>
        <v>0</v>
      </c>
      <c r="Q2270" s="83" t="n">
        <f aca="false">IF($N2270="D",VLOOKUP(H2270,BasisBuckets,2,FALSE()),0)</f>
        <v>13</v>
      </c>
      <c r="R2270" s="83" t="n">
        <f aca="false">IF($N2270="PHY",VLOOKUP(H2270,PGDBuckets,2,FALSE()),0)</f>
        <v>0</v>
      </c>
      <c r="S2270" s="83" t="n">
        <f aca="false">IF($N2270="G",VLOOKUP(H2270,PGDBuckets,2,FALSE()),0)</f>
        <v>0</v>
      </c>
      <c r="T2270" s="83" t="n">
        <f aca="false">SUM(P2270:S2270)</f>
        <v>13</v>
      </c>
      <c r="U2270" s="83" t="str">
        <f aca="false">IF(O2270="not used","-",O2270&amp;N2270&amp;T2270)</f>
        <v>-</v>
      </c>
      <c r="V2270" s="83" t="str">
        <f aca="false">IF(O2270="Not Used","-",VLOOKUP(D2270,FOLIOS,7,FALSE())&amp;H2270)</f>
        <v>-</v>
      </c>
      <c r="W2270" s="83" t="str">
        <f aca="false">IF(U2270="-","-",O2270&amp;E2270&amp;H2270)</f>
        <v>-</v>
      </c>
      <c r="X2270" s="84" t="str">
        <f aca="false">D2270&amp;G2270</f>
        <v>FT-CAND-ERMS-BASIF-NTHWST/CANBR</v>
      </c>
      <c r="AF2270" s="0" t="str">
        <f aca="false">D2270&amp;V2270</f>
        <v>FT-CAND-ERMS-BAS-</v>
      </c>
    </row>
    <row r="2271" customFormat="false" ht="12.75" hidden="false" customHeight="false" outlineLevel="0" collapsed="false">
      <c r="A2271" s="80" t="n">
        <v>36682</v>
      </c>
      <c r="B2271" s="81" t="s">
        <v>55</v>
      </c>
      <c r="C2271" s="81" t="s">
        <v>56</v>
      </c>
      <c r="D2271" s="81" t="s">
        <v>84</v>
      </c>
      <c r="E2271" s="81" t="s">
        <v>21</v>
      </c>
      <c r="F2271" s="81"/>
      <c r="G2271" s="81" t="s">
        <v>64</v>
      </c>
      <c r="H2271" s="80" t="n">
        <v>39845</v>
      </c>
      <c r="I2271" s="81" t="n">
        <v>0</v>
      </c>
      <c r="J2271" s="81" t="n">
        <v>0</v>
      </c>
      <c r="K2271" s="82" t="n">
        <f aca="false">IF(J2271=0,0,J2271/I2271)</f>
        <v>0</v>
      </c>
      <c r="L2271" s="82" t="n">
        <f aca="false">I2271/UOM</f>
        <v>0</v>
      </c>
      <c r="M2271" s="82" t="n">
        <f aca="false">J2271/UOM</f>
        <v>0</v>
      </c>
      <c r="N2271" s="83" t="str">
        <f aca="false">IF(F2271="P","PHY",IF(F2271="G","G",E2271))</f>
        <v>D</v>
      </c>
      <c r="O2271" s="83" t="str">
        <f aca="false">IF(ISNA(VLOOKUP(G2271,BadCanCurves,1,FALSE())),VLOOKUP(D2271,FOLIOS,6,FALSE()),"not used")</f>
        <v>not used</v>
      </c>
      <c r="P2271" s="83" t="n">
        <f aca="false">IF($N2271="P",VLOOKUP(H2271,PrcBuckets,2,FALSE()),0)</f>
        <v>0</v>
      </c>
      <c r="Q2271" s="83" t="n">
        <f aca="false">IF($N2271="D",VLOOKUP(H2271,BasisBuckets,2,FALSE()),0)</f>
        <v>13</v>
      </c>
      <c r="R2271" s="83" t="n">
        <f aca="false">IF($N2271="PHY",VLOOKUP(H2271,PGDBuckets,2,FALSE()),0)</f>
        <v>0</v>
      </c>
      <c r="S2271" s="83" t="n">
        <f aca="false">IF($N2271="G",VLOOKUP(H2271,PGDBuckets,2,FALSE()),0)</f>
        <v>0</v>
      </c>
      <c r="T2271" s="83" t="n">
        <f aca="false">SUM(P2271:S2271)</f>
        <v>13</v>
      </c>
      <c r="U2271" s="83" t="str">
        <f aca="false">IF(O2271="not used","-",O2271&amp;N2271&amp;T2271)</f>
        <v>-</v>
      </c>
      <c r="V2271" s="83" t="str">
        <f aca="false">IF(O2271="Not Used","-",VLOOKUP(D2271,FOLIOS,7,FALSE())&amp;H2271)</f>
        <v>-</v>
      </c>
      <c r="W2271" s="83" t="str">
        <f aca="false">IF(U2271="-","-",O2271&amp;E2271&amp;H2271)</f>
        <v>-</v>
      </c>
      <c r="X2271" s="84" t="str">
        <f aca="false">D2271&amp;G2271</f>
        <v>FT-CAND-ERMS-BASIF-NTHWST/CANBR</v>
      </c>
      <c r="AF2271" s="0" t="str">
        <f aca="false">D2271&amp;V2271</f>
        <v>FT-CAND-ERMS-BAS-</v>
      </c>
    </row>
    <row r="2272" customFormat="false" ht="12.75" hidden="false" customHeight="false" outlineLevel="0" collapsed="false">
      <c r="A2272" s="80" t="n">
        <v>36682</v>
      </c>
      <c r="B2272" s="81" t="s">
        <v>55</v>
      </c>
      <c r="C2272" s="81" t="s">
        <v>56</v>
      </c>
      <c r="D2272" s="81" t="s">
        <v>84</v>
      </c>
      <c r="E2272" s="81" t="s">
        <v>21</v>
      </c>
      <c r="F2272" s="81"/>
      <c r="G2272" s="81" t="s">
        <v>64</v>
      </c>
      <c r="H2272" s="80" t="n">
        <v>39873</v>
      </c>
      <c r="I2272" s="81" t="n">
        <v>0</v>
      </c>
      <c r="J2272" s="81" t="n">
        <v>0</v>
      </c>
      <c r="K2272" s="82" t="n">
        <f aca="false">IF(J2272=0,0,J2272/I2272)</f>
        <v>0</v>
      </c>
      <c r="L2272" s="82" t="n">
        <f aca="false">I2272/UOM</f>
        <v>0</v>
      </c>
      <c r="M2272" s="82" t="n">
        <f aca="false">J2272/UOM</f>
        <v>0</v>
      </c>
      <c r="N2272" s="83" t="str">
        <f aca="false">IF(F2272="P","PHY",IF(F2272="G","G",E2272))</f>
        <v>D</v>
      </c>
      <c r="O2272" s="83" t="str">
        <f aca="false">IF(ISNA(VLOOKUP(G2272,BadCanCurves,1,FALSE())),VLOOKUP(D2272,FOLIOS,6,FALSE()),"not used")</f>
        <v>not used</v>
      </c>
      <c r="P2272" s="83" t="n">
        <f aca="false">IF($N2272="P",VLOOKUP(H2272,PrcBuckets,2,FALSE()),0)</f>
        <v>0</v>
      </c>
      <c r="Q2272" s="83" t="n">
        <f aca="false">IF($N2272="D",VLOOKUP(H2272,BasisBuckets,2,FALSE()),0)</f>
        <v>13</v>
      </c>
      <c r="R2272" s="83" t="n">
        <f aca="false">IF($N2272="PHY",VLOOKUP(H2272,PGDBuckets,2,FALSE()),0)</f>
        <v>0</v>
      </c>
      <c r="S2272" s="83" t="n">
        <f aca="false">IF($N2272="G",VLOOKUP(H2272,PGDBuckets,2,FALSE()),0)</f>
        <v>0</v>
      </c>
      <c r="T2272" s="83" t="n">
        <f aca="false">SUM(P2272:S2272)</f>
        <v>13</v>
      </c>
      <c r="U2272" s="83" t="str">
        <f aca="false">IF(O2272="not used","-",O2272&amp;N2272&amp;T2272)</f>
        <v>-</v>
      </c>
      <c r="V2272" s="83" t="str">
        <f aca="false">IF(O2272="Not Used","-",VLOOKUP(D2272,FOLIOS,7,FALSE())&amp;H2272)</f>
        <v>-</v>
      </c>
      <c r="W2272" s="83" t="str">
        <f aca="false">IF(U2272="-","-",O2272&amp;E2272&amp;H2272)</f>
        <v>-</v>
      </c>
      <c r="X2272" s="84" t="str">
        <f aca="false">D2272&amp;G2272</f>
        <v>FT-CAND-ERMS-BASIF-NTHWST/CANBR</v>
      </c>
      <c r="AF2272" s="0" t="str">
        <f aca="false">D2272&amp;V2272</f>
        <v>FT-CAND-ERMS-BAS-</v>
      </c>
    </row>
    <row r="2273" customFormat="false" ht="12.75" hidden="false" customHeight="false" outlineLevel="0" collapsed="false">
      <c r="A2273" s="80" t="n">
        <v>36682</v>
      </c>
      <c r="B2273" s="81" t="s">
        <v>55</v>
      </c>
      <c r="C2273" s="81" t="s">
        <v>56</v>
      </c>
      <c r="D2273" s="81" t="s">
        <v>84</v>
      </c>
      <c r="E2273" s="81" t="s">
        <v>21</v>
      </c>
      <c r="F2273" s="81"/>
      <c r="G2273" s="81" t="s">
        <v>64</v>
      </c>
      <c r="H2273" s="80" t="n">
        <v>39995</v>
      </c>
      <c r="I2273" s="81" t="n">
        <v>0</v>
      </c>
      <c r="J2273" s="81" t="n">
        <v>0</v>
      </c>
      <c r="K2273" s="82" t="n">
        <f aca="false">IF(J2273=0,0,J2273/I2273)</f>
        <v>0</v>
      </c>
      <c r="L2273" s="82" t="n">
        <f aca="false">I2273/UOM</f>
        <v>0</v>
      </c>
      <c r="M2273" s="82" t="n">
        <f aca="false">J2273/UOM</f>
        <v>0</v>
      </c>
      <c r="N2273" s="83" t="str">
        <f aca="false">IF(F2273="P","PHY",IF(F2273="G","G",E2273))</f>
        <v>D</v>
      </c>
      <c r="O2273" s="83" t="str">
        <f aca="false">IF(ISNA(VLOOKUP(G2273,BadCanCurves,1,FALSE())),VLOOKUP(D2273,FOLIOS,6,FALSE()),"not used")</f>
        <v>not used</v>
      </c>
      <c r="P2273" s="83" t="n">
        <f aca="false">IF($N2273="P",VLOOKUP(H2273,PrcBuckets,2,FALSE()),0)</f>
        <v>0</v>
      </c>
      <c r="Q2273" s="83" t="n">
        <f aca="false">IF($N2273="D",VLOOKUP(H2273,BasisBuckets,2,FALSE()),0)</f>
        <v>13</v>
      </c>
      <c r="R2273" s="83" t="n">
        <f aca="false">IF($N2273="PHY",VLOOKUP(H2273,PGDBuckets,2,FALSE()),0)</f>
        <v>0</v>
      </c>
      <c r="S2273" s="83" t="n">
        <f aca="false">IF($N2273="G",VLOOKUP(H2273,PGDBuckets,2,FALSE()),0)</f>
        <v>0</v>
      </c>
      <c r="T2273" s="83" t="n">
        <f aca="false">SUM(P2273:S2273)</f>
        <v>13</v>
      </c>
      <c r="U2273" s="83" t="str">
        <f aca="false">IF(O2273="not used","-",O2273&amp;N2273&amp;T2273)</f>
        <v>-</v>
      </c>
      <c r="V2273" s="83" t="str">
        <f aca="false">IF(O2273="Not Used","-",VLOOKUP(D2273,FOLIOS,7,FALSE())&amp;H2273)</f>
        <v>-</v>
      </c>
      <c r="W2273" s="83" t="str">
        <f aca="false">IF(U2273="-","-",O2273&amp;E2273&amp;H2273)</f>
        <v>-</v>
      </c>
      <c r="X2273" s="84" t="str">
        <f aca="false">D2273&amp;G2273</f>
        <v>FT-CAND-ERMS-BASIF-NTHWST/CANBR</v>
      </c>
      <c r="AF2273" s="0" t="str">
        <f aca="false">D2273&amp;V2273</f>
        <v>FT-CAND-ERMS-BAS-</v>
      </c>
    </row>
    <row r="2274" customFormat="false" ht="12.75" hidden="false" customHeight="false" outlineLevel="0" collapsed="false">
      <c r="A2274" s="80" t="n">
        <v>36682</v>
      </c>
      <c r="B2274" s="81" t="s">
        <v>55</v>
      </c>
      <c r="C2274" s="81" t="s">
        <v>56</v>
      </c>
      <c r="D2274" s="81" t="s">
        <v>84</v>
      </c>
      <c r="E2274" s="81" t="s">
        <v>21</v>
      </c>
      <c r="F2274" s="81"/>
      <c r="G2274" s="81" t="s">
        <v>64</v>
      </c>
      <c r="H2274" s="80" t="n">
        <v>40026</v>
      </c>
      <c r="I2274" s="81" t="n">
        <v>0</v>
      </c>
      <c r="J2274" s="81" t="n">
        <v>0</v>
      </c>
      <c r="K2274" s="82" t="n">
        <f aca="false">IF(J2274=0,0,J2274/I2274)</f>
        <v>0</v>
      </c>
      <c r="L2274" s="82" t="n">
        <f aca="false">I2274/UOM</f>
        <v>0</v>
      </c>
      <c r="M2274" s="82" t="n">
        <f aca="false">J2274/UOM</f>
        <v>0</v>
      </c>
      <c r="N2274" s="83" t="str">
        <f aca="false">IF(F2274="P","PHY",IF(F2274="G","G",E2274))</f>
        <v>D</v>
      </c>
      <c r="O2274" s="83" t="str">
        <f aca="false">IF(ISNA(VLOOKUP(G2274,BadCanCurves,1,FALSE())),VLOOKUP(D2274,FOLIOS,6,FALSE()),"not used")</f>
        <v>not used</v>
      </c>
      <c r="P2274" s="83" t="n">
        <f aca="false">IF($N2274="P",VLOOKUP(H2274,PrcBuckets,2,FALSE()),0)</f>
        <v>0</v>
      </c>
      <c r="Q2274" s="83" t="n">
        <f aca="false">IF($N2274="D",VLOOKUP(H2274,BasisBuckets,2,FALSE()),0)</f>
        <v>13</v>
      </c>
      <c r="R2274" s="83" t="n">
        <f aca="false">IF($N2274="PHY",VLOOKUP(H2274,PGDBuckets,2,FALSE()),0)</f>
        <v>0</v>
      </c>
      <c r="S2274" s="83" t="n">
        <f aca="false">IF($N2274="G",VLOOKUP(H2274,PGDBuckets,2,FALSE()),0)</f>
        <v>0</v>
      </c>
      <c r="T2274" s="83" t="n">
        <f aca="false">SUM(P2274:S2274)</f>
        <v>13</v>
      </c>
      <c r="U2274" s="83" t="str">
        <f aca="false">IF(O2274="not used","-",O2274&amp;N2274&amp;T2274)</f>
        <v>-</v>
      </c>
      <c r="V2274" s="83" t="str">
        <f aca="false">IF(O2274="Not Used","-",VLOOKUP(D2274,FOLIOS,7,FALSE())&amp;H2274)</f>
        <v>-</v>
      </c>
      <c r="W2274" s="83" t="str">
        <f aca="false">IF(U2274="-","-",O2274&amp;E2274&amp;H2274)</f>
        <v>-</v>
      </c>
      <c r="X2274" s="84" t="str">
        <f aca="false">D2274&amp;G2274</f>
        <v>FT-CAND-ERMS-BASIF-NTHWST/CANBR</v>
      </c>
      <c r="AF2274" s="0" t="str">
        <f aca="false">D2274&amp;V2274</f>
        <v>FT-CAND-ERMS-BAS-</v>
      </c>
    </row>
    <row r="2275" customFormat="false" ht="12.75" hidden="false" customHeight="false" outlineLevel="0" collapsed="false">
      <c r="A2275" s="80" t="n">
        <v>36682</v>
      </c>
      <c r="B2275" s="81" t="s">
        <v>55</v>
      </c>
      <c r="C2275" s="81" t="s">
        <v>56</v>
      </c>
      <c r="D2275" s="81" t="s">
        <v>84</v>
      </c>
      <c r="E2275" s="81" t="s">
        <v>21</v>
      </c>
      <c r="F2275" s="81"/>
      <c r="G2275" s="81" t="s">
        <v>64</v>
      </c>
      <c r="H2275" s="80" t="n">
        <v>40057</v>
      </c>
      <c r="I2275" s="81" t="n">
        <v>0</v>
      </c>
      <c r="J2275" s="81" t="n">
        <v>0</v>
      </c>
      <c r="K2275" s="82" t="n">
        <f aca="false">IF(J2275=0,0,J2275/I2275)</f>
        <v>0</v>
      </c>
      <c r="L2275" s="82" t="n">
        <f aca="false">I2275/UOM</f>
        <v>0</v>
      </c>
      <c r="M2275" s="82" t="n">
        <f aca="false">J2275/UOM</f>
        <v>0</v>
      </c>
      <c r="N2275" s="83" t="str">
        <f aca="false">IF(F2275="P","PHY",IF(F2275="G","G",E2275))</f>
        <v>D</v>
      </c>
      <c r="O2275" s="83" t="str">
        <f aca="false">IF(ISNA(VLOOKUP(G2275,BadCanCurves,1,FALSE())),VLOOKUP(D2275,FOLIOS,6,FALSE()),"not used")</f>
        <v>not used</v>
      </c>
      <c r="P2275" s="83" t="n">
        <f aca="false">IF($N2275="P",VLOOKUP(H2275,PrcBuckets,2,FALSE()),0)</f>
        <v>0</v>
      </c>
      <c r="Q2275" s="83" t="n">
        <f aca="false">IF($N2275="D",VLOOKUP(H2275,BasisBuckets,2,FALSE()),0)</f>
        <v>13</v>
      </c>
      <c r="R2275" s="83" t="n">
        <f aca="false">IF($N2275="PHY",VLOOKUP(H2275,PGDBuckets,2,FALSE()),0)</f>
        <v>0</v>
      </c>
      <c r="S2275" s="83" t="n">
        <f aca="false">IF($N2275="G",VLOOKUP(H2275,PGDBuckets,2,FALSE()),0)</f>
        <v>0</v>
      </c>
      <c r="T2275" s="83" t="n">
        <f aca="false">SUM(P2275:S2275)</f>
        <v>13</v>
      </c>
      <c r="U2275" s="83" t="str">
        <f aca="false">IF(O2275="not used","-",O2275&amp;N2275&amp;T2275)</f>
        <v>-</v>
      </c>
      <c r="V2275" s="83" t="str">
        <f aca="false">IF(O2275="Not Used","-",VLOOKUP(D2275,FOLIOS,7,FALSE())&amp;H2275)</f>
        <v>-</v>
      </c>
      <c r="W2275" s="83" t="str">
        <f aca="false">IF(U2275="-","-",O2275&amp;E2275&amp;H2275)</f>
        <v>-</v>
      </c>
      <c r="X2275" s="84" t="str">
        <f aca="false">D2275&amp;G2275</f>
        <v>FT-CAND-ERMS-BASIF-NTHWST/CANBR</v>
      </c>
      <c r="AF2275" s="0" t="str">
        <f aca="false">D2275&amp;V2275</f>
        <v>FT-CAND-ERMS-BAS-</v>
      </c>
    </row>
    <row r="2276" customFormat="false" ht="12.75" hidden="false" customHeight="false" outlineLevel="0" collapsed="false">
      <c r="A2276" s="80" t="n">
        <v>36682</v>
      </c>
      <c r="B2276" s="81" t="s">
        <v>55</v>
      </c>
      <c r="C2276" s="81" t="s">
        <v>56</v>
      </c>
      <c r="D2276" s="81" t="s">
        <v>84</v>
      </c>
      <c r="E2276" s="81" t="s">
        <v>21</v>
      </c>
      <c r="F2276" s="81"/>
      <c r="G2276" s="81" t="s">
        <v>64</v>
      </c>
      <c r="H2276" s="80" t="n">
        <v>40087</v>
      </c>
      <c r="I2276" s="81" t="n">
        <v>0</v>
      </c>
      <c r="J2276" s="81" t="n">
        <v>0</v>
      </c>
      <c r="K2276" s="82" t="n">
        <f aca="false">IF(J2276=0,0,J2276/I2276)</f>
        <v>0</v>
      </c>
      <c r="L2276" s="82" t="n">
        <f aca="false">I2276/UOM</f>
        <v>0</v>
      </c>
      <c r="M2276" s="82" t="n">
        <f aca="false">J2276/UOM</f>
        <v>0</v>
      </c>
      <c r="N2276" s="83" t="str">
        <f aca="false">IF(F2276="P","PHY",IF(F2276="G","G",E2276))</f>
        <v>D</v>
      </c>
      <c r="O2276" s="83" t="str">
        <f aca="false">IF(ISNA(VLOOKUP(G2276,BadCanCurves,1,FALSE())),VLOOKUP(D2276,FOLIOS,6,FALSE()),"not used")</f>
        <v>not used</v>
      </c>
      <c r="P2276" s="83" t="n">
        <f aca="false">IF($N2276="P",VLOOKUP(H2276,PrcBuckets,2,FALSE()),0)</f>
        <v>0</v>
      </c>
      <c r="Q2276" s="83" t="n">
        <f aca="false">IF($N2276="D",VLOOKUP(H2276,BasisBuckets,2,FALSE()),0)</f>
        <v>13</v>
      </c>
      <c r="R2276" s="83" t="n">
        <f aca="false">IF($N2276="PHY",VLOOKUP(H2276,PGDBuckets,2,FALSE()),0)</f>
        <v>0</v>
      </c>
      <c r="S2276" s="83" t="n">
        <f aca="false">IF($N2276="G",VLOOKUP(H2276,PGDBuckets,2,FALSE()),0)</f>
        <v>0</v>
      </c>
      <c r="T2276" s="83" t="n">
        <f aca="false">SUM(P2276:S2276)</f>
        <v>13</v>
      </c>
      <c r="U2276" s="83" t="str">
        <f aca="false">IF(O2276="not used","-",O2276&amp;N2276&amp;T2276)</f>
        <v>-</v>
      </c>
      <c r="V2276" s="83" t="str">
        <f aca="false">IF(O2276="Not Used","-",VLOOKUP(D2276,FOLIOS,7,FALSE())&amp;H2276)</f>
        <v>-</v>
      </c>
      <c r="W2276" s="83" t="str">
        <f aca="false">IF(U2276="-","-",O2276&amp;E2276&amp;H2276)</f>
        <v>-</v>
      </c>
      <c r="X2276" s="84" t="str">
        <f aca="false">D2276&amp;G2276</f>
        <v>FT-CAND-ERMS-BASIF-NTHWST/CANBR</v>
      </c>
      <c r="AF2276" s="0" t="str">
        <f aca="false">D2276&amp;V2276</f>
        <v>FT-CAND-ERMS-BAS-</v>
      </c>
    </row>
    <row r="2277" customFormat="false" ht="12.75" hidden="false" customHeight="false" outlineLevel="0" collapsed="false">
      <c r="A2277" s="80" t="n">
        <v>36682</v>
      </c>
      <c r="B2277" s="81" t="s">
        <v>55</v>
      </c>
      <c r="C2277" s="81" t="s">
        <v>56</v>
      </c>
      <c r="D2277" s="81" t="s">
        <v>84</v>
      </c>
      <c r="E2277" s="81" t="s">
        <v>21</v>
      </c>
      <c r="F2277" s="81"/>
      <c r="G2277" s="81" t="s">
        <v>64</v>
      </c>
      <c r="H2277" s="80" t="n">
        <v>40118</v>
      </c>
      <c r="I2277" s="81" t="n">
        <v>0</v>
      </c>
      <c r="J2277" s="81" t="n">
        <v>0</v>
      </c>
      <c r="K2277" s="82" t="n">
        <f aca="false">IF(J2277=0,0,J2277/I2277)</f>
        <v>0</v>
      </c>
      <c r="L2277" s="82" t="n">
        <f aca="false">I2277/UOM</f>
        <v>0</v>
      </c>
      <c r="M2277" s="82" t="n">
        <f aca="false">J2277/UOM</f>
        <v>0</v>
      </c>
      <c r="N2277" s="83" t="str">
        <f aca="false">IF(F2277="P","PHY",IF(F2277="G","G",E2277))</f>
        <v>D</v>
      </c>
      <c r="O2277" s="83" t="str">
        <f aca="false">IF(ISNA(VLOOKUP(G2277,BadCanCurves,1,FALSE())),VLOOKUP(D2277,FOLIOS,6,FALSE()),"not used")</f>
        <v>not used</v>
      </c>
      <c r="P2277" s="83" t="n">
        <f aca="false">IF($N2277="P",VLOOKUP(H2277,PrcBuckets,2,FALSE()),0)</f>
        <v>0</v>
      </c>
      <c r="Q2277" s="83" t="n">
        <f aca="false">IF($N2277="D",VLOOKUP(H2277,BasisBuckets,2,FALSE()),0)</f>
        <v>13</v>
      </c>
      <c r="R2277" s="83" t="n">
        <f aca="false">IF($N2277="PHY",VLOOKUP(H2277,PGDBuckets,2,FALSE()),0)</f>
        <v>0</v>
      </c>
      <c r="S2277" s="83" t="n">
        <f aca="false">IF($N2277="G",VLOOKUP(H2277,PGDBuckets,2,FALSE()),0)</f>
        <v>0</v>
      </c>
      <c r="T2277" s="83" t="n">
        <f aca="false">SUM(P2277:S2277)</f>
        <v>13</v>
      </c>
      <c r="U2277" s="83" t="str">
        <f aca="false">IF(O2277="not used","-",O2277&amp;N2277&amp;T2277)</f>
        <v>-</v>
      </c>
      <c r="V2277" s="83" t="str">
        <f aca="false">IF(O2277="Not Used","-",VLOOKUP(D2277,FOLIOS,7,FALSE())&amp;H2277)</f>
        <v>-</v>
      </c>
      <c r="W2277" s="83" t="str">
        <f aca="false">IF(U2277="-","-",O2277&amp;E2277&amp;H2277)</f>
        <v>-</v>
      </c>
      <c r="X2277" s="84" t="str">
        <f aca="false">D2277&amp;G2277</f>
        <v>FT-CAND-ERMS-BASIF-NTHWST/CANBR</v>
      </c>
      <c r="AF2277" s="0" t="str">
        <f aca="false">D2277&amp;V2277</f>
        <v>FT-CAND-ERMS-BAS-</v>
      </c>
    </row>
    <row r="2278" customFormat="false" ht="12.75" hidden="false" customHeight="false" outlineLevel="0" collapsed="false">
      <c r="A2278" s="80" t="n">
        <v>36682</v>
      </c>
      <c r="B2278" s="81" t="s">
        <v>55</v>
      </c>
      <c r="C2278" s="81" t="s">
        <v>56</v>
      </c>
      <c r="D2278" s="81" t="s">
        <v>84</v>
      </c>
      <c r="E2278" s="81" t="s">
        <v>21</v>
      </c>
      <c r="F2278" s="81"/>
      <c r="G2278" s="81" t="s">
        <v>64</v>
      </c>
      <c r="H2278" s="80" t="n">
        <v>40148</v>
      </c>
      <c r="I2278" s="81" t="n">
        <v>0</v>
      </c>
      <c r="J2278" s="81" t="n">
        <v>0</v>
      </c>
      <c r="K2278" s="82" t="n">
        <f aca="false">IF(J2278=0,0,J2278/I2278)</f>
        <v>0</v>
      </c>
      <c r="L2278" s="82" t="n">
        <f aca="false">I2278/UOM</f>
        <v>0</v>
      </c>
      <c r="M2278" s="82" t="n">
        <f aca="false">J2278/UOM</f>
        <v>0</v>
      </c>
      <c r="N2278" s="83" t="str">
        <f aca="false">IF(F2278="P","PHY",IF(F2278="G","G",E2278))</f>
        <v>D</v>
      </c>
      <c r="O2278" s="83" t="str">
        <f aca="false">IF(ISNA(VLOOKUP(G2278,BadCanCurves,1,FALSE())),VLOOKUP(D2278,FOLIOS,6,FALSE()),"not used")</f>
        <v>not used</v>
      </c>
      <c r="P2278" s="83" t="n">
        <f aca="false">IF($N2278="P",VLOOKUP(H2278,PrcBuckets,2,FALSE()),0)</f>
        <v>0</v>
      </c>
      <c r="Q2278" s="83" t="n">
        <f aca="false">IF($N2278="D",VLOOKUP(H2278,BasisBuckets,2,FALSE()),0)</f>
        <v>13</v>
      </c>
      <c r="R2278" s="83" t="n">
        <f aca="false">IF($N2278="PHY",VLOOKUP(H2278,PGDBuckets,2,FALSE()),0)</f>
        <v>0</v>
      </c>
      <c r="S2278" s="83" t="n">
        <f aca="false">IF($N2278="G",VLOOKUP(H2278,PGDBuckets,2,FALSE()),0)</f>
        <v>0</v>
      </c>
      <c r="T2278" s="83" t="n">
        <f aca="false">SUM(P2278:S2278)</f>
        <v>13</v>
      </c>
      <c r="U2278" s="83" t="str">
        <f aca="false">IF(O2278="not used","-",O2278&amp;N2278&amp;T2278)</f>
        <v>-</v>
      </c>
      <c r="V2278" s="83" t="str">
        <f aca="false">IF(O2278="Not Used","-",VLOOKUP(D2278,FOLIOS,7,FALSE())&amp;H2278)</f>
        <v>-</v>
      </c>
      <c r="W2278" s="83" t="str">
        <f aca="false">IF(U2278="-","-",O2278&amp;E2278&amp;H2278)</f>
        <v>-</v>
      </c>
      <c r="X2278" s="84" t="str">
        <f aca="false">D2278&amp;G2278</f>
        <v>FT-CAND-ERMS-BASIF-NTHWST/CANBR</v>
      </c>
      <c r="AF2278" s="0" t="str">
        <f aca="false">D2278&amp;V2278</f>
        <v>FT-CAND-ERMS-BAS-</v>
      </c>
    </row>
    <row r="2279" customFormat="false" ht="12.75" hidden="false" customHeight="false" outlineLevel="0" collapsed="false">
      <c r="A2279" s="80" t="n">
        <v>36682</v>
      </c>
      <c r="B2279" s="81" t="s">
        <v>55</v>
      </c>
      <c r="C2279" s="81" t="s">
        <v>56</v>
      </c>
      <c r="D2279" s="81" t="s">
        <v>84</v>
      </c>
      <c r="E2279" s="81" t="s">
        <v>21</v>
      </c>
      <c r="F2279" s="81"/>
      <c r="G2279" s="81" t="s">
        <v>64</v>
      </c>
      <c r="H2279" s="80" t="n">
        <v>40179</v>
      </c>
      <c r="I2279" s="81" t="n">
        <v>0</v>
      </c>
      <c r="J2279" s="81" t="n">
        <v>0</v>
      </c>
      <c r="K2279" s="82" t="n">
        <f aca="false">IF(J2279=0,0,J2279/I2279)</f>
        <v>0</v>
      </c>
      <c r="L2279" s="82" t="n">
        <f aca="false">I2279/UOM</f>
        <v>0</v>
      </c>
      <c r="M2279" s="82" t="n">
        <f aca="false">J2279/UOM</f>
        <v>0</v>
      </c>
      <c r="N2279" s="83" t="str">
        <f aca="false">IF(F2279="P","PHY",IF(F2279="G","G",E2279))</f>
        <v>D</v>
      </c>
      <c r="O2279" s="83" t="str">
        <f aca="false">IF(ISNA(VLOOKUP(G2279,BadCanCurves,1,FALSE())),VLOOKUP(D2279,FOLIOS,6,FALSE()),"not used")</f>
        <v>not used</v>
      </c>
      <c r="P2279" s="83" t="n">
        <f aca="false">IF($N2279="P",VLOOKUP(H2279,PrcBuckets,2,FALSE()),0)</f>
        <v>0</v>
      </c>
      <c r="Q2279" s="83" t="n">
        <f aca="false">IF($N2279="D",VLOOKUP(H2279,BasisBuckets,2,FALSE()),0)</f>
        <v>13</v>
      </c>
      <c r="R2279" s="83" t="n">
        <f aca="false">IF($N2279="PHY",VLOOKUP(H2279,PGDBuckets,2,FALSE()),0)</f>
        <v>0</v>
      </c>
      <c r="S2279" s="83" t="n">
        <f aca="false">IF($N2279="G",VLOOKUP(H2279,PGDBuckets,2,FALSE()),0)</f>
        <v>0</v>
      </c>
      <c r="T2279" s="83" t="n">
        <f aca="false">SUM(P2279:S2279)</f>
        <v>13</v>
      </c>
      <c r="U2279" s="83" t="str">
        <f aca="false">IF(O2279="not used","-",O2279&amp;N2279&amp;T2279)</f>
        <v>-</v>
      </c>
      <c r="V2279" s="83" t="str">
        <f aca="false">IF(O2279="Not Used","-",VLOOKUP(D2279,FOLIOS,7,FALSE())&amp;H2279)</f>
        <v>-</v>
      </c>
      <c r="W2279" s="83" t="str">
        <f aca="false">IF(U2279="-","-",O2279&amp;E2279&amp;H2279)</f>
        <v>-</v>
      </c>
      <c r="X2279" s="84" t="str">
        <f aca="false">D2279&amp;G2279</f>
        <v>FT-CAND-ERMS-BASIF-NTHWST/CANBR</v>
      </c>
      <c r="AF2279" s="0" t="str">
        <f aca="false">D2279&amp;V2279</f>
        <v>FT-CAND-ERMS-BAS-</v>
      </c>
    </row>
    <row r="2280" customFormat="false" ht="12.75" hidden="false" customHeight="false" outlineLevel="0" collapsed="false">
      <c r="A2280" s="80" t="n">
        <v>36682</v>
      </c>
      <c r="B2280" s="81" t="s">
        <v>55</v>
      </c>
      <c r="C2280" s="81" t="s">
        <v>56</v>
      </c>
      <c r="D2280" s="81" t="s">
        <v>84</v>
      </c>
      <c r="E2280" s="81" t="s">
        <v>21</v>
      </c>
      <c r="F2280" s="81"/>
      <c r="G2280" s="81" t="s">
        <v>64</v>
      </c>
      <c r="H2280" s="80" t="n">
        <v>40210</v>
      </c>
      <c r="I2280" s="81" t="n">
        <v>0</v>
      </c>
      <c r="J2280" s="81" t="n">
        <v>0</v>
      </c>
      <c r="K2280" s="82" t="n">
        <f aca="false">IF(J2280=0,0,J2280/I2280)</f>
        <v>0</v>
      </c>
      <c r="L2280" s="82" t="n">
        <f aca="false">I2280/UOM</f>
        <v>0</v>
      </c>
      <c r="M2280" s="82" t="n">
        <f aca="false">J2280/UOM</f>
        <v>0</v>
      </c>
      <c r="N2280" s="83" t="str">
        <f aca="false">IF(F2280="P","PHY",IF(F2280="G","G",E2280))</f>
        <v>D</v>
      </c>
      <c r="O2280" s="83" t="str">
        <f aca="false">IF(ISNA(VLOOKUP(G2280,BadCanCurves,1,FALSE())),VLOOKUP(D2280,FOLIOS,6,FALSE()),"not used")</f>
        <v>not used</v>
      </c>
      <c r="P2280" s="83" t="n">
        <f aca="false">IF($N2280="P",VLOOKUP(H2280,PrcBuckets,2,FALSE()),0)</f>
        <v>0</v>
      </c>
      <c r="Q2280" s="83" t="n">
        <f aca="false">IF($N2280="D",VLOOKUP(H2280,BasisBuckets,2,FALSE()),0)</f>
        <v>13</v>
      </c>
      <c r="R2280" s="83" t="n">
        <f aca="false">IF($N2280="PHY",VLOOKUP(H2280,PGDBuckets,2,FALSE()),0)</f>
        <v>0</v>
      </c>
      <c r="S2280" s="83" t="n">
        <f aca="false">IF($N2280="G",VLOOKUP(H2280,PGDBuckets,2,FALSE()),0)</f>
        <v>0</v>
      </c>
      <c r="T2280" s="83" t="n">
        <f aca="false">SUM(P2280:S2280)</f>
        <v>13</v>
      </c>
      <c r="U2280" s="83" t="str">
        <f aca="false">IF(O2280="not used","-",O2280&amp;N2280&amp;T2280)</f>
        <v>-</v>
      </c>
      <c r="V2280" s="83" t="str">
        <f aca="false">IF(O2280="Not Used","-",VLOOKUP(D2280,FOLIOS,7,FALSE())&amp;H2280)</f>
        <v>-</v>
      </c>
      <c r="W2280" s="83" t="str">
        <f aca="false">IF(U2280="-","-",O2280&amp;E2280&amp;H2280)</f>
        <v>-</v>
      </c>
      <c r="X2280" s="84" t="str">
        <f aca="false">D2280&amp;G2280</f>
        <v>FT-CAND-ERMS-BASIF-NTHWST/CANBR</v>
      </c>
      <c r="AF2280" s="0" t="str">
        <f aca="false">D2280&amp;V2280</f>
        <v>FT-CAND-ERMS-BAS-</v>
      </c>
    </row>
    <row r="2281" customFormat="false" ht="12.75" hidden="false" customHeight="false" outlineLevel="0" collapsed="false">
      <c r="A2281" s="80" t="n">
        <v>36682</v>
      </c>
      <c r="B2281" s="81" t="s">
        <v>55</v>
      </c>
      <c r="C2281" s="81" t="s">
        <v>56</v>
      </c>
      <c r="D2281" s="81" t="s">
        <v>84</v>
      </c>
      <c r="E2281" s="81" t="s">
        <v>21</v>
      </c>
      <c r="F2281" s="81"/>
      <c r="G2281" s="81" t="s">
        <v>64</v>
      </c>
      <c r="H2281" s="80" t="n">
        <v>40238</v>
      </c>
      <c r="I2281" s="81" t="n">
        <v>0</v>
      </c>
      <c r="J2281" s="81" t="n">
        <v>0</v>
      </c>
      <c r="K2281" s="82" t="n">
        <f aca="false">IF(J2281=0,0,J2281/I2281)</f>
        <v>0</v>
      </c>
      <c r="L2281" s="82" t="n">
        <f aca="false">I2281/UOM</f>
        <v>0</v>
      </c>
      <c r="M2281" s="82" t="n">
        <f aca="false">J2281/UOM</f>
        <v>0</v>
      </c>
      <c r="N2281" s="83" t="str">
        <f aca="false">IF(F2281="P","PHY",IF(F2281="G","G",E2281))</f>
        <v>D</v>
      </c>
      <c r="O2281" s="83" t="str">
        <f aca="false">IF(ISNA(VLOOKUP(G2281,BadCanCurves,1,FALSE())),VLOOKUP(D2281,FOLIOS,6,FALSE()),"not used")</f>
        <v>not used</v>
      </c>
      <c r="P2281" s="83" t="n">
        <f aca="false">IF($N2281="P",VLOOKUP(H2281,PrcBuckets,2,FALSE()),0)</f>
        <v>0</v>
      </c>
      <c r="Q2281" s="83" t="n">
        <f aca="false">IF($N2281="D",VLOOKUP(H2281,BasisBuckets,2,FALSE()),0)</f>
        <v>13</v>
      </c>
      <c r="R2281" s="83" t="n">
        <f aca="false">IF($N2281="PHY",VLOOKUP(H2281,PGDBuckets,2,FALSE()),0)</f>
        <v>0</v>
      </c>
      <c r="S2281" s="83" t="n">
        <f aca="false">IF($N2281="G",VLOOKUP(H2281,PGDBuckets,2,FALSE()),0)</f>
        <v>0</v>
      </c>
      <c r="T2281" s="83" t="n">
        <f aca="false">SUM(P2281:S2281)</f>
        <v>13</v>
      </c>
      <c r="U2281" s="83" t="str">
        <f aca="false">IF(O2281="not used","-",O2281&amp;N2281&amp;T2281)</f>
        <v>-</v>
      </c>
      <c r="V2281" s="83" t="str">
        <f aca="false">IF(O2281="Not Used","-",VLOOKUP(D2281,FOLIOS,7,FALSE())&amp;H2281)</f>
        <v>-</v>
      </c>
      <c r="W2281" s="83" t="str">
        <f aca="false">IF(U2281="-","-",O2281&amp;E2281&amp;H2281)</f>
        <v>-</v>
      </c>
      <c r="X2281" s="84" t="str">
        <f aca="false">D2281&amp;G2281</f>
        <v>FT-CAND-ERMS-BASIF-NTHWST/CANBR</v>
      </c>
      <c r="AF2281" s="0" t="str">
        <f aca="false">D2281&amp;V2281</f>
        <v>FT-CAND-ERMS-BAS-</v>
      </c>
    </row>
    <row r="2282" customFormat="false" ht="12.75" hidden="false" customHeight="false" outlineLevel="0" collapsed="false">
      <c r="A2282" s="80" t="n">
        <v>36682</v>
      </c>
      <c r="B2282" s="81" t="s">
        <v>55</v>
      </c>
      <c r="C2282" s="81" t="s">
        <v>56</v>
      </c>
      <c r="D2282" s="81" t="s">
        <v>84</v>
      </c>
      <c r="E2282" s="81" t="s">
        <v>21</v>
      </c>
      <c r="F2282" s="81"/>
      <c r="G2282" s="81" t="s">
        <v>64</v>
      </c>
      <c r="H2282" s="80" t="n">
        <v>40360</v>
      </c>
      <c r="I2282" s="81" t="n">
        <v>0</v>
      </c>
      <c r="J2282" s="81" t="n">
        <v>0</v>
      </c>
      <c r="K2282" s="82" t="n">
        <f aca="false">IF(J2282=0,0,J2282/I2282)</f>
        <v>0</v>
      </c>
      <c r="L2282" s="82" t="n">
        <f aca="false">I2282/UOM</f>
        <v>0</v>
      </c>
      <c r="M2282" s="82" t="n">
        <f aca="false">J2282/UOM</f>
        <v>0</v>
      </c>
      <c r="N2282" s="83" t="str">
        <f aca="false">IF(F2282="P","PHY",IF(F2282="G","G",E2282))</f>
        <v>D</v>
      </c>
      <c r="O2282" s="83" t="str">
        <f aca="false">IF(ISNA(VLOOKUP(G2282,BadCanCurves,1,FALSE())),VLOOKUP(D2282,FOLIOS,6,FALSE()),"not used")</f>
        <v>not used</v>
      </c>
      <c r="P2282" s="83" t="n">
        <f aca="false">IF($N2282="P",VLOOKUP(H2282,PrcBuckets,2,FALSE()),0)</f>
        <v>0</v>
      </c>
      <c r="Q2282" s="83" t="n">
        <f aca="false">IF($N2282="D",VLOOKUP(H2282,BasisBuckets,2,FALSE()),0)</f>
        <v>13</v>
      </c>
      <c r="R2282" s="83" t="n">
        <f aca="false">IF($N2282="PHY",VLOOKUP(H2282,PGDBuckets,2,FALSE()),0)</f>
        <v>0</v>
      </c>
      <c r="S2282" s="83" t="n">
        <f aca="false">IF($N2282="G",VLOOKUP(H2282,PGDBuckets,2,FALSE()),0)</f>
        <v>0</v>
      </c>
      <c r="T2282" s="83" t="n">
        <f aca="false">SUM(P2282:S2282)</f>
        <v>13</v>
      </c>
      <c r="U2282" s="83" t="str">
        <f aca="false">IF(O2282="not used","-",O2282&amp;N2282&amp;T2282)</f>
        <v>-</v>
      </c>
      <c r="V2282" s="83" t="str">
        <f aca="false">IF(O2282="Not Used","-",VLOOKUP(D2282,FOLIOS,7,FALSE())&amp;H2282)</f>
        <v>-</v>
      </c>
      <c r="W2282" s="83" t="str">
        <f aca="false">IF(U2282="-","-",O2282&amp;E2282&amp;H2282)</f>
        <v>-</v>
      </c>
      <c r="X2282" s="84" t="str">
        <f aca="false">D2282&amp;G2282</f>
        <v>FT-CAND-ERMS-BASIF-NTHWST/CANBR</v>
      </c>
      <c r="AF2282" s="0" t="str">
        <f aca="false">D2282&amp;V2282</f>
        <v>FT-CAND-ERMS-BAS-</v>
      </c>
    </row>
    <row r="2283" customFormat="false" ht="12.75" hidden="false" customHeight="false" outlineLevel="0" collapsed="false">
      <c r="A2283" s="80" t="n">
        <v>36682</v>
      </c>
      <c r="B2283" s="81" t="s">
        <v>55</v>
      </c>
      <c r="C2283" s="81" t="s">
        <v>56</v>
      </c>
      <c r="D2283" s="81" t="s">
        <v>84</v>
      </c>
      <c r="E2283" s="81" t="s">
        <v>21</v>
      </c>
      <c r="F2283" s="81"/>
      <c r="G2283" s="81" t="s">
        <v>64</v>
      </c>
      <c r="H2283" s="80" t="n">
        <v>40391</v>
      </c>
      <c r="I2283" s="81" t="n">
        <v>0</v>
      </c>
      <c r="J2283" s="81" t="n">
        <v>0</v>
      </c>
      <c r="K2283" s="82" t="n">
        <f aca="false">IF(J2283=0,0,J2283/I2283)</f>
        <v>0</v>
      </c>
      <c r="L2283" s="82" t="n">
        <f aca="false">I2283/UOM</f>
        <v>0</v>
      </c>
      <c r="M2283" s="82" t="n">
        <f aca="false">J2283/UOM</f>
        <v>0</v>
      </c>
      <c r="N2283" s="83" t="str">
        <f aca="false">IF(F2283="P","PHY",IF(F2283="G","G",E2283))</f>
        <v>D</v>
      </c>
      <c r="O2283" s="83" t="str">
        <f aca="false">IF(ISNA(VLOOKUP(G2283,BadCanCurves,1,FALSE())),VLOOKUP(D2283,FOLIOS,6,FALSE()),"not used")</f>
        <v>not used</v>
      </c>
      <c r="P2283" s="83" t="n">
        <f aca="false">IF($N2283="P",VLOOKUP(H2283,PrcBuckets,2,FALSE()),0)</f>
        <v>0</v>
      </c>
      <c r="Q2283" s="83" t="n">
        <f aca="false">IF($N2283="D",VLOOKUP(H2283,BasisBuckets,2,FALSE()),0)</f>
        <v>13</v>
      </c>
      <c r="R2283" s="83" t="n">
        <f aca="false">IF($N2283="PHY",VLOOKUP(H2283,PGDBuckets,2,FALSE()),0)</f>
        <v>0</v>
      </c>
      <c r="S2283" s="83" t="n">
        <f aca="false">IF($N2283="G",VLOOKUP(H2283,PGDBuckets,2,FALSE()),0)</f>
        <v>0</v>
      </c>
      <c r="T2283" s="83" t="n">
        <f aca="false">SUM(P2283:S2283)</f>
        <v>13</v>
      </c>
      <c r="U2283" s="83" t="str">
        <f aca="false">IF(O2283="not used","-",O2283&amp;N2283&amp;T2283)</f>
        <v>-</v>
      </c>
      <c r="V2283" s="83" t="str">
        <f aca="false">IF(O2283="Not Used","-",VLOOKUP(D2283,FOLIOS,7,FALSE())&amp;H2283)</f>
        <v>-</v>
      </c>
      <c r="W2283" s="83" t="str">
        <f aca="false">IF(U2283="-","-",O2283&amp;E2283&amp;H2283)</f>
        <v>-</v>
      </c>
      <c r="X2283" s="84" t="str">
        <f aca="false">D2283&amp;G2283</f>
        <v>FT-CAND-ERMS-BASIF-NTHWST/CANBR</v>
      </c>
      <c r="AF2283" s="0" t="str">
        <f aca="false">D2283&amp;V2283</f>
        <v>FT-CAND-ERMS-BAS-</v>
      </c>
    </row>
    <row r="2284" customFormat="false" ht="12.75" hidden="false" customHeight="false" outlineLevel="0" collapsed="false">
      <c r="A2284" s="80" t="n">
        <v>36682</v>
      </c>
      <c r="B2284" s="81" t="s">
        <v>55</v>
      </c>
      <c r="C2284" s="81" t="s">
        <v>56</v>
      </c>
      <c r="D2284" s="81" t="s">
        <v>84</v>
      </c>
      <c r="E2284" s="81" t="s">
        <v>21</v>
      </c>
      <c r="F2284" s="81"/>
      <c r="G2284" s="81" t="s">
        <v>64</v>
      </c>
      <c r="H2284" s="80" t="n">
        <v>40422</v>
      </c>
      <c r="I2284" s="81" t="n">
        <v>0</v>
      </c>
      <c r="J2284" s="81" t="n">
        <v>0</v>
      </c>
      <c r="K2284" s="82" t="n">
        <f aca="false">IF(J2284=0,0,J2284/I2284)</f>
        <v>0</v>
      </c>
      <c r="L2284" s="82" t="n">
        <f aca="false">I2284/UOM</f>
        <v>0</v>
      </c>
      <c r="M2284" s="82" t="n">
        <f aca="false">J2284/UOM</f>
        <v>0</v>
      </c>
      <c r="N2284" s="83" t="str">
        <f aca="false">IF(F2284="P","PHY",IF(F2284="G","G",E2284))</f>
        <v>D</v>
      </c>
      <c r="O2284" s="83" t="str">
        <f aca="false">IF(ISNA(VLOOKUP(G2284,BadCanCurves,1,FALSE())),VLOOKUP(D2284,FOLIOS,6,FALSE()),"not used")</f>
        <v>not used</v>
      </c>
      <c r="P2284" s="83" t="n">
        <f aca="false">IF($N2284="P",VLOOKUP(H2284,PrcBuckets,2,FALSE()),0)</f>
        <v>0</v>
      </c>
      <c r="Q2284" s="83" t="n">
        <f aca="false">IF($N2284="D",VLOOKUP(H2284,BasisBuckets,2,FALSE()),0)</f>
        <v>13</v>
      </c>
      <c r="R2284" s="83" t="n">
        <f aca="false">IF($N2284="PHY",VLOOKUP(H2284,PGDBuckets,2,FALSE()),0)</f>
        <v>0</v>
      </c>
      <c r="S2284" s="83" t="n">
        <f aca="false">IF($N2284="G",VLOOKUP(H2284,PGDBuckets,2,FALSE()),0)</f>
        <v>0</v>
      </c>
      <c r="T2284" s="83" t="n">
        <f aca="false">SUM(P2284:S2284)</f>
        <v>13</v>
      </c>
      <c r="U2284" s="83" t="str">
        <f aca="false">IF(O2284="not used","-",O2284&amp;N2284&amp;T2284)</f>
        <v>-</v>
      </c>
      <c r="V2284" s="83" t="str">
        <f aca="false">IF(O2284="Not Used","-",VLOOKUP(D2284,FOLIOS,7,FALSE())&amp;H2284)</f>
        <v>-</v>
      </c>
      <c r="W2284" s="83" t="str">
        <f aca="false">IF(U2284="-","-",O2284&amp;E2284&amp;H2284)</f>
        <v>-</v>
      </c>
      <c r="X2284" s="84" t="str">
        <f aca="false">D2284&amp;G2284</f>
        <v>FT-CAND-ERMS-BASIF-NTHWST/CANBR</v>
      </c>
      <c r="AF2284" s="0" t="str">
        <f aca="false">D2284&amp;V2284</f>
        <v>FT-CAND-ERMS-BAS-</v>
      </c>
    </row>
    <row r="2285" customFormat="false" ht="12.75" hidden="false" customHeight="false" outlineLevel="0" collapsed="false">
      <c r="A2285" s="80" t="n">
        <v>36682</v>
      </c>
      <c r="B2285" s="81" t="s">
        <v>55</v>
      </c>
      <c r="C2285" s="81" t="s">
        <v>56</v>
      </c>
      <c r="D2285" s="81" t="s">
        <v>84</v>
      </c>
      <c r="E2285" s="81" t="s">
        <v>21</v>
      </c>
      <c r="F2285" s="81"/>
      <c r="G2285" s="81" t="s">
        <v>64</v>
      </c>
      <c r="H2285" s="80" t="n">
        <v>40452</v>
      </c>
      <c r="I2285" s="81" t="n">
        <v>0</v>
      </c>
      <c r="J2285" s="81" t="n">
        <v>0</v>
      </c>
      <c r="K2285" s="82" t="n">
        <f aca="false">IF(J2285=0,0,J2285/I2285)</f>
        <v>0</v>
      </c>
      <c r="L2285" s="82" t="n">
        <f aca="false">I2285/UOM</f>
        <v>0</v>
      </c>
      <c r="M2285" s="82" t="n">
        <f aca="false">J2285/UOM</f>
        <v>0</v>
      </c>
      <c r="N2285" s="83" t="str">
        <f aca="false">IF(F2285="P","PHY",IF(F2285="G","G",E2285))</f>
        <v>D</v>
      </c>
      <c r="O2285" s="83" t="str">
        <f aca="false">IF(ISNA(VLOOKUP(G2285,BadCanCurves,1,FALSE())),VLOOKUP(D2285,FOLIOS,6,FALSE()),"not used")</f>
        <v>not used</v>
      </c>
      <c r="P2285" s="83" t="n">
        <f aca="false">IF($N2285="P",VLOOKUP(H2285,PrcBuckets,2,FALSE()),0)</f>
        <v>0</v>
      </c>
      <c r="Q2285" s="83" t="n">
        <f aca="false">IF($N2285="D",VLOOKUP(H2285,BasisBuckets,2,FALSE()),0)</f>
        <v>13</v>
      </c>
      <c r="R2285" s="83" t="n">
        <f aca="false">IF($N2285="PHY",VLOOKUP(H2285,PGDBuckets,2,FALSE()),0)</f>
        <v>0</v>
      </c>
      <c r="S2285" s="83" t="n">
        <f aca="false">IF($N2285="G",VLOOKUP(H2285,PGDBuckets,2,FALSE()),0)</f>
        <v>0</v>
      </c>
      <c r="T2285" s="83" t="n">
        <f aca="false">SUM(P2285:S2285)</f>
        <v>13</v>
      </c>
      <c r="U2285" s="83" t="str">
        <f aca="false">IF(O2285="not used","-",O2285&amp;N2285&amp;T2285)</f>
        <v>-</v>
      </c>
      <c r="V2285" s="83" t="str">
        <f aca="false">IF(O2285="Not Used","-",VLOOKUP(D2285,FOLIOS,7,FALSE())&amp;H2285)</f>
        <v>-</v>
      </c>
      <c r="W2285" s="83" t="str">
        <f aca="false">IF(U2285="-","-",O2285&amp;E2285&amp;H2285)</f>
        <v>-</v>
      </c>
      <c r="X2285" s="84" t="str">
        <f aca="false">D2285&amp;G2285</f>
        <v>FT-CAND-ERMS-BASIF-NTHWST/CANBR</v>
      </c>
      <c r="AF2285" s="0" t="str">
        <f aca="false">D2285&amp;V2285</f>
        <v>FT-CAND-ERMS-BAS-</v>
      </c>
    </row>
    <row r="2286" customFormat="false" ht="12.75" hidden="false" customHeight="false" outlineLevel="0" collapsed="false">
      <c r="A2286" s="80" t="n">
        <v>36682</v>
      </c>
      <c r="B2286" s="81" t="s">
        <v>55</v>
      </c>
      <c r="C2286" s="81" t="s">
        <v>56</v>
      </c>
      <c r="D2286" s="81" t="s">
        <v>84</v>
      </c>
      <c r="E2286" s="81" t="s">
        <v>21</v>
      </c>
      <c r="F2286" s="81"/>
      <c r="G2286" s="81" t="s">
        <v>64</v>
      </c>
      <c r="H2286" s="80" t="n">
        <v>40483</v>
      </c>
      <c r="I2286" s="81" t="n">
        <v>0</v>
      </c>
      <c r="J2286" s="81" t="n">
        <v>0</v>
      </c>
      <c r="K2286" s="82" t="n">
        <f aca="false">IF(J2286=0,0,J2286/I2286)</f>
        <v>0</v>
      </c>
      <c r="L2286" s="82" t="n">
        <f aca="false">I2286/UOM</f>
        <v>0</v>
      </c>
      <c r="M2286" s="82" t="n">
        <f aca="false">J2286/UOM</f>
        <v>0</v>
      </c>
      <c r="N2286" s="83" t="str">
        <f aca="false">IF(F2286="P","PHY",IF(F2286="G","G",E2286))</f>
        <v>D</v>
      </c>
      <c r="O2286" s="83" t="str">
        <f aca="false">IF(ISNA(VLOOKUP(G2286,BadCanCurves,1,FALSE())),VLOOKUP(D2286,FOLIOS,6,FALSE()),"not used")</f>
        <v>not used</v>
      </c>
      <c r="P2286" s="83" t="n">
        <f aca="false">IF($N2286="P",VLOOKUP(H2286,PrcBuckets,2,FALSE()),0)</f>
        <v>0</v>
      </c>
      <c r="Q2286" s="83" t="n">
        <f aca="false">IF($N2286="D",VLOOKUP(H2286,BasisBuckets,2,FALSE()),0)</f>
        <v>13</v>
      </c>
      <c r="R2286" s="83" t="n">
        <f aca="false">IF($N2286="PHY",VLOOKUP(H2286,PGDBuckets,2,FALSE()),0)</f>
        <v>0</v>
      </c>
      <c r="S2286" s="83" t="n">
        <f aca="false">IF($N2286="G",VLOOKUP(H2286,PGDBuckets,2,FALSE()),0)</f>
        <v>0</v>
      </c>
      <c r="T2286" s="83" t="n">
        <f aca="false">SUM(P2286:S2286)</f>
        <v>13</v>
      </c>
      <c r="U2286" s="83" t="str">
        <f aca="false">IF(O2286="not used","-",O2286&amp;N2286&amp;T2286)</f>
        <v>-</v>
      </c>
      <c r="V2286" s="83" t="str">
        <f aca="false">IF(O2286="Not Used","-",VLOOKUP(D2286,FOLIOS,7,FALSE())&amp;H2286)</f>
        <v>-</v>
      </c>
      <c r="W2286" s="83" t="str">
        <f aca="false">IF(U2286="-","-",O2286&amp;E2286&amp;H2286)</f>
        <v>-</v>
      </c>
      <c r="X2286" s="84" t="str">
        <f aca="false">D2286&amp;G2286</f>
        <v>FT-CAND-ERMS-BASIF-NTHWST/CANBR</v>
      </c>
      <c r="AF2286" s="0" t="str">
        <f aca="false">D2286&amp;V2286</f>
        <v>FT-CAND-ERMS-BAS-</v>
      </c>
    </row>
    <row r="2287" customFormat="false" ht="12.75" hidden="false" customHeight="false" outlineLevel="0" collapsed="false">
      <c r="A2287" s="80" t="n">
        <v>36682</v>
      </c>
      <c r="B2287" s="81" t="s">
        <v>55</v>
      </c>
      <c r="C2287" s="81" t="s">
        <v>56</v>
      </c>
      <c r="D2287" s="81" t="s">
        <v>84</v>
      </c>
      <c r="E2287" s="81" t="s">
        <v>21</v>
      </c>
      <c r="F2287" s="81"/>
      <c r="G2287" s="81" t="s">
        <v>64</v>
      </c>
      <c r="H2287" s="80" t="n">
        <v>40513</v>
      </c>
      <c r="I2287" s="81" t="n">
        <v>0</v>
      </c>
      <c r="J2287" s="81" t="n">
        <v>0</v>
      </c>
      <c r="K2287" s="82" t="n">
        <f aca="false">IF(J2287=0,0,J2287/I2287)</f>
        <v>0</v>
      </c>
      <c r="L2287" s="82" t="n">
        <f aca="false">I2287/UOM</f>
        <v>0</v>
      </c>
      <c r="M2287" s="82" t="n">
        <f aca="false">J2287/UOM</f>
        <v>0</v>
      </c>
      <c r="N2287" s="83" t="str">
        <f aca="false">IF(F2287="P","PHY",IF(F2287="G","G",E2287))</f>
        <v>D</v>
      </c>
      <c r="O2287" s="83" t="str">
        <f aca="false">IF(ISNA(VLOOKUP(G2287,BadCanCurves,1,FALSE())),VLOOKUP(D2287,FOLIOS,6,FALSE()),"not used")</f>
        <v>not used</v>
      </c>
      <c r="P2287" s="83" t="n">
        <f aca="false">IF($N2287="P",VLOOKUP(H2287,PrcBuckets,2,FALSE()),0)</f>
        <v>0</v>
      </c>
      <c r="Q2287" s="83" t="n">
        <f aca="false">IF($N2287="D",VLOOKUP(H2287,BasisBuckets,2,FALSE()),0)</f>
        <v>13</v>
      </c>
      <c r="R2287" s="83" t="n">
        <f aca="false">IF($N2287="PHY",VLOOKUP(H2287,PGDBuckets,2,FALSE()),0)</f>
        <v>0</v>
      </c>
      <c r="S2287" s="83" t="n">
        <f aca="false">IF($N2287="G",VLOOKUP(H2287,PGDBuckets,2,FALSE()),0)</f>
        <v>0</v>
      </c>
      <c r="T2287" s="83" t="n">
        <f aca="false">SUM(P2287:S2287)</f>
        <v>13</v>
      </c>
      <c r="U2287" s="83" t="str">
        <f aca="false">IF(O2287="not used","-",O2287&amp;N2287&amp;T2287)</f>
        <v>-</v>
      </c>
      <c r="V2287" s="83" t="str">
        <f aca="false">IF(O2287="Not Used","-",VLOOKUP(D2287,FOLIOS,7,FALSE())&amp;H2287)</f>
        <v>-</v>
      </c>
      <c r="W2287" s="83" t="str">
        <f aca="false">IF(U2287="-","-",O2287&amp;E2287&amp;H2287)</f>
        <v>-</v>
      </c>
      <c r="X2287" s="84" t="str">
        <f aca="false">D2287&amp;G2287</f>
        <v>FT-CAND-ERMS-BASIF-NTHWST/CANBR</v>
      </c>
      <c r="AF2287" s="0" t="str">
        <f aca="false">D2287&amp;V2287</f>
        <v>FT-CAND-ERMS-BAS-</v>
      </c>
    </row>
    <row r="2288" customFormat="false" ht="12.75" hidden="false" customHeight="false" outlineLevel="0" collapsed="false">
      <c r="A2288" s="80" t="n">
        <v>36682</v>
      </c>
      <c r="B2288" s="81" t="s">
        <v>55</v>
      </c>
      <c r="C2288" s="81" t="s">
        <v>56</v>
      </c>
      <c r="D2288" s="81" t="s">
        <v>84</v>
      </c>
      <c r="E2288" s="81" t="s">
        <v>21</v>
      </c>
      <c r="F2288" s="81"/>
      <c r="G2288" s="81" t="s">
        <v>64</v>
      </c>
      <c r="H2288" s="80" t="n">
        <v>40544</v>
      </c>
      <c r="I2288" s="81" t="n">
        <v>0</v>
      </c>
      <c r="J2288" s="81" t="n">
        <v>0</v>
      </c>
      <c r="K2288" s="82" t="n">
        <f aca="false">IF(J2288=0,0,J2288/I2288)</f>
        <v>0</v>
      </c>
      <c r="L2288" s="82" t="n">
        <f aca="false">I2288/UOM</f>
        <v>0</v>
      </c>
      <c r="M2288" s="82" t="n">
        <f aca="false">J2288/UOM</f>
        <v>0</v>
      </c>
      <c r="N2288" s="83" t="str">
        <f aca="false">IF(F2288="P","PHY",IF(F2288="G","G",E2288))</f>
        <v>D</v>
      </c>
      <c r="O2288" s="83" t="str">
        <f aca="false">IF(ISNA(VLOOKUP(G2288,BadCanCurves,1,FALSE())),VLOOKUP(D2288,FOLIOS,6,FALSE()),"not used")</f>
        <v>not used</v>
      </c>
      <c r="P2288" s="83" t="n">
        <f aca="false">IF($N2288="P",VLOOKUP(H2288,PrcBuckets,2,FALSE()),0)</f>
        <v>0</v>
      </c>
      <c r="Q2288" s="83" t="n">
        <f aca="false">IF($N2288="D",VLOOKUP(H2288,BasisBuckets,2,FALSE()),0)</f>
        <v>14</v>
      </c>
      <c r="R2288" s="83" t="n">
        <f aca="false">IF($N2288="PHY",VLOOKUP(H2288,PGDBuckets,2,FALSE()),0)</f>
        <v>0</v>
      </c>
      <c r="S2288" s="83" t="n">
        <f aca="false">IF($N2288="G",VLOOKUP(H2288,PGDBuckets,2,FALSE()),0)</f>
        <v>0</v>
      </c>
      <c r="T2288" s="83" t="n">
        <f aca="false">SUM(P2288:S2288)</f>
        <v>14</v>
      </c>
      <c r="U2288" s="83" t="str">
        <f aca="false">IF(O2288="not used","-",O2288&amp;N2288&amp;T2288)</f>
        <v>-</v>
      </c>
      <c r="V2288" s="83" t="str">
        <f aca="false">IF(O2288="Not Used","-",VLOOKUP(D2288,FOLIOS,7,FALSE())&amp;H2288)</f>
        <v>-</v>
      </c>
      <c r="W2288" s="83" t="str">
        <f aca="false">IF(U2288="-","-",O2288&amp;E2288&amp;H2288)</f>
        <v>-</v>
      </c>
      <c r="X2288" s="84" t="str">
        <f aca="false">D2288&amp;G2288</f>
        <v>FT-CAND-ERMS-BASIF-NTHWST/CANBR</v>
      </c>
      <c r="AF2288" s="0" t="str">
        <f aca="false">D2288&amp;V2288</f>
        <v>FT-CAND-ERMS-BAS-</v>
      </c>
    </row>
    <row r="2289" customFormat="false" ht="12.75" hidden="false" customHeight="false" outlineLevel="0" collapsed="false">
      <c r="A2289" s="80" t="n">
        <v>36682</v>
      </c>
      <c r="B2289" s="81" t="s">
        <v>55</v>
      </c>
      <c r="C2289" s="81" t="s">
        <v>56</v>
      </c>
      <c r="D2289" s="81" t="s">
        <v>84</v>
      </c>
      <c r="E2289" s="81" t="s">
        <v>21</v>
      </c>
      <c r="F2289" s="81"/>
      <c r="G2289" s="81" t="s">
        <v>64</v>
      </c>
      <c r="H2289" s="80" t="n">
        <v>40575</v>
      </c>
      <c r="I2289" s="81" t="n">
        <v>0</v>
      </c>
      <c r="J2289" s="81" t="n">
        <v>0</v>
      </c>
      <c r="K2289" s="82" t="n">
        <f aca="false">IF(J2289=0,0,J2289/I2289)</f>
        <v>0</v>
      </c>
      <c r="L2289" s="82" t="n">
        <f aca="false">I2289/UOM</f>
        <v>0</v>
      </c>
      <c r="M2289" s="82" t="n">
        <f aca="false">J2289/UOM</f>
        <v>0</v>
      </c>
      <c r="N2289" s="83" t="str">
        <f aca="false">IF(F2289="P","PHY",IF(F2289="G","G",E2289))</f>
        <v>D</v>
      </c>
      <c r="O2289" s="83" t="str">
        <f aca="false">IF(ISNA(VLOOKUP(G2289,BadCanCurves,1,FALSE())),VLOOKUP(D2289,FOLIOS,6,FALSE()),"not used")</f>
        <v>not used</v>
      </c>
      <c r="P2289" s="83" t="n">
        <f aca="false">IF($N2289="P",VLOOKUP(H2289,PrcBuckets,2,FALSE()),0)</f>
        <v>0</v>
      </c>
      <c r="Q2289" s="83" t="n">
        <f aca="false">IF($N2289="D",VLOOKUP(H2289,BasisBuckets,2,FALSE()),0)</f>
        <v>14</v>
      </c>
      <c r="R2289" s="83" t="n">
        <f aca="false">IF($N2289="PHY",VLOOKUP(H2289,PGDBuckets,2,FALSE()),0)</f>
        <v>0</v>
      </c>
      <c r="S2289" s="83" t="n">
        <f aca="false">IF($N2289="G",VLOOKUP(H2289,PGDBuckets,2,FALSE()),0)</f>
        <v>0</v>
      </c>
      <c r="T2289" s="83" t="n">
        <f aca="false">SUM(P2289:S2289)</f>
        <v>14</v>
      </c>
      <c r="U2289" s="83" t="str">
        <f aca="false">IF(O2289="not used","-",O2289&amp;N2289&amp;T2289)</f>
        <v>-</v>
      </c>
      <c r="V2289" s="83" t="str">
        <f aca="false">IF(O2289="Not Used","-",VLOOKUP(D2289,FOLIOS,7,FALSE())&amp;H2289)</f>
        <v>-</v>
      </c>
      <c r="W2289" s="83" t="str">
        <f aca="false">IF(U2289="-","-",O2289&amp;E2289&amp;H2289)</f>
        <v>-</v>
      </c>
      <c r="X2289" s="84" t="str">
        <f aca="false">D2289&amp;G2289</f>
        <v>FT-CAND-ERMS-BASIF-NTHWST/CANBR</v>
      </c>
      <c r="AF2289" s="0" t="str">
        <f aca="false">D2289&amp;V2289</f>
        <v>FT-CAND-ERMS-BAS-</v>
      </c>
    </row>
    <row r="2290" customFormat="false" ht="12.75" hidden="false" customHeight="false" outlineLevel="0" collapsed="false">
      <c r="A2290" s="80" t="n">
        <v>36682</v>
      </c>
      <c r="B2290" s="81" t="s">
        <v>55</v>
      </c>
      <c r="C2290" s="81" t="s">
        <v>56</v>
      </c>
      <c r="D2290" s="81" t="s">
        <v>84</v>
      </c>
      <c r="E2290" s="81" t="s">
        <v>21</v>
      </c>
      <c r="F2290" s="81"/>
      <c r="G2290" s="81" t="s">
        <v>64</v>
      </c>
      <c r="H2290" s="80" t="n">
        <v>40603</v>
      </c>
      <c r="I2290" s="81" t="n">
        <v>0</v>
      </c>
      <c r="J2290" s="81" t="n">
        <v>0</v>
      </c>
      <c r="K2290" s="82" t="n">
        <f aca="false">IF(J2290=0,0,J2290/I2290)</f>
        <v>0</v>
      </c>
      <c r="L2290" s="82" t="n">
        <f aca="false">I2290/UOM</f>
        <v>0</v>
      </c>
      <c r="M2290" s="82" t="n">
        <f aca="false">J2290/UOM</f>
        <v>0</v>
      </c>
      <c r="N2290" s="83" t="str">
        <f aca="false">IF(F2290="P","PHY",IF(F2290="G","G",E2290))</f>
        <v>D</v>
      </c>
      <c r="O2290" s="83" t="str">
        <f aca="false">IF(ISNA(VLOOKUP(G2290,BadCanCurves,1,FALSE())),VLOOKUP(D2290,FOLIOS,6,FALSE()),"not used")</f>
        <v>not used</v>
      </c>
      <c r="P2290" s="83" t="n">
        <f aca="false">IF($N2290="P",VLOOKUP(H2290,PrcBuckets,2,FALSE()),0)</f>
        <v>0</v>
      </c>
      <c r="Q2290" s="83" t="n">
        <f aca="false">IF($N2290="D",VLOOKUP(H2290,BasisBuckets,2,FALSE()),0)</f>
        <v>14</v>
      </c>
      <c r="R2290" s="83" t="n">
        <f aca="false">IF($N2290="PHY",VLOOKUP(H2290,PGDBuckets,2,FALSE()),0)</f>
        <v>0</v>
      </c>
      <c r="S2290" s="83" t="n">
        <f aca="false">IF($N2290="G",VLOOKUP(H2290,PGDBuckets,2,FALSE()),0)</f>
        <v>0</v>
      </c>
      <c r="T2290" s="83" t="n">
        <f aca="false">SUM(P2290:S2290)</f>
        <v>14</v>
      </c>
      <c r="U2290" s="83" t="str">
        <f aca="false">IF(O2290="not used","-",O2290&amp;N2290&amp;T2290)</f>
        <v>-</v>
      </c>
      <c r="V2290" s="83" t="str">
        <f aca="false">IF(O2290="Not Used","-",VLOOKUP(D2290,FOLIOS,7,FALSE())&amp;H2290)</f>
        <v>-</v>
      </c>
      <c r="W2290" s="83" t="str">
        <f aca="false">IF(U2290="-","-",O2290&amp;E2290&amp;H2290)</f>
        <v>-</v>
      </c>
      <c r="X2290" s="84" t="str">
        <f aca="false">D2290&amp;G2290</f>
        <v>FT-CAND-ERMS-BASIF-NTHWST/CANBR</v>
      </c>
      <c r="AF2290" s="0" t="str">
        <f aca="false">D2290&amp;V2290</f>
        <v>FT-CAND-ERMS-BAS-</v>
      </c>
    </row>
    <row r="2291" customFormat="false" ht="12.75" hidden="false" customHeight="false" outlineLevel="0" collapsed="false">
      <c r="A2291" s="80" t="n">
        <v>36682</v>
      </c>
      <c r="B2291" s="81" t="s">
        <v>55</v>
      </c>
      <c r="C2291" s="81" t="s">
        <v>56</v>
      </c>
      <c r="D2291" s="81" t="s">
        <v>84</v>
      </c>
      <c r="E2291" s="81" t="s">
        <v>21</v>
      </c>
      <c r="F2291" s="81"/>
      <c r="G2291" s="81" t="s">
        <v>87</v>
      </c>
      <c r="H2291" s="80" t="n">
        <v>36708</v>
      </c>
      <c r="I2291" s="81" t="n">
        <v>0</v>
      </c>
      <c r="J2291" s="81" t="n">
        <v>0</v>
      </c>
      <c r="K2291" s="82" t="n">
        <f aca="false">IF(J2291=0,0,J2291/I2291)</f>
        <v>0</v>
      </c>
      <c r="L2291" s="82" t="n">
        <f aca="false">I2291/UOM</f>
        <v>0</v>
      </c>
      <c r="M2291" s="82" t="n">
        <f aca="false">J2291/UOM</f>
        <v>0</v>
      </c>
      <c r="N2291" s="83" t="str">
        <f aca="false">IF(F2291="P","PHY",IF(F2291="G","G",E2291))</f>
        <v>D</v>
      </c>
      <c r="O2291" s="83" t="str">
        <f aca="false">IF(ISNA(VLOOKUP(G2291,BadCanCurves,1,FALSE())),VLOOKUP(D2291,FOLIOS,6,FALSE()),"not used")</f>
        <v>not used</v>
      </c>
      <c r="P2291" s="83" t="n">
        <f aca="false">IF($N2291="P",VLOOKUP(H2291,PrcBuckets,2,FALSE()),0)</f>
        <v>0</v>
      </c>
      <c r="Q2291" s="83" t="n">
        <f aca="false">IF($N2291="D",VLOOKUP(H2291,BasisBuckets,2,FALSE()),0)</f>
        <v>4</v>
      </c>
      <c r="R2291" s="83" t="n">
        <f aca="false">IF($N2291="PHY",VLOOKUP(H2291,PGDBuckets,2,FALSE()),0)</f>
        <v>0</v>
      </c>
      <c r="S2291" s="83" t="n">
        <f aca="false">IF($N2291="G",VLOOKUP(H2291,PGDBuckets,2,FALSE()),0)</f>
        <v>0</v>
      </c>
      <c r="T2291" s="83" t="n">
        <f aca="false">SUM(P2291:S2291)</f>
        <v>4</v>
      </c>
      <c r="U2291" s="83" t="str">
        <f aca="false">IF(O2291="not used","-",O2291&amp;N2291&amp;T2291)</f>
        <v>-</v>
      </c>
      <c r="V2291" s="83" t="str">
        <f aca="false">IF(O2291="Not Used","-",VLOOKUP(D2291,FOLIOS,7,FALSE())&amp;H2291)</f>
        <v>-</v>
      </c>
      <c r="W2291" s="83" t="str">
        <f aca="false">IF(U2291="-","-",O2291&amp;E2291&amp;H2291)</f>
        <v>-</v>
      </c>
      <c r="X2291" s="84" t="str">
        <f aca="false">D2291&amp;G2291</f>
        <v>FT-CAND-ERMS-BASIF-NWPL_ROCKY_M</v>
      </c>
      <c r="AF2291" s="0" t="str">
        <f aca="false">D2291&amp;V2291</f>
        <v>FT-CAND-ERMS-BAS-</v>
      </c>
    </row>
    <row r="2292" customFormat="false" ht="12.75" hidden="false" customHeight="false" outlineLevel="0" collapsed="false">
      <c r="A2292" s="80" t="n">
        <v>36682</v>
      </c>
      <c r="B2292" s="81" t="s">
        <v>55</v>
      </c>
      <c r="C2292" s="81" t="s">
        <v>56</v>
      </c>
      <c r="D2292" s="81" t="s">
        <v>84</v>
      </c>
      <c r="E2292" s="81" t="s">
        <v>21</v>
      </c>
      <c r="F2292" s="81"/>
      <c r="G2292" s="81" t="s">
        <v>87</v>
      </c>
      <c r="H2292" s="80" t="n">
        <v>36739</v>
      </c>
      <c r="I2292" s="81" t="n">
        <v>0</v>
      </c>
      <c r="J2292" s="81" t="n">
        <v>0</v>
      </c>
      <c r="K2292" s="82" t="n">
        <f aca="false">IF(J2292=0,0,J2292/I2292)</f>
        <v>0</v>
      </c>
      <c r="L2292" s="82" t="n">
        <f aca="false">I2292/UOM</f>
        <v>0</v>
      </c>
      <c r="M2292" s="82" t="n">
        <f aca="false">J2292/UOM</f>
        <v>0</v>
      </c>
      <c r="N2292" s="83" t="str">
        <f aca="false">IF(F2292="P","PHY",IF(F2292="G","G",E2292))</f>
        <v>D</v>
      </c>
      <c r="O2292" s="83" t="str">
        <f aca="false">IF(ISNA(VLOOKUP(G2292,BadCanCurves,1,FALSE())),VLOOKUP(D2292,FOLIOS,6,FALSE()),"not used")</f>
        <v>not used</v>
      </c>
      <c r="P2292" s="83" t="n">
        <f aca="false">IF($N2292="P",VLOOKUP(H2292,PrcBuckets,2,FALSE()),0)</f>
        <v>0</v>
      </c>
      <c r="Q2292" s="83" t="n">
        <f aca="false">IF($N2292="D",VLOOKUP(H2292,BasisBuckets,2,FALSE()),0)</f>
        <v>5</v>
      </c>
      <c r="R2292" s="83" t="n">
        <f aca="false">IF($N2292="PHY",VLOOKUP(H2292,PGDBuckets,2,FALSE()),0)</f>
        <v>0</v>
      </c>
      <c r="S2292" s="83" t="n">
        <f aca="false">IF($N2292="G",VLOOKUP(H2292,PGDBuckets,2,FALSE()),0)</f>
        <v>0</v>
      </c>
      <c r="T2292" s="83" t="n">
        <f aca="false">SUM(P2292:S2292)</f>
        <v>5</v>
      </c>
      <c r="U2292" s="83" t="str">
        <f aca="false">IF(O2292="not used","-",O2292&amp;N2292&amp;T2292)</f>
        <v>-</v>
      </c>
      <c r="V2292" s="83" t="str">
        <f aca="false">IF(O2292="Not Used","-",VLOOKUP(D2292,FOLIOS,7,FALSE())&amp;H2292)</f>
        <v>-</v>
      </c>
      <c r="W2292" s="83" t="str">
        <f aca="false">IF(U2292="-","-",O2292&amp;E2292&amp;H2292)</f>
        <v>-</v>
      </c>
      <c r="X2292" s="84" t="str">
        <f aca="false">D2292&amp;G2292</f>
        <v>FT-CAND-ERMS-BASIF-NWPL_ROCKY_M</v>
      </c>
      <c r="AF2292" s="0" t="str">
        <f aca="false">D2292&amp;V2292</f>
        <v>FT-CAND-ERMS-BAS-</v>
      </c>
    </row>
    <row r="2293" customFormat="false" ht="12.75" hidden="false" customHeight="false" outlineLevel="0" collapsed="false">
      <c r="A2293" s="80" t="n">
        <v>36682</v>
      </c>
      <c r="B2293" s="81" t="s">
        <v>55</v>
      </c>
      <c r="C2293" s="81" t="s">
        <v>56</v>
      </c>
      <c r="D2293" s="81" t="s">
        <v>84</v>
      </c>
      <c r="E2293" s="81" t="s">
        <v>21</v>
      </c>
      <c r="F2293" s="81"/>
      <c r="G2293" s="81" t="s">
        <v>87</v>
      </c>
      <c r="H2293" s="80" t="n">
        <v>36770</v>
      </c>
      <c r="I2293" s="81" t="n">
        <v>0</v>
      </c>
      <c r="J2293" s="81" t="n">
        <v>0</v>
      </c>
      <c r="K2293" s="82" t="n">
        <f aca="false">IF(J2293=0,0,J2293/I2293)</f>
        <v>0</v>
      </c>
      <c r="L2293" s="82" t="n">
        <f aca="false">I2293/UOM</f>
        <v>0</v>
      </c>
      <c r="M2293" s="82" t="n">
        <f aca="false">J2293/UOM</f>
        <v>0</v>
      </c>
      <c r="N2293" s="83" t="str">
        <f aca="false">IF(F2293="P","PHY",IF(F2293="G","G",E2293))</f>
        <v>D</v>
      </c>
      <c r="O2293" s="83" t="str">
        <f aca="false">IF(ISNA(VLOOKUP(G2293,BadCanCurves,1,FALSE())),VLOOKUP(D2293,FOLIOS,6,FALSE()),"not used")</f>
        <v>not used</v>
      </c>
      <c r="P2293" s="83" t="n">
        <f aca="false">IF($N2293="P",VLOOKUP(H2293,PrcBuckets,2,FALSE()),0)</f>
        <v>0</v>
      </c>
      <c r="Q2293" s="83" t="n">
        <f aca="false">IF($N2293="D",VLOOKUP(H2293,BasisBuckets,2,FALSE()),0)</f>
        <v>6</v>
      </c>
      <c r="R2293" s="83" t="n">
        <f aca="false">IF($N2293="PHY",VLOOKUP(H2293,PGDBuckets,2,FALSE()),0)</f>
        <v>0</v>
      </c>
      <c r="S2293" s="83" t="n">
        <f aca="false">IF($N2293="G",VLOOKUP(H2293,PGDBuckets,2,FALSE()),0)</f>
        <v>0</v>
      </c>
      <c r="T2293" s="83" t="n">
        <f aca="false">SUM(P2293:S2293)</f>
        <v>6</v>
      </c>
      <c r="U2293" s="83" t="str">
        <f aca="false">IF(O2293="not used","-",O2293&amp;N2293&amp;T2293)</f>
        <v>-</v>
      </c>
      <c r="V2293" s="83" t="str">
        <f aca="false">IF(O2293="Not Used","-",VLOOKUP(D2293,FOLIOS,7,FALSE())&amp;H2293)</f>
        <v>-</v>
      </c>
      <c r="W2293" s="83" t="str">
        <f aca="false">IF(U2293="-","-",O2293&amp;E2293&amp;H2293)</f>
        <v>-</v>
      </c>
      <c r="X2293" s="84" t="str">
        <f aca="false">D2293&amp;G2293</f>
        <v>FT-CAND-ERMS-BASIF-NWPL_ROCKY_M</v>
      </c>
      <c r="AF2293" s="0" t="str">
        <f aca="false">D2293&amp;V2293</f>
        <v>FT-CAND-ERMS-BAS-</v>
      </c>
    </row>
    <row r="2294" customFormat="false" ht="12.75" hidden="false" customHeight="false" outlineLevel="0" collapsed="false">
      <c r="A2294" s="80" t="n">
        <v>36682</v>
      </c>
      <c r="B2294" s="81" t="s">
        <v>55</v>
      </c>
      <c r="C2294" s="81" t="s">
        <v>56</v>
      </c>
      <c r="D2294" s="81" t="s">
        <v>84</v>
      </c>
      <c r="E2294" s="81" t="s">
        <v>21</v>
      </c>
      <c r="F2294" s="81"/>
      <c r="G2294" s="81" t="s">
        <v>87</v>
      </c>
      <c r="H2294" s="80" t="n">
        <v>36800</v>
      </c>
      <c r="I2294" s="81" t="n">
        <v>0</v>
      </c>
      <c r="J2294" s="81" t="n">
        <v>0</v>
      </c>
      <c r="K2294" s="82" t="n">
        <f aca="false">IF(J2294=0,0,J2294/I2294)</f>
        <v>0</v>
      </c>
      <c r="L2294" s="82" t="n">
        <f aca="false">I2294/UOM</f>
        <v>0</v>
      </c>
      <c r="M2294" s="82" t="n">
        <f aca="false">J2294/UOM</f>
        <v>0</v>
      </c>
      <c r="N2294" s="83" t="str">
        <f aca="false">IF(F2294="P","PHY",IF(F2294="G","G",E2294))</f>
        <v>D</v>
      </c>
      <c r="O2294" s="83" t="str">
        <f aca="false">IF(ISNA(VLOOKUP(G2294,BadCanCurves,1,FALSE())),VLOOKUP(D2294,FOLIOS,6,FALSE()),"not used")</f>
        <v>not used</v>
      </c>
      <c r="P2294" s="83" t="n">
        <f aca="false">IF($N2294="P",VLOOKUP(H2294,PrcBuckets,2,FALSE()),0)</f>
        <v>0</v>
      </c>
      <c r="Q2294" s="83" t="n">
        <f aca="false">IF($N2294="D",VLOOKUP(H2294,BasisBuckets,2,FALSE()),0)</f>
        <v>7</v>
      </c>
      <c r="R2294" s="83" t="n">
        <f aca="false">IF($N2294="PHY",VLOOKUP(H2294,PGDBuckets,2,FALSE()),0)</f>
        <v>0</v>
      </c>
      <c r="S2294" s="83" t="n">
        <f aca="false">IF($N2294="G",VLOOKUP(H2294,PGDBuckets,2,FALSE()),0)</f>
        <v>0</v>
      </c>
      <c r="T2294" s="83" t="n">
        <f aca="false">SUM(P2294:S2294)</f>
        <v>7</v>
      </c>
      <c r="U2294" s="83" t="str">
        <f aca="false">IF(O2294="not used","-",O2294&amp;N2294&amp;T2294)</f>
        <v>-</v>
      </c>
      <c r="V2294" s="83" t="str">
        <f aca="false">IF(O2294="Not Used","-",VLOOKUP(D2294,FOLIOS,7,FALSE())&amp;H2294)</f>
        <v>-</v>
      </c>
      <c r="W2294" s="83" t="str">
        <f aca="false">IF(U2294="-","-",O2294&amp;E2294&amp;H2294)</f>
        <v>-</v>
      </c>
      <c r="X2294" s="84" t="str">
        <f aca="false">D2294&amp;G2294</f>
        <v>FT-CAND-ERMS-BASIF-NWPL_ROCKY_M</v>
      </c>
      <c r="AF2294" s="0" t="str">
        <f aca="false">D2294&amp;V2294</f>
        <v>FT-CAND-ERMS-BAS-</v>
      </c>
    </row>
    <row r="2295" customFormat="false" ht="12.75" hidden="false" customHeight="false" outlineLevel="0" collapsed="false">
      <c r="A2295" s="80" t="n">
        <v>36682</v>
      </c>
      <c r="B2295" s="81" t="s">
        <v>55</v>
      </c>
      <c r="C2295" s="81" t="s">
        <v>56</v>
      </c>
      <c r="D2295" s="81" t="s">
        <v>84</v>
      </c>
      <c r="E2295" s="81" t="s">
        <v>21</v>
      </c>
      <c r="F2295" s="81"/>
      <c r="G2295" s="81" t="s">
        <v>87</v>
      </c>
      <c r="H2295" s="80" t="n">
        <v>36831</v>
      </c>
      <c r="I2295" s="81" t="n">
        <v>0</v>
      </c>
      <c r="J2295" s="81" t="n">
        <v>0</v>
      </c>
      <c r="K2295" s="82" t="n">
        <f aca="false">IF(J2295=0,0,J2295/I2295)</f>
        <v>0</v>
      </c>
      <c r="L2295" s="82" t="n">
        <f aca="false">I2295/UOM</f>
        <v>0</v>
      </c>
      <c r="M2295" s="82" t="n">
        <f aca="false">J2295/UOM</f>
        <v>0</v>
      </c>
      <c r="N2295" s="83" t="str">
        <f aca="false">IF(F2295="P","PHY",IF(F2295="G","G",E2295))</f>
        <v>D</v>
      </c>
      <c r="O2295" s="83" t="str">
        <f aca="false">IF(ISNA(VLOOKUP(G2295,BadCanCurves,1,FALSE())),VLOOKUP(D2295,FOLIOS,6,FALSE()),"not used")</f>
        <v>not used</v>
      </c>
      <c r="P2295" s="83" t="n">
        <f aca="false">IF($N2295="P",VLOOKUP(H2295,PrcBuckets,2,FALSE()),0)</f>
        <v>0</v>
      </c>
      <c r="Q2295" s="83" t="n">
        <f aca="false">IF($N2295="D",VLOOKUP(H2295,BasisBuckets,2,FALSE()),0)</f>
        <v>8</v>
      </c>
      <c r="R2295" s="83" t="n">
        <f aca="false">IF($N2295="PHY",VLOOKUP(H2295,PGDBuckets,2,FALSE()),0)</f>
        <v>0</v>
      </c>
      <c r="S2295" s="83" t="n">
        <f aca="false">IF($N2295="G",VLOOKUP(H2295,PGDBuckets,2,FALSE()),0)</f>
        <v>0</v>
      </c>
      <c r="T2295" s="83" t="n">
        <f aca="false">SUM(P2295:S2295)</f>
        <v>8</v>
      </c>
      <c r="U2295" s="83" t="str">
        <f aca="false">IF(O2295="not used","-",O2295&amp;N2295&amp;T2295)</f>
        <v>-</v>
      </c>
      <c r="V2295" s="83" t="str">
        <f aca="false">IF(O2295="Not Used","-",VLOOKUP(D2295,FOLIOS,7,FALSE())&amp;H2295)</f>
        <v>-</v>
      </c>
      <c r="W2295" s="83" t="str">
        <f aca="false">IF(U2295="-","-",O2295&amp;E2295&amp;H2295)</f>
        <v>-</v>
      </c>
      <c r="X2295" s="84" t="str">
        <f aca="false">D2295&amp;G2295</f>
        <v>FT-CAND-ERMS-BASIF-NWPL_ROCKY_M</v>
      </c>
      <c r="AF2295" s="0" t="str">
        <f aca="false">D2295&amp;V2295</f>
        <v>FT-CAND-ERMS-BAS-</v>
      </c>
    </row>
    <row r="2296" customFormat="false" ht="12.75" hidden="false" customHeight="false" outlineLevel="0" collapsed="false">
      <c r="A2296" s="80" t="n">
        <v>36682</v>
      </c>
      <c r="B2296" s="81" t="s">
        <v>55</v>
      </c>
      <c r="C2296" s="81" t="s">
        <v>56</v>
      </c>
      <c r="D2296" s="81" t="s">
        <v>84</v>
      </c>
      <c r="E2296" s="81" t="s">
        <v>21</v>
      </c>
      <c r="F2296" s="81"/>
      <c r="G2296" s="81" t="s">
        <v>87</v>
      </c>
      <c r="H2296" s="80" t="n">
        <v>36861</v>
      </c>
      <c r="I2296" s="81" t="n">
        <v>0</v>
      </c>
      <c r="J2296" s="81" t="n">
        <v>0</v>
      </c>
      <c r="K2296" s="82" t="n">
        <f aca="false">IF(J2296=0,0,J2296/I2296)</f>
        <v>0</v>
      </c>
      <c r="L2296" s="82" t="n">
        <f aca="false">I2296/UOM</f>
        <v>0</v>
      </c>
      <c r="M2296" s="82" t="n">
        <f aca="false">J2296/UOM</f>
        <v>0</v>
      </c>
      <c r="N2296" s="83" t="str">
        <f aca="false">IF(F2296="P","PHY",IF(F2296="G","G",E2296))</f>
        <v>D</v>
      </c>
      <c r="O2296" s="83" t="str">
        <f aca="false">IF(ISNA(VLOOKUP(G2296,BadCanCurves,1,FALSE())),VLOOKUP(D2296,FOLIOS,6,FALSE()),"not used")</f>
        <v>not used</v>
      </c>
      <c r="P2296" s="83" t="n">
        <f aca="false">IF($N2296="P",VLOOKUP(H2296,PrcBuckets,2,FALSE()),0)</f>
        <v>0</v>
      </c>
      <c r="Q2296" s="83" t="n">
        <f aca="false">IF($N2296="D",VLOOKUP(H2296,BasisBuckets,2,FALSE()),0)</f>
        <v>8</v>
      </c>
      <c r="R2296" s="83" t="n">
        <f aca="false">IF($N2296="PHY",VLOOKUP(H2296,PGDBuckets,2,FALSE()),0)</f>
        <v>0</v>
      </c>
      <c r="S2296" s="83" t="n">
        <f aca="false">IF($N2296="G",VLOOKUP(H2296,PGDBuckets,2,FALSE()),0)</f>
        <v>0</v>
      </c>
      <c r="T2296" s="83" t="n">
        <f aca="false">SUM(P2296:S2296)</f>
        <v>8</v>
      </c>
      <c r="U2296" s="83" t="str">
        <f aca="false">IF(O2296="not used","-",O2296&amp;N2296&amp;T2296)</f>
        <v>-</v>
      </c>
      <c r="V2296" s="83" t="str">
        <f aca="false">IF(O2296="Not Used","-",VLOOKUP(D2296,FOLIOS,7,FALSE())&amp;H2296)</f>
        <v>-</v>
      </c>
      <c r="W2296" s="83" t="str">
        <f aca="false">IF(U2296="-","-",O2296&amp;E2296&amp;H2296)</f>
        <v>-</v>
      </c>
      <c r="X2296" s="84" t="str">
        <f aca="false">D2296&amp;G2296</f>
        <v>FT-CAND-ERMS-BASIF-NWPL_ROCKY_M</v>
      </c>
      <c r="AF2296" s="0" t="str">
        <f aca="false">D2296&amp;V2296</f>
        <v>FT-CAND-ERMS-BAS-</v>
      </c>
    </row>
    <row r="2297" customFormat="false" ht="12.75" hidden="false" customHeight="false" outlineLevel="0" collapsed="false">
      <c r="A2297" s="80" t="n">
        <v>36682</v>
      </c>
      <c r="B2297" s="81" t="s">
        <v>55</v>
      </c>
      <c r="C2297" s="81" t="s">
        <v>56</v>
      </c>
      <c r="D2297" s="81" t="s">
        <v>84</v>
      </c>
      <c r="E2297" s="81" t="s">
        <v>21</v>
      </c>
      <c r="F2297" s="81"/>
      <c r="G2297" s="81" t="s">
        <v>87</v>
      </c>
      <c r="H2297" s="80" t="n">
        <v>36892</v>
      </c>
      <c r="I2297" s="81" t="n">
        <v>0</v>
      </c>
      <c r="J2297" s="81" t="n">
        <v>0</v>
      </c>
      <c r="K2297" s="82" t="n">
        <f aca="false">IF(J2297=0,0,J2297/I2297)</f>
        <v>0</v>
      </c>
      <c r="L2297" s="82" t="n">
        <f aca="false">I2297/UOM</f>
        <v>0</v>
      </c>
      <c r="M2297" s="82" t="n">
        <f aca="false">J2297/UOM</f>
        <v>0</v>
      </c>
      <c r="N2297" s="83" t="str">
        <f aca="false">IF(F2297="P","PHY",IF(F2297="G","G",E2297))</f>
        <v>D</v>
      </c>
      <c r="O2297" s="83" t="str">
        <f aca="false">IF(ISNA(VLOOKUP(G2297,BadCanCurves,1,FALSE())),VLOOKUP(D2297,FOLIOS,6,FALSE()),"not used")</f>
        <v>not used</v>
      </c>
      <c r="P2297" s="83" t="n">
        <f aca="false">IF($N2297="P",VLOOKUP(H2297,PrcBuckets,2,FALSE()),0)</f>
        <v>0</v>
      </c>
      <c r="Q2297" s="83" t="n">
        <f aca="false">IF($N2297="D",VLOOKUP(H2297,BasisBuckets,2,FALSE()),0)</f>
        <v>9</v>
      </c>
      <c r="R2297" s="83" t="n">
        <f aca="false">IF($N2297="PHY",VLOOKUP(H2297,PGDBuckets,2,FALSE()),0)</f>
        <v>0</v>
      </c>
      <c r="S2297" s="83" t="n">
        <f aca="false">IF($N2297="G",VLOOKUP(H2297,PGDBuckets,2,FALSE()),0)</f>
        <v>0</v>
      </c>
      <c r="T2297" s="83" t="n">
        <f aca="false">SUM(P2297:S2297)</f>
        <v>9</v>
      </c>
      <c r="U2297" s="83" t="str">
        <f aca="false">IF(O2297="not used","-",O2297&amp;N2297&amp;T2297)</f>
        <v>-</v>
      </c>
      <c r="V2297" s="83" t="str">
        <f aca="false">IF(O2297="Not Used","-",VLOOKUP(D2297,FOLIOS,7,FALSE())&amp;H2297)</f>
        <v>-</v>
      </c>
      <c r="W2297" s="83" t="str">
        <f aca="false">IF(U2297="-","-",O2297&amp;E2297&amp;H2297)</f>
        <v>-</v>
      </c>
      <c r="X2297" s="84" t="str">
        <f aca="false">D2297&amp;G2297</f>
        <v>FT-CAND-ERMS-BASIF-NWPL_ROCKY_M</v>
      </c>
      <c r="AF2297" s="0" t="str">
        <f aca="false">D2297&amp;V2297</f>
        <v>FT-CAND-ERMS-BAS-</v>
      </c>
    </row>
    <row r="2298" customFormat="false" ht="12.75" hidden="false" customHeight="false" outlineLevel="0" collapsed="false">
      <c r="A2298" s="80" t="n">
        <v>36682</v>
      </c>
      <c r="B2298" s="81" t="s">
        <v>55</v>
      </c>
      <c r="C2298" s="81" t="s">
        <v>56</v>
      </c>
      <c r="D2298" s="81" t="s">
        <v>84</v>
      </c>
      <c r="E2298" s="81" t="s">
        <v>21</v>
      </c>
      <c r="F2298" s="81"/>
      <c r="G2298" s="81" t="s">
        <v>87</v>
      </c>
      <c r="H2298" s="80" t="n">
        <v>36923</v>
      </c>
      <c r="I2298" s="81" t="n">
        <v>0</v>
      </c>
      <c r="J2298" s="81" t="n">
        <v>0</v>
      </c>
      <c r="K2298" s="82" t="n">
        <f aca="false">IF(J2298=0,0,J2298/I2298)</f>
        <v>0</v>
      </c>
      <c r="L2298" s="82" t="n">
        <f aca="false">I2298/UOM</f>
        <v>0</v>
      </c>
      <c r="M2298" s="82" t="n">
        <f aca="false">J2298/UOM</f>
        <v>0</v>
      </c>
      <c r="N2298" s="83" t="str">
        <f aca="false">IF(F2298="P","PHY",IF(F2298="G","G",E2298))</f>
        <v>D</v>
      </c>
      <c r="O2298" s="83" t="str">
        <f aca="false">IF(ISNA(VLOOKUP(G2298,BadCanCurves,1,FALSE())),VLOOKUP(D2298,FOLIOS,6,FALSE()),"not used")</f>
        <v>not used</v>
      </c>
      <c r="P2298" s="83" t="n">
        <f aca="false">IF($N2298="P",VLOOKUP(H2298,PrcBuckets,2,FALSE()),0)</f>
        <v>0</v>
      </c>
      <c r="Q2298" s="83" t="n">
        <f aca="false">IF($N2298="D",VLOOKUP(H2298,BasisBuckets,2,FALSE()),0)</f>
        <v>9</v>
      </c>
      <c r="R2298" s="83" t="n">
        <f aca="false">IF($N2298="PHY",VLOOKUP(H2298,PGDBuckets,2,FALSE()),0)</f>
        <v>0</v>
      </c>
      <c r="S2298" s="83" t="n">
        <f aca="false">IF($N2298="G",VLOOKUP(H2298,PGDBuckets,2,FALSE()),0)</f>
        <v>0</v>
      </c>
      <c r="T2298" s="83" t="n">
        <f aca="false">SUM(P2298:S2298)</f>
        <v>9</v>
      </c>
      <c r="U2298" s="83" t="str">
        <f aca="false">IF(O2298="not used","-",O2298&amp;N2298&amp;T2298)</f>
        <v>-</v>
      </c>
      <c r="V2298" s="83" t="str">
        <f aca="false">IF(O2298="Not Used","-",VLOOKUP(D2298,FOLIOS,7,FALSE())&amp;H2298)</f>
        <v>-</v>
      </c>
      <c r="W2298" s="83" t="str">
        <f aca="false">IF(U2298="-","-",O2298&amp;E2298&amp;H2298)</f>
        <v>-</v>
      </c>
      <c r="X2298" s="84" t="str">
        <f aca="false">D2298&amp;G2298</f>
        <v>FT-CAND-ERMS-BASIF-NWPL_ROCKY_M</v>
      </c>
      <c r="AF2298" s="0" t="str">
        <f aca="false">D2298&amp;V2298</f>
        <v>FT-CAND-ERMS-BAS-</v>
      </c>
    </row>
    <row r="2299" customFormat="false" ht="12.75" hidden="false" customHeight="false" outlineLevel="0" collapsed="false">
      <c r="A2299" s="80" t="n">
        <v>36682</v>
      </c>
      <c r="B2299" s="81" t="s">
        <v>55</v>
      </c>
      <c r="C2299" s="81" t="s">
        <v>56</v>
      </c>
      <c r="D2299" s="81" t="s">
        <v>84</v>
      </c>
      <c r="E2299" s="81" t="s">
        <v>21</v>
      </c>
      <c r="F2299" s="81"/>
      <c r="G2299" s="81" t="s">
        <v>87</v>
      </c>
      <c r="H2299" s="80" t="n">
        <v>36951</v>
      </c>
      <c r="I2299" s="81" t="n">
        <v>0</v>
      </c>
      <c r="J2299" s="81" t="n">
        <v>0</v>
      </c>
      <c r="K2299" s="82" t="n">
        <f aca="false">IF(J2299=0,0,J2299/I2299)</f>
        <v>0</v>
      </c>
      <c r="L2299" s="82" t="n">
        <f aca="false">I2299/UOM</f>
        <v>0</v>
      </c>
      <c r="M2299" s="82" t="n">
        <f aca="false">J2299/UOM</f>
        <v>0</v>
      </c>
      <c r="N2299" s="83" t="str">
        <f aca="false">IF(F2299="P","PHY",IF(F2299="G","G",E2299))</f>
        <v>D</v>
      </c>
      <c r="O2299" s="83" t="str">
        <f aca="false">IF(ISNA(VLOOKUP(G2299,BadCanCurves,1,FALSE())),VLOOKUP(D2299,FOLIOS,6,FALSE()),"not used")</f>
        <v>not used</v>
      </c>
      <c r="P2299" s="83" t="n">
        <f aca="false">IF($N2299="P",VLOOKUP(H2299,PrcBuckets,2,FALSE()),0)</f>
        <v>0</v>
      </c>
      <c r="Q2299" s="83" t="n">
        <f aca="false">IF($N2299="D",VLOOKUP(H2299,BasisBuckets,2,FALSE()),0)</f>
        <v>9</v>
      </c>
      <c r="R2299" s="83" t="n">
        <f aca="false">IF($N2299="PHY",VLOOKUP(H2299,PGDBuckets,2,FALSE()),0)</f>
        <v>0</v>
      </c>
      <c r="S2299" s="83" t="n">
        <f aca="false">IF($N2299="G",VLOOKUP(H2299,PGDBuckets,2,FALSE()),0)</f>
        <v>0</v>
      </c>
      <c r="T2299" s="83" t="n">
        <f aca="false">SUM(P2299:S2299)</f>
        <v>9</v>
      </c>
      <c r="U2299" s="83" t="str">
        <f aca="false">IF(O2299="not used","-",O2299&amp;N2299&amp;T2299)</f>
        <v>-</v>
      </c>
      <c r="V2299" s="83" t="str">
        <f aca="false">IF(O2299="Not Used","-",VLOOKUP(D2299,FOLIOS,7,FALSE())&amp;H2299)</f>
        <v>-</v>
      </c>
      <c r="W2299" s="83" t="str">
        <f aca="false">IF(U2299="-","-",O2299&amp;E2299&amp;H2299)</f>
        <v>-</v>
      </c>
      <c r="X2299" s="84" t="str">
        <f aca="false">D2299&amp;G2299</f>
        <v>FT-CAND-ERMS-BASIF-NWPL_ROCKY_M</v>
      </c>
      <c r="AF2299" s="0" t="str">
        <f aca="false">D2299&amp;V2299</f>
        <v>FT-CAND-ERMS-BAS-</v>
      </c>
    </row>
    <row r="2300" customFormat="false" ht="12.75" hidden="false" customHeight="false" outlineLevel="0" collapsed="false">
      <c r="A2300" s="80" t="n">
        <v>36682</v>
      </c>
      <c r="B2300" s="81" t="s">
        <v>55</v>
      </c>
      <c r="C2300" s="81" t="s">
        <v>56</v>
      </c>
      <c r="D2300" s="81" t="s">
        <v>84</v>
      </c>
      <c r="E2300" s="81" t="s">
        <v>21</v>
      </c>
      <c r="F2300" s="81"/>
      <c r="G2300" s="81" t="s">
        <v>87</v>
      </c>
      <c r="H2300" s="80" t="n">
        <v>36982</v>
      </c>
      <c r="I2300" s="81" t="n">
        <v>0</v>
      </c>
      <c r="J2300" s="81" t="n">
        <v>0</v>
      </c>
      <c r="K2300" s="82" t="n">
        <f aca="false">IF(J2300=0,0,J2300/I2300)</f>
        <v>0</v>
      </c>
      <c r="L2300" s="82" t="n">
        <f aca="false">I2300/UOM</f>
        <v>0</v>
      </c>
      <c r="M2300" s="82" t="n">
        <f aca="false">J2300/UOM</f>
        <v>0</v>
      </c>
      <c r="N2300" s="83" t="str">
        <f aca="false">IF(F2300="P","PHY",IF(F2300="G","G",E2300))</f>
        <v>D</v>
      </c>
      <c r="O2300" s="83" t="str">
        <f aca="false">IF(ISNA(VLOOKUP(G2300,BadCanCurves,1,FALSE())),VLOOKUP(D2300,FOLIOS,6,FALSE()),"not used")</f>
        <v>not used</v>
      </c>
      <c r="P2300" s="83" t="n">
        <f aca="false">IF($N2300="P",VLOOKUP(H2300,PrcBuckets,2,FALSE()),0)</f>
        <v>0</v>
      </c>
      <c r="Q2300" s="83" t="n">
        <f aca="false">IF($N2300="D",VLOOKUP(H2300,BasisBuckets,2,FALSE()),0)</f>
        <v>9</v>
      </c>
      <c r="R2300" s="83" t="n">
        <f aca="false">IF($N2300="PHY",VLOOKUP(H2300,PGDBuckets,2,FALSE()),0)</f>
        <v>0</v>
      </c>
      <c r="S2300" s="83" t="n">
        <f aca="false">IF($N2300="G",VLOOKUP(H2300,PGDBuckets,2,FALSE()),0)</f>
        <v>0</v>
      </c>
      <c r="T2300" s="83" t="n">
        <f aca="false">SUM(P2300:S2300)</f>
        <v>9</v>
      </c>
      <c r="U2300" s="83" t="str">
        <f aca="false">IF(O2300="not used","-",O2300&amp;N2300&amp;T2300)</f>
        <v>-</v>
      </c>
      <c r="V2300" s="83" t="str">
        <f aca="false">IF(O2300="Not Used","-",VLOOKUP(D2300,FOLIOS,7,FALSE())&amp;H2300)</f>
        <v>-</v>
      </c>
      <c r="W2300" s="83" t="str">
        <f aca="false">IF(U2300="-","-",O2300&amp;E2300&amp;H2300)</f>
        <v>-</v>
      </c>
      <c r="X2300" s="84" t="str">
        <f aca="false">D2300&amp;G2300</f>
        <v>FT-CAND-ERMS-BASIF-NWPL_ROCKY_M</v>
      </c>
      <c r="AF2300" s="0" t="str">
        <f aca="false">D2300&amp;V2300</f>
        <v>FT-CAND-ERMS-BAS-</v>
      </c>
    </row>
    <row r="2301" customFormat="false" ht="12.75" hidden="false" customHeight="false" outlineLevel="0" collapsed="false">
      <c r="A2301" s="80" t="n">
        <v>36682</v>
      </c>
      <c r="B2301" s="81" t="s">
        <v>55</v>
      </c>
      <c r="C2301" s="81" t="s">
        <v>56</v>
      </c>
      <c r="D2301" s="81" t="s">
        <v>84</v>
      </c>
      <c r="E2301" s="81" t="s">
        <v>21</v>
      </c>
      <c r="F2301" s="81"/>
      <c r="G2301" s="81" t="s">
        <v>87</v>
      </c>
      <c r="H2301" s="80" t="n">
        <v>37012</v>
      </c>
      <c r="I2301" s="81" t="n">
        <v>0</v>
      </c>
      <c r="J2301" s="81" t="n">
        <v>0</v>
      </c>
      <c r="K2301" s="82" t="n">
        <f aca="false">IF(J2301=0,0,J2301/I2301)</f>
        <v>0</v>
      </c>
      <c r="L2301" s="82" t="n">
        <f aca="false">I2301/UOM</f>
        <v>0</v>
      </c>
      <c r="M2301" s="82" t="n">
        <f aca="false">J2301/UOM</f>
        <v>0</v>
      </c>
      <c r="N2301" s="83" t="str">
        <f aca="false">IF(F2301="P","PHY",IF(F2301="G","G",E2301))</f>
        <v>D</v>
      </c>
      <c r="O2301" s="83" t="str">
        <f aca="false">IF(ISNA(VLOOKUP(G2301,BadCanCurves,1,FALSE())),VLOOKUP(D2301,FOLIOS,6,FALSE()),"not used")</f>
        <v>not used</v>
      </c>
      <c r="P2301" s="83" t="n">
        <f aca="false">IF($N2301="P",VLOOKUP(H2301,PrcBuckets,2,FALSE()),0)</f>
        <v>0</v>
      </c>
      <c r="Q2301" s="83" t="n">
        <f aca="false">IF($N2301="D",VLOOKUP(H2301,BasisBuckets,2,FALSE()),0)</f>
        <v>9</v>
      </c>
      <c r="R2301" s="83" t="n">
        <f aca="false">IF($N2301="PHY",VLOOKUP(H2301,PGDBuckets,2,FALSE()),0)</f>
        <v>0</v>
      </c>
      <c r="S2301" s="83" t="n">
        <f aca="false">IF($N2301="G",VLOOKUP(H2301,PGDBuckets,2,FALSE()),0)</f>
        <v>0</v>
      </c>
      <c r="T2301" s="83" t="n">
        <f aca="false">SUM(P2301:S2301)</f>
        <v>9</v>
      </c>
      <c r="U2301" s="83" t="str">
        <f aca="false">IF(O2301="not used","-",O2301&amp;N2301&amp;T2301)</f>
        <v>-</v>
      </c>
      <c r="V2301" s="83" t="str">
        <f aca="false">IF(O2301="Not Used","-",VLOOKUP(D2301,FOLIOS,7,FALSE())&amp;H2301)</f>
        <v>-</v>
      </c>
      <c r="W2301" s="83" t="str">
        <f aca="false">IF(U2301="-","-",O2301&amp;E2301&amp;H2301)</f>
        <v>-</v>
      </c>
      <c r="X2301" s="84" t="str">
        <f aca="false">D2301&amp;G2301</f>
        <v>FT-CAND-ERMS-BASIF-NWPL_ROCKY_M</v>
      </c>
      <c r="AF2301" s="0" t="str">
        <f aca="false">D2301&amp;V2301</f>
        <v>FT-CAND-ERMS-BAS-</v>
      </c>
    </row>
    <row r="2302" customFormat="false" ht="12.75" hidden="false" customHeight="false" outlineLevel="0" collapsed="false">
      <c r="A2302" s="80" t="n">
        <v>36682</v>
      </c>
      <c r="B2302" s="81" t="s">
        <v>55</v>
      </c>
      <c r="C2302" s="81" t="s">
        <v>56</v>
      </c>
      <c r="D2302" s="81" t="s">
        <v>84</v>
      </c>
      <c r="E2302" s="81" t="s">
        <v>21</v>
      </c>
      <c r="F2302" s="81"/>
      <c r="G2302" s="81" t="s">
        <v>87</v>
      </c>
      <c r="H2302" s="80" t="n">
        <v>37043</v>
      </c>
      <c r="I2302" s="81" t="n">
        <v>0</v>
      </c>
      <c r="J2302" s="81" t="n">
        <v>0</v>
      </c>
      <c r="K2302" s="82" t="n">
        <f aca="false">IF(J2302=0,0,J2302/I2302)</f>
        <v>0</v>
      </c>
      <c r="L2302" s="82" t="n">
        <f aca="false">I2302/UOM</f>
        <v>0</v>
      </c>
      <c r="M2302" s="82" t="n">
        <f aca="false">J2302/UOM</f>
        <v>0</v>
      </c>
      <c r="N2302" s="83" t="str">
        <f aca="false">IF(F2302="P","PHY",IF(F2302="G","G",E2302))</f>
        <v>D</v>
      </c>
      <c r="O2302" s="83" t="str">
        <f aca="false">IF(ISNA(VLOOKUP(G2302,BadCanCurves,1,FALSE())),VLOOKUP(D2302,FOLIOS,6,FALSE()),"not used")</f>
        <v>not used</v>
      </c>
      <c r="P2302" s="83" t="n">
        <f aca="false">IF($N2302="P",VLOOKUP(H2302,PrcBuckets,2,FALSE()),0)</f>
        <v>0</v>
      </c>
      <c r="Q2302" s="83" t="n">
        <f aca="false">IF($N2302="D",VLOOKUP(H2302,BasisBuckets,2,FALSE()),0)</f>
        <v>9</v>
      </c>
      <c r="R2302" s="83" t="n">
        <f aca="false">IF($N2302="PHY",VLOOKUP(H2302,PGDBuckets,2,FALSE()),0)</f>
        <v>0</v>
      </c>
      <c r="S2302" s="83" t="n">
        <f aca="false">IF($N2302="G",VLOOKUP(H2302,PGDBuckets,2,FALSE()),0)</f>
        <v>0</v>
      </c>
      <c r="T2302" s="83" t="n">
        <f aca="false">SUM(P2302:S2302)</f>
        <v>9</v>
      </c>
      <c r="U2302" s="83" t="str">
        <f aca="false">IF(O2302="not used","-",O2302&amp;N2302&amp;T2302)</f>
        <v>-</v>
      </c>
      <c r="V2302" s="83" t="str">
        <f aca="false">IF(O2302="Not Used","-",VLOOKUP(D2302,FOLIOS,7,FALSE())&amp;H2302)</f>
        <v>-</v>
      </c>
      <c r="W2302" s="83" t="str">
        <f aca="false">IF(U2302="-","-",O2302&amp;E2302&amp;H2302)</f>
        <v>-</v>
      </c>
      <c r="X2302" s="84" t="str">
        <f aca="false">D2302&amp;G2302</f>
        <v>FT-CAND-ERMS-BASIF-NWPL_ROCKY_M</v>
      </c>
      <c r="AF2302" s="0" t="str">
        <f aca="false">D2302&amp;V2302</f>
        <v>FT-CAND-ERMS-BAS-</v>
      </c>
    </row>
    <row r="2303" customFormat="false" ht="12.75" hidden="false" customHeight="false" outlineLevel="0" collapsed="false">
      <c r="A2303" s="80" t="n">
        <v>36682</v>
      </c>
      <c r="B2303" s="81" t="s">
        <v>55</v>
      </c>
      <c r="C2303" s="81" t="s">
        <v>56</v>
      </c>
      <c r="D2303" s="81" t="s">
        <v>84</v>
      </c>
      <c r="E2303" s="81" t="s">
        <v>21</v>
      </c>
      <c r="F2303" s="81"/>
      <c r="G2303" s="81" t="s">
        <v>87</v>
      </c>
      <c r="H2303" s="80" t="n">
        <v>37073</v>
      </c>
      <c r="I2303" s="81" t="n">
        <v>0</v>
      </c>
      <c r="J2303" s="81" t="n">
        <v>0</v>
      </c>
      <c r="K2303" s="82" t="n">
        <f aca="false">IF(J2303=0,0,J2303/I2303)</f>
        <v>0</v>
      </c>
      <c r="L2303" s="82" t="n">
        <f aca="false">I2303/UOM</f>
        <v>0</v>
      </c>
      <c r="M2303" s="82" t="n">
        <f aca="false">J2303/UOM</f>
        <v>0</v>
      </c>
      <c r="N2303" s="83" t="str">
        <f aca="false">IF(F2303="P","PHY",IF(F2303="G","G",E2303))</f>
        <v>D</v>
      </c>
      <c r="O2303" s="83" t="str">
        <f aca="false">IF(ISNA(VLOOKUP(G2303,BadCanCurves,1,FALSE())),VLOOKUP(D2303,FOLIOS,6,FALSE()),"not used")</f>
        <v>not used</v>
      </c>
      <c r="P2303" s="83" t="n">
        <f aca="false">IF($N2303="P",VLOOKUP(H2303,PrcBuckets,2,FALSE()),0)</f>
        <v>0</v>
      </c>
      <c r="Q2303" s="83" t="n">
        <f aca="false">IF($N2303="D",VLOOKUP(H2303,BasisBuckets,2,FALSE()),0)</f>
        <v>9</v>
      </c>
      <c r="R2303" s="83" t="n">
        <f aca="false">IF($N2303="PHY",VLOOKUP(H2303,PGDBuckets,2,FALSE()),0)</f>
        <v>0</v>
      </c>
      <c r="S2303" s="83" t="n">
        <f aca="false">IF($N2303="G",VLOOKUP(H2303,PGDBuckets,2,FALSE()),0)</f>
        <v>0</v>
      </c>
      <c r="T2303" s="83" t="n">
        <f aca="false">SUM(P2303:S2303)</f>
        <v>9</v>
      </c>
      <c r="U2303" s="83" t="str">
        <f aca="false">IF(O2303="not used","-",O2303&amp;N2303&amp;T2303)</f>
        <v>-</v>
      </c>
      <c r="V2303" s="83" t="str">
        <f aca="false">IF(O2303="Not Used","-",VLOOKUP(D2303,FOLIOS,7,FALSE())&amp;H2303)</f>
        <v>-</v>
      </c>
      <c r="W2303" s="83" t="str">
        <f aca="false">IF(U2303="-","-",O2303&amp;E2303&amp;H2303)</f>
        <v>-</v>
      </c>
      <c r="X2303" s="84" t="str">
        <f aca="false">D2303&amp;G2303</f>
        <v>FT-CAND-ERMS-BASIF-NWPL_ROCKY_M</v>
      </c>
      <c r="AF2303" s="0" t="str">
        <f aca="false">D2303&amp;V2303</f>
        <v>FT-CAND-ERMS-BAS-</v>
      </c>
    </row>
    <row r="2304" customFormat="false" ht="12.75" hidden="false" customHeight="false" outlineLevel="0" collapsed="false">
      <c r="A2304" s="80" t="n">
        <v>36682</v>
      </c>
      <c r="B2304" s="81" t="s">
        <v>55</v>
      </c>
      <c r="C2304" s="81" t="s">
        <v>56</v>
      </c>
      <c r="D2304" s="81" t="s">
        <v>84</v>
      </c>
      <c r="E2304" s="81" t="s">
        <v>21</v>
      </c>
      <c r="F2304" s="81"/>
      <c r="G2304" s="81" t="s">
        <v>87</v>
      </c>
      <c r="H2304" s="80" t="n">
        <v>37104</v>
      </c>
      <c r="I2304" s="81" t="n">
        <v>0</v>
      </c>
      <c r="J2304" s="81" t="n">
        <v>0</v>
      </c>
      <c r="K2304" s="82" t="n">
        <f aca="false">IF(J2304=0,0,J2304/I2304)</f>
        <v>0</v>
      </c>
      <c r="L2304" s="82" t="n">
        <f aca="false">I2304/UOM</f>
        <v>0</v>
      </c>
      <c r="M2304" s="82" t="n">
        <f aca="false">J2304/UOM</f>
        <v>0</v>
      </c>
      <c r="N2304" s="83" t="str">
        <f aca="false">IF(F2304="P","PHY",IF(F2304="G","G",E2304))</f>
        <v>D</v>
      </c>
      <c r="O2304" s="83" t="str">
        <f aca="false">IF(ISNA(VLOOKUP(G2304,BadCanCurves,1,FALSE())),VLOOKUP(D2304,FOLIOS,6,FALSE()),"not used")</f>
        <v>not used</v>
      </c>
      <c r="P2304" s="83" t="n">
        <f aca="false">IF($N2304="P",VLOOKUP(H2304,PrcBuckets,2,FALSE()),0)</f>
        <v>0</v>
      </c>
      <c r="Q2304" s="83" t="n">
        <f aca="false">IF($N2304="D",VLOOKUP(H2304,BasisBuckets,2,FALSE()),0)</f>
        <v>9</v>
      </c>
      <c r="R2304" s="83" t="n">
        <f aca="false">IF($N2304="PHY",VLOOKUP(H2304,PGDBuckets,2,FALSE()),0)</f>
        <v>0</v>
      </c>
      <c r="S2304" s="83" t="n">
        <f aca="false">IF($N2304="G",VLOOKUP(H2304,PGDBuckets,2,FALSE()),0)</f>
        <v>0</v>
      </c>
      <c r="T2304" s="83" t="n">
        <f aca="false">SUM(P2304:S2304)</f>
        <v>9</v>
      </c>
      <c r="U2304" s="83" t="str">
        <f aca="false">IF(O2304="not used","-",O2304&amp;N2304&amp;T2304)</f>
        <v>-</v>
      </c>
      <c r="V2304" s="83" t="str">
        <f aca="false">IF(O2304="Not Used","-",VLOOKUP(D2304,FOLIOS,7,FALSE())&amp;H2304)</f>
        <v>-</v>
      </c>
      <c r="W2304" s="83" t="str">
        <f aca="false">IF(U2304="-","-",O2304&amp;E2304&amp;H2304)</f>
        <v>-</v>
      </c>
      <c r="X2304" s="84" t="str">
        <f aca="false">D2304&amp;G2304</f>
        <v>FT-CAND-ERMS-BASIF-NWPL_ROCKY_M</v>
      </c>
      <c r="AF2304" s="0" t="str">
        <f aca="false">D2304&amp;V2304</f>
        <v>FT-CAND-ERMS-BAS-</v>
      </c>
    </row>
    <row r="2305" customFormat="false" ht="12.75" hidden="false" customHeight="false" outlineLevel="0" collapsed="false">
      <c r="A2305" s="80" t="n">
        <v>36682</v>
      </c>
      <c r="B2305" s="81" t="s">
        <v>55</v>
      </c>
      <c r="C2305" s="81" t="s">
        <v>56</v>
      </c>
      <c r="D2305" s="81" t="s">
        <v>84</v>
      </c>
      <c r="E2305" s="81" t="s">
        <v>21</v>
      </c>
      <c r="F2305" s="81"/>
      <c r="G2305" s="81" t="s">
        <v>87</v>
      </c>
      <c r="H2305" s="80" t="n">
        <v>37135</v>
      </c>
      <c r="I2305" s="81" t="n">
        <v>0</v>
      </c>
      <c r="J2305" s="81" t="n">
        <v>0</v>
      </c>
      <c r="K2305" s="82" t="n">
        <f aca="false">IF(J2305=0,0,J2305/I2305)</f>
        <v>0</v>
      </c>
      <c r="L2305" s="82" t="n">
        <f aca="false">I2305/UOM</f>
        <v>0</v>
      </c>
      <c r="M2305" s="82" t="n">
        <f aca="false">J2305/UOM</f>
        <v>0</v>
      </c>
      <c r="N2305" s="83" t="str">
        <f aca="false">IF(F2305="P","PHY",IF(F2305="G","G",E2305))</f>
        <v>D</v>
      </c>
      <c r="O2305" s="83" t="str">
        <f aca="false">IF(ISNA(VLOOKUP(G2305,BadCanCurves,1,FALSE())),VLOOKUP(D2305,FOLIOS,6,FALSE()),"not used")</f>
        <v>not used</v>
      </c>
      <c r="P2305" s="83" t="n">
        <f aca="false">IF($N2305="P",VLOOKUP(H2305,PrcBuckets,2,FALSE()),0)</f>
        <v>0</v>
      </c>
      <c r="Q2305" s="83" t="n">
        <f aca="false">IF($N2305="D",VLOOKUP(H2305,BasisBuckets,2,FALSE()),0)</f>
        <v>9</v>
      </c>
      <c r="R2305" s="83" t="n">
        <f aca="false">IF($N2305="PHY",VLOOKUP(H2305,PGDBuckets,2,FALSE()),0)</f>
        <v>0</v>
      </c>
      <c r="S2305" s="83" t="n">
        <f aca="false">IF($N2305="G",VLOOKUP(H2305,PGDBuckets,2,FALSE()),0)</f>
        <v>0</v>
      </c>
      <c r="T2305" s="83" t="n">
        <f aca="false">SUM(P2305:S2305)</f>
        <v>9</v>
      </c>
      <c r="U2305" s="83" t="str">
        <f aca="false">IF(O2305="not used","-",O2305&amp;N2305&amp;T2305)</f>
        <v>-</v>
      </c>
      <c r="V2305" s="83" t="str">
        <f aca="false">IF(O2305="Not Used","-",VLOOKUP(D2305,FOLIOS,7,FALSE())&amp;H2305)</f>
        <v>-</v>
      </c>
      <c r="W2305" s="83" t="str">
        <f aca="false">IF(U2305="-","-",O2305&amp;E2305&amp;H2305)</f>
        <v>-</v>
      </c>
      <c r="X2305" s="84" t="str">
        <f aca="false">D2305&amp;G2305</f>
        <v>FT-CAND-ERMS-BASIF-NWPL_ROCKY_M</v>
      </c>
      <c r="AF2305" s="0" t="str">
        <f aca="false">D2305&amp;V2305</f>
        <v>FT-CAND-ERMS-BAS-</v>
      </c>
    </row>
    <row r="2306" customFormat="false" ht="12.75" hidden="false" customHeight="false" outlineLevel="0" collapsed="false">
      <c r="A2306" s="80" t="n">
        <v>36682</v>
      </c>
      <c r="B2306" s="81" t="s">
        <v>55</v>
      </c>
      <c r="C2306" s="81" t="s">
        <v>56</v>
      </c>
      <c r="D2306" s="81" t="s">
        <v>84</v>
      </c>
      <c r="E2306" s="81" t="s">
        <v>21</v>
      </c>
      <c r="F2306" s="81"/>
      <c r="G2306" s="81" t="s">
        <v>87</v>
      </c>
      <c r="H2306" s="80" t="n">
        <v>37165</v>
      </c>
      <c r="I2306" s="81" t="n">
        <v>0</v>
      </c>
      <c r="J2306" s="81" t="n">
        <v>0</v>
      </c>
      <c r="K2306" s="82" t="n">
        <f aca="false">IF(J2306=0,0,J2306/I2306)</f>
        <v>0</v>
      </c>
      <c r="L2306" s="82" t="n">
        <f aca="false">I2306/UOM</f>
        <v>0</v>
      </c>
      <c r="M2306" s="82" t="n">
        <f aca="false">J2306/UOM</f>
        <v>0</v>
      </c>
      <c r="N2306" s="83" t="str">
        <f aca="false">IF(F2306="P","PHY",IF(F2306="G","G",E2306))</f>
        <v>D</v>
      </c>
      <c r="O2306" s="83" t="str">
        <f aca="false">IF(ISNA(VLOOKUP(G2306,BadCanCurves,1,FALSE())),VLOOKUP(D2306,FOLIOS,6,FALSE()),"not used")</f>
        <v>not used</v>
      </c>
      <c r="P2306" s="83" t="n">
        <f aca="false">IF($N2306="P",VLOOKUP(H2306,PrcBuckets,2,FALSE()),0)</f>
        <v>0</v>
      </c>
      <c r="Q2306" s="83" t="n">
        <f aca="false">IF($N2306="D",VLOOKUP(H2306,BasisBuckets,2,FALSE()),0)</f>
        <v>9</v>
      </c>
      <c r="R2306" s="83" t="n">
        <f aca="false">IF($N2306="PHY",VLOOKUP(H2306,PGDBuckets,2,FALSE()),0)</f>
        <v>0</v>
      </c>
      <c r="S2306" s="83" t="n">
        <f aca="false">IF($N2306="G",VLOOKUP(H2306,PGDBuckets,2,FALSE()),0)</f>
        <v>0</v>
      </c>
      <c r="T2306" s="83" t="n">
        <f aca="false">SUM(P2306:S2306)</f>
        <v>9</v>
      </c>
      <c r="U2306" s="83" t="str">
        <f aca="false">IF(O2306="not used","-",O2306&amp;N2306&amp;T2306)</f>
        <v>-</v>
      </c>
      <c r="V2306" s="83" t="str">
        <f aca="false">IF(O2306="Not Used","-",VLOOKUP(D2306,FOLIOS,7,FALSE())&amp;H2306)</f>
        <v>-</v>
      </c>
      <c r="W2306" s="83" t="str">
        <f aca="false">IF(U2306="-","-",O2306&amp;E2306&amp;H2306)</f>
        <v>-</v>
      </c>
      <c r="X2306" s="84" t="str">
        <f aca="false">D2306&amp;G2306</f>
        <v>FT-CAND-ERMS-BASIF-NWPL_ROCKY_M</v>
      </c>
      <c r="AF2306" s="0" t="str">
        <f aca="false">D2306&amp;V2306</f>
        <v>FT-CAND-ERMS-BAS-</v>
      </c>
    </row>
    <row r="2307" customFormat="false" ht="12.75" hidden="false" customHeight="false" outlineLevel="0" collapsed="false">
      <c r="A2307" s="80" t="n">
        <v>36682</v>
      </c>
      <c r="B2307" s="81" t="s">
        <v>55</v>
      </c>
      <c r="C2307" s="81" t="s">
        <v>56</v>
      </c>
      <c r="D2307" s="81" t="s">
        <v>84</v>
      </c>
      <c r="E2307" s="81" t="s">
        <v>21</v>
      </c>
      <c r="F2307" s="81"/>
      <c r="G2307" s="81" t="s">
        <v>87</v>
      </c>
      <c r="H2307" s="80" t="n">
        <v>37196</v>
      </c>
      <c r="I2307" s="81" t="n">
        <v>0</v>
      </c>
      <c r="J2307" s="81" t="n">
        <v>0</v>
      </c>
      <c r="K2307" s="82" t="n">
        <f aca="false">IF(J2307=0,0,J2307/I2307)</f>
        <v>0</v>
      </c>
      <c r="L2307" s="82" t="n">
        <f aca="false">I2307/UOM</f>
        <v>0</v>
      </c>
      <c r="M2307" s="82" t="n">
        <f aca="false">J2307/UOM</f>
        <v>0</v>
      </c>
      <c r="N2307" s="83" t="str">
        <f aca="false">IF(F2307="P","PHY",IF(F2307="G","G",E2307))</f>
        <v>D</v>
      </c>
      <c r="O2307" s="83" t="str">
        <f aca="false">IF(ISNA(VLOOKUP(G2307,BadCanCurves,1,FALSE())),VLOOKUP(D2307,FOLIOS,6,FALSE()),"not used")</f>
        <v>not used</v>
      </c>
      <c r="P2307" s="83" t="n">
        <f aca="false">IF($N2307="P",VLOOKUP(H2307,PrcBuckets,2,FALSE()),0)</f>
        <v>0</v>
      </c>
      <c r="Q2307" s="83" t="n">
        <f aca="false">IF($N2307="D",VLOOKUP(H2307,BasisBuckets,2,FALSE()),0)</f>
        <v>9</v>
      </c>
      <c r="R2307" s="83" t="n">
        <f aca="false">IF($N2307="PHY",VLOOKUP(H2307,PGDBuckets,2,FALSE()),0)</f>
        <v>0</v>
      </c>
      <c r="S2307" s="83" t="n">
        <f aca="false">IF($N2307="G",VLOOKUP(H2307,PGDBuckets,2,FALSE()),0)</f>
        <v>0</v>
      </c>
      <c r="T2307" s="83" t="n">
        <f aca="false">SUM(P2307:S2307)</f>
        <v>9</v>
      </c>
      <c r="U2307" s="83" t="str">
        <f aca="false">IF(O2307="not used","-",O2307&amp;N2307&amp;T2307)</f>
        <v>-</v>
      </c>
      <c r="V2307" s="83" t="str">
        <f aca="false">IF(O2307="Not Used","-",VLOOKUP(D2307,FOLIOS,7,FALSE())&amp;H2307)</f>
        <v>-</v>
      </c>
      <c r="W2307" s="83" t="str">
        <f aca="false">IF(U2307="-","-",O2307&amp;E2307&amp;H2307)</f>
        <v>-</v>
      </c>
      <c r="X2307" s="84" t="str">
        <f aca="false">D2307&amp;G2307</f>
        <v>FT-CAND-ERMS-BASIF-NWPL_ROCKY_M</v>
      </c>
      <c r="AF2307" s="0" t="str">
        <f aca="false">D2307&amp;V2307</f>
        <v>FT-CAND-ERMS-BAS-</v>
      </c>
    </row>
    <row r="2308" customFormat="false" ht="12.75" hidden="false" customHeight="false" outlineLevel="0" collapsed="false">
      <c r="A2308" s="80" t="n">
        <v>36682</v>
      </c>
      <c r="B2308" s="81" t="s">
        <v>55</v>
      </c>
      <c r="C2308" s="81" t="s">
        <v>56</v>
      </c>
      <c r="D2308" s="81" t="s">
        <v>84</v>
      </c>
      <c r="E2308" s="81" t="s">
        <v>21</v>
      </c>
      <c r="F2308" s="81"/>
      <c r="G2308" s="81" t="s">
        <v>87</v>
      </c>
      <c r="H2308" s="80" t="n">
        <v>37226</v>
      </c>
      <c r="I2308" s="81" t="n">
        <v>0</v>
      </c>
      <c r="J2308" s="81" t="n">
        <v>0</v>
      </c>
      <c r="K2308" s="82" t="n">
        <f aca="false">IF(J2308=0,0,J2308/I2308)</f>
        <v>0</v>
      </c>
      <c r="L2308" s="82" t="n">
        <f aca="false">I2308/UOM</f>
        <v>0</v>
      </c>
      <c r="M2308" s="82" t="n">
        <f aca="false">J2308/UOM</f>
        <v>0</v>
      </c>
      <c r="N2308" s="83" t="str">
        <f aca="false">IF(F2308="P","PHY",IF(F2308="G","G",E2308))</f>
        <v>D</v>
      </c>
      <c r="O2308" s="83" t="str">
        <f aca="false">IF(ISNA(VLOOKUP(G2308,BadCanCurves,1,FALSE())),VLOOKUP(D2308,FOLIOS,6,FALSE()),"not used")</f>
        <v>not used</v>
      </c>
      <c r="P2308" s="83" t="n">
        <f aca="false">IF($N2308="P",VLOOKUP(H2308,PrcBuckets,2,FALSE()),0)</f>
        <v>0</v>
      </c>
      <c r="Q2308" s="83" t="n">
        <f aca="false">IF($N2308="D",VLOOKUP(H2308,BasisBuckets,2,FALSE()),0)</f>
        <v>9</v>
      </c>
      <c r="R2308" s="83" t="n">
        <f aca="false">IF($N2308="PHY",VLOOKUP(H2308,PGDBuckets,2,FALSE()),0)</f>
        <v>0</v>
      </c>
      <c r="S2308" s="83" t="n">
        <f aca="false">IF($N2308="G",VLOOKUP(H2308,PGDBuckets,2,FALSE()),0)</f>
        <v>0</v>
      </c>
      <c r="T2308" s="83" t="n">
        <f aca="false">SUM(P2308:S2308)</f>
        <v>9</v>
      </c>
      <c r="U2308" s="83" t="str">
        <f aca="false">IF(O2308="not used","-",O2308&amp;N2308&amp;T2308)</f>
        <v>-</v>
      </c>
      <c r="V2308" s="83" t="str">
        <f aca="false">IF(O2308="Not Used","-",VLOOKUP(D2308,FOLIOS,7,FALSE())&amp;H2308)</f>
        <v>-</v>
      </c>
      <c r="W2308" s="83" t="str">
        <f aca="false">IF(U2308="-","-",O2308&amp;E2308&amp;H2308)</f>
        <v>-</v>
      </c>
      <c r="X2308" s="84" t="str">
        <f aca="false">D2308&amp;G2308</f>
        <v>FT-CAND-ERMS-BASIF-NWPL_ROCKY_M</v>
      </c>
      <c r="AF2308" s="0" t="str">
        <f aca="false">D2308&amp;V2308</f>
        <v>FT-CAND-ERMS-BAS-</v>
      </c>
    </row>
    <row r="2309" customFormat="false" ht="12.75" hidden="false" customHeight="false" outlineLevel="0" collapsed="false">
      <c r="A2309" s="80" t="n">
        <v>36682</v>
      </c>
      <c r="B2309" s="81" t="s">
        <v>55</v>
      </c>
      <c r="C2309" s="81" t="s">
        <v>56</v>
      </c>
      <c r="D2309" s="81" t="s">
        <v>84</v>
      </c>
      <c r="E2309" s="81" t="s">
        <v>21</v>
      </c>
      <c r="F2309" s="81"/>
      <c r="G2309" s="81" t="s">
        <v>87</v>
      </c>
      <c r="H2309" s="80" t="n">
        <v>37257</v>
      </c>
      <c r="I2309" s="81" t="n">
        <v>0</v>
      </c>
      <c r="J2309" s="81" t="n">
        <v>0</v>
      </c>
      <c r="K2309" s="82" t="n">
        <f aca="false">IF(J2309=0,0,J2309/I2309)</f>
        <v>0</v>
      </c>
      <c r="L2309" s="82" t="n">
        <f aca="false">I2309/UOM</f>
        <v>0</v>
      </c>
      <c r="M2309" s="82" t="n">
        <f aca="false">J2309/UOM</f>
        <v>0</v>
      </c>
      <c r="N2309" s="83" t="str">
        <f aca="false">IF(F2309="P","PHY",IF(F2309="G","G",E2309))</f>
        <v>D</v>
      </c>
      <c r="O2309" s="83" t="str">
        <f aca="false">IF(ISNA(VLOOKUP(G2309,BadCanCurves,1,FALSE())),VLOOKUP(D2309,FOLIOS,6,FALSE()),"not used")</f>
        <v>not used</v>
      </c>
      <c r="P2309" s="83" t="n">
        <f aca="false">IF($N2309="P",VLOOKUP(H2309,PrcBuckets,2,FALSE()),0)</f>
        <v>0</v>
      </c>
      <c r="Q2309" s="83" t="n">
        <f aca="false">IF($N2309="D",VLOOKUP(H2309,BasisBuckets,2,FALSE()),0)</f>
        <v>10</v>
      </c>
      <c r="R2309" s="83" t="n">
        <f aca="false">IF($N2309="PHY",VLOOKUP(H2309,PGDBuckets,2,FALSE()),0)</f>
        <v>0</v>
      </c>
      <c r="S2309" s="83" t="n">
        <f aca="false">IF($N2309="G",VLOOKUP(H2309,PGDBuckets,2,FALSE()),0)</f>
        <v>0</v>
      </c>
      <c r="T2309" s="83" t="n">
        <f aca="false">SUM(P2309:S2309)</f>
        <v>10</v>
      </c>
      <c r="U2309" s="83" t="str">
        <f aca="false">IF(O2309="not used","-",O2309&amp;N2309&amp;T2309)</f>
        <v>-</v>
      </c>
      <c r="V2309" s="83" t="str">
        <f aca="false">IF(O2309="Not Used","-",VLOOKUP(D2309,FOLIOS,7,FALSE())&amp;H2309)</f>
        <v>-</v>
      </c>
      <c r="W2309" s="83" t="str">
        <f aca="false">IF(U2309="-","-",O2309&amp;E2309&amp;H2309)</f>
        <v>-</v>
      </c>
      <c r="X2309" s="84" t="str">
        <f aca="false">D2309&amp;G2309</f>
        <v>FT-CAND-ERMS-BASIF-NWPL_ROCKY_M</v>
      </c>
      <c r="AF2309" s="0" t="str">
        <f aca="false">D2309&amp;V2309</f>
        <v>FT-CAND-ERMS-BAS-</v>
      </c>
    </row>
    <row r="2310" customFormat="false" ht="12.75" hidden="false" customHeight="false" outlineLevel="0" collapsed="false">
      <c r="A2310" s="80" t="n">
        <v>36682</v>
      </c>
      <c r="B2310" s="81" t="s">
        <v>55</v>
      </c>
      <c r="C2310" s="81" t="s">
        <v>56</v>
      </c>
      <c r="D2310" s="81" t="s">
        <v>84</v>
      </c>
      <c r="E2310" s="81" t="s">
        <v>21</v>
      </c>
      <c r="F2310" s="81"/>
      <c r="G2310" s="81" t="s">
        <v>87</v>
      </c>
      <c r="H2310" s="80" t="n">
        <v>37288</v>
      </c>
      <c r="I2310" s="81" t="n">
        <v>0</v>
      </c>
      <c r="J2310" s="81" t="n">
        <v>0</v>
      </c>
      <c r="K2310" s="82" t="n">
        <f aca="false">IF(J2310=0,0,J2310/I2310)</f>
        <v>0</v>
      </c>
      <c r="L2310" s="82" t="n">
        <f aca="false">I2310/UOM</f>
        <v>0</v>
      </c>
      <c r="M2310" s="82" t="n">
        <f aca="false">J2310/UOM</f>
        <v>0</v>
      </c>
      <c r="N2310" s="83" t="str">
        <f aca="false">IF(F2310="P","PHY",IF(F2310="G","G",E2310))</f>
        <v>D</v>
      </c>
      <c r="O2310" s="83" t="str">
        <f aca="false">IF(ISNA(VLOOKUP(G2310,BadCanCurves,1,FALSE())),VLOOKUP(D2310,FOLIOS,6,FALSE()),"not used")</f>
        <v>not used</v>
      </c>
      <c r="P2310" s="83" t="n">
        <f aca="false">IF($N2310="P",VLOOKUP(H2310,PrcBuckets,2,FALSE()),0)</f>
        <v>0</v>
      </c>
      <c r="Q2310" s="83" t="n">
        <f aca="false">IF($N2310="D",VLOOKUP(H2310,BasisBuckets,2,FALSE()),0)</f>
        <v>10</v>
      </c>
      <c r="R2310" s="83" t="n">
        <f aca="false">IF($N2310="PHY",VLOOKUP(H2310,PGDBuckets,2,FALSE()),0)</f>
        <v>0</v>
      </c>
      <c r="S2310" s="83" t="n">
        <f aca="false">IF($N2310="G",VLOOKUP(H2310,PGDBuckets,2,FALSE()),0)</f>
        <v>0</v>
      </c>
      <c r="T2310" s="83" t="n">
        <f aca="false">SUM(P2310:S2310)</f>
        <v>10</v>
      </c>
      <c r="U2310" s="83" t="str">
        <f aca="false">IF(O2310="not used","-",O2310&amp;N2310&amp;T2310)</f>
        <v>-</v>
      </c>
      <c r="V2310" s="83" t="str">
        <f aca="false">IF(O2310="Not Used","-",VLOOKUP(D2310,FOLIOS,7,FALSE())&amp;H2310)</f>
        <v>-</v>
      </c>
      <c r="W2310" s="83" t="str">
        <f aca="false">IF(U2310="-","-",O2310&amp;E2310&amp;H2310)</f>
        <v>-</v>
      </c>
      <c r="X2310" s="84" t="str">
        <f aca="false">D2310&amp;G2310</f>
        <v>FT-CAND-ERMS-BASIF-NWPL_ROCKY_M</v>
      </c>
      <c r="AF2310" s="0" t="str">
        <f aca="false">D2310&amp;V2310</f>
        <v>FT-CAND-ERMS-BAS-</v>
      </c>
    </row>
    <row r="2311" customFormat="false" ht="12.75" hidden="false" customHeight="false" outlineLevel="0" collapsed="false">
      <c r="A2311" s="80" t="n">
        <v>36682</v>
      </c>
      <c r="B2311" s="81" t="s">
        <v>55</v>
      </c>
      <c r="C2311" s="81" t="s">
        <v>56</v>
      </c>
      <c r="D2311" s="81" t="s">
        <v>84</v>
      </c>
      <c r="E2311" s="81" t="s">
        <v>21</v>
      </c>
      <c r="F2311" s="81"/>
      <c r="G2311" s="81" t="s">
        <v>87</v>
      </c>
      <c r="H2311" s="80" t="n">
        <v>37316</v>
      </c>
      <c r="I2311" s="81" t="n">
        <v>0</v>
      </c>
      <c r="J2311" s="81" t="n">
        <v>0</v>
      </c>
      <c r="K2311" s="82" t="n">
        <f aca="false">IF(J2311=0,0,J2311/I2311)</f>
        <v>0</v>
      </c>
      <c r="L2311" s="82" t="n">
        <f aca="false">I2311/UOM</f>
        <v>0</v>
      </c>
      <c r="M2311" s="82" t="n">
        <f aca="false">J2311/UOM</f>
        <v>0</v>
      </c>
      <c r="N2311" s="83" t="str">
        <f aca="false">IF(F2311="P","PHY",IF(F2311="G","G",E2311))</f>
        <v>D</v>
      </c>
      <c r="O2311" s="83" t="str">
        <f aca="false">IF(ISNA(VLOOKUP(G2311,BadCanCurves,1,FALSE())),VLOOKUP(D2311,FOLIOS,6,FALSE()),"not used")</f>
        <v>not used</v>
      </c>
      <c r="P2311" s="83" t="n">
        <f aca="false">IF($N2311="P",VLOOKUP(H2311,PrcBuckets,2,FALSE()),0)</f>
        <v>0</v>
      </c>
      <c r="Q2311" s="83" t="n">
        <f aca="false">IF($N2311="D",VLOOKUP(H2311,BasisBuckets,2,FALSE()),0)</f>
        <v>10</v>
      </c>
      <c r="R2311" s="83" t="n">
        <f aca="false">IF($N2311="PHY",VLOOKUP(H2311,PGDBuckets,2,FALSE()),0)</f>
        <v>0</v>
      </c>
      <c r="S2311" s="83" t="n">
        <f aca="false">IF($N2311="G",VLOOKUP(H2311,PGDBuckets,2,FALSE()),0)</f>
        <v>0</v>
      </c>
      <c r="T2311" s="83" t="n">
        <f aca="false">SUM(P2311:S2311)</f>
        <v>10</v>
      </c>
      <c r="U2311" s="83" t="str">
        <f aca="false">IF(O2311="not used","-",O2311&amp;N2311&amp;T2311)</f>
        <v>-</v>
      </c>
      <c r="V2311" s="83" t="str">
        <f aca="false">IF(O2311="Not Used","-",VLOOKUP(D2311,FOLIOS,7,FALSE())&amp;H2311)</f>
        <v>-</v>
      </c>
      <c r="W2311" s="83" t="str">
        <f aca="false">IF(U2311="-","-",O2311&amp;E2311&amp;H2311)</f>
        <v>-</v>
      </c>
      <c r="X2311" s="84" t="str">
        <f aca="false">D2311&amp;G2311</f>
        <v>FT-CAND-ERMS-BASIF-NWPL_ROCKY_M</v>
      </c>
      <c r="AF2311" s="0" t="str">
        <f aca="false">D2311&amp;V2311</f>
        <v>FT-CAND-ERMS-BAS-</v>
      </c>
    </row>
    <row r="2312" customFormat="false" ht="12.75" hidden="false" customHeight="false" outlineLevel="0" collapsed="false">
      <c r="A2312" s="80" t="n">
        <v>36682</v>
      </c>
      <c r="B2312" s="81" t="s">
        <v>55</v>
      </c>
      <c r="C2312" s="81" t="s">
        <v>56</v>
      </c>
      <c r="D2312" s="81" t="s">
        <v>84</v>
      </c>
      <c r="E2312" s="81" t="s">
        <v>21</v>
      </c>
      <c r="F2312" s="81"/>
      <c r="G2312" s="81" t="s">
        <v>87</v>
      </c>
      <c r="H2312" s="80" t="n">
        <v>37347</v>
      </c>
      <c r="I2312" s="81" t="n">
        <v>0</v>
      </c>
      <c r="J2312" s="81" t="n">
        <v>0</v>
      </c>
      <c r="K2312" s="82" t="n">
        <f aca="false">IF(J2312=0,0,J2312/I2312)</f>
        <v>0</v>
      </c>
      <c r="L2312" s="82" t="n">
        <f aca="false">I2312/UOM</f>
        <v>0</v>
      </c>
      <c r="M2312" s="82" t="n">
        <f aca="false">J2312/UOM</f>
        <v>0</v>
      </c>
      <c r="N2312" s="83" t="str">
        <f aca="false">IF(F2312="P","PHY",IF(F2312="G","G",E2312))</f>
        <v>D</v>
      </c>
      <c r="O2312" s="83" t="str">
        <f aca="false">IF(ISNA(VLOOKUP(G2312,BadCanCurves,1,FALSE())),VLOOKUP(D2312,FOLIOS,6,FALSE()),"not used")</f>
        <v>not used</v>
      </c>
      <c r="P2312" s="83" t="n">
        <f aca="false">IF($N2312="P",VLOOKUP(H2312,PrcBuckets,2,FALSE()),0)</f>
        <v>0</v>
      </c>
      <c r="Q2312" s="83" t="n">
        <f aca="false">IF($N2312="D",VLOOKUP(H2312,BasisBuckets,2,FALSE()),0)</f>
        <v>10</v>
      </c>
      <c r="R2312" s="83" t="n">
        <f aca="false">IF($N2312="PHY",VLOOKUP(H2312,PGDBuckets,2,FALSE()),0)</f>
        <v>0</v>
      </c>
      <c r="S2312" s="83" t="n">
        <f aca="false">IF($N2312="G",VLOOKUP(H2312,PGDBuckets,2,FALSE()),0)</f>
        <v>0</v>
      </c>
      <c r="T2312" s="83" t="n">
        <f aca="false">SUM(P2312:S2312)</f>
        <v>10</v>
      </c>
      <c r="U2312" s="83" t="str">
        <f aca="false">IF(O2312="not used","-",O2312&amp;N2312&amp;T2312)</f>
        <v>-</v>
      </c>
      <c r="V2312" s="83" t="str">
        <f aca="false">IF(O2312="Not Used","-",VLOOKUP(D2312,FOLIOS,7,FALSE())&amp;H2312)</f>
        <v>-</v>
      </c>
      <c r="W2312" s="83" t="str">
        <f aca="false">IF(U2312="-","-",O2312&amp;E2312&amp;H2312)</f>
        <v>-</v>
      </c>
      <c r="X2312" s="84" t="str">
        <f aca="false">D2312&amp;G2312</f>
        <v>FT-CAND-ERMS-BASIF-NWPL_ROCKY_M</v>
      </c>
      <c r="AF2312" s="0" t="str">
        <f aca="false">D2312&amp;V2312</f>
        <v>FT-CAND-ERMS-BAS-</v>
      </c>
    </row>
    <row r="2313" customFormat="false" ht="12.75" hidden="false" customHeight="false" outlineLevel="0" collapsed="false">
      <c r="A2313" s="80" t="n">
        <v>36682</v>
      </c>
      <c r="B2313" s="81" t="s">
        <v>55</v>
      </c>
      <c r="C2313" s="81" t="s">
        <v>56</v>
      </c>
      <c r="D2313" s="81" t="s">
        <v>84</v>
      </c>
      <c r="E2313" s="81" t="s">
        <v>21</v>
      </c>
      <c r="F2313" s="81"/>
      <c r="G2313" s="81" t="s">
        <v>87</v>
      </c>
      <c r="H2313" s="80" t="n">
        <v>37377</v>
      </c>
      <c r="I2313" s="81" t="n">
        <v>0</v>
      </c>
      <c r="J2313" s="81" t="n">
        <v>0</v>
      </c>
      <c r="K2313" s="82" t="n">
        <f aca="false">IF(J2313=0,0,J2313/I2313)</f>
        <v>0</v>
      </c>
      <c r="L2313" s="82" t="n">
        <f aca="false">I2313/UOM</f>
        <v>0</v>
      </c>
      <c r="M2313" s="82" t="n">
        <f aca="false">J2313/UOM</f>
        <v>0</v>
      </c>
      <c r="N2313" s="83" t="str">
        <f aca="false">IF(F2313="P","PHY",IF(F2313="G","G",E2313))</f>
        <v>D</v>
      </c>
      <c r="O2313" s="83" t="str">
        <f aca="false">IF(ISNA(VLOOKUP(G2313,BadCanCurves,1,FALSE())),VLOOKUP(D2313,FOLIOS,6,FALSE()),"not used")</f>
        <v>not used</v>
      </c>
      <c r="P2313" s="83" t="n">
        <f aca="false">IF($N2313="P",VLOOKUP(H2313,PrcBuckets,2,FALSE()),0)</f>
        <v>0</v>
      </c>
      <c r="Q2313" s="83" t="n">
        <f aca="false">IF($N2313="D",VLOOKUP(H2313,BasisBuckets,2,FALSE()),0)</f>
        <v>10</v>
      </c>
      <c r="R2313" s="83" t="n">
        <f aca="false">IF($N2313="PHY",VLOOKUP(H2313,PGDBuckets,2,FALSE()),0)</f>
        <v>0</v>
      </c>
      <c r="S2313" s="83" t="n">
        <f aca="false">IF($N2313="G",VLOOKUP(H2313,PGDBuckets,2,FALSE()),0)</f>
        <v>0</v>
      </c>
      <c r="T2313" s="83" t="n">
        <f aca="false">SUM(P2313:S2313)</f>
        <v>10</v>
      </c>
      <c r="U2313" s="83" t="str">
        <f aca="false">IF(O2313="not used","-",O2313&amp;N2313&amp;T2313)</f>
        <v>-</v>
      </c>
      <c r="V2313" s="83" t="str">
        <f aca="false">IF(O2313="Not Used","-",VLOOKUP(D2313,FOLIOS,7,FALSE())&amp;H2313)</f>
        <v>-</v>
      </c>
      <c r="W2313" s="83" t="str">
        <f aca="false">IF(U2313="-","-",O2313&amp;E2313&amp;H2313)</f>
        <v>-</v>
      </c>
      <c r="X2313" s="84" t="str">
        <f aca="false">D2313&amp;G2313</f>
        <v>FT-CAND-ERMS-BASIF-NWPL_ROCKY_M</v>
      </c>
      <c r="AF2313" s="0" t="str">
        <f aca="false">D2313&amp;V2313</f>
        <v>FT-CAND-ERMS-BAS-</v>
      </c>
    </row>
    <row r="2314" customFormat="false" ht="12.75" hidden="false" customHeight="false" outlineLevel="0" collapsed="false">
      <c r="A2314" s="80" t="n">
        <v>36682</v>
      </c>
      <c r="B2314" s="81" t="s">
        <v>55</v>
      </c>
      <c r="C2314" s="81" t="s">
        <v>56</v>
      </c>
      <c r="D2314" s="81" t="s">
        <v>84</v>
      </c>
      <c r="E2314" s="81" t="s">
        <v>21</v>
      </c>
      <c r="F2314" s="81"/>
      <c r="G2314" s="81" t="s">
        <v>87</v>
      </c>
      <c r="H2314" s="80" t="n">
        <v>37408</v>
      </c>
      <c r="I2314" s="81" t="n">
        <v>0</v>
      </c>
      <c r="J2314" s="81" t="n">
        <v>0</v>
      </c>
      <c r="K2314" s="82" t="n">
        <f aca="false">IF(J2314=0,0,J2314/I2314)</f>
        <v>0</v>
      </c>
      <c r="L2314" s="82" t="n">
        <f aca="false">I2314/UOM</f>
        <v>0</v>
      </c>
      <c r="M2314" s="82" t="n">
        <f aca="false">J2314/UOM</f>
        <v>0</v>
      </c>
      <c r="N2314" s="83" t="str">
        <f aca="false">IF(F2314="P","PHY",IF(F2314="G","G",E2314))</f>
        <v>D</v>
      </c>
      <c r="O2314" s="83" t="str">
        <f aca="false">IF(ISNA(VLOOKUP(G2314,BadCanCurves,1,FALSE())),VLOOKUP(D2314,FOLIOS,6,FALSE()),"not used")</f>
        <v>not used</v>
      </c>
      <c r="P2314" s="83" t="n">
        <f aca="false">IF($N2314="P",VLOOKUP(H2314,PrcBuckets,2,FALSE()),0)</f>
        <v>0</v>
      </c>
      <c r="Q2314" s="83" t="n">
        <f aca="false">IF($N2314="D",VLOOKUP(H2314,BasisBuckets,2,FALSE()),0)</f>
        <v>10</v>
      </c>
      <c r="R2314" s="83" t="n">
        <f aca="false">IF($N2314="PHY",VLOOKUP(H2314,PGDBuckets,2,FALSE()),0)</f>
        <v>0</v>
      </c>
      <c r="S2314" s="83" t="n">
        <f aca="false">IF($N2314="G",VLOOKUP(H2314,PGDBuckets,2,FALSE()),0)</f>
        <v>0</v>
      </c>
      <c r="T2314" s="83" t="n">
        <f aca="false">SUM(P2314:S2314)</f>
        <v>10</v>
      </c>
      <c r="U2314" s="83" t="str">
        <f aca="false">IF(O2314="not used","-",O2314&amp;N2314&amp;T2314)</f>
        <v>-</v>
      </c>
      <c r="V2314" s="83" t="str">
        <f aca="false">IF(O2314="Not Used","-",VLOOKUP(D2314,FOLIOS,7,FALSE())&amp;H2314)</f>
        <v>-</v>
      </c>
      <c r="W2314" s="83" t="str">
        <f aca="false">IF(U2314="-","-",O2314&amp;E2314&amp;H2314)</f>
        <v>-</v>
      </c>
      <c r="X2314" s="84" t="str">
        <f aca="false">D2314&amp;G2314</f>
        <v>FT-CAND-ERMS-BASIF-NWPL_ROCKY_M</v>
      </c>
      <c r="AF2314" s="0" t="str">
        <f aca="false">D2314&amp;V2314</f>
        <v>FT-CAND-ERMS-BAS-</v>
      </c>
    </row>
    <row r="2315" customFormat="false" ht="12.75" hidden="false" customHeight="false" outlineLevel="0" collapsed="false">
      <c r="A2315" s="80" t="n">
        <v>36682</v>
      </c>
      <c r="B2315" s="81" t="s">
        <v>55</v>
      </c>
      <c r="C2315" s="81" t="s">
        <v>56</v>
      </c>
      <c r="D2315" s="81" t="s">
        <v>84</v>
      </c>
      <c r="E2315" s="81" t="s">
        <v>21</v>
      </c>
      <c r="F2315" s="81"/>
      <c r="G2315" s="81" t="s">
        <v>87</v>
      </c>
      <c r="H2315" s="80" t="n">
        <v>37438</v>
      </c>
      <c r="I2315" s="81" t="n">
        <v>0</v>
      </c>
      <c r="J2315" s="81" t="n">
        <v>0</v>
      </c>
      <c r="K2315" s="82" t="n">
        <f aca="false">IF(J2315=0,0,J2315/I2315)</f>
        <v>0</v>
      </c>
      <c r="L2315" s="82" t="n">
        <f aca="false">I2315/UOM</f>
        <v>0</v>
      </c>
      <c r="M2315" s="82" t="n">
        <f aca="false">J2315/UOM</f>
        <v>0</v>
      </c>
      <c r="N2315" s="83" t="str">
        <f aca="false">IF(F2315="P","PHY",IF(F2315="G","G",E2315))</f>
        <v>D</v>
      </c>
      <c r="O2315" s="83" t="str">
        <f aca="false">IF(ISNA(VLOOKUP(G2315,BadCanCurves,1,FALSE())),VLOOKUP(D2315,FOLIOS,6,FALSE()),"not used")</f>
        <v>not used</v>
      </c>
      <c r="P2315" s="83" t="n">
        <f aca="false">IF($N2315="P",VLOOKUP(H2315,PrcBuckets,2,FALSE()),0)</f>
        <v>0</v>
      </c>
      <c r="Q2315" s="83" t="n">
        <f aca="false">IF($N2315="D",VLOOKUP(H2315,BasisBuckets,2,FALSE()),0)</f>
        <v>10</v>
      </c>
      <c r="R2315" s="83" t="n">
        <f aca="false">IF($N2315="PHY",VLOOKUP(H2315,PGDBuckets,2,FALSE()),0)</f>
        <v>0</v>
      </c>
      <c r="S2315" s="83" t="n">
        <f aca="false">IF($N2315="G",VLOOKUP(H2315,PGDBuckets,2,FALSE()),0)</f>
        <v>0</v>
      </c>
      <c r="T2315" s="83" t="n">
        <f aca="false">SUM(P2315:S2315)</f>
        <v>10</v>
      </c>
      <c r="U2315" s="83" t="str">
        <f aca="false">IF(O2315="not used","-",O2315&amp;N2315&amp;T2315)</f>
        <v>-</v>
      </c>
      <c r="V2315" s="83" t="str">
        <f aca="false">IF(O2315="Not Used","-",VLOOKUP(D2315,FOLIOS,7,FALSE())&amp;H2315)</f>
        <v>-</v>
      </c>
      <c r="W2315" s="83" t="str">
        <f aca="false">IF(U2315="-","-",O2315&amp;E2315&amp;H2315)</f>
        <v>-</v>
      </c>
      <c r="X2315" s="84" t="str">
        <f aca="false">D2315&amp;G2315</f>
        <v>FT-CAND-ERMS-BASIF-NWPL_ROCKY_M</v>
      </c>
      <c r="AF2315" s="0" t="str">
        <f aca="false">D2315&amp;V2315</f>
        <v>FT-CAND-ERMS-BAS-</v>
      </c>
    </row>
    <row r="2316" customFormat="false" ht="12.75" hidden="false" customHeight="false" outlineLevel="0" collapsed="false">
      <c r="A2316" s="80" t="n">
        <v>36682</v>
      </c>
      <c r="B2316" s="81" t="s">
        <v>55</v>
      </c>
      <c r="C2316" s="81" t="s">
        <v>56</v>
      </c>
      <c r="D2316" s="81" t="s">
        <v>84</v>
      </c>
      <c r="E2316" s="81" t="s">
        <v>21</v>
      </c>
      <c r="F2316" s="81"/>
      <c r="G2316" s="81" t="s">
        <v>87</v>
      </c>
      <c r="H2316" s="80" t="n">
        <v>37469</v>
      </c>
      <c r="I2316" s="81" t="n">
        <v>0</v>
      </c>
      <c r="J2316" s="81" t="n">
        <v>0</v>
      </c>
      <c r="K2316" s="82" t="n">
        <f aca="false">IF(J2316=0,0,J2316/I2316)</f>
        <v>0</v>
      </c>
      <c r="L2316" s="82" t="n">
        <f aca="false">I2316/UOM</f>
        <v>0</v>
      </c>
      <c r="M2316" s="82" t="n">
        <f aca="false">J2316/UOM</f>
        <v>0</v>
      </c>
      <c r="N2316" s="83" t="str">
        <f aca="false">IF(F2316="P","PHY",IF(F2316="G","G",E2316))</f>
        <v>D</v>
      </c>
      <c r="O2316" s="83" t="str">
        <f aca="false">IF(ISNA(VLOOKUP(G2316,BadCanCurves,1,FALSE())),VLOOKUP(D2316,FOLIOS,6,FALSE()),"not used")</f>
        <v>not used</v>
      </c>
      <c r="P2316" s="83" t="n">
        <f aca="false">IF($N2316="P",VLOOKUP(H2316,PrcBuckets,2,FALSE()),0)</f>
        <v>0</v>
      </c>
      <c r="Q2316" s="83" t="n">
        <f aca="false">IF($N2316="D",VLOOKUP(H2316,BasisBuckets,2,FALSE()),0)</f>
        <v>10</v>
      </c>
      <c r="R2316" s="83" t="n">
        <f aca="false">IF($N2316="PHY",VLOOKUP(H2316,PGDBuckets,2,FALSE()),0)</f>
        <v>0</v>
      </c>
      <c r="S2316" s="83" t="n">
        <f aca="false">IF($N2316="G",VLOOKUP(H2316,PGDBuckets,2,FALSE()),0)</f>
        <v>0</v>
      </c>
      <c r="T2316" s="83" t="n">
        <f aca="false">SUM(P2316:S2316)</f>
        <v>10</v>
      </c>
      <c r="U2316" s="83" t="str">
        <f aca="false">IF(O2316="not used","-",O2316&amp;N2316&amp;T2316)</f>
        <v>-</v>
      </c>
      <c r="V2316" s="83" t="str">
        <f aca="false">IF(O2316="Not Used","-",VLOOKUP(D2316,FOLIOS,7,FALSE())&amp;H2316)</f>
        <v>-</v>
      </c>
      <c r="W2316" s="83" t="str">
        <f aca="false">IF(U2316="-","-",O2316&amp;E2316&amp;H2316)</f>
        <v>-</v>
      </c>
      <c r="X2316" s="84" t="str">
        <f aca="false">D2316&amp;G2316</f>
        <v>FT-CAND-ERMS-BASIF-NWPL_ROCKY_M</v>
      </c>
      <c r="AF2316" s="0" t="str">
        <f aca="false">D2316&amp;V2316</f>
        <v>FT-CAND-ERMS-BAS-</v>
      </c>
    </row>
    <row r="2317" customFormat="false" ht="12.75" hidden="false" customHeight="false" outlineLevel="0" collapsed="false">
      <c r="A2317" s="80" t="n">
        <v>36682</v>
      </c>
      <c r="B2317" s="81" t="s">
        <v>55</v>
      </c>
      <c r="C2317" s="81" t="s">
        <v>56</v>
      </c>
      <c r="D2317" s="81" t="s">
        <v>84</v>
      </c>
      <c r="E2317" s="81" t="s">
        <v>21</v>
      </c>
      <c r="F2317" s="81"/>
      <c r="G2317" s="81" t="s">
        <v>87</v>
      </c>
      <c r="H2317" s="80" t="n">
        <v>37500</v>
      </c>
      <c r="I2317" s="81" t="n">
        <v>0</v>
      </c>
      <c r="J2317" s="81" t="n">
        <v>0</v>
      </c>
      <c r="K2317" s="82" t="n">
        <f aca="false">IF(J2317=0,0,J2317/I2317)</f>
        <v>0</v>
      </c>
      <c r="L2317" s="82" t="n">
        <f aca="false">I2317/UOM</f>
        <v>0</v>
      </c>
      <c r="M2317" s="82" t="n">
        <f aca="false">J2317/UOM</f>
        <v>0</v>
      </c>
      <c r="N2317" s="83" t="str">
        <f aca="false">IF(F2317="P","PHY",IF(F2317="G","G",E2317))</f>
        <v>D</v>
      </c>
      <c r="O2317" s="83" t="str">
        <f aca="false">IF(ISNA(VLOOKUP(G2317,BadCanCurves,1,FALSE())),VLOOKUP(D2317,FOLIOS,6,FALSE()),"not used")</f>
        <v>not used</v>
      </c>
      <c r="P2317" s="83" t="n">
        <f aca="false">IF($N2317="P",VLOOKUP(H2317,PrcBuckets,2,FALSE()),0)</f>
        <v>0</v>
      </c>
      <c r="Q2317" s="83" t="n">
        <f aca="false">IF($N2317="D",VLOOKUP(H2317,BasisBuckets,2,FALSE()),0)</f>
        <v>10</v>
      </c>
      <c r="R2317" s="83" t="n">
        <f aca="false">IF($N2317="PHY",VLOOKUP(H2317,PGDBuckets,2,FALSE()),0)</f>
        <v>0</v>
      </c>
      <c r="S2317" s="83" t="n">
        <f aca="false">IF($N2317="G",VLOOKUP(H2317,PGDBuckets,2,FALSE()),0)</f>
        <v>0</v>
      </c>
      <c r="T2317" s="83" t="n">
        <f aca="false">SUM(P2317:S2317)</f>
        <v>10</v>
      </c>
      <c r="U2317" s="83" t="str">
        <f aca="false">IF(O2317="not used","-",O2317&amp;N2317&amp;T2317)</f>
        <v>-</v>
      </c>
      <c r="V2317" s="83" t="str">
        <f aca="false">IF(O2317="Not Used","-",VLOOKUP(D2317,FOLIOS,7,FALSE())&amp;H2317)</f>
        <v>-</v>
      </c>
      <c r="W2317" s="83" t="str">
        <f aca="false">IF(U2317="-","-",O2317&amp;E2317&amp;H2317)</f>
        <v>-</v>
      </c>
      <c r="X2317" s="84" t="str">
        <f aca="false">D2317&amp;G2317</f>
        <v>FT-CAND-ERMS-BASIF-NWPL_ROCKY_M</v>
      </c>
      <c r="AF2317" s="0" t="str">
        <f aca="false">D2317&amp;V2317</f>
        <v>FT-CAND-ERMS-BAS-</v>
      </c>
    </row>
    <row r="2318" customFormat="false" ht="12.75" hidden="false" customHeight="false" outlineLevel="0" collapsed="false">
      <c r="A2318" s="80" t="n">
        <v>36682</v>
      </c>
      <c r="B2318" s="81" t="s">
        <v>55</v>
      </c>
      <c r="C2318" s="81" t="s">
        <v>56</v>
      </c>
      <c r="D2318" s="81" t="s">
        <v>84</v>
      </c>
      <c r="E2318" s="81" t="s">
        <v>21</v>
      </c>
      <c r="F2318" s="81"/>
      <c r="G2318" s="81" t="s">
        <v>87</v>
      </c>
      <c r="H2318" s="80" t="n">
        <v>37530</v>
      </c>
      <c r="I2318" s="81" t="n">
        <v>0</v>
      </c>
      <c r="J2318" s="81" t="n">
        <v>0</v>
      </c>
      <c r="K2318" s="82" t="n">
        <f aca="false">IF(J2318=0,0,J2318/I2318)</f>
        <v>0</v>
      </c>
      <c r="L2318" s="82" t="n">
        <f aca="false">I2318/UOM</f>
        <v>0</v>
      </c>
      <c r="M2318" s="82" t="n">
        <f aca="false">J2318/UOM</f>
        <v>0</v>
      </c>
      <c r="N2318" s="83" t="str">
        <f aca="false">IF(F2318="P","PHY",IF(F2318="G","G",E2318))</f>
        <v>D</v>
      </c>
      <c r="O2318" s="83" t="str">
        <f aca="false">IF(ISNA(VLOOKUP(G2318,BadCanCurves,1,FALSE())),VLOOKUP(D2318,FOLIOS,6,FALSE()),"not used")</f>
        <v>not used</v>
      </c>
      <c r="P2318" s="83" t="n">
        <f aca="false">IF($N2318="P",VLOOKUP(H2318,PrcBuckets,2,FALSE()),0)</f>
        <v>0</v>
      </c>
      <c r="Q2318" s="83" t="n">
        <f aca="false">IF($N2318="D",VLOOKUP(H2318,BasisBuckets,2,FALSE()),0)</f>
        <v>10</v>
      </c>
      <c r="R2318" s="83" t="n">
        <f aca="false">IF($N2318="PHY",VLOOKUP(H2318,PGDBuckets,2,FALSE()),0)</f>
        <v>0</v>
      </c>
      <c r="S2318" s="83" t="n">
        <f aca="false">IF($N2318="G",VLOOKUP(H2318,PGDBuckets,2,FALSE()),0)</f>
        <v>0</v>
      </c>
      <c r="T2318" s="83" t="n">
        <f aca="false">SUM(P2318:S2318)</f>
        <v>10</v>
      </c>
      <c r="U2318" s="83" t="str">
        <f aca="false">IF(O2318="not used","-",O2318&amp;N2318&amp;T2318)</f>
        <v>-</v>
      </c>
      <c r="V2318" s="83" t="str">
        <f aca="false">IF(O2318="Not Used","-",VLOOKUP(D2318,FOLIOS,7,FALSE())&amp;H2318)</f>
        <v>-</v>
      </c>
      <c r="W2318" s="83" t="str">
        <f aca="false">IF(U2318="-","-",O2318&amp;E2318&amp;H2318)</f>
        <v>-</v>
      </c>
      <c r="X2318" s="84" t="str">
        <f aca="false">D2318&amp;G2318</f>
        <v>FT-CAND-ERMS-BASIF-NWPL_ROCKY_M</v>
      </c>
      <c r="AF2318" s="0" t="str">
        <f aca="false">D2318&amp;V2318</f>
        <v>FT-CAND-ERMS-BAS-</v>
      </c>
    </row>
    <row r="2319" customFormat="false" ht="12.75" hidden="false" customHeight="false" outlineLevel="0" collapsed="false">
      <c r="A2319" s="80" t="n">
        <v>36682</v>
      </c>
      <c r="B2319" s="81" t="s">
        <v>55</v>
      </c>
      <c r="C2319" s="81" t="s">
        <v>56</v>
      </c>
      <c r="D2319" s="81" t="s">
        <v>84</v>
      </c>
      <c r="E2319" s="81" t="s">
        <v>21</v>
      </c>
      <c r="F2319" s="81"/>
      <c r="G2319" s="81" t="s">
        <v>87</v>
      </c>
      <c r="H2319" s="80" t="n">
        <v>37561</v>
      </c>
      <c r="I2319" s="81" t="n">
        <v>0</v>
      </c>
      <c r="J2319" s="81" t="n">
        <v>0</v>
      </c>
      <c r="K2319" s="82" t="n">
        <f aca="false">IF(J2319=0,0,J2319/I2319)</f>
        <v>0</v>
      </c>
      <c r="L2319" s="82" t="n">
        <f aca="false">I2319/UOM</f>
        <v>0</v>
      </c>
      <c r="M2319" s="82" t="n">
        <f aca="false">J2319/UOM</f>
        <v>0</v>
      </c>
      <c r="N2319" s="83" t="str">
        <f aca="false">IF(F2319="P","PHY",IF(F2319="G","G",E2319))</f>
        <v>D</v>
      </c>
      <c r="O2319" s="83" t="str">
        <f aca="false">IF(ISNA(VLOOKUP(G2319,BadCanCurves,1,FALSE())),VLOOKUP(D2319,FOLIOS,6,FALSE()),"not used")</f>
        <v>not used</v>
      </c>
      <c r="P2319" s="83" t="n">
        <f aca="false">IF($N2319="P",VLOOKUP(H2319,PrcBuckets,2,FALSE()),0)</f>
        <v>0</v>
      </c>
      <c r="Q2319" s="83" t="n">
        <f aca="false">IF($N2319="D",VLOOKUP(H2319,BasisBuckets,2,FALSE()),0)</f>
        <v>10</v>
      </c>
      <c r="R2319" s="83" t="n">
        <f aca="false">IF($N2319="PHY",VLOOKUP(H2319,PGDBuckets,2,FALSE()),0)</f>
        <v>0</v>
      </c>
      <c r="S2319" s="83" t="n">
        <f aca="false">IF($N2319="G",VLOOKUP(H2319,PGDBuckets,2,FALSE()),0)</f>
        <v>0</v>
      </c>
      <c r="T2319" s="83" t="n">
        <f aca="false">SUM(P2319:S2319)</f>
        <v>10</v>
      </c>
      <c r="U2319" s="83" t="str">
        <f aca="false">IF(O2319="not used","-",O2319&amp;N2319&amp;T2319)</f>
        <v>-</v>
      </c>
      <c r="V2319" s="83" t="str">
        <f aca="false">IF(O2319="Not Used","-",VLOOKUP(D2319,FOLIOS,7,FALSE())&amp;H2319)</f>
        <v>-</v>
      </c>
      <c r="W2319" s="83" t="str">
        <f aca="false">IF(U2319="-","-",O2319&amp;E2319&amp;H2319)</f>
        <v>-</v>
      </c>
      <c r="X2319" s="84" t="str">
        <f aca="false">D2319&amp;G2319</f>
        <v>FT-CAND-ERMS-BASIF-NWPL_ROCKY_M</v>
      </c>
      <c r="AF2319" s="0" t="str">
        <f aca="false">D2319&amp;V2319</f>
        <v>FT-CAND-ERMS-BAS-</v>
      </c>
    </row>
    <row r="2320" customFormat="false" ht="12.75" hidden="false" customHeight="false" outlineLevel="0" collapsed="false">
      <c r="A2320" s="80" t="n">
        <v>36682</v>
      </c>
      <c r="B2320" s="81" t="s">
        <v>55</v>
      </c>
      <c r="C2320" s="81" t="s">
        <v>56</v>
      </c>
      <c r="D2320" s="81" t="s">
        <v>84</v>
      </c>
      <c r="E2320" s="81" t="s">
        <v>21</v>
      </c>
      <c r="F2320" s="81"/>
      <c r="G2320" s="81" t="s">
        <v>87</v>
      </c>
      <c r="H2320" s="80" t="n">
        <v>37591</v>
      </c>
      <c r="I2320" s="81" t="n">
        <v>0</v>
      </c>
      <c r="J2320" s="81" t="n">
        <v>0</v>
      </c>
      <c r="K2320" s="82" t="n">
        <f aca="false">IF(J2320=0,0,J2320/I2320)</f>
        <v>0</v>
      </c>
      <c r="L2320" s="82" t="n">
        <f aca="false">I2320/UOM</f>
        <v>0</v>
      </c>
      <c r="M2320" s="82" t="n">
        <f aca="false">J2320/UOM</f>
        <v>0</v>
      </c>
      <c r="N2320" s="83" t="str">
        <f aca="false">IF(F2320="P","PHY",IF(F2320="G","G",E2320))</f>
        <v>D</v>
      </c>
      <c r="O2320" s="83" t="str">
        <f aca="false">IF(ISNA(VLOOKUP(G2320,BadCanCurves,1,FALSE())),VLOOKUP(D2320,FOLIOS,6,FALSE()),"not used")</f>
        <v>not used</v>
      </c>
      <c r="P2320" s="83" t="n">
        <f aca="false">IF($N2320="P",VLOOKUP(H2320,PrcBuckets,2,FALSE()),0)</f>
        <v>0</v>
      </c>
      <c r="Q2320" s="83" t="n">
        <f aca="false">IF($N2320="D",VLOOKUP(H2320,BasisBuckets,2,FALSE()),0)</f>
        <v>10</v>
      </c>
      <c r="R2320" s="83" t="n">
        <f aca="false">IF($N2320="PHY",VLOOKUP(H2320,PGDBuckets,2,FALSE()),0)</f>
        <v>0</v>
      </c>
      <c r="S2320" s="83" t="n">
        <f aca="false">IF($N2320="G",VLOOKUP(H2320,PGDBuckets,2,FALSE()),0)</f>
        <v>0</v>
      </c>
      <c r="T2320" s="83" t="n">
        <f aca="false">SUM(P2320:S2320)</f>
        <v>10</v>
      </c>
      <c r="U2320" s="83" t="str">
        <f aca="false">IF(O2320="not used","-",O2320&amp;N2320&amp;T2320)</f>
        <v>-</v>
      </c>
      <c r="V2320" s="83" t="str">
        <f aca="false">IF(O2320="Not Used","-",VLOOKUP(D2320,FOLIOS,7,FALSE())&amp;H2320)</f>
        <v>-</v>
      </c>
      <c r="W2320" s="83" t="str">
        <f aca="false">IF(U2320="-","-",O2320&amp;E2320&amp;H2320)</f>
        <v>-</v>
      </c>
      <c r="X2320" s="84" t="str">
        <f aca="false">D2320&amp;G2320</f>
        <v>FT-CAND-ERMS-BASIF-NWPL_ROCKY_M</v>
      </c>
      <c r="AF2320" s="0" t="str">
        <f aca="false">D2320&amp;V2320</f>
        <v>FT-CAND-ERMS-BAS-</v>
      </c>
    </row>
    <row r="2321" customFormat="false" ht="12.75" hidden="false" customHeight="false" outlineLevel="0" collapsed="false">
      <c r="A2321" s="80" t="n">
        <v>36682</v>
      </c>
      <c r="B2321" s="81" t="s">
        <v>55</v>
      </c>
      <c r="C2321" s="81" t="s">
        <v>56</v>
      </c>
      <c r="D2321" s="81" t="s">
        <v>84</v>
      </c>
      <c r="E2321" s="81" t="s">
        <v>21</v>
      </c>
      <c r="F2321" s="81"/>
      <c r="G2321" s="81" t="s">
        <v>87</v>
      </c>
      <c r="H2321" s="80" t="n">
        <v>37622</v>
      </c>
      <c r="I2321" s="81" t="n">
        <v>0</v>
      </c>
      <c r="J2321" s="81" t="n">
        <v>0</v>
      </c>
      <c r="K2321" s="82" t="n">
        <f aca="false">IF(J2321=0,0,J2321/I2321)</f>
        <v>0</v>
      </c>
      <c r="L2321" s="82" t="n">
        <f aca="false">I2321/UOM</f>
        <v>0</v>
      </c>
      <c r="M2321" s="82" t="n">
        <f aca="false">J2321/UOM</f>
        <v>0</v>
      </c>
      <c r="N2321" s="83" t="str">
        <f aca="false">IF(F2321="P","PHY",IF(F2321="G","G",E2321))</f>
        <v>D</v>
      </c>
      <c r="O2321" s="83" t="str">
        <f aca="false">IF(ISNA(VLOOKUP(G2321,BadCanCurves,1,FALSE())),VLOOKUP(D2321,FOLIOS,6,FALSE()),"not used")</f>
        <v>not used</v>
      </c>
      <c r="P2321" s="83" t="n">
        <f aca="false">IF($N2321="P",VLOOKUP(H2321,PrcBuckets,2,FALSE()),0)</f>
        <v>0</v>
      </c>
      <c r="Q2321" s="83" t="n">
        <f aca="false">IF($N2321="D",VLOOKUP(H2321,BasisBuckets,2,FALSE()),0)</f>
        <v>11</v>
      </c>
      <c r="R2321" s="83" t="n">
        <f aca="false">IF($N2321="PHY",VLOOKUP(H2321,PGDBuckets,2,FALSE()),0)</f>
        <v>0</v>
      </c>
      <c r="S2321" s="83" t="n">
        <f aca="false">IF($N2321="G",VLOOKUP(H2321,PGDBuckets,2,FALSE()),0)</f>
        <v>0</v>
      </c>
      <c r="T2321" s="83" t="n">
        <f aca="false">SUM(P2321:S2321)</f>
        <v>11</v>
      </c>
      <c r="U2321" s="83" t="str">
        <f aca="false">IF(O2321="not used","-",O2321&amp;N2321&amp;T2321)</f>
        <v>-</v>
      </c>
      <c r="V2321" s="83" t="str">
        <f aca="false">IF(O2321="Not Used","-",VLOOKUP(D2321,FOLIOS,7,FALSE())&amp;H2321)</f>
        <v>-</v>
      </c>
      <c r="W2321" s="83" t="str">
        <f aca="false">IF(U2321="-","-",O2321&amp;E2321&amp;H2321)</f>
        <v>-</v>
      </c>
      <c r="X2321" s="84" t="str">
        <f aca="false">D2321&amp;G2321</f>
        <v>FT-CAND-ERMS-BASIF-NWPL_ROCKY_M</v>
      </c>
      <c r="AF2321" s="0" t="str">
        <f aca="false">D2321&amp;V2321</f>
        <v>FT-CAND-ERMS-BAS-</v>
      </c>
    </row>
    <row r="2322" customFormat="false" ht="12.75" hidden="false" customHeight="false" outlineLevel="0" collapsed="false">
      <c r="A2322" s="80" t="n">
        <v>36682</v>
      </c>
      <c r="B2322" s="81" t="s">
        <v>55</v>
      </c>
      <c r="C2322" s="81" t="s">
        <v>56</v>
      </c>
      <c r="D2322" s="81" t="s">
        <v>84</v>
      </c>
      <c r="E2322" s="81" t="s">
        <v>21</v>
      </c>
      <c r="F2322" s="81"/>
      <c r="G2322" s="81" t="s">
        <v>87</v>
      </c>
      <c r="H2322" s="80" t="n">
        <v>37653</v>
      </c>
      <c r="I2322" s="81" t="n">
        <v>0</v>
      </c>
      <c r="J2322" s="81" t="n">
        <v>0</v>
      </c>
      <c r="K2322" s="82" t="n">
        <f aca="false">IF(J2322=0,0,J2322/I2322)</f>
        <v>0</v>
      </c>
      <c r="L2322" s="82" t="n">
        <f aca="false">I2322/UOM</f>
        <v>0</v>
      </c>
      <c r="M2322" s="82" t="n">
        <f aca="false">J2322/UOM</f>
        <v>0</v>
      </c>
      <c r="N2322" s="83" t="str">
        <f aca="false">IF(F2322="P","PHY",IF(F2322="G","G",E2322))</f>
        <v>D</v>
      </c>
      <c r="O2322" s="83" t="str">
        <f aca="false">IF(ISNA(VLOOKUP(G2322,BadCanCurves,1,FALSE())),VLOOKUP(D2322,FOLIOS,6,FALSE()),"not used")</f>
        <v>not used</v>
      </c>
      <c r="P2322" s="83" t="n">
        <f aca="false">IF($N2322="P",VLOOKUP(H2322,PrcBuckets,2,FALSE()),0)</f>
        <v>0</v>
      </c>
      <c r="Q2322" s="83" t="n">
        <f aca="false">IF($N2322="D",VLOOKUP(H2322,BasisBuckets,2,FALSE()),0)</f>
        <v>11</v>
      </c>
      <c r="R2322" s="83" t="n">
        <f aca="false">IF($N2322="PHY",VLOOKUP(H2322,PGDBuckets,2,FALSE()),0)</f>
        <v>0</v>
      </c>
      <c r="S2322" s="83" t="n">
        <f aca="false">IF($N2322="G",VLOOKUP(H2322,PGDBuckets,2,FALSE()),0)</f>
        <v>0</v>
      </c>
      <c r="T2322" s="83" t="n">
        <f aca="false">SUM(P2322:S2322)</f>
        <v>11</v>
      </c>
      <c r="U2322" s="83" t="str">
        <f aca="false">IF(O2322="not used","-",O2322&amp;N2322&amp;T2322)</f>
        <v>-</v>
      </c>
      <c r="V2322" s="83" t="str">
        <f aca="false">IF(O2322="Not Used","-",VLOOKUP(D2322,FOLIOS,7,FALSE())&amp;H2322)</f>
        <v>-</v>
      </c>
      <c r="W2322" s="83" t="str">
        <f aca="false">IF(U2322="-","-",O2322&amp;E2322&amp;H2322)</f>
        <v>-</v>
      </c>
      <c r="X2322" s="84" t="str">
        <f aca="false">D2322&amp;G2322</f>
        <v>FT-CAND-ERMS-BASIF-NWPL_ROCKY_M</v>
      </c>
      <c r="AF2322" s="0" t="str">
        <f aca="false">D2322&amp;V2322</f>
        <v>FT-CAND-ERMS-BAS-</v>
      </c>
    </row>
    <row r="2323" customFormat="false" ht="12.75" hidden="false" customHeight="false" outlineLevel="0" collapsed="false">
      <c r="A2323" s="80" t="n">
        <v>36682</v>
      </c>
      <c r="B2323" s="81" t="s">
        <v>55</v>
      </c>
      <c r="C2323" s="81" t="s">
        <v>56</v>
      </c>
      <c r="D2323" s="81" t="s">
        <v>84</v>
      </c>
      <c r="E2323" s="81" t="s">
        <v>21</v>
      </c>
      <c r="F2323" s="81"/>
      <c r="G2323" s="81" t="s">
        <v>87</v>
      </c>
      <c r="H2323" s="80" t="n">
        <v>37681</v>
      </c>
      <c r="I2323" s="81" t="n">
        <v>0</v>
      </c>
      <c r="J2323" s="81" t="n">
        <v>0</v>
      </c>
      <c r="K2323" s="82" t="n">
        <f aca="false">IF(J2323=0,0,J2323/I2323)</f>
        <v>0</v>
      </c>
      <c r="L2323" s="82" t="n">
        <f aca="false">I2323/UOM</f>
        <v>0</v>
      </c>
      <c r="M2323" s="82" t="n">
        <f aca="false">J2323/UOM</f>
        <v>0</v>
      </c>
      <c r="N2323" s="83" t="str">
        <f aca="false">IF(F2323="P","PHY",IF(F2323="G","G",E2323))</f>
        <v>D</v>
      </c>
      <c r="O2323" s="83" t="str">
        <f aca="false">IF(ISNA(VLOOKUP(G2323,BadCanCurves,1,FALSE())),VLOOKUP(D2323,FOLIOS,6,FALSE()),"not used")</f>
        <v>not used</v>
      </c>
      <c r="P2323" s="83" t="n">
        <f aca="false">IF($N2323="P",VLOOKUP(H2323,PrcBuckets,2,FALSE()),0)</f>
        <v>0</v>
      </c>
      <c r="Q2323" s="83" t="n">
        <f aca="false">IF($N2323="D",VLOOKUP(H2323,BasisBuckets,2,FALSE()),0)</f>
        <v>11</v>
      </c>
      <c r="R2323" s="83" t="n">
        <f aca="false">IF($N2323="PHY",VLOOKUP(H2323,PGDBuckets,2,FALSE()),0)</f>
        <v>0</v>
      </c>
      <c r="S2323" s="83" t="n">
        <f aca="false">IF($N2323="G",VLOOKUP(H2323,PGDBuckets,2,FALSE()),0)</f>
        <v>0</v>
      </c>
      <c r="T2323" s="83" t="n">
        <f aca="false">SUM(P2323:S2323)</f>
        <v>11</v>
      </c>
      <c r="U2323" s="83" t="str">
        <f aca="false">IF(O2323="not used","-",O2323&amp;N2323&amp;T2323)</f>
        <v>-</v>
      </c>
      <c r="V2323" s="83" t="str">
        <f aca="false">IF(O2323="Not Used","-",VLOOKUP(D2323,FOLIOS,7,FALSE())&amp;H2323)</f>
        <v>-</v>
      </c>
      <c r="W2323" s="83" t="str">
        <f aca="false">IF(U2323="-","-",O2323&amp;E2323&amp;H2323)</f>
        <v>-</v>
      </c>
      <c r="X2323" s="84" t="str">
        <f aca="false">D2323&amp;G2323</f>
        <v>FT-CAND-ERMS-BASIF-NWPL_ROCKY_M</v>
      </c>
      <c r="AF2323" s="0" t="str">
        <f aca="false">D2323&amp;V2323</f>
        <v>FT-CAND-ERMS-BAS-</v>
      </c>
    </row>
    <row r="2324" customFormat="false" ht="12.75" hidden="false" customHeight="false" outlineLevel="0" collapsed="false">
      <c r="A2324" s="80" t="n">
        <v>36682</v>
      </c>
      <c r="B2324" s="81" t="s">
        <v>55</v>
      </c>
      <c r="C2324" s="81" t="s">
        <v>56</v>
      </c>
      <c r="D2324" s="81" t="s">
        <v>84</v>
      </c>
      <c r="E2324" s="81" t="s">
        <v>21</v>
      </c>
      <c r="F2324" s="81"/>
      <c r="G2324" s="81" t="s">
        <v>87</v>
      </c>
      <c r="H2324" s="80" t="n">
        <v>37712</v>
      </c>
      <c r="I2324" s="81" t="n">
        <v>0</v>
      </c>
      <c r="J2324" s="81" t="n">
        <v>0</v>
      </c>
      <c r="K2324" s="82" t="n">
        <f aca="false">IF(J2324=0,0,J2324/I2324)</f>
        <v>0</v>
      </c>
      <c r="L2324" s="82" t="n">
        <f aca="false">I2324/UOM</f>
        <v>0</v>
      </c>
      <c r="M2324" s="82" t="n">
        <f aca="false">J2324/UOM</f>
        <v>0</v>
      </c>
      <c r="N2324" s="83" t="str">
        <f aca="false">IF(F2324="P","PHY",IF(F2324="G","G",E2324))</f>
        <v>D</v>
      </c>
      <c r="O2324" s="83" t="str">
        <f aca="false">IF(ISNA(VLOOKUP(G2324,BadCanCurves,1,FALSE())),VLOOKUP(D2324,FOLIOS,6,FALSE()),"not used")</f>
        <v>not used</v>
      </c>
      <c r="P2324" s="83" t="n">
        <f aca="false">IF($N2324="P",VLOOKUP(H2324,PrcBuckets,2,FALSE()),0)</f>
        <v>0</v>
      </c>
      <c r="Q2324" s="83" t="n">
        <f aca="false">IF($N2324="D",VLOOKUP(H2324,BasisBuckets,2,FALSE()),0)</f>
        <v>11</v>
      </c>
      <c r="R2324" s="83" t="n">
        <f aca="false">IF($N2324="PHY",VLOOKUP(H2324,PGDBuckets,2,FALSE()),0)</f>
        <v>0</v>
      </c>
      <c r="S2324" s="83" t="n">
        <f aca="false">IF($N2324="G",VLOOKUP(H2324,PGDBuckets,2,FALSE()),0)</f>
        <v>0</v>
      </c>
      <c r="T2324" s="83" t="n">
        <f aca="false">SUM(P2324:S2324)</f>
        <v>11</v>
      </c>
      <c r="U2324" s="83" t="str">
        <f aca="false">IF(O2324="not used","-",O2324&amp;N2324&amp;T2324)</f>
        <v>-</v>
      </c>
      <c r="V2324" s="83" t="str">
        <f aca="false">IF(O2324="Not Used","-",VLOOKUP(D2324,FOLIOS,7,FALSE())&amp;H2324)</f>
        <v>-</v>
      </c>
      <c r="W2324" s="83" t="str">
        <f aca="false">IF(U2324="-","-",O2324&amp;E2324&amp;H2324)</f>
        <v>-</v>
      </c>
      <c r="X2324" s="84" t="str">
        <f aca="false">D2324&amp;G2324</f>
        <v>FT-CAND-ERMS-BASIF-NWPL_ROCKY_M</v>
      </c>
      <c r="AF2324" s="0" t="str">
        <f aca="false">D2324&amp;V2324</f>
        <v>FT-CAND-ERMS-BAS-</v>
      </c>
    </row>
    <row r="2325" customFormat="false" ht="12.75" hidden="false" customHeight="false" outlineLevel="0" collapsed="false">
      <c r="A2325" s="80" t="n">
        <v>36682</v>
      </c>
      <c r="B2325" s="81" t="s">
        <v>55</v>
      </c>
      <c r="C2325" s="81" t="s">
        <v>56</v>
      </c>
      <c r="D2325" s="81" t="s">
        <v>84</v>
      </c>
      <c r="E2325" s="81" t="s">
        <v>21</v>
      </c>
      <c r="F2325" s="81"/>
      <c r="G2325" s="81" t="s">
        <v>87</v>
      </c>
      <c r="H2325" s="80" t="n">
        <v>37742</v>
      </c>
      <c r="I2325" s="81" t="n">
        <v>0</v>
      </c>
      <c r="J2325" s="81" t="n">
        <v>0</v>
      </c>
      <c r="K2325" s="82" t="n">
        <f aca="false">IF(J2325=0,0,J2325/I2325)</f>
        <v>0</v>
      </c>
      <c r="L2325" s="82" t="n">
        <f aca="false">I2325/UOM</f>
        <v>0</v>
      </c>
      <c r="M2325" s="82" t="n">
        <f aca="false">J2325/UOM</f>
        <v>0</v>
      </c>
      <c r="N2325" s="83" t="str">
        <f aca="false">IF(F2325="P","PHY",IF(F2325="G","G",E2325))</f>
        <v>D</v>
      </c>
      <c r="O2325" s="83" t="str">
        <f aca="false">IF(ISNA(VLOOKUP(G2325,BadCanCurves,1,FALSE())),VLOOKUP(D2325,FOLIOS,6,FALSE()),"not used")</f>
        <v>not used</v>
      </c>
      <c r="P2325" s="83" t="n">
        <f aca="false">IF($N2325="P",VLOOKUP(H2325,PrcBuckets,2,FALSE()),0)</f>
        <v>0</v>
      </c>
      <c r="Q2325" s="83" t="n">
        <f aca="false">IF($N2325="D",VLOOKUP(H2325,BasisBuckets,2,FALSE()),0)</f>
        <v>11</v>
      </c>
      <c r="R2325" s="83" t="n">
        <f aca="false">IF($N2325="PHY",VLOOKUP(H2325,PGDBuckets,2,FALSE()),0)</f>
        <v>0</v>
      </c>
      <c r="S2325" s="83" t="n">
        <f aca="false">IF($N2325="G",VLOOKUP(H2325,PGDBuckets,2,FALSE()),0)</f>
        <v>0</v>
      </c>
      <c r="T2325" s="83" t="n">
        <f aca="false">SUM(P2325:S2325)</f>
        <v>11</v>
      </c>
      <c r="U2325" s="83" t="str">
        <f aca="false">IF(O2325="not used","-",O2325&amp;N2325&amp;T2325)</f>
        <v>-</v>
      </c>
      <c r="V2325" s="83" t="str">
        <f aca="false">IF(O2325="Not Used","-",VLOOKUP(D2325,FOLIOS,7,FALSE())&amp;H2325)</f>
        <v>-</v>
      </c>
      <c r="W2325" s="83" t="str">
        <f aca="false">IF(U2325="-","-",O2325&amp;E2325&amp;H2325)</f>
        <v>-</v>
      </c>
      <c r="X2325" s="84" t="str">
        <f aca="false">D2325&amp;G2325</f>
        <v>FT-CAND-ERMS-BASIF-NWPL_ROCKY_M</v>
      </c>
      <c r="AF2325" s="0" t="str">
        <f aca="false">D2325&amp;V2325</f>
        <v>FT-CAND-ERMS-BAS-</v>
      </c>
    </row>
    <row r="2326" customFormat="false" ht="12.75" hidden="false" customHeight="false" outlineLevel="0" collapsed="false">
      <c r="A2326" s="80" t="n">
        <v>36682</v>
      </c>
      <c r="B2326" s="81" t="s">
        <v>55</v>
      </c>
      <c r="C2326" s="81" t="s">
        <v>56</v>
      </c>
      <c r="D2326" s="81" t="s">
        <v>84</v>
      </c>
      <c r="E2326" s="81" t="s">
        <v>21</v>
      </c>
      <c r="F2326" s="81"/>
      <c r="G2326" s="81" t="s">
        <v>87</v>
      </c>
      <c r="H2326" s="80" t="n">
        <v>37773</v>
      </c>
      <c r="I2326" s="81" t="n">
        <v>0</v>
      </c>
      <c r="J2326" s="81" t="n">
        <v>0</v>
      </c>
      <c r="K2326" s="82" t="n">
        <f aca="false">IF(J2326=0,0,J2326/I2326)</f>
        <v>0</v>
      </c>
      <c r="L2326" s="82" t="n">
        <f aca="false">I2326/UOM</f>
        <v>0</v>
      </c>
      <c r="M2326" s="82" t="n">
        <f aca="false">J2326/UOM</f>
        <v>0</v>
      </c>
      <c r="N2326" s="83" t="str">
        <f aca="false">IF(F2326="P","PHY",IF(F2326="G","G",E2326))</f>
        <v>D</v>
      </c>
      <c r="O2326" s="83" t="str">
        <f aca="false">IF(ISNA(VLOOKUP(G2326,BadCanCurves,1,FALSE())),VLOOKUP(D2326,FOLIOS,6,FALSE()),"not used")</f>
        <v>not used</v>
      </c>
      <c r="P2326" s="83" t="n">
        <f aca="false">IF($N2326="P",VLOOKUP(H2326,PrcBuckets,2,FALSE()),0)</f>
        <v>0</v>
      </c>
      <c r="Q2326" s="83" t="n">
        <f aca="false">IF($N2326="D",VLOOKUP(H2326,BasisBuckets,2,FALSE()),0)</f>
        <v>11</v>
      </c>
      <c r="R2326" s="83" t="n">
        <f aca="false">IF($N2326="PHY",VLOOKUP(H2326,PGDBuckets,2,FALSE()),0)</f>
        <v>0</v>
      </c>
      <c r="S2326" s="83" t="n">
        <f aca="false">IF($N2326="G",VLOOKUP(H2326,PGDBuckets,2,FALSE()),0)</f>
        <v>0</v>
      </c>
      <c r="T2326" s="83" t="n">
        <f aca="false">SUM(P2326:S2326)</f>
        <v>11</v>
      </c>
      <c r="U2326" s="83" t="str">
        <f aca="false">IF(O2326="not used","-",O2326&amp;N2326&amp;T2326)</f>
        <v>-</v>
      </c>
      <c r="V2326" s="83" t="str">
        <f aca="false">IF(O2326="Not Used","-",VLOOKUP(D2326,FOLIOS,7,FALSE())&amp;H2326)</f>
        <v>-</v>
      </c>
      <c r="W2326" s="83" t="str">
        <f aca="false">IF(U2326="-","-",O2326&amp;E2326&amp;H2326)</f>
        <v>-</v>
      </c>
      <c r="X2326" s="84" t="str">
        <f aca="false">D2326&amp;G2326</f>
        <v>FT-CAND-ERMS-BASIF-NWPL_ROCKY_M</v>
      </c>
      <c r="AF2326" s="0" t="str">
        <f aca="false">D2326&amp;V2326</f>
        <v>FT-CAND-ERMS-BAS-</v>
      </c>
    </row>
    <row r="2327" customFormat="false" ht="12.75" hidden="false" customHeight="false" outlineLevel="0" collapsed="false">
      <c r="A2327" s="80" t="n">
        <v>36682</v>
      </c>
      <c r="B2327" s="81" t="s">
        <v>55</v>
      </c>
      <c r="C2327" s="81" t="s">
        <v>56</v>
      </c>
      <c r="D2327" s="81" t="s">
        <v>84</v>
      </c>
      <c r="E2327" s="81" t="s">
        <v>21</v>
      </c>
      <c r="F2327" s="81"/>
      <c r="G2327" s="81" t="s">
        <v>87</v>
      </c>
      <c r="H2327" s="80" t="n">
        <v>37803</v>
      </c>
      <c r="I2327" s="81" t="n">
        <v>0</v>
      </c>
      <c r="J2327" s="81" t="n">
        <v>0</v>
      </c>
      <c r="K2327" s="82" t="n">
        <f aca="false">IF(J2327=0,0,J2327/I2327)</f>
        <v>0</v>
      </c>
      <c r="L2327" s="82" t="n">
        <f aca="false">I2327/UOM</f>
        <v>0</v>
      </c>
      <c r="M2327" s="82" t="n">
        <f aca="false">J2327/UOM</f>
        <v>0</v>
      </c>
      <c r="N2327" s="83" t="str">
        <f aca="false">IF(F2327="P","PHY",IF(F2327="G","G",E2327))</f>
        <v>D</v>
      </c>
      <c r="O2327" s="83" t="str">
        <f aca="false">IF(ISNA(VLOOKUP(G2327,BadCanCurves,1,FALSE())),VLOOKUP(D2327,FOLIOS,6,FALSE()),"not used")</f>
        <v>not used</v>
      </c>
      <c r="P2327" s="83" t="n">
        <f aca="false">IF($N2327="P",VLOOKUP(H2327,PrcBuckets,2,FALSE()),0)</f>
        <v>0</v>
      </c>
      <c r="Q2327" s="83" t="n">
        <f aca="false">IF($N2327="D",VLOOKUP(H2327,BasisBuckets,2,FALSE()),0)</f>
        <v>11</v>
      </c>
      <c r="R2327" s="83" t="n">
        <f aca="false">IF($N2327="PHY",VLOOKUP(H2327,PGDBuckets,2,FALSE()),0)</f>
        <v>0</v>
      </c>
      <c r="S2327" s="83" t="n">
        <f aca="false">IF($N2327="G",VLOOKUP(H2327,PGDBuckets,2,FALSE()),0)</f>
        <v>0</v>
      </c>
      <c r="T2327" s="83" t="n">
        <f aca="false">SUM(P2327:S2327)</f>
        <v>11</v>
      </c>
      <c r="U2327" s="83" t="str">
        <f aca="false">IF(O2327="not used","-",O2327&amp;N2327&amp;T2327)</f>
        <v>-</v>
      </c>
      <c r="V2327" s="83" t="str">
        <f aca="false">IF(O2327="Not Used","-",VLOOKUP(D2327,FOLIOS,7,FALSE())&amp;H2327)</f>
        <v>-</v>
      </c>
      <c r="W2327" s="83" t="str">
        <f aca="false">IF(U2327="-","-",O2327&amp;E2327&amp;H2327)</f>
        <v>-</v>
      </c>
      <c r="X2327" s="84" t="str">
        <f aca="false">D2327&amp;G2327</f>
        <v>FT-CAND-ERMS-BASIF-NWPL_ROCKY_M</v>
      </c>
      <c r="AF2327" s="0" t="str">
        <f aca="false">D2327&amp;V2327</f>
        <v>FT-CAND-ERMS-BAS-</v>
      </c>
    </row>
    <row r="2328" customFormat="false" ht="12.75" hidden="false" customHeight="false" outlineLevel="0" collapsed="false">
      <c r="A2328" s="80" t="n">
        <v>36682</v>
      </c>
      <c r="B2328" s="81" t="s">
        <v>55</v>
      </c>
      <c r="C2328" s="81" t="s">
        <v>56</v>
      </c>
      <c r="D2328" s="81" t="s">
        <v>84</v>
      </c>
      <c r="E2328" s="81" t="s">
        <v>21</v>
      </c>
      <c r="F2328" s="81"/>
      <c r="G2328" s="81" t="s">
        <v>87</v>
      </c>
      <c r="H2328" s="80" t="n">
        <v>37834</v>
      </c>
      <c r="I2328" s="81" t="n">
        <v>0</v>
      </c>
      <c r="J2328" s="81" t="n">
        <v>0</v>
      </c>
      <c r="K2328" s="82" t="n">
        <f aca="false">IF(J2328=0,0,J2328/I2328)</f>
        <v>0</v>
      </c>
      <c r="L2328" s="82" t="n">
        <f aca="false">I2328/UOM</f>
        <v>0</v>
      </c>
      <c r="M2328" s="82" t="n">
        <f aca="false">J2328/UOM</f>
        <v>0</v>
      </c>
      <c r="N2328" s="83" t="str">
        <f aca="false">IF(F2328="P","PHY",IF(F2328="G","G",E2328))</f>
        <v>D</v>
      </c>
      <c r="O2328" s="83" t="str">
        <f aca="false">IF(ISNA(VLOOKUP(G2328,BadCanCurves,1,FALSE())),VLOOKUP(D2328,FOLIOS,6,FALSE()),"not used")</f>
        <v>not used</v>
      </c>
      <c r="P2328" s="83" t="n">
        <f aca="false">IF($N2328="P",VLOOKUP(H2328,PrcBuckets,2,FALSE()),0)</f>
        <v>0</v>
      </c>
      <c r="Q2328" s="83" t="n">
        <f aca="false">IF($N2328="D",VLOOKUP(H2328,BasisBuckets,2,FALSE()),0)</f>
        <v>11</v>
      </c>
      <c r="R2328" s="83" t="n">
        <f aca="false">IF($N2328="PHY",VLOOKUP(H2328,PGDBuckets,2,FALSE()),0)</f>
        <v>0</v>
      </c>
      <c r="S2328" s="83" t="n">
        <f aca="false">IF($N2328="G",VLOOKUP(H2328,PGDBuckets,2,FALSE()),0)</f>
        <v>0</v>
      </c>
      <c r="T2328" s="83" t="n">
        <f aca="false">SUM(P2328:S2328)</f>
        <v>11</v>
      </c>
      <c r="U2328" s="83" t="str">
        <f aca="false">IF(O2328="not used","-",O2328&amp;N2328&amp;T2328)</f>
        <v>-</v>
      </c>
      <c r="V2328" s="83" t="str">
        <f aca="false">IF(O2328="Not Used","-",VLOOKUP(D2328,FOLIOS,7,FALSE())&amp;H2328)</f>
        <v>-</v>
      </c>
      <c r="W2328" s="83" t="str">
        <f aca="false">IF(U2328="-","-",O2328&amp;E2328&amp;H2328)</f>
        <v>-</v>
      </c>
      <c r="X2328" s="84" t="str">
        <f aca="false">D2328&amp;G2328</f>
        <v>FT-CAND-ERMS-BASIF-NWPL_ROCKY_M</v>
      </c>
      <c r="AF2328" s="0" t="str">
        <f aca="false">D2328&amp;V2328</f>
        <v>FT-CAND-ERMS-BAS-</v>
      </c>
    </row>
    <row r="2329" customFormat="false" ht="12.75" hidden="false" customHeight="false" outlineLevel="0" collapsed="false">
      <c r="A2329" s="80" t="n">
        <v>36682</v>
      </c>
      <c r="B2329" s="81" t="s">
        <v>55</v>
      </c>
      <c r="C2329" s="81" t="s">
        <v>56</v>
      </c>
      <c r="D2329" s="81" t="s">
        <v>84</v>
      </c>
      <c r="E2329" s="81" t="s">
        <v>21</v>
      </c>
      <c r="F2329" s="81"/>
      <c r="G2329" s="81" t="s">
        <v>87</v>
      </c>
      <c r="H2329" s="80" t="n">
        <v>37865</v>
      </c>
      <c r="I2329" s="81" t="n">
        <v>0</v>
      </c>
      <c r="J2329" s="81" t="n">
        <v>0</v>
      </c>
      <c r="K2329" s="82" t="n">
        <f aca="false">IF(J2329=0,0,J2329/I2329)</f>
        <v>0</v>
      </c>
      <c r="L2329" s="82" t="n">
        <f aca="false">I2329/UOM</f>
        <v>0</v>
      </c>
      <c r="M2329" s="82" t="n">
        <f aca="false">J2329/UOM</f>
        <v>0</v>
      </c>
      <c r="N2329" s="83" t="str">
        <f aca="false">IF(F2329="P","PHY",IF(F2329="G","G",E2329))</f>
        <v>D</v>
      </c>
      <c r="O2329" s="83" t="str">
        <f aca="false">IF(ISNA(VLOOKUP(G2329,BadCanCurves,1,FALSE())),VLOOKUP(D2329,FOLIOS,6,FALSE()),"not used")</f>
        <v>not used</v>
      </c>
      <c r="P2329" s="83" t="n">
        <f aca="false">IF($N2329="P",VLOOKUP(H2329,PrcBuckets,2,FALSE()),0)</f>
        <v>0</v>
      </c>
      <c r="Q2329" s="83" t="n">
        <f aca="false">IF($N2329="D",VLOOKUP(H2329,BasisBuckets,2,FALSE()),0)</f>
        <v>11</v>
      </c>
      <c r="R2329" s="83" t="n">
        <f aca="false">IF($N2329="PHY",VLOOKUP(H2329,PGDBuckets,2,FALSE()),0)</f>
        <v>0</v>
      </c>
      <c r="S2329" s="83" t="n">
        <f aca="false">IF($N2329="G",VLOOKUP(H2329,PGDBuckets,2,FALSE()),0)</f>
        <v>0</v>
      </c>
      <c r="T2329" s="83" t="n">
        <f aca="false">SUM(P2329:S2329)</f>
        <v>11</v>
      </c>
      <c r="U2329" s="83" t="str">
        <f aca="false">IF(O2329="not used","-",O2329&amp;N2329&amp;T2329)</f>
        <v>-</v>
      </c>
      <c r="V2329" s="83" t="str">
        <f aca="false">IF(O2329="Not Used","-",VLOOKUP(D2329,FOLIOS,7,FALSE())&amp;H2329)</f>
        <v>-</v>
      </c>
      <c r="W2329" s="83" t="str">
        <f aca="false">IF(U2329="-","-",O2329&amp;E2329&amp;H2329)</f>
        <v>-</v>
      </c>
      <c r="X2329" s="84" t="str">
        <f aca="false">D2329&amp;G2329</f>
        <v>FT-CAND-ERMS-BASIF-NWPL_ROCKY_M</v>
      </c>
      <c r="AF2329" s="0" t="str">
        <f aca="false">D2329&amp;V2329</f>
        <v>FT-CAND-ERMS-BAS-</v>
      </c>
    </row>
    <row r="2330" customFormat="false" ht="12.75" hidden="false" customHeight="false" outlineLevel="0" collapsed="false">
      <c r="A2330" s="80" t="n">
        <v>36682</v>
      </c>
      <c r="B2330" s="81" t="s">
        <v>55</v>
      </c>
      <c r="C2330" s="81" t="s">
        <v>56</v>
      </c>
      <c r="D2330" s="81" t="s">
        <v>84</v>
      </c>
      <c r="E2330" s="81" t="s">
        <v>21</v>
      </c>
      <c r="F2330" s="81"/>
      <c r="G2330" s="81" t="s">
        <v>87</v>
      </c>
      <c r="H2330" s="80" t="n">
        <v>37895</v>
      </c>
      <c r="I2330" s="81" t="n">
        <v>0</v>
      </c>
      <c r="J2330" s="81" t="n">
        <v>0</v>
      </c>
      <c r="K2330" s="82" t="n">
        <f aca="false">IF(J2330=0,0,J2330/I2330)</f>
        <v>0</v>
      </c>
      <c r="L2330" s="82" t="n">
        <f aca="false">I2330/UOM</f>
        <v>0</v>
      </c>
      <c r="M2330" s="82" t="n">
        <f aca="false">J2330/UOM</f>
        <v>0</v>
      </c>
      <c r="N2330" s="83" t="str">
        <f aca="false">IF(F2330="P","PHY",IF(F2330="G","G",E2330))</f>
        <v>D</v>
      </c>
      <c r="O2330" s="83" t="str">
        <f aca="false">IF(ISNA(VLOOKUP(G2330,BadCanCurves,1,FALSE())),VLOOKUP(D2330,FOLIOS,6,FALSE()),"not used")</f>
        <v>not used</v>
      </c>
      <c r="P2330" s="83" t="n">
        <f aca="false">IF($N2330="P",VLOOKUP(H2330,PrcBuckets,2,FALSE()),0)</f>
        <v>0</v>
      </c>
      <c r="Q2330" s="83" t="n">
        <f aca="false">IF($N2330="D",VLOOKUP(H2330,BasisBuckets,2,FALSE()),0)</f>
        <v>11</v>
      </c>
      <c r="R2330" s="83" t="n">
        <f aca="false">IF($N2330="PHY",VLOOKUP(H2330,PGDBuckets,2,FALSE()),0)</f>
        <v>0</v>
      </c>
      <c r="S2330" s="83" t="n">
        <f aca="false">IF($N2330="G",VLOOKUP(H2330,PGDBuckets,2,FALSE()),0)</f>
        <v>0</v>
      </c>
      <c r="T2330" s="83" t="n">
        <f aca="false">SUM(P2330:S2330)</f>
        <v>11</v>
      </c>
      <c r="U2330" s="83" t="str">
        <f aca="false">IF(O2330="not used","-",O2330&amp;N2330&amp;T2330)</f>
        <v>-</v>
      </c>
      <c r="V2330" s="83" t="str">
        <f aca="false">IF(O2330="Not Used","-",VLOOKUP(D2330,FOLIOS,7,FALSE())&amp;H2330)</f>
        <v>-</v>
      </c>
      <c r="W2330" s="83" t="str">
        <f aca="false">IF(U2330="-","-",O2330&amp;E2330&amp;H2330)</f>
        <v>-</v>
      </c>
      <c r="X2330" s="84" t="str">
        <f aca="false">D2330&amp;G2330</f>
        <v>FT-CAND-ERMS-BASIF-NWPL_ROCKY_M</v>
      </c>
      <c r="AF2330" s="0" t="str">
        <f aca="false">D2330&amp;V2330</f>
        <v>FT-CAND-ERMS-BAS-</v>
      </c>
    </row>
    <row r="2331" customFormat="false" ht="12.75" hidden="false" customHeight="false" outlineLevel="0" collapsed="false">
      <c r="A2331" s="80" t="n">
        <v>36682</v>
      </c>
      <c r="B2331" s="81" t="s">
        <v>55</v>
      </c>
      <c r="C2331" s="81" t="s">
        <v>56</v>
      </c>
      <c r="D2331" s="81" t="s">
        <v>84</v>
      </c>
      <c r="E2331" s="81" t="s">
        <v>21</v>
      </c>
      <c r="F2331" s="81"/>
      <c r="G2331" s="81" t="s">
        <v>88</v>
      </c>
      <c r="H2331" s="80" t="n">
        <v>36708</v>
      </c>
      <c r="I2331" s="81" t="n">
        <v>0</v>
      </c>
      <c r="J2331" s="81" t="n">
        <v>0</v>
      </c>
      <c r="K2331" s="82" t="n">
        <f aca="false">IF(J2331=0,0,J2331/I2331)</f>
        <v>0</v>
      </c>
      <c r="L2331" s="82" t="n">
        <f aca="false">I2331/UOM</f>
        <v>0</v>
      </c>
      <c r="M2331" s="82" t="n">
        <f aca="false">J2331/UOM</f>
        <v>0</v>
      </c>
      <c r="N2331" s="83" t="str">
        <f aca="false">IF(F2331="P","PHY",IF(F2331="G","G",E2331))</f>
        <v>D</v>
      </c>
      <c r="O2331" s="83" t="str">
        <f aca="false">IF(ISNA(VLOOKUP(G2331,BadCanCurves,1,FALSE())),VLOOKUP(D2331,FOLIOS,6,FALSE()),"not used")</f>
        <v>not used</v>
      </c>
      <c r="P2331" s="83" t="n">
        <f aca="false">IF($N2331="P",VLOOKUP(H2331,PrcBuckets,2,FALSE()),0)</f>
        <v>0</v>
      </c>
      <c r="Q2331" s="83" t="n">
        <f aca="false">IF($N2331="D",VLOOKUP(H2331,BasisBuckets,2,FALSE()),0)</f>
        <v>4</v>
      </c>
      <c r="R2331" s="83" t="n">
        <f aca="false">IF($N2331="PHY",VLOOKUP(H2331,PGDBuckets,2,FALSE()),0)</f>
        <v>0</v>
      </c>
      <c r="S2331" s="83" t="n">
        <f aca="false">IF($N2331="G",VLOOKUP(H2331,PGDBuckets,2,FALSE()),0)</f>
        <v>0</v>
      </c>
      <c r="T2331" s="83" t="n">
        <f aca="false">SUM(P2331:S2331)</f>
        <v>4</v>
      </c>
      <c r="U2331" s="83" t="str">
        <f aca="false">IF(O2331="not used","-",O2331&amp;N2331&amp;T2331)</f>
        <v>-</v>
      </c>
      <c r="V2331" s="83" t="str">
        <f aca="false">IF(O2331="Not Used","-",VLOOKUP(D2331,FOLIOS,7,FALSE())&amp;H2331)</f>
        <v>-</v>
      </c>
      <c r="W2331" s="83" t="str">
        <f aca="false">IF(U2331="-","-",O2331&amp;E2331&amp;H2331)</f>
        <v>-</v>
      </c>
      <c r="X2331" s="84" t="str">
        <f aca="false">D2331&amp;G2331</f>
        <v>FT-CAND-ERMS-BASIF-TRANSCO/Z3</v>
      </c>
      <c r="AF2331" s="0" t="str">
        <f aca="false">D2331&amp;V2331</f>
        <v>FT-CAND-ERMS-BAS-</v>
      </c>
    </row>
    <row r="2332" customFormat="false" ht="12.75" hidden="false" customHeight="false" outlineLevel="0" collapsed="false">
      <c r="A2332" s="80" t="n">
        <v>36682</v>
      </c>
      <c r="B2332" s="81" t="s">
        <v>55</v>
      </c>
      <c r="C2332" s="81" t="s">
        <v>56</v>
      </c>
      <c r="D2332" s="81" t="s">
        <v>84</v>
      </c>
      <c r="E2332" s="81" t="s">
        <v>21</v>
      </c>
      <c r="F2332" s="81"/>
      <c r="G2332" s="81" t="s">
        <v>88</v>
      </c>
      <c r="H2332" s="80" t="n">
        <v>36739</v>
      </c>
      <c r="I2332" s="81" t="n">
        <v>0</v>
      </c>
      <c r="J2332" s="81" t="n">
        <v>0</v>
      </c>
      <c r="K2332" s="82" t="n">
        <f aca="false">IF(J2332=0,0,J2332/I2332)</f>
        <v>0</v>
      </c>
      <c r="L2332" s="82" t="n">
        <f aca="false">I2332/UOM</f>
        <v>0</v>
      </c>
      <c r="M2332" s="82" t="n">
        <f aca="false">J2332/UOM</f>
        <v>0</v>
      </c>
      <c r="N2332" s="83" t="str">
        <f aca="false">IF(F2332="P","PHY",IF(F2332="G","G",E2332))</f>
        <v>D</v>
      </c>
      <c r="O2332" s="83" t="str">
        <f aca="false">IF(ISNA(VLOOKUP(G2332,BadCanCurves,1,FALSE())),VLOOKUP(D2332,FOLIOS,6,FALSE()),"not used")</f>
        <v>not used</v>
      </c>
      <c r="P2332" s="83" t="n">
        <f aca="false">IF($N2332="P",VLOOKUP(H2332,PrcBuckets,2,FALSE()),0)</f>
        <v>0</v>
      </c>
      <c r="Q2332" s="83" t="n">
        <f aca="false">IF($N2332="D",VLOOKUP(H2332,BasisBuckets,2,FALSE()),0)</f>
        <v>5</v>
      </c>
      <c r="R2332" s="83" t="n">
        <f aca="false">IF($N2332="PHY",VLOOKUP(H2332,PGDBuckets,2,FALSE()),0)</f>
        <v>0</v>
      </c>
      <c r="S2332" s="83" t="n">
        <f aca="false">IF($N2332="G",VLOOKUP(H2332,PGDBuckets,2,FALSE()),0)</f>
        <v>0</v>
      </c>
      <c r="T2332" s="83" t="n">
        <f aca="false">SUM(P2332:S2332)</f>
        <v>5</v>
      </c>
      <c r="U2332" s="83" t="str">
        <f aca="false">IF(O2332="not used","-",O2332&amp;N2332&amp;T2332)</f>
        <v>-</v>
      </c>
      <c r="V2332" s="83" t="str">
        <f aca="false">IF(O2332="Not Used","-",VLOOKUP(D2332,FOLIOS,7,FALSE())&amp;H2332)</f>
        <v>-</v>
      </c>
      <c r="W2332" s="83" t="str">
        <f aca="false">IF(U2332="-","-",O2332&amp;E2332&amp;H2332)</f>
        <v>-</v>
      </c>
      <c r="X2332" s="84" t="str">
        <f aca="false">D2332&amp;G2332</f>
        <v>FT-CAND-ERMS-BASIF-TRANSCO/Z3</v>
      </c>
      <c r="AF2332" s="0" t="str">
        <f aca="false">D2332&amp;V2332</f>
        <v>FT-CAND-ERMS-BAS-</v>
      </c>
    </row>
    <row r="2333" customFormat="false" ht="12.75" hidden="false" customHeight="false" outlineLevel="0" collapsed="false">
      <c r="A2333" s="80" t="n">
        <v>36682</v>
      </c>
      <c r="B2333" s="81" t="s">
        <v>55</v>
      </c>
      <c r="C2333" s="81" t="s">
        <v>56</v>
      </c>
      <c r="D2333" s="81" t="s">
        <v>84</v>
      </c>
      <c r="E2333" s="81" t="s">
        <v>21</v>
      </c>
      <c r="F2333" s="81"/>
      <c r="G2333" s="81" t="s">
        <v>88</v>
      </c>
      <c r="H2333" s="80" t="n">
        <v>36770</v>
      </c>
      <c r="I2333" s="81" t="n">
        <v>0</v>
      </c>
      <c r="J2333" s="81" t="n">
        <v>0</v>
      </c>
      <c r="K2333" s="82" t="n">
        <f aca="false">IF(J2333=0,0,J2333/I2333)</f>
        <v>0</v>
      </c>
      <c r="L2333" s="82" t="n">
        <f aca="false">I2333/UOM</f>
        <v>0</v>
      </c>
      <c r="M2333" s="82" t="n">
        <f aca="false">J2333/UOM</f>
        <v>0</v>
      </c>
      <c r="N2333" s="83" t="str">
        <f aca="false">IF(F2333="P","PHY",IF(F2333="G","G",E2333))</f>
        <v>D</v>
      </c>
      <c r="O2333" s="83" t="str">
        <f aca="false">IF(ISNA(VLOOKUP(G2333,BadCanCurves,1,FALSE())),VLOOKUP(D2333,FOLIOS,6,FALSE()),"not used")</f>
        <v>not used</v>
      </c>
      <c r="P2333" s="83" t="n">
        <f aca="false">IF($N2333="P",VLOOKUP(H2333,PrcBuckets,2,FALSE()),0)</f>
        <v>0</v>
      </c>
      <c r="Q2333" s="83" t="n">
        <f aca="false">IF($N2333="D",VLOOKUP(H2333,BasisBuckets,2,FALSE()),0)</f>
        <v>6</v>
      </c>
      <c r="R2333" s="83" t="n">
        <f aca="false">IF($N2333="PHY",VLOOKUP(H2333,PGDBuckets,2,FALSE()),0)</f>
        <v>0</v>
      </c>
      <c r="S2333" s="83" t="n">
        <f aca="false">IF($N2333="G",VLOOKUP(H2333,PGDBuckets,2,FALSE()),0)</f>
        <v>0</v>
      </c>
      <c r="T2333" s="83" t="n">
        <f aca="false">SUM(P2333:S2333)</f>
        <v>6</v>
      </c>
      <c r="U2333" s="83" t="str">
        <f aca="false">IF(O2333="not used","-",O2333&amp;N2333&amp;T2333)</f>
        <v>-</v>
      </c>
      <c r="V2333" s="83" t="str">
        <f aca="false">IF(O2333="Not Used","-",VLOOKUP(D2333,FOLIOS,7,FALSE())&amp;H2333)</f>
        <v>-</v>
      </c>
      <c r="W2333" s="83" t="str">
        <f aca="false">IF(U2333="-","-",O2333&amp;E2333&amp;H2333)</f>
        <v>-</v>
      </c>
      <c r="X2333" s="84" t="str">
        <f aca="false">D2333&amp;G2333</f>
        <v>FT-CAND-ERMS-BASIF-TRANSCO/Z3</v>
      </c>
      <c r="AF2333" s="0" t="str">
        <f aca="false">D2333&amp;V2333</f>
        <v>FT-CAND-ERMS-BAS-</v>
      </c>
    </row>
    <row r="2334" customFormat="false" ht="12.75" hidden="false" customHeight="false" outlineLevel="0" collapsed="false">
      <c r="A2334" s="80" t="n">
        <v>36682</v>
      </c>
      <c r="B2334" s="81" t="s">
        <v>55</v>
      </c>
      <c r="C2334" s="81" t="s">
        <v>56</v>
      </c>
      <c r="D2334" s="81" t="s">
        <v>84</v>
      </c>
      <c r="E2334" s="81" t="s">
        <v>21</v>
      </c>
      <c r="F2334" s="81"/>
      <c r="G2334" s="81" t="s">
        <v>88</v>
      </c>
      <c r="H2334" s="80" t="n">
        <v>36800</v>
      </c>
      <c r="I2334" s="81" t="n">
        <v>0</v>
      </c>
      <c r="J2334" s="81" t="n">
        <v>0</v>
      </c>
      <c r="K2334" s="82" t="n">
        <f aca="false">IF(J2334=0,0,J2334/I2334)</f>
        <v>0</v>
      </c>
      <c r="L2334" s="82" t="n">
        <f aca="false">I2334/UOM</f>
        <v>0</v>
      </c>
      <c r="M2334" s="82" t="n">
        <f aca="false">J2334/UOM</f>
        <v>0</v>
      </c>
      <c r="N2334" s="83" t="str">
        <f aca="false">IF(F2334="P","PHY",IF(F2334="G","G",E2334))</f>
        <v>D</v>
      </c>
      <c r="O2334" s="83" t="str">
        <f aca="false">IF(ISNA(VLOOKUP(G2334,BadCanCurves,1,FALSE())),VLOOKUP(D2334,FOLIOS,6,FALSE()),"not used")</f>
        <v>not used</v>
      </c>
      <c r="P2334" s="83" t="n">
        <f aca="false">IF($N2334="P",VLOOKUP(H2334,PrcBuckets,2,FALSE()),0)</f>
        <v>0</v>
      </c>
      <c r="Q2334" s="83" t="n">
        <f aca="false">IF($N2334="D",VLOOKUP(H2334,BasisBuckets,2,FALSE()),0)</f>
        <v>7</v>
      </c>
      <c r="R2334" s="83" t="n">
        <f aca="false">IF($N2334="PHY",VLOOKUP(H2334,PGDBuckets,2,FALSE()),0)</f>
        <v>0</v>
      </c>
      <c r="S2334" s="83" t="n">
        <f aca="false">IF($N2334="G",VLOOKUP(H2334,PGDBuckets,2,FALSE()),0)</f>
        <v>0</v>
      </c>
      <c r="T2334" s="83" t="n">
        <f aca="false">SUM(P2334:S2334)</f>
        <v>7</v>
      </c>
      <c r="U2334" s="83" t="str">
        <f aca="false">IF(O2334="not used","-",O2334&amp;N2334&amp;T2334)</f>
        <v>-</v>
      </c>
      <c r="V2334" s="83" t="str">
        <f aca="false">IF(O2334="Not Used","-",VLOOKUP(D2334,FOLIOS,7,FALSE())&amp;H2334)</f>
        <v>-</v>
      </c>
      <c r="W2334" s="83" t="str">
        <f aca="false">IF(U2334="-","-",O2334&amp;E2334&amp;H2334)</f>
        <v>-</v>
      </c>
      <c r="X2334" s="84" t="str">
        <f aca="false">D2334&amp;G2334</f>
        <v>FT-CAND-ERMS-BASIF-TRANSCO/Z3</v>
      </c>
      <c r="AF2334" s="0" t="str">
        <f aca="false">D2334&amp;V2334</f>
        <v>FT-CAND-ERMS-BAS-</v>
      </c>
    </row>
    <row r="2335" customFormat="false" ht="12.75" hidden="false" customHeight="false" outlineLevel="0" collapsed="false">
      <c r="A2335" s="80" t="n">
        <v>36682</v>
      </c>
      <c r="B2335" s="81" t="s">
        <v>55</v>
      </c>
      <c r="C2335" s="81" t="s">
        <v>56</v>
      </c>
      <c r="D2335" s="81" t="s">
        <v>84</v>
      </c>
      <c r="E2335" s="81" t="s">
        <v>21</v>
      </c>
      <c r="F2335" s="81"/>
      <c r="G2335" s="81" t="s">
        <v>88</v>
      </c>
      <c r="H2335" s="80" t="n">
        <v>36831</v>
      </c>
      <c r="I2335" s="81" t="n">
        <v>0</v>
      </c>
      <c r="J2335" s="81" t="n">
        <v>0</v>
      </c>
      <c r="K2335" s="82" t="n">
        <f aca="false">IF(J2335=0,0,J2335/I2335)</f>
        <v>0</v>
      </c>
      <c r="L2335" s="82" t="n">
        <f aca="false">I2335/UOM</f>
        <v>0</v>
      </c>
      <c r="M2335" s="82" t="n">
        <f aca="false">J2335/UOM</f>
        <v>0</v>
      </c>
      <c r="N2335" s="83" t="str">
        <f aca="false">IF(F2335="P","PHY",IF(F2335="G","G",E2335))</f>
        <v>D</v>
      </c>
      <c r="O2335" s="83" t="str">
        <f aca="false">IF(ISNA(VLOOKUP(G2335,BadCanCurves,1,FALSE())),VLOOKUP(D2335,FOLIOS,6,FALSE()),"not used")</f>
        <v>not used</v>
      </c>
      <c r="P2335" s="83" t="n">
        <f aca="false">IF($N2335="P",VLOOKUP(H2335,PrcBuckets,2,FALSE()),0)</f>
        <v>0</v>
      </c>
      <c r="Q2335" s="83" t="n">
        <f aca="false">IF($N2335="D",VLOOKUP(H2335,BasisBuckets,2,FALSE()),0)</f>
        <v>8</v>
      </c>
      <c r="R2335" s="83" t="n">
        <f aca="false">IF($N2335="PHY",VLOOKUP(H2335,PGDBuckets,2,FALSE()),0)</f>
        <v>0</v>
      </c>
      <c r="S2335" s="83" t="n">
        <f aca="false">IF($N2335="G",VLOOKUP(H2335,PGDBuckets,2,FALSE()),0)</f>
        <v>0</v>
      </c>
      <c r="T2335" s="83" t="n">
        <f aca="false">SUM(P2335:S2335)</f>
        <v>8</v>
      </c>
      <c r="U2335" s="83" t="str">
        <f aca="false">IF(O2335="not used","-",O2335&amp;N2335&amp;T2335)</f>
        <v>-</v>
      </c>
      <c r="V2335" s="83" t="str">
        <f aca="false">IF(O2335="Not Used","-",VLOOKUP(D2335,FOLIOS,7,FALSE())&amp;H2335)</f>
        <v>-</v>
      </c>
      <c r="W2335" s="83" t="str">
        <f aca="false">IF(U2335="-","-",O2335&amp;E2335&amp;H2335)</f>
        <v>-</v>
      </c>
      <c r="X2335" s="84" t="str">
        <f aca="false">D2335&amp;G2335</f>
        <v>FT-CAND-ERMS-BASIF-TRANSCO/Z3</v>
      </c>
      <c r="AF2335" s="0" t="str">
        <f aca="false">D2335&amp;V2335</f>
        <v>FT-CAND-ERMS-BAS-</v>
      </c>
    </row>
    <row r="2336" customFormat="false" ht="12.75" hidden="false" customHeight="false" outlineLevel="0" collapsed="false">
      <c r="A2336" s="80" t="n">
        <v>36682</v>
      </c>
      <c r="B2336" s="81" t="s">
        <v>55</v>
      </c>
      <c r="C2336" s="81" t="s">
        <v>56</v>
      </c>
      <c r="D2336" s="81" t="s">
        <v>84</v>
      </c>
      <c r="E2336" s="81" t="s">
        <v>21</v>
      </c>
      <c r="F2336" s="81"/>
      <c r="G2336" s="81" t="s">
        <v>88</v>
      </c>
      <c r="H2336" s="80" t="n">
        <v>36861</v>
      </c>
      <c r="I2336" s="81" t="n">
        <v>0</v>
      </c>
      <c r="J2336" s="81" t="n">
        <v>0</v>
      </c>
      <c r="K2336" s="82" t="n">
        <f aca="false">IF(J2336=0,0,J2336/I2336)</f>
        <v>0</v>
      </c>
      <c r="L2336" s="82" t="n">
        <f aca="false">I2336/UOM</f>
        <v>0</v>
      </c>
      <c r="M2336" s="82" t="n">
        <f aca="false">J2336/UOM</f>
        <v>0</v>
      </c>
      <c r="N2336" s="83" t="str">
        <f aca="false">IF(F2336="P","PHY",IF(F2336="G","G",E2336))</f>
        <v>D</v>
      </c>
      <c r="O2336" s="83" t="str">
        <f aca="false">IF(ISNA(VLOOKUP(G2336,BadCanCurves,1,FALSE())),VLOOKUP(D2336,FOLIOS,6,FALSE()),"not used")</f>
        <v>not used</v>
      </c>
      <c r="P2336" s="83" t="n">
        <f aca="false">IF($N2336="P",VLOOKUP(H2336,PrcBuckets,2,FALSE()),0)</f>
        <v>0</v>
      </c>
      <c r="Q2336" s="83" t="n">
        <f aca="false">IF($N2336="D",VLOOKUP(H2336,BasisBuckets,2,FALSE()),0)</f>
        <v>8</v>
      </c>
      <c r="R2336" s="83" t="n">
        <f aca="false">IF($N2336="PHY",VLOOKUP(H2336,PGDBuckets,2,FALSE()),0)</f>
        <v>0</v>
      </c>
      <c r="S2336" s="83" t="n">
        <f aca="false">IF($N2336="G",VLOOKUP(H2336,PGDBuckets,2,FALSE()),0)</f>
        <v>0</v>
      </c>
      <c r="T2336" s="83" t="n">
        <f aca="false">SUM(P2336:S2336)</f>
        <v>8</v>
      </c>
      <c r="U2336" s="83" t="str">
        <f aca="false">IF(O2336="not used","-",O2336&amp;N2336&amp;T2336)</f>
        <v>-</v>
      </c>
      <c r="V2336" s="83" t="str">
        <f aca="false">IF(O2336="Not Used","-",VLOOKUP(D2336,FOLIOS,7,FALSE())&amp;H2336)</f>
        <v>-</v>
      </c>
      <c r="W2336" s="83" t="str">
        <f aca="false">IF(U2336="-","-",O2336&amp;E2336&amp;H2336)</f>
        <v>-</v>
      </c>
      <c r="X2336" s="84" t="str">
        <f aca="false">D2336&amp;G2336</f>
        <v>FT-CAND-ERMS-BASIF-TRANSCO/Z3</v>
      </c>
      <c r="AF2336" s="0" t="str">
        <f aca="false">D2336&amp;V2336</f>
        <v>FT-CAND-ERMS-BAS-</v>
      </c>
    </row>
    <row r="2337" customFormat="false" ht="12.75" hidden="false" customHeight="false" outlineLevel="0" collapsed="false">
      <c r="A2337" s="80" t="n">
        <v>36682</v>
      </c>
      <c r="B2337" s="81" t="s">
        <v>55</v>
      </c>
      <c r="C2337" s="81" t="s">
        <v>56</v>
      </c>
      <c r="D2337" s="81" t="s">
        <v>84</v>
      </c>
      <c r="E2337" s="81" t="s">
        <v>21</v>
      </c>
      <c r="F2337" s="81"/>
      <c r="G2337" s="81" t="s">
        <v>88</v>
      </c>
      <c r="H2337" s="80" t="n">
        <v>36892</v>
      </c>
      <c r="I2337" s="81" t="n">
        <v>0</v>
      </c>
      <c r="J2337" s="81" t="n">
        <v>0</v>
      </c>
      <c r="K2337" s="82" t="n">
        <f aca="false">IF(J2337=0,0,J2337/I2337)</f>
        <v>0</v>
      </c>
      <c r="L2337" s="82" t="n">
        <f aca="false">I2337/UOM</f>
        <v>0</v>
      </c>
      <c r="M2337" s="82" t="n">
        <f aca="false">J2337/UOM</f>
        <v>0</v>
      </c>
      <c r="N2337" s="83" t="str">
        <f aca="false">IF(F2337="P","PHY",IF(F2337="G","G",E2337))</f>
        <v>D</v>
      </c>
      <c r="O2337" s="83" t="str">
        <f aca="false">IF(ISNA(VLOOKUP(G2337,BadCanCurves,1,FALSE())),VLOOKUP(D2337,FOLIOS,6,FALSE()),"not used")</f>
        <v>not used</v>
      </c>
      <c r="P2337" s="83" t="n">
        <f aca="false">IF($N2337="P",VLOOKUP(H2337,PrcBuckets,2,FALSE()),0)</f>
        <v>0</v>
      </c>
      <c r="Q2337" s="83" t="n">
        <f aca="false">IF($N2337="D",VLOOKUP(H2337,BasisBuckets,2,FALSE()),0)</f>
        <v>9</v>
      </c>
      <c r="R2337" s="83" t="n">
        <f aca="false">IF($N2337="PHY",VLOOKUP(H2337,PGDBuckets,2,FALSE()),0)</f>
        <v>0</v>
      </c>
      <c r="S2337" s="83" t="n">
        <f aca="false">IF($N2337="G",VLOOKUP(H2337,PGDBuckets,2,FALSE()),0)</f>
        <v>0</v>
      </c>
      <c r="T2337" s="83" t="n">
        <f aca="false">SUM(P2337:S2337)</f>
        <v>9</v>
      </c>
      <c r="U2337" s="83" t="str">
        <f aca="false">IF(O2337="not used","-",O2337&amp;N2337&amp;T2337)</f>
        <v>-</v>
      </c>
      <c r="V2337" s="83" t="str">
        <f aca="false">IF(O2337="Not Used","-",VLOOKUP(D2337,FOLIOS,7,FALSE())&amp;H2337)</f>
        <v>-</v>
      </c>
      <c r="W2337" s="83" t="str">
        <f aca="false">IF(U2337="-","-",O2337&amp;E2337&amp;H2337)</f>
        <v>-</v>
      </c>
      <c r="X2337" s="84" t="str">
        <f aca="false">D2337&amp;G2337</f>
        <v>FT-CAND-ERMS-BASIF-TRANSCO/Z3</v>
      </c>
      <c r="AF2337" s="0" t="str">
        <f aca="false">D2337&amp;V2337</f>
        <v>FT-CAND-ERMS-BAS-</v>
      </c>
    </row>
    <row r="2338" customFormat="false" ht="12.75" hidden="false" customHeight="false" outlineLevel="0" collapsed="false">
      <c r="A2338" s="80" t="n">
        <v>36682</v>
      </c>
      <c r="B2338" s="81" t="s">
        <v>55</v>
      </c>
      <c r="C2338" s="81" t="s">
        <v>56</v>
      </c>
      <c r="D2338" s="81" t="s">
        <v>84</v>
      </c>
      <c r="E2338" s="81" t="s">
        <v>21</v>
      </c>
      <c r="F2338" s="81"/>
      <c r="G2338" s="81" t="s">
        <v>88</v>
      </c>
      <c r="H2338" s="80" t="n">
        <v>36923</v>
      </c>
      <c r="I2338" s="81" t="n">
        <v>0</v>
      </c>
      <c r="J2338" s="81" t="n">
        <v>0</v>
      </c>
      <c r="K2338" s="82" t="n">
        <f aca="false">IF(J2338=0,0,J2338/I2338)</f>
        <v>0</v>
      </c>
      <c r="L2338" s="82" t="n">
        <f aca="false">I2338/UOM</f>
        <v>0</v>
      </c>
      <c r="M2338" s="82" t="n">
        <f aca="false">J2338/UOM</f>
        <v>0</v>
      </c>
      <c r="N2338" s="83" t="str">
        <f aca="false">IF(F2338="P","PHY",IF(F2338="G","G",E2338))</f>
        <v>D</v>
      </c>
      <c r="O2338" s="83" t="str">
        <f aca="false">IF(ISNA(VLOOKUP(G2338,BadCanCurves,1,FALSE())),VLOOKUP(D2338,FOLIOS,6,FALSE()),"not used")</f>
        <v>not used</v>
      </c>
      <c r="P2338" s="83" t="n">
        <f aca="false">IF($N2338="P",VLOOKUP(H2338,PrcBuckets,2,FALSE()),0)</f>
        <v>0</v>
      </c>
      <c r="Q2338" s="83" t="n">
        <f aca="false">IF($N2338="D",VLOOKUP(H2338,BasisBuckets,2,FALSE()),0)</f>
        <v>9</v>
      </c>
      <c r="R2338" s="83" t="n">
        <f aca="false">IF($N2338="PHY",VLOOKUP(H2338,PGDBuckets,2,FALSE()),0)</f>
        <v>0</v>
      </c>
      <c r="S2338" s="83" t="n">
        <f aca="false">IF($N2338="G",VLOOKUP(H2338,PGDBuckets,2,FALSE()),0)</f>
        <v>0</v>
      </c>
      <c r="T2338" s="83" t="n">
        <f aca="false">SUM(P2338:S2338)</f>
        <v>9</v>
      </c>
      <c r="U2338" s="83" t="str">
        <f aca="false">IF(O2338="not used","-",O2338&amp;N2338&amp;T2338)</f>
        <v>-</v>
      </c>
      <c r="V2338" s="83" t="str">
        <f aca="false">IF(O2338="Not Used","-",VLOOKUP(D2338,FOLIOS,7,FALSE())&amp;H2338)</f>
        <v>-</v>
      </c>
      <c r="W2338" s="83" t="str">
        <f aca="false">IF(U2338="-","-",O2338&amp;E2338&amp;H2338)</f>
        <v>-</v>
      </c>
      <c r="X2338" s="84" t="str">
        <f aca="false">D2338&amp;G2338</f>
        <v>FT-CAND-ERMS-BASIF-TRANSCO/Z3</v>
      </c>
      <c r="AF2338" s="0" t="str">
        <f aca="false">D2338&amp;V2338</f>
        <v>FT-CAND-ERMS-BAS-</v>
      </c>
    </row>
    <row r="2339" customFormat="false" ht="12.75" hidden="false" customHeight="false" outlineLevel="0" collapsed="false">
      <c r="A2339" s="80" t="n">
        <v>36682</v>
      </c>
      <c r="B2339" s="81" t="s">
        <v>55</v>
      </c>
      <c r="C2339" s="81" t="s">
        <v>56</v>
      </c>
      <c r="D2339" s="81" t="s">
        <v>84</v>
      </c>
      <c r="E2339" s="81" t="s">
        <v>21</v>
      </c>
      <c r="F2339" s="81"/>
      <c r="G2339" s="81" t="s">
        <v>88</v>
      </c>
      <c r="H2339" s="80" t="n">
        <v>36951</v>
      </c>
      <c r="I2339" s="81" t="n">
        <v>0</v>
      </c>
      <c r="J2339" s="81" t="n">
        <v>0</v>
      </c>
      <c r="K2339" s="82" t="n">
        <f aca="false">IF(J2339=0,0,J2339/I2339)</f>
        <v>0</v>
      </c>
      <c r="L2339" s="82" t="n">
        <f aca="false">I2339/UOM</f>
        <v>0</v>
      </c>
      <c r="M2339" s="82" t="n">
        <f aca="false">J2339/UOM</f>
        <v>0</v>
      </c>
      <c r="N2339" s="83" t="str">
        <f aca="false">IF(F2339="P","PHY",IF(F2339="G","G",E2339))</f>
        <v>D</v>
      </c>
      <c r="O2339" s="83" t="str">
        <f aca="false">IF(ISNA(VLOOKUP(G2339,BadCanCurves,1,FALSE())),VLOOKUP(D2339,FOLIOS,6,FALSE()),"not used")</f>
        <v>not used</v>
      </c>
      <c r="P2339" s="83" t="n">
        <f aca="false">IF($N2339="P",VLOOKUP(H2339,PrcBuckets,2,FALSE()),0)</f>
        <v>0</v>
      </c>
      <c r="Q2339" s="83" t="n">
        <f aca="false">IF($N2339="D",VLOOKUP(H2339,BasisBuckets,2,FALSE()),0)</f>
        <v>9</v>
      </c>
      <c r="R2339" s="83" t="n">
        <f aca="false">IF($N2339="PHY",VLOOKUP(H2339,PGDBuckets,2,FALSE()),0)</f>
        <v>0</v>
      </c>
      <c r="S2339" s="83" t="n">
        <f aca="false">IF($N2339="G",VLOOKUP(H2339,PGDBuckets,2,FALSE()),0)</f>
        <v>0</v>
      </c>
      <c r="T2339" s="83" t="n">
        <f aca="false">SUM(P2339:S2339)</f>
        <v>9</v>
      </c>
      <c r="U2339" s="83" t="str">
        <f aca="false">IF(O2339="not used","-",O2339&amp;N2339&amp;T2339)</f>
        <v>-</v>
      </c>
      <c r="V2339" s="83" t="str">
        <f aca="false">IF(O2339="Not Used","-",VLOOKUP(D2339,FOLIOS,7,FALSE())&amp;H2339)</f>
        <v>-</v>
      </c>
      <c r="W2339" s="83" t="str">
        <f aca="false">IF(U2339="-","-",O2339&amp;E2339&amp;H2339)</f>
        <v>-</v>
      </c>
      <c r="X2339" s="84" t="str">
        <f aca="false">D2339&amp;G2339</f>
        <v>FT-CAND-ERMS-BASIF-TRANSCO/Z3</v>
      </c>
      <c r="AF2339" s="0" t="str">
        <f aca="false">D2339&amp;V2339</f>
        <v>FT-CAND-ERMS-BAS-</v>
      </c>
    </row>
    <row r="2340" customFormat="false" ht="12.75" hidden="false" customHeight="false" outlineLevel="0" collapsed="false">
      <c r="A2340" s="80" t="n">
        <v>36682</v>
      </c>
      <c r="B2340" s="81" t="s">
        <v>55</v>
      </c>
      <c r="C2340" s="81" t="s">
        <v>56</v>
      </c>
      <c r="D2340" s="81" t="s">
        <v>84</v>
      </c>
      <c r="E2340" s="81" t="s">
        <v>21</v>
      </c>
      <c r="F2340" s="81"/>
      <c r="G2340" s="81" t="s">
        <v>88</v>
      </c>
      <c r="H2340" s="80" t="n">
        <v>36982</v>
      </c>
      <c r="I2340" s="81" t="n">
        <v>0</v>
      </c>
      <c r="J2340" s="81" t="n">
        <v>0</v>
      </c>
      <c r="K2340" s="82" t="n">
        <f aca="false">IF(J2340=0,0,J2340/I2340)</f>
        <v>0</v>
      </c>
      <c r="L2340" s="82" t="n">
        <f aca="false">I2340/UOM</f>
        <v>0</v>
      </c>
      <c r="M2340" s="82" t="n">
        <f aca="false">J2340/UOM</f>
        <v>0</v>
      </c>
      <c r="N2340" s="83" t="str">
        <f aca="false">IF(F2340="P","PHY",IF(F2340="G","G",E2340))</f>
        <v>D</v>
      </c>
      <c r="O2340" s="83" t="str">
        <f aca="false">IF(ISNA(VLOOKUP(G2340,BadCanCurves,1,FALSE())),VLOOKUP(D2340,FOLIOS,6,FALSE()),"not used")</f>
        <v>not used</v>
      </c>
      <c r="P2340" s="83" t="n">
        <f aca="false">IF($N2340="P",VLOOKUP(H2340,PrcBuckets,2,FALSE()),0)</f>
        <v>0</v>
      </c>
      <c r="Q2340" s="83" t="n">
        <f aca="false">IF($N2340="D",VLOOKUP(H2340,BasisBuckets,2,FALSE()),0)</f>
        <v>9</v>
      </c>
      <c r="R2340" s="83" t="n">
        <f aca="false">IF($N2340="PHY",VLOOKUP(H2340,PGDBuckets,2,FALSE()),0)</f>
        <v>0</v>
      </c>
      <c r="S2340" s="83" t="n">
        <f aca="false">IF($N2340="G",VLOOKUP(H2340,PGDBuckets,2,FALSE()),0)</f>
        <v>0</v>
      </c>
      <c r="T2340" s="83" t="n">
        <f aca="false">SUM(P2340:S2340)</f>
        <v>9</v>
      </c>
      <c r="U2340" s="83" t="str">
        <f aca="false">IF(O2340="not used","-",O2340&amp;N2340&amp;T2340)</f>
        <v>-</v>
      </c>
      <c r="V2340" s="83" t="str">
        <f aca="false">IF(O2340="Not Used","-",VLOOKUP(D2340,FOLIOS,7,FALSE())&amp;H2340)</f>
        <v>-</v>
      </c>
      <c r="W2340" s="83" t="str">
        <f aca="false">IF(U2340="-","-",O2340&amp;E2340&amp;H2340)</f>
        <v>-</v>
      </c>
      <c r="X2340" s="84" t="str">
        <f aca="false">D2340&amp;G2340</f>
        <v>FT-CAND-ERMS-BASIF-TRANSCO/Z3</v>
      </c>
      <c r="AF2340" s="0" t="str">
        <f aca="false">D2340&amp;V2340</f>
        <v>FT-CAND-ERMS-BAS-</v>
      </c>
    </row>
    <row r="2341" customFormat="false" ht="12.75" hidden="false" customHeight="false" outlineLevel="0" collapsed="false">
      <c r="A2341" s="80" t="n">
        <v>36682</v>
      </c>
      <c r="B2341" s="81" t="s">
        <v>55</v>
      </c>
      <c r="C2341" s="81" t="s">
        <v>56</v>
      </c>
      <c r="D2341" s="81" t="s">
        <v>84</v>
      </c>
      <c r="E2341" s="81" t="s">
        <v>21</v>
      </c>
      <c r="F2341" s="81"/>
      <c r="G2341" s="81" t="s">
        <v>88</v>
      </c>
      <c r="H2341" s="80" t="n">
        <v>37012</v>
      </c>
      <c r="I2341" s="81" t="n">
        <v>0</v>
      </c>
      <c r="J2341" s="81" t="n">
        <v>0</v>
      </c>
      <c r="K2341" s="82" t="n">
        <f aca="false">IF(J2341=0,0,J2341/I2341)</f>
        <v>0</v>
      </c>
      <c r="L2341" s="82" t="n">
        <f aca="false">I2341/UOM</f>
        <v>0</v>
      </c>
      <c r="M2341" s="82" t="n">
        <f aca="false">J2341/UOM</f>
        <v>0</v>
      </c>
      <c r="N2341" s="83" t="str">
        <f aca="false">IF(F2341="P","PHY",IF(F2341="G","G",E2341))</f>
        <v>D</v>
      </c>
      <c r="O2341" s="83" t="str">
        <f aca="false">IF(ISNA(VLOOKUP(G2341,BadCanCurves,1,FALSE())),VLOOKUP(D2341,FOLIOS,6,FALSE()),"not used")</f>
        <v>not used</v>
      </c>
      <c r="P2341" s="83" t="n">
        <f aca="false">IF($N2341="P",VLOOKUP(H2341,PrcBuckets,2,FALSE()),0)</f>
        <v>0</v>
      </c>
      <c r="Q2341" s="83" t="n">
        <f aca="false">IF($N2341="D",VLOOKUP(H2341,BasisBuckets,2,FALSE()),0)</f>
        <v>9</v>
      </c>
      <c r="R2341" s="83" t="n">
        <f aca="false">IF($N2341="PHY",VLOOKUP(H2341,PGDBuckets,2,FALSE()),0)</f>
        <v>0</v>
      </c>
      <c r="S2341" s="83" t="n">
        <f aca="false">IF($N2341="G",VLOOKUP(H2341,PGDBuckets,2,FALSE()),0)</f>
        <v>0</v>
      </c>
      <c r="T2341" s="83" t="n">
        <f aca="false">SUM(P2341:S2341)</f>
        <v>9</v>
      </c>
      <c r="U2341" s="83" t="str">
        <f aca="false">IF(O2341="not used","-",O2341&amp;N2341&amp;T2341)</f>
        <v>-</v>
      </c>
      <c r="V2341" s="83" t="str">
        <f aca="false">IF(O2341="Not Used","-",VLOOKUP(D2341,FOLIOS,7,FALSE())&amp;H2341)</f>
        <v>-</v>
      </c>
      <c r="W2341" s="83" t="str">
        <f aca="false">IF(U2341="-","-",O2341&amp;E2341&amp;H2341)</f>
        <v>-</v>
      </c>
      <c r="X2341" s="84" t="str">
        <f aca="false">D2341&amp;G2341</f>
        <v>FT-CAND-ERMS-BASIF-TRANSCO/Z3</v>
      </c>
      <c r="AF2341" s="0" t="str">
        <f aca="false">D2341&amp;V2341</f>
        <v>FT-CAND-ERMS-BAS-</v>
      </c>
    </row>
    <row r="2342" customFormat="false" ht="12.75" hidden="false" customHeight="false" outlineLevel="0" collapsed="false">
      <c r="A2342" s="80" t="n">
        <v>36682</v>
      </c>
      <c r="B2342" s="81" t="s">
        <v>55</v>
      </c>
      <c r="C2342" s="81" t="s">
        <v>56</v>
      </c>
      <c r="D2342" s="81" t="s">
        <v>84</v>
      </c>
      <c r="E2342" s="81" t="s">
        <v>21</v>
      </c>
      <c r="F2342" s="81"/>
      <c r="G2342" s="81" t="s">
        <v>88</v>
      </c>
      <c r="H2342" s="80" t="n">
        <v>37043</v>
      </c>
      <c r="I2342" s="81" t="n">
        <v>0</v>
      </c>
      <c r="J2342" s="81" t="n">
        <v>0</v>
      </c>
      <c r="K2342" s="82" t="n">
        <f aca="false">IF(J2342=0,0,J2342/I2342)</f>
        <v>0</v>
      </c>
      <c r="L2342" s="82" t="n">
        <f aca="false">I2342/UOM</f>
        <v>0</v>
      </c>
      <c r="M2342" s="82" t="n">
        <f aca="false">J2342/UOM</f>
        <v>0</v>
      </c>
      <c r="N2342" s="83" t="str">
        <f aca="false">IF(F2342="P","PHY",IF(F2342="G","G",E2342))</f>
        <v>D</v>
      </c>
      <c r="O2342" s="83" t="str">
        <f aca="false">IF(ISNA(VLOOKUP(G2342,BadCanCurves,1,FALSE())),VLOOKUP(D2342,FOLIOS,6,FALSE()),"not used")</f>
        <v>not used</v>
      </c>
      <c r="P2342" s="83" t="n">
        <f aca="false">IF($N2342="P",VLOOKUP(H2342,PrcBuckets,2,FALSE()),0)</f>
        <v>0</v>
      </c>
      <c r="Q2342" s="83" t="n">
        <f aca="false">IF($N2342="D",VLOOKUP(H2342,BasisBuckets,2,FALSE()),0)</f>
        <v>9</v>
      </c>
      <c r="R2342" s="83" t="n">
        <f aca="false">IF($N2342="PHY",VLOOKUP(H2342,PGDBuckets,2,FALSE()),0)</f>
        <v>0</v>
      </c>
      <c r="S2342" s="83" t="n">
        <f aca="false">IF($N2342="G",VLOOKUP(H2342,PGDBuckets,2,FALSE()),0)</f>
        <v>0</v>
      </c>
      <c r="T2342" s="83" t="n">
        <f aca="false">SUM(P2342:S2342)</f>
        <v>9</v>
      </c>
      <c r="U2342" s="83" t="str">
        <f aca="false">IF(O2342="not used","-",O2342&amp;N2342&amp;T2342)</f>
        <v>-</v>
      </c>
      <c r="V2342" s="83" t="str">
        <f aca="false">IF(O2342="Not Used","-",VLOOKUP(D2342,FOLIOS,7,FALSE())&amp;H2342)</f>
        <v>-</v>
      </c>
      <c r="W2342" s="83" t="str">
        <f aca="false">IF(U2342="-","-",O2342&amp;E2342&amp;H2342)</f>
        <v>-</v>
      </c>
      <c r="X2342" s="84" t="str">
        <f aca="false">D2342&amp;G2342</f>
        <v>FT-CAND-ERMS-BASIF-TRANSCO/Z3</v>
      </c>
      <c r="AF2342" s="0" t="str">
        <f aca="false">D2342&amp;V2342</f>
        <v>FT-CAND-ERMS-BAS-</v>
      </c>
    </row>
    <row r="2343" customFormat="false" ht="12.75" hidden="false" customHeight="false" outlineLevel="0" collapsed="false">
      <c r="A2343" s="80" t="n">
        <v>36682</v>
      </c>
      <c r="B2343" s="81" t="s">
        <v>55</v>
      </c>
      <c r="C2343" s="81" t="s">
        <v>56</v>
      </c>
      <c r="D2343" s="81" t="s">
        <v>84</v>
      </c>
      <c r="E2343" s="81" t="s">
        <v>21</v>
      </c>
      <c r="F2343" s="81"/>
      <c r="G2343" s="81" t="s">
        <v>88</v>
      </c>
      <c r="H2343" s="80" t="n">
        <v>37073</v>
      </c>
      <c r="I2343" s="81" t="n">
        <v>0</v>
      </c>
      <c r="J2343" s="81" t="n">
        <v>0</v>
      </c>
      <c r="K2343" s="82" t="n">
        <f aca="false">IF(J2343=0,0,J2343/I2343)</f>
        <v>0</v>
      </c>
      <c r="L2343" s="82" t="n">
        <f aca="false">I2343/UOM</f>
        <v>0</v>
      </c>
      <c r="M2343" s="82" t="n">
        <f aca="false">J2343/UOM</f>
        <v>0</v>
      </c>
      <c r="N2343" s="83" t="str">
        <f aca="false">IF(F2343="P","PHY",IF(F2343="G","G",E2343))</f>
        <v>D</v>
      </c>
      <c r="O2343" s="83" t="str">
        <f aca="false">IF(ISNA(VLOOKUP(G2343,BadCanCurves,1,FALSE())),VLOOKUP(D2343,FOLIOS,6,FALSE()),"not used")</f>
        <v>not used</v>
      </c>
      <c r="P2343" s="83" t="n">
        <f aca="false">IF($N2343="P",VLOOKUP(H2343,PrcBuckets,2,FALSE()),0)</f>
        <v>0</v>
      </c>
      <c r="Q2343" s="83" t="n">
        <f aca="false">IF($N2343="D",VLOOKUP(H2343,BasisBuckets,2,FALSE()),0)</f>
        <v>9</v>
      </c>
      <c r="R2343" s="83" t="n">
        <f aca="false">IF($N2343="PHY",VLOOKUP(H2343,PGDBuckets,2,FALSE()),0)</f>
        <v>0</v>
      </c>
      <c r="S2343" s="83" t="n">
        <f aca="false">IF($N2343="G",VLOOKUP(H2343,PGDBuckets,2,FALSE()),0)</f>
        <v>0</v>
      </c>
      <c r="T2343" s="83" t="n">
        <f aca="false">SUM(P2343:S2343)</f>
        <v>9</v>
      </c>
      <c r="U2343" s="83" t="str">
        <f aca="false">IF(O2343="not used","-",O2343&amp;N2343&amp;T2343)</f>
        <v>-</v>
      </c>
      <c r="V2343" s="83" t="str">
        <f aca="false">IF(O2343="Not Used","-",VLOOKUP(D2343,FOLIOS,7,FALSE())&amp;H2343)</f>
        <v>-</v>
      </c>
      <c r="W2343" s="83" t="str">
        <f aca="false">IF(U2343="-","-",O2343&amp;E2343&amp;H2343)</f>
        <v>-</v>
      </c>
      <c r="X2343" s="84" t="str">
        <f aca="false">D2343&amp;G2343</f>
        <v>FT-CAND-ERMS-BASIF-TRANSCO/Z3</v>
      </c>
      <c r="AF2343" s="0" t="str">
        <f aca="false">D2343&amp;V2343</f>
        <v>FT-CAND-ERMS-BAS-</v>
      </c>
    </row>
    <row r="2344" customFormat="false" ht="12.75" hidden="false" customHeight="false" outlineLevel="0" collapsed="false">
      <c r="A2344" s="80" t="n">
        <v>36682</v>
      </c>
      <c r="B2344" s="81" t="s">
        <v>55</v>
      </c>
      <c r="C2344" s="81" t="s">
        <v>56</v>
      </c>
      <c r="D2344" s="81" t="s">
        <v>84</v>
      </c>
      <c r="E2344" s="81" t="s">
        <v>21</v>
      </c>
      <c r="F2344" s="81"/>
      <c r="G2344" s="81" t="s">
        <v>88</v>
      </c>
      <c r="H2344" s="80" t="n">
        <v>37104</v>
      </c>
      <c r="I2344" s="81" t="n">
        <v>0</v>
      </c>
      <c r="J2344" s="81" t="n">
        <v>0</v>
      </c>
      <c r="K2344" s="82" t="n">
        <f aca="false">IF(J2344=0,0,J2344/I2344)</f>
        <v>0</v>
      </c>
      <c r="L2344" s="82" t="n">
        <f aca="false">I2344/UOM</f>
        <v>0</v>
      </c>
      <c r="M2344" s="82" t="n">
        <f aca="false">J2344/UOM</f>
        <v>0</v>
      </c>
      <c r="N2344" s="83" t="str">
        <f aca="false">IF(F2344="P","PHY",IF(F2344="G","G",E2344))</f>
        <v>D</v>
      </c>
      <c r="O2344" s="83" t="str">
        <f aca="false">IF(ISNA(VLOOKUP(G2344,BadCanCurves,1,FALSE())),VLOOKUP(D2344,FOLIOS,6,FALSE()),"not used")</f>
        <v>not used</v>
      </c>
      <c r="P2344" s="83" t="n">
        <f aca="false">IF($N2344="P",VLOOKUP(H2344,PrcBuckets,2,FALSE()),0)</f>
        <v>0</v>
      </c>
      <c r="Q2344" s="83" t="n">
        <f aca="false">IF($N2344="D",VLOOKUP(H2344,BasisBuckets,2,FALSE()),0)</f>
        <v>9</v>
      </c>
      <c r="R2344" s="83" t="n">
        <f aca="false">IF($N2344="PHY",VLOOKUP(H2344,PGDBuckets,2,FALSE()),0)</f>
        <v>0</v>
      </c>
      <c r="S2344" s="83" t="n">
        <f aca="false">IF($N2344="G",VLOOKUP(H2344,PGDBuckets,2,FALSE()),0)</f>
        <v>0</v>
      </c>
      <c r="T2344" s="83" t="n">
        <f aca="false">SUM(P2344:S2344)</f>
        <v>9</v>
      </c>
      <c r="U2344" s="83" t="str">
        <f aca="false">IF(O2344="not used","-",O2344&amp;N2344&amp;T2344)</f>
        <v>-</v>
      </c>
      <c r="V2344" s="83" t="str">
        <f aca="false">IF(O2344="Not Used","-",VLOOKUP(D2344,FOLIOS,7,FALSE())&amp;H2344)</f>
        <v>-</v>
      </c>
      <c r="W2344" s="83" t="str">
        <f aca="false">IF(U2344="-","-",O2344&amp;E2344&amp;H2344)</f>
        <v>-</v>
      </c>
      <c r="X2344" s="84" t="str">
        <f aca="false">D2344&amp;G2344</f>
        <v>FT-CAND-ERMS-BASIF-TRANSCO/Z3</v>
      </c>
      <c r="AF2344" s="0" t="str">
        <f aca="false">D2344&amp;V2344</f>
        <v>FT-CAND-ERMS-BAS-</v>
      </c>
    </row>
    <row r="2345" customFormat="false" ht="12.75" hidden="false" customHeight="false" outlineLevel="0" collapsed="false">
      <c r="A2345" s="80" t="n">
        <v>36682</v>
      </c>
      <c r="B2345" s="81" t="s">
        <v>55</v>
      </c>
      <c r="C2345" s="81" t="s">
        <v>56</v>
      </c>
      <c r="D2345" s="81" t="s">
        <v>84</v>
      </c>
      <c r="E2345" s="81" t="s">
        <v>21</v>
      </c>
      <c r="F2345" s="81"/>
      <c r="G2345" s="81" t="s">
        <v>88</v>
      </c>
      <c r="H2345" s="80" t="n">
        <v>37135</v>
      </c>
      <c r="I2345" s="81" t="n">
        <v>0</v>
      </c>
      <c r="J2345" s="81" t="n">
        <v>0</v>
      </c>
      <c r="K2345" s="82" t="n">
        <f aca="false">IF(J2345=0,0,J2345/I2345)</f>
        <v>0</v>
      </c>
      <c r="L2345" s="82" t="n">
        <f aca="false">I2345/UOM</f>
        <v>0</v>
      </c>
      <c r="M2345" s="82" t="n">
        <f aca="false">J2345/UOM</f>
        <v>0</v>
      </c>
      <c r="N2345" s="83" t="str">
        <f aca="false">IF(F2345="P","PHY",IF(F2345="G","G",E2345))</f>
        <v>D</v>
      </c>
      <c r="O2345" s="83" t="str">
        <f aca="false">IF(ISNA(VLOOKUP(G2345,BadCanCurves,1,FALSE())),VLOOKUP(D2345,FOLIOS,6,FALSE()),"not used")</f>
        <v>not used</v>
      </c>
      <c r="P2345" s="83" t="n">
        <f aca="false">IF($N2345="P",VLOOKUP(H2345,PrcBuckets,2,FALSE()),0)</f>
        <v>0</v>
      </c>
      <c r="Q2345" s="83" t="n">
        <f aca="false">IF($N2345="D",VLOOKUP(H2345,BasisBuckets,2,FALSE()),0)</f>
        <v>9</v>
      </c>
      <c r="R2345" s="83" t="n">
        <f aca="false">IF($N2345="PHY",VLOOKUP(H2345,PGDBuckets,2,FALSE()),0)</f>
        <v>0</v>
      </c>
      <c r="S2345" s="83" t="n">
        <f aca="false">IF($N2345="G",VLOOKUP(H2345,PGDBuckets,2,FALSE()),0)</f>
        <v>0</v>
      </c>
      <c r="T2345" s="83" t="n">
        <f aca="false">SUM(P2345:S2345)</f>
        <v>9</v>
      </c>
      <c r="U2345" s="83" t="str">
        <f aca="false">IF(O2345="not used","-",O2345&amp;N2345&amp;T2345)</f>
        <v>-</v>
      </c>
      <c r="V2345" s="83" t="str">
        <f aca="false">IF(O2345="Not Used","-",VLOOKUP(D2345,FOLIOS,7,FALSE())&amp;H2345)</f>
        <v>-</v>
      </c>
      <c r="W2345" s="83" t="str">
        <f aca="false">IF(U2345="-","-",O2345&amp;E2345&amp;H2345)</f>
        <v>-</v>
      </c>
      <c r="X2345" s="84" t="str">
        <f aca="false">D2345&amp;G2345</f>
        <v>FT-CAND-ERMS-BASIF-TRANSCO/Z3</v>
      </c>
      <c r="AF2345" s="0" t="str">
        <f aca="false">D2345&amp;V2345</f>
        <v>FT-CAND-ERMS-BAS-</v>
      </c>
    </row>
    <row r="2346" customFormat="false" ht="12.75" hidden="false" customHeight="false" outlineLevel="0" collapsed="false">
      <c r="A2346" s="80" t="n">
        <v>36682</v>
      </c>
      <c r="B2346" s="81" t="s">
        <v>55</v>
      </c>
      <c r="C2346" s="81" t="s">
        <v>56</v>
      </c>
      <c r="D2346" s="81" t="s">
        <v>84</v>
      </c>
      <c r="E2346" s="81" t="s">
        <v>21</v>
      </c>
      <c r="F2346" s="81"/>
      <c r="G2346" s="81" t="s">
        <v>88</v>
      </c>
      <c r="H2346" s="80" t="n">
        <v>37165</v>
      </c>
      <c r="I2346" s="81" t="n">
        <v>0</v>
      </c>
      <c r="J2346" s="81" t="n">
        <v>0</v>
      </c>
      <c r="K2346" s="82" t="n">
        <f aca="false">IF(J2346=0,0,J2346/I2346)</f>
        <v>0</v>
      </c>
      <c r="L2346" s="82" t="n">
        <f aca="false">I2346/UOM</f>
        <v>0</v>
      </c>
      <c r="M2346" s="82" t="n">
        <f aca="false">J2346/UOM</f>
        <v>0</v>
      </c>
      <c r="N2346" s="83" t="str">
        <f aca="false">IF(F2346="P","PHY",IF(F2346="G","G",E2346))</f>
        <v>D</v>
      </c>
      <c r="O2346" s="83" t="str">
        <f aca="false">IF(ISNA(VLOOKUP(G2346,BadCanCurves,1,FALSE())),VLOOKUP(D2346,FOLIOS,6,FALSE()),"not used")</f>
        <v>not used</v>
      </c>
      <c r="P2346" s="83" t="n">
        <f aca="false">IF($N2346="P",VLOOKUP(H2346,PrcBuckets,2,FALSE()),0)</f>
        <v>0</v>
      </c>
      <c r="Q2346" s="83" t="n">
        <f aca="false">IF($N2346="D",VLOOKUP(H2346,BasisBuckets,2,FALSE()),0)</f>
        <v>9</v>
      </c>
      <c r="R2346" s="83" t="n">
        <f aca="false">IF($N2346="PHY",VLOOKUP(H2346,PGDBuckets,2,FALSE()),0)</f>
        <v>0</v>
      </c>
      <c r="S2346" s="83" t="n">
        <f aca="false">IF($N2346="G",VLOOKUP(H2346,PGDBuckets,2,FALSE()),0)</f>
        <v>0</v>
      </c>
      <c r="T2346" s="83" t="n">
        <f aca="false">SUM(P2346:S2346)</f>
        <v>9</v>
      </c>
      <c r="U2346" s="83" t="str">
        <f aca="false">IF(O2346="not used","-",O2346&amp;N2346&amp;T2346)</f>
        <v>-</v>
      </c>
      <c r="V2346" s="83" t="str">
        <f aca="false">IF(O2346="Not Used","-",VLOOKUP(D2346,FOLIOS,7,FALSE())&amp;H2346)</f>
        <v>-</v>
      </c>
      <c r="W2346" s="83" t="str">
        <f aca="false">IF(U2346="-","-",O2346&amp;E2346&amp;H2346)</f>
        <v>-</v>
      </c>
      <c r="X2346" s="84" t="str">
        <f aca="false">D2346&amp;G2346</f>
        <v>FT-CAND-ERMS-BASIF-TRANSCO/Z3</v>
      </c>
      <c r="AF2346" s="0" t="str">
        <f aca="false">D2346&amp;V2346</f>
        <v>FT-CAND-ERMS-BAS-</v>
      </c>
    </row>
    <row r="2347" customFormat="false" ht="12.75" hidden="false" customHeight="false" outlineLevel="0" collapsed="false">
      <c r="A2347" s="80" t="n">
        <v>36682</v>
      </c>
      <c r="B2347" s="81" t="s">
        <v>55</v>
      </c>
      <c r="C2347" s="81" t="s">
        <v>56</v>
      </c>
      <c r="D2347" s="81" t="s">
        <v>84</v>
      </c>
      <c r="E2347" s="81" t="s">
        <v>21</v>
      </c>
      <c r="F2347" s="81"/>
      <c r="G2347" s="81" t="s">
        <v>89</v>
      </c>
      <c r="H2347" s="80" t="n">
        <v>36708</v>
      </c>
      <c r="I2347" s="81" t="n">
        <v>0</v>
      </c>
      <c r="J2347" s="81" t="n">
        <v>0</v>
      </c>
      <c r="K2347" s="82" t="n">
        <f aca="false">IF(J2347=0,0,J2347/I2347)</f>
        <v>0</v>
      </c>
      <c r="L2347" s="82" t="n">
        <f aca="false">I2347/UOM</f>
        <v>0</v>
      </c>
      <c r="M2347" s="82" t="n">
        <f aca="false">J2347/UOM</f>
        <v>0</v>
      </c>
      <c r="N2347" s="83" t="str">
        <f aca="false">IF(F2347="P","PHY",IF(F2347="G","G",E2347))</f>
        <v>D</v>
      </c>
      <c r="O2347" s="83" t="str">
        <f aca="false">IF(ISNA(VLOOKUP(G2347,BadCanCurves,1,FALSE())),VLOOKUP(D2347,FOLIOS,6,FALSE()),"not used")</f>
        <v>not used</v>
      </c>
      <c r="P2347" s="83" t="n">
        <f aca="false">IF($N2347="P",VLOOKUP(H2347,PrcBuckets,2,FALSE()),0)</f>
        <v>0</v>
      </c>
      <c r="Q2347" s="83" t="n">
        <f aca="false">IF($N2347="D",VLOOKUP(H2347,BasisBuckets,2,FALSE()),0)</f>
        <v>4</v>
      </c>
      <c r="R2347" s="83" t="n">
        <f aca="false">IF($N2347="PHY",VLOOKUP(H2347,PGDBuckets,2,FALSE()),0)</f>
        <v>0</v>
      </c>
      <c r="S2347" s="83" t="n">
        <f aca="false">IF($N2347="G",VLOOKUP(H2347,PGDBuckets,2,FALSE()),0)</f>
        <v>0</v>
      </c>
      <c r="T2347" s="83" t="n">
        <f aca="false">SUM(P2347:S2347)</f>
        <v>4</v>
      </c>
      <c r="U2347" s="83" t="str">
        <f aca="false">IF(O2347="not used","-",O2347&amp;N2347&amp;T2347)</f>
        <v>-</v>
      </c>
      <c r="V2347" s="83" t="str">
        <f aca="false">IF(O2347="Not Used","-",VLOOKUP(D2347,FOLIOS,7,FALSE())&amp;H2347)</f>
        <v>-</v>
      </c>
      <c r="W2347" s="83" t="str">
        <f aca="false">IF(U2347="-","-",O2347&amp;E2347&amp;H2347)</f>
        <v>-</v>
      </c>
      <c r="X2347" s="84" t="str">
        <f aca="false">D2347&amp;G2347</f>
        <v>FT-CAND-ERMS-BASIF-TRANSCO/Z6</v>
      </c>
      <c r="AF2347" s="0" t="str">
        <f aca="false">D2347&amp;V2347</f>
        <v>FT-CAND-ERMS-BAS-</v>
      </c>
    </row>
    <row r="2348" customFormat="false" ht="12.75" hidden="false" customHeight="false" outlineLevel="0" collapsed="false">
      <c r="A2348" s="80" t="n">
        <v>36682</v>
      </c>
      <c r="B2348" s="81" t="s">
        <v>55</v>
      </c>
      <c r="C2348" s="81" t="s">
        <v>56</v>
      </c>
      <c r="D2348" s="81" t="s">
        <v>84</v>
      </c>
      <c r="E2348" s="81" t="s">
        <v>21</v>
      </c>
      <c r="F2348" s="81"/>
      <c r="G2348" s="81" t="s">
        <v>89</v>
      </c>
      <c r="H2348" s="80" t="n">
        <v>36739</v>
      </c>
      <c r="I2348" s="81" t="n">
        <v>0</v>
      </c>
      <c r="J2348" s="81" t="n">
        <v>0</v>
      </c>
      <c r="K2348" s="82" t="n">
        <f aca="false">IF(J2348=0,0,J2348/I2348)</f>
        <v>0</v>
      </c>
      <c r="L2348" s="82" t="n">
        <f aca="false">I2348/UOM</f>
        <v>0</v>
      </c>
      <c r="M2348" s="82" t="n">
        <f aca="false">J2348/UOM</f>
        <v>0</v>
      </c>
      <c r="N2348" s="83" t="str">
        <f aca="false">IF(F2348="P","PHY",IF(F2348="G","G",E2348))</f>
        <v>D</v>
      </c>
      <c r="O2348" s="83" t="str">
        <f aca="false">IF(ISNA(VLOOKUP(G2348,BadCanCurves,1,FALSE())),VLOOKUP(D2348,FOLIOS,6,FALSE()),"not used")</f>
        <v>not used</v>
      </c>
      <c r="P2348" s="83" t="n">
        <f aca="false">IF($N2348="P",VLOOKUP(H2348,PrcBuckets,2,FALSE()),0)</f>
        <v>0</v>
      </c>
      <c r="Q2348" s="83" t="n">
        <f aca="false">IF($N2348="D",VLOOKUP(H2348,BasisBuckets,2,FALSE()),0)</f>
        <v>5</v>
      </c>
      <c r="R2348" s="83" t="n">
        <f aca="false">IF($N2348="PHY",VLOOKUP(H2348,PGDBuckets,2,FALSE()),0)</f>
        <v>0</v>
      </c>
      <c r="S2348" s="83" t="n">
        <f aca="false">IF($N2348="G",VLOOKUP(H2348,PGDBuckets,2,FALSE()),0)</f>
        <v>0</v>
      </c>
      <c r="T2348" s="83" t="n">
        <f aca="false">SUM(P2348:S2348)</f>
        <v>5</v>
      </c>
      <c r="U2348" s="83" t="str">
        <f aca="false">IF(O2348="not used","-",O2348&amp;N2348&amp;T2348)</f>
        <v>-</v>
      </c>
      <c r="V2348" s="83" t="str">
        <f aca="false">IF(O2348="Not Used","-",VLOOKUP(D2348,FOLIOS,7,FALSE())&amp;H2348)</f>
        <v>-</v>
      </c>
      <c r="W2348" s="83" t="str">
        <f aca="false">IF(U2348="-","-",O2348&amp;E2348&amp;H2348)</f>
        <v>-</v>
      </c>
      <c r="X2348" s="84" t="str">
        <f aca="false">D2348&amp;G2348</f>
        <v>FT-CAND-ERMS-BASIF-TRANSCO/Z6</v>
      </c>
      <c r="AF2348" s="0" t="str">
        <f aca="false">D2348&amp;V2348</f>
        <v>FT-CAND-ERMS-BAS-</v>
      </c>
    </row>
    <row r="2349" customFormat="false" ht="12.75" hidden="false" customHeight="false" outlineLevel="0" collapsed="false">
      <c r="A2349" s="80" t="n">
        <v>36682</v>
      </c>
      <c r="B2349" s="81" t="s">
        <v>55</v>
      </c>
      <c r="C2349" s="81" t="s">
        <v>56</v>
      </c>
      <c r="D2349" s="81" t="s">
        <v>84</v>
      </c>
      <c r="E2349" s="81" t="s">
        <v>21</v>
      </c>
      <c r="F2349" s="81"/>
      <c r="G2349" s="81" t="s">
        <v>89</v>
      </c>
      <c r="H2349" s="80" t="n">
        <v>36770</v>
      </c>
      <c r="I2349" s="81" t="n">
        <v>0</v>
      </c>
      <c r="J2349" s="81" t="n">
        <v>0</v>
      </c>
      <c r="K2349" s="82" t="n">
        <f aca="false">IF(J2349=0,0,J2349/I2349)</f>
        <v>0</v>
      </c>
      <c r="L2349" s="82" t="n">
        <f aca="false">I2349/UOM</f>
        <v>0</v>
      </c>
      <c r="M2349" s="82" t="n">
        <f aca="false">J2349/UOM</f>
        <v>0</v>
      </c>
      <c r="N2349" s="83" t="str">
        <f aca="false">IF(F2349="P","PHY",IF(F2349="G","G",E2349))</f>
        <v>D</v>
      </c>
      <c r="O2349" s="83" t="str">
        <f aca="false">IF(ISNA(VLOOKUP(G2349,BadCanCurves,1,FALSE())),VLOOKUP(D2349,FOLIOS,6,FALSE()),"not used")</f>
        <v>not used</v>
      </c>
      <c r="P2349" s="83" t="n">
        <f aca="false">IF($N2349="P",VLOOKUP(H2349,PrcBuckets,2,FALSE()),0)</f>
        <v>0</v>
      </c>
      <c r="Q2349" s="83" t="n">
        <f aca="false">IF($N2349="D",VLOOKUP(H2349,BasisBuckets,2,FALSE()),0)</f>
        <v>6</v>
      </c>
      <c r="R2349" s="83" t="n">
        <f aca="false">IF($N2349="PHY",VLOOKUP(H2349,PGDBuckets,2,FALSE()),0)</f>
        <v>0</v>
      </c>
      <c r="S2349" s="83" t="n">
        <f aca="false">IF($N2349="G",VLOOKUP(H2349,PGDBuckets,2,FALSE()),0)</f>
        <v>0</v>
      </c>
      <c r="T2349" s="83" t="n">
        <f aca="false">SUM(P2349:S2349)</f>
        <v>6</v>
      </c>
      <c r="U2349" s="83" t="str">
        <f aca="false">IF(O2349="not used","-",O2349&amp;N2349&amp;T2349)</f>
        <v>-</v>
      </c>
      <c r="V2349" s="83" t="str">
        <f aca="false">IF(O2349="Not Used","-",VLOOKUP(D2349,FOLIOS,7,FALSE())&amp;H2349)</f>
        <v>-</v>
      </c>
      <c r="W2349" s="83" t="str">
        <f aca="false">IF(U2349="-","-",O2349&amp;E2349&amp;H2349)</f>
        <v>-</v>
      </c>
      <c r="X2349" s="84" t="str">
        <f aca="false">D2349&amp;G2349</f>
        <v>FT-CAND-ERMS-BASIF-TRANSCO/Z6</v>
      </c>
      <c r="AF2349" s="0" t="str">
        <f aca="false">D2349&amp;V2349</f>
        <v>FT-CAND-ERMS-BAS-</v>
      </c>
    </row>
    <row r="2350" customFormat="false" ht="12.75" hidden="false" customHeight="false" outlineLevel="0" collapsed="false">
      <c r="A2350" s="80" t="n">
        <v>36682</v>
      </c>
      <c r="B2350" s="81" t="s">
        <v>55</v>
      </c>
      <c r="C2350" s="81" t="s">
        <v>56</v>
      </c>
      <c r="D2350" s="81" t="s">
        <v>84</v>
      </c>
      <c r="E2350" s="81" t="s">
        <v>21</v>
      </c>
      <c r="F2350" s="81"/>
      <c r="G2350" s="81" t="s">
        <v>89</v>
      </c>
      <c r="H2350" s="80" t="n">
        <v>36800</v>
      </c>
      <c r="I2350" s="81" t="n">
        <v>0</v>
      </c>
      <c r="J2350" s="81" t="n">
        <v>0</v>
      </c>
      <c r="K2350" s="82" t="n">
        <f aca="false">IF(J2350=0,0,J2350/I2350)</f>
        <v>0</v>
      </c>
      <c r="L2350" s="82" t="n">
        <f aca="false">I2350/UOM</f>
        <v>0</v>
      </c>
      <c r="M2350" s="82" t="n">
        <f aca="false">J2350/UOM</f>
        <v>0</v>
      </c>
      <c r="N2350" s="83" t="str">
        <f aca="false">IF(F2350="P","PHY",IF(F2350="G","G",E2350))</f>
        <v>D</v>
      </c>
      <c r="O2350" s="83" t="str">
        <f aca="false">IF(ISNA(VLOOKUP(G2350,BadCanCurves,1,FALSE())),VLOOKUP(D2350,FOLIOS,6,FALSE()),"not used")</f>
        <v>not used</v>
      </c>
      <c r="P2350" s="83" t="n">
        <f aca="false">IF($N2350="P",VLOOKUP(H2350,PrcBuckets,2,FALSE()),0)</f>
        <v>0</v>
      </c>
      <c r="Q2350" s="83" t="n">
        <f aca="false">IF($N2350="D",VLOOKUP(H2350,BasisBuckets,2,FALSE()),0)</f>
        <v>7</v>
      </c>
      <c r="R2350" s="83" t="n">
        <f aca="false">IF($N2350="PHY",VLOOKUP(H2350,PGDBuckets,2,FALSE()),0)</f>
        <v>0</v>
      </c>
      <c r="S2350" s="83" t="n">
        <f aca="false">IF($N2350="G",VLOOKUP(H2350,PGDBuckets,2,FALSE()),0)</f>
        <v>0</v>
      </c>
      <c r="T2350" s="83" t="n">
        <f aca="false">SUM(P2350:S2350)</f>
        <v>7</v>
      </c>
      <c r="U2350" s="83" t="str">
        <f aca="false">IF(O2350="not used","-",O2350&amp;N2350&amp;T2350)</f>
        <v>-</v>
      </c>
      <c r="V2350" s="83" t="str">
        <f aca="false">IF(O2350="Not Used","-",VLOOKUP(D2350,FOLIOS,7,FALSE())&amp;H2350)</f>
        <v>-</v>
      </c>
      <c r="W2350" s="83" t="str">
        <f aca="false">IF(U2350="-","-",O2350&amp;E2350&amp;H2350)</f>
        <v>-</v>
      </c>
      <c r="X2350" s="84" t="str">
        <f aca="false">D2350&amp;G2350</f>
        <v>FT-CAND-ERMS-BASIF-TRANSCO/Z6</v>
      </c>
      <c r="AF2350" s="0" t="str">
        <f aca="false">D2350&amp;V2350</f>
        <v>FT-CAND-ERMS-BAS-</v>
      </c>
    </row>
    <row r="2351" customFormat="false" ht="12.75" hidden="false" customHeight="false" outlineLevel="0" collapsed="false">
      <c r="A2351" s="80" t="n">
        <v>36682</v>
      </c>
      <c r="B2351" s="81" t="s">
        <v>55</v>
      </c>
      <c r="C2351" s="81" t="s">
        <v>56</v>
      </c>
      <c r="D2351" s="81" t="s">
        <v>84</v>
      </c>
      <c r="E2351" s="81" t="s">
        <v>21</v>
      </c>
      <c r="F2351" s="81"/>
      <c r="G2351" s="81" t="s">
        <v>89</v>
      </c>
      <c r="H2351" s="80" t="n">
        <v>36831</v>
      </c>
      <c r="I2351" s="81" t="n">
        <v>0</v>
      </c>
      <c r="J2351" s="81" t="n">
        <v>0</v>
      </c>
      <c r="K2351" s="82" t="n">
        <f aca="false">IF(J2351=0,0,J2351/I2351)</f>
        <v>0</v>
      </c>
      <c r="L2351" s="82" t="n">
        <f aca="false">I2351/UOM</f>
        <v>0</v>
      </c>
      <c r="M2351" s="82" t="n">
        <f aca="false">J2351/UOM</f>
        <v>0</v>
      </c>
      <c r="N2351" s="83" t="str">
        <f aca="false">IF(F2351="P","PHY",IF(F2351="G","G",E2351))</f>
        <v>D</v>
      </c>
      <c r="O2351" s="83" t="str">
        <f aca="false">IF(ISNA(VLOOKUP(G2351,BadCanCurves,1,FALSE())),VLOOKUP(D2351,FOLIOS,6,FALSE()),"not used")</f>
        <v>not used</v>
      </c>
      <c r="P2351" s="83" t="n">
        <f aca="false">IF($N2351="P",VLOOKUP(H2351,PrcBuckets,2,FALSE()),0)</f>
        <v>0</v>
      </c>
      <c r="Q2351" s="83" t="n">
        <f aca="false">IF($N2351="D",VLOOKUP(H2351,BasisBuckets,2,FALSE()),0)</f>
        <v>8</v>
      </c>
      <c r="R2351" s="83" t="n">
        <f aca="false">IF($N2351="PHY",VLOOKUP(H2351,PGDBuckets,2,FALSE()),0)</f>
        <v>0</v>
      </c>
      <c r="S2351" s="83" t="n">
        <f aca="false">IF($N2351="G",VLOOKUP(H2351,PGDBuckets,2,FALSE()),0)</f>
        <v>0</v>
      </c>
      <c r="T2351" s="83" t="n">
        <f aca="false">SUM(P2351:S2351)</f>
        <v>8</v>
      </c>
      <c r="U2351" s="83" t="str">
        <f aca="false">IF(O2351="not used","-",O2351&amp;N2351&amp;T2351)</f>
        <v>-</v>
      </c>
      <c r="V2351" s="83" t="str">
        <f aca="false">IF(O2351="Not Used","-",VLOOKUP(D2351,FOLIOS,7,FALSE())&amp;H2351)</f>
        <v>-</v>
      </c>
      <c r="W2351" s="83" t="str">
        <f aca="false">IF(U2351="-","-",O2351&amp;E2351&amp;H2351)</f>
        <v>-</v>
      </c>
      <c r="X2351" s="84" t="str">
        <f aca="false">D2351&amp;G2351</f>
        <v>FT-CAND-ERMS-BASIF-TRANSCO/Z6</v>
      </c>
      <c r="AF2351" s="0" t="str">
        <f aca="false">D2351&amp;V2351</f>
        <v>FT-CAND-ERMS-BAS-</v>
      </c>
    </row>
    <row r="2352" customFormat="false" ht="12.75" hidden="false" customHeight="false" outlineLevel="0" collapsed="false">
      <c r="A2352" s="80" t="n">
        <v>36682</v>
      </c>
      <c r="B2352" s="81" t="s">
        <v>55</v>
      </c>
      <c r="C2352" s="81" t="s">
        <v>56</v>
      </c>
      <c r="D2352" s="81" t="s">
        <v>84</v>
      </c>
      <c r="E2352" s="81" t="s">
        <v>21</v>
      </c>
      <c r="F2352" s="81"/>
      <c r="G2352" s="81" t="s">
        <v>89</v>
      </c>
      <c r="H2352" s="80" t="n">
        <v>36861</v>
      </c>
      <c r="I2352" s="81" t="n">
        <v>0</v>
      </c>
      <c r="J2352" s="81" t="n">
        <v>0</v>
      </c>
      <c r="K2352" s="82" t="n">
        <f aca="false">IF(J2352=0,0,J2352/I2352)</f>
        <v>0</v>
      </c>
      <c r="L2352" s="82" t="n">
        <f aca="false">I2352/UOM</f>
        <v>0</v>
      </c>
      <c r="M2352" s="82" t="n">
        <f aca="false">J2352/UOM</f>
        <v>0</v>
      </c>
      <c r="N2352" s="83" t="str">
        <f aca="false">IF(F2352="P","PHY",IF(F2352="G","G",E2352))</f>
        <v>D</v>
      </c>
      <c r="O2352" s="83" t="str">
        <f aca="false">IF(ISNA(VLOOKUP(G2352,BadCanCurves,1,FALSE())),VLOOKUP(D2352,FOLIOS,6,FALSE()),"not used")</f>
        <v>not used</v>
      </c>
      <c r="P2352" s="83" t="n">
        <f aca="false">IF($N2352="P",VLOOKUP(H2352,PrcBuckets,2,FALSE()),0)</f>
        <v>0</v>
      </c>
      <c r="Q2352" s="83" t="n">
        <f aca="false">IF($N2352="D",VLOOKUP(H2352,BasisBuckets,2,FALSE()),0)</f>
        <v>8</v>
      </c>
      <c r="R2352" s="83" t="n">
        <f aca="false">IF($N2352="PHY",VLOOKUP(H2352,PGDBuckets,2,FALSE()),0)</f>
        <v>0</v>
      </c>
      <c r="S2352" s="83" t="n">
        <f aca="false">IF($N2352="G",VLOOKUP(H2352,PGDBuckets,2,FALSE()),0)</f>
        <v>0</v>
      </c>
      <c r="T2352" s="83" t="n">
        <f aca="false">SUM(P2352:S2352)</f>
        <v>8</v>
      </c>
      <c r="U2352" s="83" t="str">
        <f aca="false">IF(O2352="not used","-",O2352&amp;N2352&amp;T2352)</f>
        <v>-</v>
      </c>
      <c r="V2352" s="83" t="str">
        <f aca="false">IF(O2352="Not Used","-",VLOOKUP(D2352,FOLIOS,7,FALSE())&amp;H2352)</f>
        <v>-</v>
      </c>
      <c r="W2352" s="83" t="str">
        <f aca="false">IF(U2352="-","-",O2352&amp;E2352&amp;H2352)</f>
        <v>-</v>
      </c>
      <c r="X2352" s="84" t="str">
        <f aca="false">D2352&amp;G2352</f>
        <v>FT-CAND-ERMS-BASIF-TRANSCO/Z6</v>
      </c>
      <c r="AF2352" s="0" t="str">
        <f aca="false">D2352&amp;V2352</f>
        <v>FT-CAND-ERMS-BAS-</v>
      </c>
    </row>
    <row r="2353" customFormat="false" ht="12.75" hidden="false" customHeight="false" outlineLevel="0" collapsed="false">
      <c r="A2353" s="80" t="n">
        <v>36682</v>
      </c>
      <c r="B2353" s="81" t="s">
        <v>55</v>
      </c>
      <c r="C2353" s="81" t="s">
        <v>56</v>
      </c>
      <c r="D2353" s="81" t="s">
        <v>84</v>
      </c>
      <c r="E2353" s="81" t="s">
        <v>21</v>
      </c>
      <c r="F2353" s="81"/>
      <c r="G2353" s="81" t="s">
        <v>89</v>
      </c>
      <c r="H2353" s="80" t="n">
        <v>36892</v>
      </c>
      <c r="I2353" s="81" t="n">
        <v>0</v>
      </c>
      <c r="J2353" s="81" t="n">
        <v>0</v>
      </c>
      <c r="K2353" s="82" t="n">
        <f aca="false">IF(J2353=0,0,J2353/I2353)</f>
        <v>0</v>
      </c>
      <c r="L2353" s="82" t="n">
        <f aca="false">I2353/UOM</f>
        <v>0</v>
      </c>
      <c r="M2353" s="82" t="n">
        <f aca="false">J2353/UOM</f>
        <v>0</v>
      </c>
      <c r="N2353" s="83" t="str">
        <f aca="false">IF(F2353="P","PHY",IF(F2353="G","G",E2353))</f>
        <v>D</v>
      </c>
      <c r="O2353" s="83" t="str">
        <f aca="false">IF(ISNA(VLOOKUP(G2353,BadCanCurves,1,FALSE())),VLOOKUP(D2353,FOLIOS,6,FALSE()),"not used")</f>
        <v>not used</v>
      </c>
      <c r="P2353" s="83" t="n">
        <f aca="false">IF($N2353="P",VLOOKUP(H2353,PrcBuckets,2,FALSE()),0)</f>
        <v>0</v>
      </c>
      <c r="Q2353" s="83" t="n">
        <f aca="false">IF($N2353="D",VLOOKUP(H2353,BasisBuckets,2,FALSE()),0)</f>
        <v>9</v>
      </c>
      <c r="R2353" s="83" t="n">
        <f aca="false">IF($N2353="PHY",VLOOKUP(H2353,PGDBuckets,2,FALSE()),0)</f>
        <v>0</v>
      </c>
      <c r="S2353" s="83" t="n">
        <f aca="false">IF($N2353="G",VLOOKUP(H2353,PGDBuckets,2,FALSE()),0)</f>
        <v>0</v>
      </c>
      <c r="T2353" s="83" t="n">
        <f aca="false">SUM(P2353:S2353)</f>
        <v>9</v>
      </c>
      <c r="U2353" s="83" t="str">
        <f aca="false">IF(O2353="not used","-",O2353&amp;N2353&amp;T2353)</f>
        <v>-</v>
      </c>
      <c r="V2353" s="83" t="str">
        <f aca="false">IF(O2353="Not Used","-",VLOOKUP(D2353,FOLIOS,7,FALSE())&amp;H2353)</f>
        <v>-</v>
      </c>
      <c r="W2353" s="83" t="str">
        <f aca="false">IF(U2353="-","-",O2353&amp;E2353&amp;H2353)</f>
        <v>-</v>
      </c>
      <c r="X2353" s="84" t="str">
        <f aca="false">D2353&amp;G2353</f>
        <v>FT-CAND-ERMS-BASIF-TRANSCO/Z6</v>
      </c>
      <c r="AF2353" s="0" t="str">
        <f aca="false">D2353&amp;V2353</f>
        <v>FT-CAND-ERMS-BAS-</v>
      </c>
    </row>
    <row r="2354" customFormat="false" ht="12.75" hidden="false" customHeight="false" outlineLevel="0" collapsed="false">
      <c r="A2354" s="80" t="n">
        <v>36682</v>
      </c>
      <c r="B2354" s="81" t="s">
        <v>55</v>
      </c>
      <c r="C2354" s="81" t="s">
        <v>56</v>
      </c>
      <c r="D2354" s="81" t="s">
        <v>84</v>
      </c>
      <c r="E2354" s="81" t="s">
        <v>21</v>
      </c>
      <c r="F2354" s="81"/>
      <c r="G2354" s="81" t="s">
        <v>89</v>
      </c>
      <c r="H2354" s="80" t="n">
        <v>36923</v>
      </c>
      <c r="I2354" s="81" t="n">
        <v>0</v>
      </c>
      <c r="J2354" s="81" t="n">
        <v>0</v>
      </c>
      <c r="K2354" s="82" t="n">
        <f aca="false">IF(J2354=0,0,J2354/I2354)</f>
        <v>0</v>
      </c>
      <c r="L2354" s="82" t="n">
        <f aca="false">I2354/UOM</f>
        <v>0</v>
      </c>
      <c r="M2354" s="82" t="n">
        <f aca="false">J2354/UOM</f>
        <v>0</v>
      </c>
      <c r="N2354" s="83" t="str">
        <f aca="false">IF(F2354="P","PHY",IF(F2354="G","G",E2354))</f>
        <v>D</v>
      </c>
      <c r="O2354" s="83" t="str">
        <f aca="false">IF(ISNA(VLOOKUP(G2354,BadCanCurves,1,FALSE())),VLOOKUP(D2354,FOLIOS,6,FALSE()),"not used")</f>
        <v>not used</v>
      </c>
      <c r="P2354" s="83" t="n">
        <f aca="false">IF($N2354="P",VLOOKUP(H2354,PrcBuckets,2,FALSE()),0)</f>
        <v>0</v>
      </c>
      <c r="Q2354" s="83" t="n">
        <f aca="false">IF($N2354="D",VLOOKUP(H2354,BasisBuckets,2,FALSE()),0)</f>
        <v>9</v>
      </c>
      <c r="R2354" s="83" t="n">
        <f aca="false">IF($N2354="PHY",VLOOKUP(H2354,PGDBuckets,2,FALSE()),0)</f>
        <v>0</v>
      </c>
      <c r="S2354" s="83" t="n">
        <f aca="false">IF($N2354="G",VLOOKUP(H2354,PGDBuckets,2,FALSE()),0)</f>
        <v>0</v>
      </c>
      <c r="T2354" s="83" t="n">
        <f aca="false">SUM(P2354:S2354)</f>
        <v>9</v>
      </c>
      <c r="U2354" s="83" t="str">
        <f aca="false">IF(O2354="not used","-",O2354&amp;N2354&amp;T2354)</f>
        <v>-</v>
      </c>
      <c r="V2354" s="83" t="str">
        <f aca="false">IF(O2354="Not Used","-",VLOOKUP(D2354,FOLIOS,7,FALSE())&amp;H2354)</f>
        <v>-</v>
      </c>
      <c r="W2354" s="83" t="str">
        <f aca="false">IF(U2354="-","-",O2354&amp;E2354&amp;H2354)</f>
        <v>-</v>
      </c>
      <c r="X2354" s="84" t="str">
        <f aca="false">D2354&amp;G2354</f>
        <v>FT-CAND-ERMS-BASIF-TRANSCO/Z6</v>
      </c>
      <c r="AF2354" s="0" t="str">
        <f aca="false">D2354&amp;V2354</f>
        <v>FT-CAND-ERMS-BAS-</v>
      </c>
    </row>
    <row r="2355" customFormat="false" ht="12.75" hidden="false" customHeight="false" outlineLevel="0" collapsed="false">
      <c r="A2355" s="80" t="n">
        <v>36682</v>
      </c>
      <c r="B2355" s="81" t="s">
        <v>55</v>
      </c>
      <c r="C2355" s="81" t="s">
        <v>56</v>
      </c>
      <c r="D2355" s="81" t="s">
        <v>84</v>
      </c>
      <c r="E2355" s="81" t="s">
        <v>21</v>
      </c>
      <c r="F2355" s="81"/>
      <c r="G2355" s="81" t="s">
        <v>89</v>
      </c>
      <c r="H2355" s="80" t="n">
        <v>36951</v>
      </c>
      <c r="I2355" s="81" t="n">
        <v>0</v>
      </c>
      <c r="J2355" s="81" t="n">
        <v>0</v>
      </c>
      <c r="K2355" s="82" t="n">
        <f aca="false">IF(J2355=0,0,J2355/I2355)</f>
        <v>0</v>
      </c>
      <c r="L2355" s="82" t="n">
        <f aca="false">I2355/UOM</f>
        <v>0</v>
      </c>
      <c r="M2355" s="82" t="n">
        <f aca="false">J2355/UOM</f>
        <v>0</v>
      </c>
      <c r="N2355" s="83" t="str">
        <f aca="false">IF(F2355="P","PHY",IF(F2355="G","G",E2355))</f>
        <v>D</v>
      </c>
      <c r="O2355" s="83" t="str">
        <f aca="false">IF(ISNA(VLOOKUP(G2355,BadCanCurves,1,FALSE())),VLOOKUP(D2355,FOLIOS,6,FALSE()),"not used")</f>
        <v>not used</v>
      </c>
      <c r="P2355" s="83" t="n">
        <f aca="false">IF($N2355="P",VLOOKUP(H2355,PrcBuckets,2,FALSE()),0)</f>
        <v>0</v>
      </c>
      <c r="Q2355" s="83" t="n">
        <f aca="false">IF($N2355="D",VLOOKUP(H2355,BasisBuckets,2,FALSE()),0)</f>
        <v>9</v>
      </c>
      <c r="R2355" s="83" t="n">
        <f aca="false">IF($N2355="PHY",VLOOKUP(H2355,PGDBuckets,2,FALSE()),0)</f>
        <v>0</v>
      </c>
      <c r="S2355" s="83" t="n">
        <f aca="false">IF($N2355="G",VLOOKUP(H2355,PGDBuckets,2,FALSE()),0)</f>
        <v>0</v>
      </c>
      <c r="T2355" s="83" t="n">
        <f aca="false">SUM(P2355:S2355)</f>
        <v>9</v>
      </c>
      <c r="U2355" s="83" t="str">
        <f aca="false">IF(O2355="not used","-",O2355&amp;N2355&amp;T2355)</f>
        <v>-</v>
      </c>
      <c r="V2355" s="83" t="str">
        <f aca="false">IF(O2355="Not Used","-",VLOOKUP(D2355,FOLIOS,7,FALSE())&amp;H2355)</f>
        <v>-</v>
      </c>
      <c r="W2355" s="83" t="str">
        <f aca="false">IF(U2355="-","-",O2355&amp;E2355&amp;H2355)</f>
        <v>-</v>
      </c>
      <c r="X2355" s="84" t="str">
        <f aca="false">D2355&amp;G2355</f>
        <v>FT-CAND-ERMS-BASIF-TRANSCO/Z6</v>
      </c>
      <c r="AF2355" s="0" t="str">
        <f aca="false">D2355&amp;V2355</f>
        <v>FT-CAND-ERMS-BAS-</v>
      </c>
    </row>
    <row r="2356" customFormat="false" ht="12.75" hidden="false" customHeight="false" outlineLevel="0" collapsed="false">
      <c r="A2356" s="80" t="n">
        <v>36682</v>
      </c>
      <c r="B2356" s="81" t="s">
        <v>55</v>
      </c>
      <c r="C2356" s="81" t="s">
        <v>56</v>
      </c>
      <c r="D2356" s="81" t="s">
        <v>84</v>
      </c>
      <c r="E2356" s="81" t="s">
        <v>21</v>
      </c>
      <c r="F2356" s="81"/>
      <c r="G2356" s="81" t="s">
        <v>89</v>
      </c>
      <c r="H2356" s="80" t="n">
        <v>36982</v>
      </c>
      <c r="I2356" s="81" t="n">
        <v>0</v>
      </c>
      <c r="J2356" s="81" t="n">
        <v>0</v>
      </c>
      <c r="K2356" s="82" t="n">
        <f aca="false">IF(J2356=0,0,J2356/I2356)</f>
        <v>0</v>
      </c>
      <c r="L2356" s="82" t="n">
        <f aca="false">I2356/UOM</f>
        <v>0</v>
      </c>
      <c r="M2356" s="82" t="n">
        <f aca="false">J2356/UOM</f>
        <v>0</v>
      </c>
      <c r="N2356" s="83" t="str">
        <f aca="false">IF(F2356="P","PHY",IF(F2356="G","G",E2356))</f>
        <v>D</v>
      </c>
      <c r="O2356" s="83" t="str">
        <f aca="false">IF(ISNA(VLOOKUP(G2356,BadCanCurves,1,FALSE())),VLOOKUP(D2356,FOLIOS,6,FALSE()),"not used")</f>
        <v>not used</v>
      </c>
      <c r="P2356" s="83" t="n">
        <f aca="false">IF($N2356="P",VLOOKUP(H2356,PrcBuckets,2,FALSE()),0)</f>
        <v>0</v>
      </c>
      <c r="Q2356" s="83" t="n">
        <f aca="false">IF($N2356="D",VLOOKUP(H2356,BasisBuckets,2,FALSE()),0)</f>
        <v>9</v>
      </c>
      <c r="R2356" s="83" t="n">
        <f aca="false">IF($N2356="PHY",VLOOKUP(H2356,PGDBuckets,2,FALSE()),0)</f>
        <v>0</v>
      </c>
      <c r="S2356" s="83" t="n">
        <f aca="false">IF($N2356="G",VLOOKUP(H2356,PGDBuckets,2,FALSE()),0)</f>
        <v>0</v>
      </c>
      <c r="T2356" s="83" t="n">
        <f aca="false">SUM(P2356:S2356)</f>
        <v>9</v>
      </c>
      <c r="U2356" s="83" t="str">
        <f aca="false">IF(O2356="not used","-",O2356&amp;N2356&amp;T2356)</f>
        <v>-</v>
      </c>
      <c r="V2356" s="83" t="str">
        <f aca="false">IF(O2356="Not Used","-",VLOOKUP(D2356,FOLIOS,7,FALSE())&amp;H2356)</f>
        <v>-</v>
      </c>
      <c r="W2356" s="83" t="str">
        <f aca="false">IF(U2356="-","-",O2356&amp;E2356&amp;H2356)</f>
        <v>-</v>
      </c>
      <c r="X2356" s="84" t="str">
        <f aca="false">D2356&amp;G2356</f>
        <v>FT-CAND-ERMS-BASIF-TRANSCO/Z6</v>
      </c>
      <c r="AF2356" s="0" t="str">
        <f aca="false">D2356&amp;V2356</f>
        <v>FT-CAND-ERMS-BAS-</v>
      </c>
    </row>
    <row r="2357" customFormat="false" ht="12.75" hidden="false" customHeight="false" outlineLevel="0" collapsed="false">
      <c r="A2357" s="80" t="n">
        <v>36682</v>
      </c>
      <c r="B2357" s="81" t="s">
        <v>55</v>
      </c>
      <c r="C2357" s="81" t="s">
        <v>56</v>
      </c>
      <c r="D2357" s="81" t="s">
        <v>84</v>
      </c>
      <c r="E2357" s="81" t="s">
        <v>21</v>
      </c>
      <c r="F2357" s="81"/>
      <c r="G2357" s="81" t="s">
        <v>89</v>
      </c>
      <c r="H2357" s="88" t="n">
        <v>37012</v>
      </c>
      <c r="I2357" s="81" t="n">
        <v>0</v>
      </c>
      <c r="J2357" s="81" t="n">
        <v>0</v>
      </c>
      <c r="K2357" s="82" t="n">
        <f aca="false">IF(J2357=0,0,J2357/I2357)</f>
        <v>0</v>
      </c>
      <c r="L2357" s="82" t="n">
        <f aca="false">I2357/UOM</f>
        <v>0</v>
      </c>
      <c r="M2357" s="82" t="n">
        <f aca="false">J2357/UOM</f>
        <v>0</v>
      </c>
      <c r="N2357" s="83" t="str">
        <f aca="false">IF(F2357="P","PHY",IF(F2357="G","G",E2357))</f>
        <v>D</v>
      </c>
      <c r="O2357" s="83" t="str">
        <f aca="false">IF(ISNA(VLOOKUP(G2357,BadCanCurves,1,FALSE())),VLOOKUP(D2357,FOLIOS,6,FALSE()),"not used")</f>
        <v>not used</v>
      </c>
      <c r="P2357" s="83" t="n">
        <f aca="false">IF($N2357="P",VLOOKUP(H2357,PrcBuckets,2,FALSE()),0)</f>
        <v>0</v>
      </c>
      <c r="Q2357" s="83" t="n">
        <f aca="false">IF($N2357="D",VLOOKUP(H2357,BasisBuckets,2,FALSE()),0)</f>
        <v>9</v>
      </c>
      <c r="R2357" s="83" t="n">
        <f aca="false">IF($N2357="PHY",VLOOKUP(H2357,PGDBuckets,2,FALSE()),0)</f>
        <v>0</v>
      </c>
      <c r="S2357" s="83" t="n">
        <f aca="false">IF($N2357="G",VLOOKUP(H2357,PGDBuckets,2,FALSE()),0)</f>
        <v>0</v>
      </c>
      <c r="T2357" s="83" t="n">
        <f aca="false">SUM(P2357:S2357)</f>
        <v>9</v>
      </c>
      <c r="U2357" s="83" t="str">
        <f aca="false">IF(O2357="not used","-",O2357&amp;N2357&amp;T2357)</f>
        <v>-</v>
      </c>
      <c r="V2357" s="83" t="str">
        <f aca="false">IF(O2357="Not Used","-",VLOOKUP(D2357,FOLIOS,7,FALSE())&amp;H2357)</f>
        <v>-</v>
      </c>
      <c r="W2357" s="83" t="str">
        <f aca="false">IF(U2357="-","-",O2357&amp;E2357&amp;H2357)</f>
        <v>-</v>
      </c>
      <c r="X2357" s="84" t="str">
        <f aca="false">D2357&amp;G2357</f>
        <v>FT-CAND-ERMS-BASIF-TRANSCO/Z6</v>
      </c>
      <c r="AF2357" s="0" t="str">
        <f aca="false">D2357&amp;V2357</f>
        <v>FT-CAND-ERMS-BAS-</v>
      </c>
    </row>
    <row r="2358" customFormat="false" ht="12.75" hidden="false" customHeight="false" outlineLevel="0" collapsed="false">
      <c r="A2358" s="80" t="n">
        <v>36682</v>
      </c>
      <c r="B2358" s="81" t="s">
        <v>55</v>
      </c>
      <c r="C2358" s="81" t="s">
        <v>56</v>
      </c>
      <c r="D2358" s="81" t="s">
        <v>84</v>
      </c>
      <c r="E2358" s="81" t="s">
        <v>21</v>
      </c>
      <c r="F2358" s="81"/>
      <c r="G2358" s="81" t="s">
        <v>89</v>
      </c>
      <c r="H2358" s="88" t="n">
        <v>37043</v>
      </c>
      <c r="I2358" s="81" t="n">
        <v>0</v>
      </c>
      <c r="J2358" s="81" t="n">
        <v>0</v>
      </c>
      <c r="K2358" s="82" t="n">
        <f aca="false">IF(J2358=0,0,J2358/I2358)</f>
        <v>0</v>
      </c>
      <c r="L2358" s="82" t="n">
        <f aca="false">I2358/UOM</f>
        <v>0</v>
      </c>
      <c r="M2358" s="82" t="n">
        <f aca="false">J2358/UOM</f>
        <v>0</v>
      </c>
      <c r="N2358" s="83" t="str">
        <f aca="false">IF(F2358="P","PHY",IF(F2358="G","G",E2358))</f>
        <v>D</v>
      </c>
      <c r="O2358" s="83" t="str">
        <f aca="false">IF(ISNA(VLOOKUP(G2358,BadCanCurves,1,FALSE())),VLOOKUP(D2358,FOLIOS,6,FALSE()),"not used")</f>
        <v>not used</v>
      </c>
      <c r="P2358" s="83" t="n">
        <f aca="false">IF($N2358="P",VLOOKUP(H2358,PrcBuckets,2,FALSE()),0)</f>
        <v>0</v>
      </c>
      <c r="Q2358" s="83" t="n">
        <f aca="false">IF($N2358="D",VLOOKUP(H2358,BasisBuckets,2,FALSE()),0)</f>
        <v>9</v>
      </c>
      <c r="R2358" s="83" t="n">
        <f aca="false">IF($N2358="PHY",VLOOKUP(H2358,PGDBuckets,2,FALSE()),0)</f>
        <v>0</v>
      </c>
      <c r="S2358" s="83" t="n">
        <f aca="false">IF($N2358="G",VLOOKUP(H2358,PGDBuckets,2,FALSE()),0)</f>
        <v>0</v>
      </c>
      <c r="T2358" s="83" t="n">
        <f aca="false">SUM(P2358:S2358)</f>
        <v>9</v>
      </c>
      <c r="U2358" s="83" t="str">
        <f aca="false">IF(O2358="not used","-",O2358&amp;N2358&amp;T2358)</f>
        <v>-</v>
      </c>
      <c r="V2358" s="83" t="str">
        <f aca="false">IF(O2358="Not Used","-",VLOOKUP(D2358,FOLIOS,7,FALSE())&amp;H2358)</f>
        <v>-</v>
      </c>
      <c r="W2358" s="83" t="str">
        <f aca="false">IF(U2358="-","-",O2358&amp;E2358&amp;H2358)</f>
        <v>-</v>
      </c>
      <c r="X2358" s="84" t="str">
        <f aca="false">D2358&amp;G2358</f>
        <v>FT-CAND-ERMS-BASIF-TRANSCO/Z6</v>
      </c>
      <c r="AF2358" s="0" t="str">
        <f aca="false">D2358&amp;V2358</f>
        <v>FT-CAND-ERMS-BAS-</v>
      </c>
    </row>
    <row r="2359" customFormat="false" ht="12.75" hidden="false" customHeight="false" outlineLevel="0" collapsed="false">
      <c r="A2359" s="80" t="n">
        <v>36682</v>
      </c>
      <c r="B2359" s="81" t="s">
        <v>55</v>
      </c>
      <c r="C2359" s="81" t="s">
        <v>56</v>
      </c>
      <c r="D2359" s="81" t="s">
        <v>84</v>
      </c>
      <c r="E2359" s="81" t="s">
        <v>21</v>
      </c>
      <c r="F2359" s="81"/>
      <c r="G2359" s="81" t="s">
        <v>89</v>
      </c>
      <c r="H2359" s="88" t="n">
        <v>37073</v>
      </c>
      <c r="I2359" s="81" t="n">
        <v>0</v>
      </c>
      <c r="J2359" s="81" t="n">
        <v>0</v>
      </c>
      <c r="K2359" s="82" t="n">
        <f aca="false">IF(J2359=0,0,J2359/I2359)</f>
        <v>0</v>
      </c>
      <c r="L2359" s="82" t="n">
        <f aca="false">I2359/UOM</f>
        <v>0</v>
      </c>
      <c r="M2359" s="82" t="n">
        <f aca="false">J2359/UOM</f>
        <v>0</v>
      </c>
      <c r="N2359" s="83" t="str">
        <f aca="false">IF(F2359="P","PHY",IF(F2359="G","G",E2359))</f>
        <v>D</v>
      </c>
      <c r="O2359" s="83" t="str">
        <f aca="false">IF(ISNA(VLOOKUP(G2359,BadCanCurves,1,FALSE())),VLOOKUP(D2359,FOLIOS,6,FALSE()),"not used")</f>
        <v>not used</v>
      </c>
      <c r="P2359" s="83" t="n">
        <f aca="false">IF($N2359="P",VLOOKUP(H2359,PrcBuckets,2,FALSE()),0)</f>
        <v>0</v>
      </c>
      <c r="Q2359" s="83" t="n">
        <f aca="false">IF($N2359="D",VLOOKUP(H2359,BasisBuckets,2,FALSE()),0)</f>
        <v>9</v>
      </c>
      <c r="R2359" s="83" t="n">
        <f aca="false">IF($N2359="PHY",VLOOKUP(H2359,PGDBuckets,2,FALSE()),0)</f>
        <v>0</v>
      </c>
      <c r="S2359" s="83" t="n">
        <f aca="false">IF($N2359="G",VLOOKUP(H2359,PGDBuckets,2,FALSE()),0)</f>
        <v>0</v>
      </c>
      <c r="T2359" s="83" t="n">
        <f aca="false">SUM(P2359:S2359)</f>
        <v>9</v>
      </c>
      <c r="U2359" s="83" t="str">
        <f aca="false">IF(O2359="not used","-",O2359&amp;N2359&amp;T2359)</f>
        <v>-</v>
      </c>
      <c r="V2359" s="83" t="str">
        <f aca="false">IF(O2359="Not Used","-",VLOOKUP(D2359,FOLIOS,7,FALSE())&amp;H2359)</f>
        <v>-</v>
      </c>
      <c r="W2359" s="83" t="str">
        <f aca="false">IF(U2359="-","-",O2359&amp;E2359&amp;H2359)</f>
        <v>-</v>
      </c>
      <c r="X2359" s="84" t="str">
        <f aca="false">D2359&amp;G2359</f>
        <v>FT-CAND-ERMS-BASIF-TRANSCO/Z6</v>
      </c>
      <c r="AF2359" s="0" t="str">
        <f aca="false">D2359&amp;V2359</f>
        <v>FT-CAND-ERMS-BAS-</v>
      </c>
    </row>
    <row r="2360" customFormat="false" ht="12.75" hidden="false" customHeight="false" outlineLevel="0" collapsed="false">
      <c r="A2360" s="80" t="n">
        <v>36682</v>
      </c>
      <c r="B2360" s="81" t="s">
        <v>55</v>
      </c>
      <c r="C2360" s="81" t="s">
        <v>56</v>
      </c>
      <c r="D2360" s="81" t="s">
        <v>84</v>
      </c>
      <c r="E2360" s="81" t="s">
        <v>21</v>
      </c>
      <c r="F2360" s="81"/>
      <c r="G2360" s="81" t="s">
        <v>89</v>
      </c>
      <c r="H2360" s="88" t="n">
        <v>37104</v>
      </c>
      <c r="I2360" s="81" t="n">
        <v>0</v>
      </c>
      <c r="J2360" s="81" t="n">
        <v>0</v>
      </c>
      <c r="K2360" s="82" t="n">
        <f aca="false">IF(J2360=0,0,J2360/I2360)</f>
        <v>0</v>
      </c>
      <c r="L2360" s="82" t="n">
        <f aca="false">I2360/UOM</f>
        <v>0</v>
      </c>
      <c r="M2360" s="82" t="n">
        <f aca="false">J2360/UOM</f>
        <v>0</v>
      </c>
      <c r="N2360" s="83" t="str">
        <f aca="false">IF(F2360="P","PHY",IF(F2360="G","G",E2360))</f>
        <v>D</v>
      </c>
      <c r="O2360" s="83" t="str">
        <f aca="false">IF(ISNA(VLOOKUP(G2360,BadCanCurves,1,FALSE())),VLOOKUP(D2360,FOLIOS,6,FALSE()),"not used")</f>
        <v>not used</v>
      </c>
      <c r="P2360" s="83" t="n">
        <f aca="false">IF($N2360="P",VLOOKUP(H2360,PrcBuckets,2,FALSE()),0)</f>
        <v>0</v>
      </c>
      <c r="Q2360" s="83" t="n">
        <f aca="false">IF($N2360="D",VLOOKUP(H2360,BasisBuckets,2,FALSE()),0)</f>
        <v>9</v>
      </c>
      <c r="R2360" s="83" t="n">
        <f aca="false">IF($N2360="PHY",VLOOKUP(H2360,PGDBuckets,2,FALSE()),0)</f>
        <v>0</v>
      </c>
      <c r="S2360" s="83" t="n">
        <f aca="false">IF($N2360="G",VLOOKUP(H2360,PGDBuckets,2,FALSE()),0)</f>
        <v>0</v>
      </c>
      <c r="T2360" s="83" t="n">
        <f aca="false">SUM(P2360:S2360)</f>
        <v>9</v>
      </c>
      <c r="U2360" s="83" t="str">
        <f aca="false">IF(O2360="not used","-",O2360&amp;N2360&amp;T2360)</f>
        <v>-</v>
      </c>
      <c r="V2360" s="83" t="str">
        <f aca="false">IF(O2360="Not Used","-",VLOOKUP(D2360,FOLIOS,7,FALSE())&amp;H2360)</f>
        <v>-</v>
      </c>
      <c r="W2360" s="83" t="str">
        <f aca="false">IF(U2360="-","-",O2360&amp;E2360&amp;H2360)</f>
        <v>-</v>
      </c>
      <c r="X2360" s="84" t="str">
        <f aca="false">D2360&amp;G2360</f>
        <v>FT-CAND-ERMS-BASIF-TRANSCO/Z6</v>
      </c>
      <c r="AF2360" s="0" t="str">
        <f aca="false">D2360&amp;V2360</f>
        <v>FT-CAND-ERMS-BAS-</v>
      </c>
    </row>
    <row r="2361" customFormat="false" ht="12.75" hidden="false" customHeight="false" outlineLevel="0" collapsed="false">
      <c r="A2361" s="80" t="n">
        <v>36682</v>
      </c>
      <c r="B2361" s="81" t="s">
        <v>55</v>
      </c>
      <c r="C2361" s="81" t="s">
        <v>56</v>
      </c>
      <c r="D2361" s="81" t="s">
        <v>84</v>
      </c>
      <c r="E2361" s="81" t="s">
        <v>21</v>
      </c>
      <c r="F2361" s="81"/>
      <c r="G2361" s="81" t="s">
        <v>89</v>
      </c>
      <c r="H2361" s="88" t="n">
        <v>37135</v>
      </c>
      <c r="I2361" s="81" t="n">
        <v>0</v>
      </c>
      <c r="J2361" s="81" t="n">
        <v>0</v>
      </c>
      <c r="K2361" s="82" t="n">
        <f aca="false">IF(J2361=0,0,J2361/I2361)</f>
        <v>0</v>
      </c>
      <c r="L2361" s="82" t="n">
        <f aca="false">I2361/UOM</f>
        <v>0</v>
      </c>
      <c r="M2361" s="82" t="n">
        <f aca="false">J2361/UOM</f>
        <v>0</v>
      </c>
      <c r="N2361" s="83" t="str">
        <f aca="false">IF(F2361="P","PHY",IF(F2361="G","G",E2361))</f>
        <v>D</v>
      </c>
      <c r="O2361" s="83" t="str">
        <f aca="false">IF(ISNA(VLOOKUP(G2361,BadCanCurves,1,FALSE())),VLOOKUP(D2361,FOLIOS,6,FALSE()),"not used")</f>
        <v>not used</v>
      </c>
      <c r="P2361" s="83" t="n">
        <f aca="false">IF($N2361="P",VLOOKUP(H2361,PrcBuckets,2,FALSE()),0)</f>
        <v>0</v>
      </c>
      <c r="Q2361" s="83" t="n">
        <f aca="false">IF($N2361="D",VLOOKUP(H2361,BasisBuckets,2,FALSE()),0)</f>
        <v>9</v>
      </c>
      <c r="R2361" s="83" t="n">
        <f aca="false">IF($N2361="PHY",VLOOKUP(H2361,PGDBuckets,2,FALSE()),0)</f>
        <v>0</v>
      </c>
      <c r="S2361" s="83" t="n">
        <f aca="false">IF($N2361="G",VLOOKUP(H2361,PGDBuckets,2,FALSE()),0)</f>
        <v>0</v>
      </c>
      <c r="T2361" s="83" t="n">
        <f aca="false">SUM(P2361:S2361)</f>
        <v>9</v>
      </c>
      <c r="U2361" s="83" t="str">
        <f aca="false">IF(O2361="not used","-",O2361&amp;N2361&amp;T2361)</f>
        <v>-</v>
      </c>
      <c r="V2361" s="83" t="str">
        <f aca="false">IF(O2361="Not Used","-",VLOOKUP(D2361,FOLIOS,7,FALSE())&amp;H2361)</f>
        <v>-</v>
      </c>
      <c r="W2361" s="83" t="str">
        <f aca="false">IF(U2361="-","-",O2361&amp;E2361&amp;H2361)</f>
        <v>-</v>
      </c>
      <c r="X2361" s="84" t="str">
        <f aca="false">D2361&amp;G2361</f>
        <v>FT-CAND-ERMS-BASIF-TRANSCO/Z6</v>
      </c>
      <c r="AF2361" s="0" t="str">
        <f aca="false">D2361&amp;V2361</f>
        <v>FT-CAND-ERMS-BAS-</v>
      </c>
    </row>
    <row r="2362" customFormat="false" ht="12.75" hidden="false" customHeight="false" outlineLevel="0" collapsed="false">
      <c r="A2362" s="80" t="n">
        <v>36682</v>
      </c>
      <c r="B2362" s="81" t="s">
        <v>55</v>
      </c>
      <c r="C2362" s="81" t="s">
        <v>56</v>
      </c>
      <c r="D2362" s="81" t="s">
        <v>84</v>
      </c>
      <c r="E2362" s="81" t="s">
        <v>21</v>
      </c>
      <c r="F2362" s="81"/>
      <c r="G2362" s="81" t="s">
        <v>89</v>
      </c>
      <c r="H2362" s="88" t="n">
        <v>37165</v>
      </c>
      <c r="I2362" s="81" t="n">
        <v>0</v>
      </c>
      <c r="J2362" s="81" t="n">
        <v>0</v>
      </c>
      <c r="K2362" s="82" t="n">
        <f aca="false">IF(J2362=0,0,J2362/I2362)</f>
        <v>0</v>
      </c>
      <c r="L2362" s="82" t="n">
        <f aca="false">I2362/UOM</f>
        <v>0</v>
      </c>
      <c r="M2362" s="82" t="n">
        <f aca="false">J2362/UOM</f>
        <v>0</v>
      </c>
      <c r="N2362" s="83" t="str">
        <f aca="false">IF(F2362="P","PHY",IF(F2362="G","G",E2362))</f>
        <v>D</v>
      </c>
      <c r="O2362" s="83" t="str">
        <f aca="false">IF(ISNA(VLOOKUP(G2362,BadCanCurves,1,FALSE())),VLOOKUP(D2362,FOLIOS,6,FALSE()),"not used")</f>
        <v>not used</v>
      </c>
      <c r="P2362" s="83" t="n">
        <f aca="false">IF($N2362="P",VLOOKUP(H2362,PrcBuckets,2,FALSE()),0)</f>
        <v>0</v>
      </c>
      <c r="Q2362" s="83" t="n">
        <f aca="false">IF($N2362="D",VLOOKUP(H2362,BasisBuckets,2,FALSE()),0)</f>
        <v>9</v>
      </c>
      <c r="R2362" s="83" t="n">
        <f aca="false">IF($N2362="PHY",VLOOKUP(H2362,PGDBuckets,2,FALSE()),0)</f>
        <v>0</v>
      </c>
      <c r="S2362" s="83" t="n">
        <f aca="false">IF($N2362="G",VLOOKUP(H2362,PGDBuckets,2,FALSE()),0)</f>
        <v>0</v>
      </c>
      <c r="T2362" s="83" t="n">
        <f aca="false">SUM(P2362:S2362)</f>
        <v>9</v>
      </c>
      <c r="U2362" s="83" t="str">
        <f aca="false">IF(O2362="not used","-",O2362&amp;N2362&amp;T2362)</f>
        <v>-</v>
      </c>
      <c r="V2362" s="83" t="str">
        <f aca="false">IF(O2362="Not Used","-",VLOOKUP(D2362,FOLIOS,7,FALSE())&amp;H2362)</f>
        <v>-</v>
      </c>
      <c r="W2362" s="83" t="str">
        <f aca="false">IF(U2362="-","-",O2362&amp;E2362&amp;H2362)</f>
        <v>-</v>
      </c>
      <c r="X2362" s="84" t="str">
        <f aca="false">D2362&amp;G2362</f>
        <v>FT-CAND-ERMS-BASIF-TRANSCO/Z6</v>
      </c>
      <c r="AF2362" s="0" t="str">
        <f aca="false">D2362&amp;V2362</f>
        <v>FT-CAND-ERMS-BAS-</v>
      </c>
    </row>
    <row r="2363" customFormat="false" ht="12.75" hidden="false" customHeight="false" outlineLevel="0" collapsed="false">
      <c r="A2363" s="80" t="n">
        <v>36682</v>
      </c>
      <c r="B2363" s="81" t="s">
        <v>55</v>
      </c>
      <c r="C2363" s="81" t="s">
        <v>56</v>
      </c>
      <c r="D2363" s="81" t="s">
        <v>84</v>
      </c>
      <c r="E2363" s="81" t="s">
        <v>21</v>
      </c>
      <c r="F2363" s="81"/>
      <c r="G2363" s="81" t="s">
        <v>89</v>
      </c>
      <c r="H2363" s="88" t="n">
        <v>37196</v>
      </c>
      <c r="I2363" s="81" t="n">
        <v>0</v>
      </c>
      <c r="J2363" s="81" t="n">
        <v>0</v>
      </c>
      <c r="K2363" s="82" t="n">
        <f aca="false">IF(J2363=0,0,J2363/I2363)</f>
        <v>0</v>
      </c>
      <c r="L2363" s="82" t="n">
        <f aca="false">I2363/UOM</f>
        <v>0</v>
      </c>
      <c r="M2363" s="82" t="n">
        <f aca="false">J2363/UOM</f>
        <v>0</v>
      </c>
      <c r="N2363" s="83" t="str">
        <f aca="false">IF(F2363="P","PHY",IF(F2363="G","G",E2363))</f>
        <v>D</v>
      </c>
      <c r="O2363" s="83" t="str">
        <f aca="false">IF(ISNA(VLOOKUP(G2363,BadCanCurves,1,FALSE())),VLOOKUP(D2363,FOLIOS,6,FALSE()),"not used")</f>
        <v>not used</v>
      </c>
      <c r="P2363" s="83" t="n">
        <f aca="false">IF($N2363="P",VLOOKUP(H2363,PrcBuckets,2,FALSE()),0)</f>
        <v>0</v>
      </c>
      <c r="Q2363" s="83" t="n">
        <f aca="false">IF($N2363="D",VLOOKUP(H2363,BasisBuckets,2,FALSE()),0)</f>
        <v>9</v>
      </c>
      <c r="R2363" s="83" t="n">
        <f aca="false">IF($N2363="PHY",VLOOKUP(H2363,PGDBuckets,2,FALSE()),0)</f>
        <v>0</v>
      </c>
      <c r="S2363" s="83" t="n">
        <f aca="false">IF($N2363="G",VLOOKUP(H2363,PGDBuckets,2,FALSE()),0)</f>
        <v>0</v>
      </c>
      <c r="T2363" s="83" t="n">
        <f aca="false">SUM(P2363:S2363)</f>
        <v>9</v>
      </c>
      <c r="U2363" s="83" t="str">
        <f aca="false">IF(O2363="not used","-",O2363&amp;N2363&amp;T2363)</f>
        <v>-</v>
      </c>
      <c r="V2363" s="83" t="str">
        <f aca="false">IF(O2363="Not Used","-",VLOOKUP(D2363,FOLIOS,7,FALSE())&amp;H2363)</f>
        <v>-</v>
      </c>
      <c r="W2363" s="83" t="str">
        <f aca="false">IF(U2363="-","-",O2363&amp;E2363&amp;H2363)</f>
        <v>-</v>
      </c>
      <c r="X2363" s="84" t="str">
        <f aca="false">D2363&amp;G2363</f>
        <v>FT-CAND-ERMS-BASIF-TRANSCO/Z6</v>
      </c>
      <c r="AF2363" s="0" t="str">
        <f aca="false">D2363&amp;V2363</f>
        <v>FT-CAND-ERMS-BAS-</v>
      </c>
    </row>
    <row r="2364" customFormat="false" ht="12.75" hidden="false" customHeight="false" outlineLevel="0" collapsed="false">
      <c r="A2364" s="80" t="n">
        <v>36682</v>
      </c>
      <c r="B2364" s="81" t="s">
        <v>55</v>
      </c>
      <c r="C2364" s="81" t="s">
        <v>56</v>
      </c>
      <c r="D2364" s="81" t="s">
        <v>84</v>
      </c>
      <c r="E2364" s="81" t="s">
        <v>21</v>
      </c>
      <c r="F2364" s="81"/>
      <c r="G2364" s="81" t="s">
        <v>89</v>
      </c>
      <c r="H2364" s="88" t="n">
        <v>37226</v>
      </c>
      <c r="I2364" s="81" t="n">
        <v>0</v>
      </c>
      <c r="J2364" s="81" t="n">
        <v>0</v>
      </c>
      <c r="K2364" s="82" t="n">
        <f aca="false">IF(J2364=0,0,J2364/I2364)</f>
        <v>0</v>
      </c>
      <c r="L2364" s="82" t="n">
        <f aca="false">I2364/UOM</f>
        <v>0</v>
      </c>
      <c r="M2364" s="82" t="n">
        <f aca="false">J2364/UOM</f>
        <v>0</v>
      </c>
      <c r="N2364" s="83" t="str">
        <f aca="false">IF(F2364="P","PHY",IF(F2364="G","G",E2364))</f>
        <v>D</v>
      </c>
      <c r="O2364" s="83" t="str">
        <f aca="false">IF(ISNA(VLOOKUP(G2364,BadCanCurves,1,FALSE())),VLOOKUP(D2364,FOLIOS,6,FALSE()),"not used")</f>
        <v>not used</v>
      </c>
      <c r="P2364" s="83" t="n">
        <f aca="false">IF($N2364="P",VLOOKUP(H2364,PrcBuckets,2,FALSE()),0)</f>
        <v>0</v>
      </c>
      <c r="Q2364" s="83" t="n">
        <f aca="false">IF($N2364="D",VLOOKUP(H2364,BasisBuckets,2,FALSE()),0)</f>
        <v>9</v>
      </c>
      <c r="R2364" s="83" t="n">
        <f aca="false">IF($N2364="PHY",VLOOKUP(H2364,PGDBuckets,2,FALSE()),0)</f>
        <v>0</v>
      </c>
      <c r="S2364" s="83" t="n">
        <f aca="false">IF($N2364="G",VLOOKUP(H2364,PGDBuckets,2,FALSE()),0)</f>
        <v>0</v>
      </c>
      <c r="T2364" s="83" t="n">
        <f aca="false">SUM(P2364:S2364)</f>
        <v>9</v>
      </c>
      <c r="U2364" s="83" t="str">
        <f aca="false">IF(O2364="not used","-",O2364&amp;N2364&amp;T2364)</f>
        <v>-</v>
      </c>
      <c r="V2364" s="83" t="str">
        <f aca="false">IF(O2364="Not Used","-",VLOOKUP(D2364,FOLIOS,7,FALSE())&amp;H2364)</f>
        <v>-</v>
      </c>
      <c r="W2364" s="83" t="str">
        <f aca="false">IF(U2364="-","-",O2364&amp;E2364&amp;H2364)</f>
        <v>-</v>
      </c>
      <c r="X2364" s="84" t="str">
        <f aca="false">D2364&amp;G2364</f>
        <v>FT-CAND-ERMS-BASIF-TRANSCO/Z6</v>
      </c>
      <c r="AF2364" s="0" t="str">
        <f aca="false">D2364&amp;V2364</f>
        <v>FT-CAND-ERMS-BAS-</v>
      </c>
    </row>
    <row r="2365" customFormat="false" ht="12.75" hidden="false" customHeight="false" outlineLevel="0" collapsed="false">
      <c r="A2365" s="80" t="n">
        <v>36682</v>
      </c>
      <c r="B2365" s="81" t="s">
        <v>55</v>
      </c>
      <c r="C2365" s="81" t="s">
        <v>56</v>
      </c>
      <c r="D2365" s="81" t="s">
        <v>84</v>
      </c>
      <c r="E2365" s="81" t="s">
        <v>21</v>
      </c>
      <c r="F2365" s="81"/>
      <c r="G2365" s="81" t="s">
        <v>89</v>
      </c>
      <c r="H2365" s="88" t="n">
        <v>37257</v>
      </c>
      <c r="I2365" s="81" t="n">
        <v>0</v>
      </c>
      <c r="J2365" s="81" t="n">
        <v>0</v>
      </c>
      <c r="K2365" s="82" t="n">
        <f aca="false">IF(J2365=0,0,J2365/I2365)</f>
        <v>0</v>
      </c>
      <c r="L2365" s="82" t="n">
        <f aca="false">I2365/UOM</f>
        <v>0</v>
      </c>
      <c r="M2365" s="82" t="n">
        <f aca="false">J2365/UOM</f>
        <v>0</v>
      </c>
      <c r="N2365" s="83" t="str">
        <f aca="false">IF(F2365="P","PHY",IF(F2365="G","G",E2365))</f>
        <v>D</v>
      </c>
      <c r="O2365" s="83" t="str">
        <f aca="false">IF(ISNA(VLOOKUP(G2365,BadCanCurves,1,FALSE())),VLOOKUP(D2365,FOLIOS,6,FALSE()),"not used")</f>
        <v>not used</v>
      </c>
      <c r="P2365" s="83" t="n">
        <f aca="false">IF($N2365="P",VLOOKUP(H2365,PrcBuckets,2,FALSE()),0)</f>
        <v>0</v>
      </c>
      <c r="Q2365" s="83" t="n">
        <f aca="false">IF($N2365="D",VLOOKUP(H2365,BasisBuckets,2,FALSE()),0)</f>
        <v>10</v>
      </c>
      <c r="R2365" s="83" t="n">
        <f aca="false">IF($N2365="PHY",VLOOKUP(H2365,PGDBuckets,2,FALSE()),0)</f>
        <v>0</v>
      </c>
      <c r="S2365" s="83" t="n">
        <f aca="false">IF($N2365="G",VLOOKUP(H2365,PGDBuckets,2,FALSE()),0)</f>
        <v>0</v>
      </c>
      <c r="T2365" s="83" t="n">
        <f aca="false">SUM(P2365:S2365)</f>
        <v>10</v>
      </c>
      <c r="U2365" s="83" t="str">
        <f aca="false">IF(O2365="not used","-",O2365&amp;N2365&amp;T2365)</f>
        <v>-</v>
      </c>
      <c r="V2365" s="83" t="str">
        <f aca="false">IF(O2365="Not Used","-",VLOOKUP(D2365,FOLIOS,7,FALSE())&amp;H2365)</f>
        <v>-</v>
      </c>
      <c r="W2365" s="83" t="str">
        <f aca="false">IF(U2365="-","-",O2365&amp;E2365&amp;H2365)</f>
        <v>-</v>
      </c>
      <c r="X2365" s="84" t="str">
        <f aca="false">D2365&amp;G2365</f>
        <v>FT-CAND-ERMS-BASIF-TRANSCO/Z6</v>
      </c>
      <c r="AF2365" s="0" t="str">
        <f aca="false">D2365&amp;V2365</f>
        <v>FT-CAND-ERMS-BAS-</v>
      </c>
    </row>
    <row r="2366" customFormat="false" ht="12.75" hidden="false" customHeight="false" outlineLevel="0" collapsed="false">
      <c r="A2366" s="80" t="n">
        <v>36682</v>
      </c>
      <c r="B2366" s="81" t="s">
        <v>55</v>
      </c>
      <c r="C2366" s="81" t="s">
        <v>56</v>
      </c>
      <c r="D2366" s="81" t="s">
        <v>84</v>
      </c>
      <c r="E2366" s="81" t="s">
        <v>21</v>
      </c>
      <c r="F2366" s="81"/>
      <c r="G2366" s="81" t="s">
        <v>89</v>
      </c>
      <c r="H2366" s="88" t="n">
        <v>37288</v>
      </c>
      <c r="I2366" s="81" t="n">
        <v>0</v>
      </c>
      <c r="J2366" s="81" t="n">
        <v>0</v>
      </c>
      <c r="K2366" s="82" t="n">
        <f aca="false">IF(J2366=0,0,J2366/I2366)</f>
        <v>0</v>
      </c>
      <c r="L2366" s="82" t="n">
        <f aca="false">I2366/UOM</f>
        <v>0</v>
      </c>
      <c r="M2366" s="82" t="n">
        <f aca="false">J2366/UOM</f>
        <v>0</v>
      </c>
      <c r="N2366" s="83" t="str">
        <f aca="false">IF(F2366="P","PHY",IF(F2366="G","G",E2366))</f>
        <v>D</v>
      </c>
      <c r="O2366" s="83" t="str">
        <f aca="false">IF(ISNA(VLOOKUP(G2366,BadCanCurves,1,FALSE())),VLOOKUP(D2366,FOLIOS,6,FALSE()),"not used")</f>
        <v>not used</v>
      </c>
      <c r="P2366" s="83" t="n">
        <f aca="false">IF($N2366="P",VLOOKUP(H2366,PrcBuckets,2,FALSE()),0)</f>
        <v>0</v>
      </c>
      <c r="Q2366" s="83" t="n">
        <f aca="false">IF($N2366="D",VLOOKUP(H2366,BasisBuckets,2,FALSE()),0)</f>
        <v>10</v>
      </c>
      <c r="R2366" s="83" t="n">
        <f aca="false">IF($N2366="PHY",VLOOKUP(H2366,PGDBuckets,2,FALSE()),0)</f>
        <v>0</v>
      </c>
      <c r="S2366" s="83" t="n">
        <f aca="false">IF($N2366="G",VLOOKUP(H2366,PGDBuckets,2,FALSE()),0)</f>
        <v>0</v>
      </c>
      <c r="T2366" s="83" t="n">
        <f aca="false">SUM(P2366:S2366)</f>
        <v>10</v>
      </c>
      <c r="U2366" s="83" t="str">
        <f aca="false">IF(O2366="not used","-",O2366&amp;N2366&amp;T2366)</f>
        <v>-</v>
      </c>
      <c r="V2366" s="83" t="str">
        <f aca="false">IF(O2366="Not Used","-",VLOOKUP(D2366,FOLIOS,7,FALSE())&amp;H2366)</f>
        <v>-</v>
      </c>
      <c r="W2366" s="83" t="str">
        <f aca="false">IF(U2366="-","-",O2366&amp;E2366&amp;H2366)</f>
        <v>-</v>
      </c>
      <c r="X2366" s="84" t="str">
        <f aca="false">D2366&amp;G2366</f>
        <v>FT-CAND-ERMS-BASIF-TRANSCO/Z6</v>
      </c>
      <c r="AF2366" s="0" t="str">
        <f aca="false">D2366&amp;V2366</f>
        <v>FT-CAND-ERMS-BAS-</v>
      </c>
    </row>
    <row r="2367" customFormat="false" ht="12.75" hidden="false" customHeight="false" outlineLevel="0" collapsed="false">
      <c r="A2367" s="80" t="n">
        <v>36682</v>
      </c>
      <c r="B2367" s="81" t="s">
        <v>55</v>
      </c>
      <c r="C2367" s="81" t="s">
        <v>56</v>
      </c>
      <c r="D2367" s="81" t="s">
        <v>84</v>
      </c>
      <c r="E2367" s="81" t="s">
        <v>21</v>
      </c>
      <c r="F2367" s="81"/>
      <c r="G2367" s="81" t="s">
        <v>89</v>
      </c>
      <c r="H2367" s="88" t="n">
        <v>37316</v>
      </c>
      <c r="I2367" s="81" t="n">
        <v>0</v>
      </c>
      <c r="J2367" s="81" t="n">
        <v>0</v>
      </c>
      <c r="K2367" s="82" t="n">
        <f aca="false">IF(J2367=0,0,J2367/I2367)</f>
        <v>0</v>
      </c>
      <c r="L2367" s="82" t="n">
        <f aca="false">I2367/UOM</f>
        <v>0</v>
      </c>
      <c r="M2367" s="82" t="n">
        <f aca="false">J2367/UOM</f>
        <v>0</v>
      </c>
      <c r="N2367" s="83" t="str">
        <f aca="false">IF(F2367="P","PHY",IF(F2367="G","G",E2367))</f>
        <v>D</v>
      </c>
      <c r="O2367" s="83" t="str">
        <f aca="false">IF(ISNA(VLOOKUP(G2367,BadCanCurves,1,FALSE())),VLOOKUP(D2367,FOLIOS,6,FALSE()),"not used")</f>
        <v>not used</v>
      </c>
      <c r="P2367" s="83" t="n">
        <f aca="false">IF($N2367="P",VLOOKUP(H2367,PrcBuckets,2,FALSE()),0)</f>
        <v>0</v>
      </c>
      <c r="Q2367" s="83" t="n">
        <f aca="false">IF($N2367="D",VLOOKUP(H2367,BasisBuckets,2,FALSE()),0)</f>
        <v>10</v>
      </c>
      <c r="R2367" s="83" t="n">
        <f aca="false">IF($N2367="PHY",VLOOKUP(H2367,PGDBuckets,2,FALSE()),0)</f>
        <v>0</v>
      </c>
      <c r="S2367" s="83" t="n">
        <f aca="false">IF($N2367="G",VLOOKUP(H2367,PGDBuckets,2,FALSE()),0)</f>
        <v>0</v>
      </c>
      <c r="T2367" s="83" t="n">
        <f aca="false">SUM(P2367:S2367)</f>
        <v>10</v>
      </c>
      <c r="U2367" s="83" t="str">
        <f aca="false">IF(O2367="not used","-",O2367&amp;N2367&amp;T2367)</f>
        <v>-</v>
      </c>
      <c r="V2367" s="83" t="str">
        <f aca="false">IF(O2367="Not Used","-",VLOOKUP(D2367,FOLIOS,7,FALSE())&amp;H2367)</f>
        <v>-</v>
      </c>
      <c r="W2367" s="83" t="str">
        <f aca="false">IF(U2367="-","-",O2367&amp;E2367&amp;H2367)</f>
        <v>-</v>
      </c>
      <c r="X2367" s="84" t="str">
        <f aca="false">D2367&amp;G2367</f>
        <v>FT-CAND-ERMS-BASIF-TRANSCO/Z6</v>
      </c>
      <c r="AF2367" s="0" t="str">
        <f aca="false">D2367&amp;V2367</f>
        <v>FT-CAND-ERMS-BAS-</v>
      </c>
    </row>
    <row r="2368" customFormat="false" ht="12.75" hidden="false" customHeight="false" outlineLevel="0" collapsed="false">
      <c r="A2368" s="80" t="n">
        <v>36682</v>
      </c>
      <c r="B2368" s="81" t="s">
        <v>55</v>
      </c>
      <c r="C2368" s="81" t="s">
        <v>56</v>
      </c>
      <c r="D2368" s="81" t="s">
        <v>84</v>
      </c>
      <c r="E2368" s="81" t="s">
        <v>21</v>
      </c>
      <c r="F2368" s="81"/>
      <c r="G2368" s="81" t="s">
        <v>89</v>
      </c>
      <c r="H2368" s="88" t="n">
        <v>37347</v>
      </c>
      <c r="I2368" s="81" t="n">
        <v>0</v>
      </c>
      <c r="J2368" s="81" t="n">
        <v>0</v>
      </c>
      <c r="K2368" s="82" t="n">
        <f aca="false">IF(J2368=0,0,J2368/I2368)</f>
        <v>0</v>
      </c>
      <c r="L2368" s="82" t="n">
        <f aca="false">I2368/UOM</f>
        <v>0</v>
      </c>
      <c r="M2368" s="82" t="n">
        <f aca="false">J2368/UOM</f>
        <v>0</v>
      </c>
      <c r="N2368" s="83" t="str">
        <f aca="false">IF(F2368="P","PHY",IF(F2368="G","G",E2368))</f>
        <v>D</v>
      </c>
      <c r="O2368" s="83" t="str">
        <f aca="false">IF(ISNA(VLOOKUP(G2368,BadCanCurves,1,FALSE())),VLOOKUP(D2368,FOLIOS,6,FALSE()),"not used")</f>
        <v>not used</v>
      </c>
      <c r="P2368" s="83" t="n">
        <f aca="false">IF($N2368="P",VLOOKUP(H2368,PrcBuckets,2,FALSE()),0)</f>
        <v>0</v>
      </c>
      <c r="Q2368" s="83" t="n">
        <f aca="false">IF($N2368="D",VLOOKUP(H2368,BasisBuckets,2,FALSE()),0)</f>
        <v>10</v>
      </c>
      <c r="R2368" s="83" t="n">
        <f aca="false">IF($N2368="PHY",VLOOKUP(H2368,PGDBuckets,2,FALSE()),0)</f>
        <v>0</v>
      </c>
      <c r="S2368" s="83" t="n">
        <f aca="false">IF($N2368="G",VLOOKUP(H2368,PGDBuckets,2,FALSE()),0)</f>
        <v>0</v>
      </c>
      <c r="T2368" s="83" t="n">
        <f aca="false">SUM(P2368:S2368)</f>
        <v>10</v>
      </c>
      <c r="U2368" s="83" t="str">
        <f aca="false">IF(O2368="not used","-",O2368&amp;N2368&amp;T2368)</f>
        <v>-</v>
      </c>
      <c r="V2368" s="83" t="str">
        <f aca="false">IF(O2368="Not Used","-",VLOOKUP(D2368,FOLIOS,7,FALSE())&amp;H2368)</f>
        <v>-</v>
      </c>
      <c r="W2368" s="83" t="str">
        <f aca="false">IF(U2368="-","-",O2368&amp;E2368&amp;H2368)</f>
        <v>-</v>
      </c>
      <c r="X2368" s="84" t="str">
        <f aca="false">D2368&amp;G2368</f>
        <v>FT-CAND-ERMS-BASIF-TRANSCO/Z6</v>
      </c>
      <c r="AF2368" s="0" t="str">
        <f aca="false">D2368&amp;V2368</f>
        <v>FT-CAND-ERMS-BAS-</v>
      </c>
    </row>
    <row r="2369" customFormat="false" ht="12.75" hidden="false" customHeight="false" outlineLevel="0" collapsed="false">
      <c r="A2369" s="80" t="n">
        <v>36682</v>
      </c>
      <c r="B2369" s="81" t="s">
        <v>55</v>
      </c>
      <c r="C2369" s="81" t="s">
        <v>56</v>
      </c>
      <c r="D2369" s="81" t="s">
        <v>84</v>
      </c>
      <c r="E2369" s="81" t="s">
        <v>21</v>
      </c>
      <c r="F2369" s="81"/>
      <c r="G2369" s="81" t="s">
        <v>89</v>
      </c>
      <c r="H2369" s="88" t="n">
        <v>37377</v>
      </c>
      <c r="I2369" s="81" t="n">
        <v>0</v>
      </c>
      <c r="J2369" s="81" t="n">
        <v>0</v>
      </c>
      <c r="K2369" s="82" t="n">
        <f aca="false">IF(J2369=0,0,J2369/I2369)</f>
        <v>0</v>
      </c>
      <c r="L2369" s="82" t="n">
        <f aca="false">I2369/UOM</f>
        <v>0</v>
      </c>
      <c r="M2369" s="82" t="n">
        <f aca="false">J2369/UOM</f>
        <v>0</v>
      </c>
      <c r="N2369" s="83" t="str">
        <f aca="false">IF(F2369="P","PHY",IF(F2369="G","G",E2369))</f>
        <v>D</v>
      </c>
      <c r="O2369" s="83" t="str">
        <f aca="false">IF(ISNA(VLOOKUP(G2369,BadCanCurves,1,FALSE())),VLOOKUP(D2369,FOLIOS,6,FALSE()),"not used")</f>
        <v>not used</v>
      </c>
      <c r="P2369" s="83" t="n">
        <f aca="false">IF($N2369="P",VLOOKUP(H2369,PrcBuckets,2,FALSE()),0)</f>
        <v>0</v>
      </c>
      <c r="Q2369" s="83" t="n">
        <f aca="false">IF($N2369="D",VLOOKUP(H2369,BasisBuckets,2,FALSE()),0)</f>
        <v>10</v>
      </c>
      <c r="R2369" s="83" t="n">
        <f aca="false">IF($N2369="PHY",VLOOKUP(H2369,PGDBuckets,2,FALSE()),0)</f>
        <v>0</v>
      </c>
      <c r="S2369" s="83" t="n">
        <f aca="false">IF($N2369="G",VLOOKUP(H2369,PGDBuckets,2,FALSE()),0)</f>
        <v>0</v>
      </c>
      <c r="T2369" s="83" t="n">
        <f aca="false">SUM(P2369:S2369)</f>
        <v>10</v>
      </c>
      <c r="U2369" s="83" t="str">
        <f aca="false">IF(O2369="not used","-",O2369&amp;N2369&amp;T2369)</f>
        <v>-</v>
      </c>
      <c r="V2369" s="83" t="str">
        <f aca="false">IF(O2369="Not Used","-",VLOOKUP(D2369,FOLIOS,7,FALSE())&amp;H2369)</f>
        <v>-</v>
      </c>
      <c r="W2369" s="83" t="str">
        <f aca="false">IF(U2369="-","-",O2369&amp;E2369&amp;H2369)</f>
        <v>-</v>
      </c>
      <c r="X2369" s="84" t="str">
        <f aca="false">D2369&amp;G2369</f>
        <v>FT-CAND-ERMS-BASIF-TRANSCO/Z6</v>
      </c>
      <c r="AF2369" s="0" t="str">
        <f aca="false">D2369&amp;V2369</f>
        <v>FT-CAND-ERMS-BAS-</v>
      </c>
    </row>
    <row r="2370" customFormat="false" ht="12.75" hidden="false" customHeight="false" outlineLevel="0" collapsed="false">
      <c r="A2370" s="80" t="n">
        <v>36682</v>
      </c>
      <c r="B2370" s="81" t="s">
        <v>55</v>
      </c>
      <c r="C2370" s="81" t="s">
        <v>56</v>
      </c>
      <c r="D2370" s="81" t="s">
        <v>84</v>
      </c>
      <c r="E2370" s="81" t="s">
        <v>21</v>
      </c>
      <c r="F2370" s="81"/>
      <c r="G2370" s="81" t="s">
        <v>89</v>
      </c>
      <c r="H2370" s="88" t="n">
        <v>37408</v>
      </c>
      <c r="I2370" s="81" t="n">
        <v>0</v>
      </c>
      <c r="J2370" s="81" t="n">
        <v>0</v>
      </c>
      <c r="K2370" s="82" t="n">
        <f aca="false">IF(J2370=0,0,J2370/I2370)</f>
        <v>0</v>
      </c>
      <c r="L2370" s="82" t="n">
        <f aca="false">I2370/UOM</f>
        <v>0</v>
      </c>
      <c r="M2370" s="82" t="n">
        <f aca="false">J2370/UOM</f>
        <v>0</v>
      </c>
      <c r="N2370" s="83" t="str">
        <f aca="false">IF(F2370="P","PHY",IF(F2370="G","G",E2370))</f>
        <v>D</v>
      </c>
      <c r="O2370" s="83" t="str">
        <f aca="false">IF(ISNA(VLOOKUP(G2370,BadCanCurves,1,FALSE())),VLOOKUP(D2370,FOLIOS,6,FALSE()),"not used")</f>
        <v>not used</v>
      </c>
      <c r="P2370" s="83" t="n">
        <f aca="false">IF($N2370="P",VLOOKUP(H2370,PrcBuckets,2,FALSE()),0)</f>
        <v>0</v>
      </c>
      <c r="Q2370" s="83" t="n">
        <f aca="false">IF($N2370="D",VLOOKUP(H2370,BasisBuckets,2,FALSE()),0)</f>
        <v>10</v>
      </c>
      <c r="R2370" s="83" t="n">
        <f aca="false">IF($N2370="PHY",VLOOKUP(H2370,PGDBuckets,2,FALSE()),0)</f>
        <v>0</v>
      </c>
      <c r="S2370" s="83" t="n">
        <f aca="false">IF($N2370="G",VLOOKUP(H2370,PGDBuckets,2,FALSE()),0)</f>
        <v>0</v>
      </c>
      <c r="T2370" s="83" t="n">
        <f aca="false">SUM(P2370:S2370)</f>
        <v>10</v>
      </c>
      <c r="U2370" s="83" t="str">
        <f aca="false">IF(O2370="not used","-",O2370&amp;N2370&amp;T2370)</f>
        <v>-</v>
      </c>
      <c r="V2370" s="83" t="str">
        <f aca="false">IF(O2370="Not Used","-",VLOOKUP(D2370,FOLIOS,7,FALSE())&amp;H2370)</f>
        <v>-</v>
      </c>
      <c r="W2370" s="83" t="str">
        <f aca="false">IF(U2370="-","-",O2370&amp;E2370&amp;H2370)</f>
        <v>-</v>
      </c>
      <c r="X2370" s="84" t="str">
        <f aca="false">D2370&amp;G2370</f>
        <v>FT-CAND-ERMS-BASIF-TRANSCO/Z6</v>
      </c>
      <c r="AF2370" s="0" t="str">
        <f aca="false">D2370&amp;V2370</f>
        <v>FT-CAND-ERMS-BAS-</v>
      </c>
    </row>
    <row r="2371" customFormat="false" ht="12.75" hidden="false" customHeight="false" outlineLevel="0" collapsed="false">
      <c r="A2371" s="80" t="n">
        <v>36682</v>
      </c>
      <c r="B2371" s="81" t="s">
        <v>55</v>
      </c>
      <c r="C2371" s="81" t="s">
        <v>56</v>
      </c>
      <c r="D2371" s="81" t="s">
        <v>84</v>
      </c>
      <c r="E2371" s="81" t="s">
        <v>21</v>
      </c>
      <c r="F2371" s="81"/>
      <c r="G2371" s="81" t="s">
        <v>89</v>
      </c>
      <c r="H2371" s="88" t="n">
        <v>37438</v>
      </c>
      <c r="I2371" s="81" t="n">
        <v>0</v>
      </c>
      <c r="J2371" s="81" t="n">
        <v>0</v>
      </c>
      <c r="K2371" s="82" t="n">
        <f aca="false">IF(J2371=0,0,J2371/I2371)</f>
        <v>0</v>
      </c>
      <c r="L2371" s="82" t="n">
        <f aca="false">I2371/UOM</f>
        <v>0</v>
      </c>
      <c r="M2371" s="82" t="n">
        <f aca="false">J2371/UOM</f>
        <v>0</v>
      </c>
      <c r="N2371" s="83" t="str">
        <f aca="false">IF(F2371="P","PHY",IF(F2371="G","G",E2371))</f>
        <v>D</v>
      </c>
      <c r="O2371" s="83" t="str">
        <f aca="false">IF(ISNA(VLOOKUP(G2371,BadCanCurves,1,FALSE())),VLOOKUP(D2371,FOLIOS,6,FALSE()),"not used")</f>
        <v>not used</v>
      </c>
      <c r="P2371" s="83" t="n">
        <f aca="false">IF($N2371="P",VLOOKUP(H2371,PrcBuckets,2,FALSE()),0)</f>
        <v>0</v>
      </c>
      <c r="Q2371" s="83" t="n">
        <f aca="false">IF($N2371="D",VLOOKUP(H2371,BasisBuckets,2,FALSE()),0)</f>
        <v>10</v>
      </c>
      <c r="R2371" s="83" t="n">
        <f aca="false">IF($N2371="PHY",VLOOKUP(H2371,PGDBuckets,2,FALSE()),0)</f>
        <v>0</v>
      </c>
      <c r="S2371" s="83" t="n">
        <f aca="false">IF($N2371="G",VLOOKUP(H2371,PGDBuckets,2,FALSE()),0)</f>
        <v>0</v>
      </c>
      <c r="T2371" s="83" t="n">
        <f aca="false">SUM(P2371:S2371)</f>
        <v>10</v>
      </c>
      <c r="U2371" s="83" t="str">
        <f aca="false">IF(O2371="not used","-",O2371&amp;N2371&amp;T2371)</f>
        <v>-</v>
      </c>
      <c r="V2371" s="83" t="str">
        <f aca="false">IF(O2371="Not Used","-",VLOOKUP(D2371,FOLIOS,7,FALSE())&amp;H2371)</f>
        <v>-</v>
      </c>
      <c r="W2371" s="83" t="str">
        <f aca="false">IF(U2371="-","-",O2371&amp;E2371&amp;H2371)</f>
        <v>-</v>
      </c>
      <c r="X2371" s="84" t="str">
        <f aca="false">D2371&amp;G2371</f>
        <v>FT-CAND-ERMS-BASIF-TRANSCO/Z6</v>
      </c>
      <c r="AF2371" s="0" t="str">
        <f aca="false">D2371&amp;V2371</f>
        <v>FT-CAND-ERMS-BAS-</v>
      </c>
    </row>
    <row r="2372" customFormat="false" ht="12.75" hidden="false" customHeight="false" outlineLevel="0" collapsed="false">
      <c r="A2372" s="80" t="n">
        <v>36682</v>
      </c>
      <c r="B2372" s="81" t="s">
        <v>55</v>
      </c>
      <c r="C2372" s="81" t="s">
        <v>56</v>
      </c>
      <c r="D2372" s="81" t="s">
        <v>84</v>
      </c>
      <c r="E2372" s="81" t="s">
        <v>21</v>
      </c>
      <c r="F2372" s="81"/>
      <c r="G2372" s="81" t="s">
        <v>89</v>
      </c>
      <c r="H2372" s="88" t="n">
        <v>37469</v>
      </c>
      <c r="I2372" s="81" t="n">
        <v>0</v>
      </c>
      <c r="J2372" s="81" t="n">
        <v>0</v>
      </c>
      <c r="K2372" s="82" t="n">
        <f aca="false">IF(J2372=0,0,J2372/I2372)</f>
        <v>0</v>
      </c>
      <c r="L2372" s="82" t="n">
        <f aca="false">I2372/UOM</f>
        <v>0</v>
      </c>
      <c r="M2372" s="82" t="n">
        <f aca="false">J2372/UOM</f>
        <v>0</v>
      </c>
      <c r="N2372" s="83" t="str">
        <f aca="false">IF(F2372="P","PHY",IF(F2372="G","G",E2372))</f>
        <v>D</v>
      </c>
      <c r="O2372" s="83" t="str">
        <f aca="false">IF(ISNA(VLOOKUP(G2372,BadCanCurves,1,FALSE())),VLOOKUP(D2372,FOLIOS,6,FALSE()),"not used")</f>
        <v>not used</v>
      </c>
      <c r="P2372" s="83" t="n">
        <f aca="false">IF($N2372="P",VLOOKUP(H2372,PrcBuckets,2,FALSE()),0)</f>
        <v>0</v>
      </c>
      <c r="Q2372" s="83" t="n">
        <f aca="false">IF($N2372="D",VLOOKUP(H2372,BasisBuckets,2,FALSE()),0)</f>
        <v>10</v>
      </c>
      <c r="R2372" s="83" t="n">
        <f aca="false">IF($N2372="PHY",VLOOKUP(H2372,PGDBuckets,2,FALSE()),0)</f>
        <v>0</v>
      </c>
      <c r="S2372" s="83" t="n">
        <f aca="false">IF($N2372="G",VLOOKUP(H2372,PGDBuckets,2,FALSE()),0)</f>
        <v>0</v>
      </c>
      <c r="T2372" s="83" t="n">
        <f aca="false">SUM(P2372:S2372)</f>
        <v>10</v>
      </c>
      <c r="U2372" s="83" t="str">
        <f aca="false">IF(O2372="not used","-",O2372&amp;N2372&amp;T2372)</f>
        <v>-</v>
      </c>
      <c r="V2372" s="83" t="str">
        <f aca="false">IF(O2372="Not Used","-",VLOOKUP(D2372,FOLIOS,7,FALSE())&amp;H2372)</f>
        <v>-</v>
      </c>
      <c r="W2372" s="83" t="str">
        <f aca="false">IF(U2372="-","-",O2372&amp;E2372&amp;H2372)</f>
        <v>-</v>
      </c>
      <c r="X2372" s="84" t="str">
        <f aca="false">D2372&amp;G2372</f>
        <v>FT-CAND-ERMS-BASIF-TRANSCO/Z6</v>
      </c>
      <c r="AF2372" s="0" t="str">
        <f aca="false">D2372&amp;V2372</f>
        <v>FT-CAND-ERMS-BAS-</v>
      </c>
    </row>
    <row r="2373" customFormat="false" ht="12.75" hidden="false" customHeight="false" outlineLevel="0" collapsed="false">
      <c r="A2373" s="80" t="n">
        <v>36682</v>
      </c>
      <c r="B2373" s="81" t="s">
        <v>55</v>
      </c>
      <c r="C2373" s="81" t="s">
        <v>56</v>
      </c>
      <c r="D2373" s="81" t="s">
        <v>84</v>
      </c>
      <c r="E2373" s="81" t="s">
        <v>21</v>
      </c>
      <c r="F2373" s="81"/>
      <c r="G2373" s="81" t="s">
        <v>89</v>
      </c>
      <c r="H2373" s="88" t="n">
        <v>37500</v>
      </c>
      <c r="I2373" s="81" t="n">
        <v>0</v>
      </c>
      <c r="J2373" s="81" t="n">
        <v>0</v>
      </c>
      <c r="K2373" s="82" t="n">
        <f aca="false">IF(J2373=0,0,J2373/I2373)</f>
        <v>0</v>
      </c>
      <c r="L2373" s="82" t="n">
        <f aca="false">I2373/UOM</f>
        <v>0</v>
      </c>
      <c r="M2373" s="82" t="n">
        <f aca="false">J2373/UOM</f>
        <v>0</v>
      </c>
      <c r="N2373" s="83" t="str">
        <f aca="false">IF(F2373="P","PHY",IF(F2373="G","G",E2373))</f>
        <v>D</v>
      </c>
      <c r="O2373" s="83" t="str">
        <f aca="false">IF(ISNA(VLOOKUP(G2373,BadCanCurves,1,FALSE())),VLOOKUP(D2373,FOLIOS,6,FALSE()),"not used")</f>
        <v>not used</v>
      </c>
      <c r="P2373" s="83" t="n">
        <f aca="false">IF($N2373="P",VLOOKUP(H2373,PrcBuckets,2,FALSE()),0)</f>
        <v>0</v>
      </c>
      <c r="Q2373" s="83" t="n">
        <f aca="false">IF($N2373="D",VLOOKUP(H2373,BasisBuckets,2,FALSE()),0)</f>
        <v>10</v>
      </c>
      <c r="R2373" s="83" t="n">
        <f aca="false">IF($N2373="PHY",VLOOKUP(H2373,PGDBuckets,2,FALSE()),0)</f>
        <v>0</v>
      </c>
      <c r="S2373" s="83" t="n">
        <f aca="false">IF($N2373="G",VLOOKUP(H2373,PGDBuckets,2,FALSE()),0)</f>
        <v>0</v>
      </c>
      <c r="T2373" s="83" t="n">
        <f aca="false">SUM(P2373:S2373)</f>
        <v>10</v>
      </c>
      <c r="U2373" s="83" t="str">
        <f aca="false">IF(O2373="not used","-",O2373&amp;N2373&amp;T2373)</f>
        <v>-</v>
      </c>
      <c r="V2373" s="83" t="str">
        <f aca="false">IF(O2373="Not Used","-",VLOOKUP(D2373,FOLIOS,7,FALSE())&amp;H2373)</f>
        <v>-</v>
      </c>
      <c r="W2373" s="83" t="str">
        <f aca="false">IF(U2373="-","-",O2373&amp;E2373&amp;H2373)</f>
        <v>-</v>
      </c>
      <c r="X2373" s="84" t="str">
        <f aca="false">D2373&amp;G2373</f>
        <v>FT-CAND-ERMS-BASIF-TRANSCO/Z6</v>
      </c>
      <c r="AF2373" s="0" t="str">
        <f aca="false">D2373&amp;V2373</f>
        <v>FT-CAND-ERMS-BAS-</v>
      </c>
    </row>
    <row r="2374" customFormat="false" ht="12.75" hidden="false" customHeight="false" outlineLevel="0" collapsed="false">
      <c r="A2374" s="80" t="n">
        <v>36682</v>
      </c>
      <c r="B2374" s="81" t="s">
        <v>55</v>
      </c>
      <c r="C2374" s="81" t="s">
        <v>56</v>
      </c>
      <c r="D2374" s="81" t="s">
        <v>84</v>
      </c>
      <c r="E2374" s="81" t="s">
        <v>21</v>
      </c>
      <c r="F2374" s="81"/>
      <c r="G2374" s="81" t="s">
        <v>89</v>
      </c>
      <c r="H2374" s="88" t="n">
        <v>37530</v>
      </c>
      <c r="I2374" s="81" t="n">
        <v>0</v>
      </c>
      <c r="J2374" s="81" t="n">
        <v>0</v>
      </c>
      <c r="K2374" s="82" t="n">
        <f aca="false">IF(J2374=0,0,J2374/I2374)</f>
        <v>0</v>
      </c>
      <c r="L2374" s="82" t="n">
        <f aca="false">I2374/UOM</f>
        <v>0</v>
      </c>
      <c r="M2374" s="82" t="n">
        <f aca="false">J2374/UOM</f>
        <v>0</v>
      </c>
      <c r="N2374" s="83" t="str">
        <f aca="false">IF(F2374="P","PHY",IF(F2374="G","G",E2374))</f>
        <v>D</v>
      </c>
      <c r="O2374" s="83" t="str">
        <f aca="false">IF(ISNA(VLOOKUP(G2374,BadCanCurves,1,FALSE())),VLOOKUP(D2374,FOLIOS,6,FALSE()),"not used")</f>
        <v>not used</v>
      </c>
      <c r="P2374" s="83" t="n">
        <f aca="false">IF($N2374="P",VLOOKUP(H2374,PrcBuckets,2,FALSE()),0)</f>
        <v>0</v>
      </c>
      <c r="Q2374" s="83" t="n">
        <f aca="false">IF($N2374="D",VLOOKUP(H2374,BasisBuckets,2,FALSE()),0)</f>
        <v>10</v>
      </c>
      <c r="R2374" s="83" t="n">
        <f aca="false">IF($N2374="PHY",VLOOKUP(H2374,PGDBuckets,2,FALSE()),0)</f>
        <v>0</v>
      </c>
      <c r="S2374" s="83" t="n">
        <f aca="false">IF($N2374="G",VLOOKUP(H2374,PGDBuckets,2,FALSE()),0)</f>
        <v>0</v>
      </c>
      <c r="T2374" s="83" t="n">
        <f aca="false">SUM(P2374:S2374)</f>
        <v>10</v>
      </c>
      <c r="U2374" s="83" t="str">
        <f aca="false">IF(O2374="not used","-",O2374&amp;N2374&amp;T2374)</f>
        <v>-</v>
      </c>
      <c r="V2374" s="83" t="str">
        <f aca="false">IF(O2374="Not Used","-",VLOOKUP(D2374,FOLIOS,7,FALSE())&amp;H2374)</f>
        <v>-</v>
      </c>
      <c r="W2374" s="83" t="str">
        <f aca="false">IF(U2374="-","-",O2374&amp;E2374&amp;H2374)</f>
        <v>-</v>
      </c>
      <c r="X2374" s="84" t="str">
        <f aca="false">D2374&amp;G2374</f>
        <v>FT-CAND-ERMS-BASIF-TRANSCO/Z6</v>
      </c>
      <c r="AF2374" s="0" t="str">
        <f aca="false">D2374&amp;V2374</f>
        <v>FT-CAND-ERMS-BAS-</v>
      </c>
    </row>
    <row r="2375" customFormat="false" ht="12.75" hidden="false" customHeight="false" outlineLevel="0" collapsed="false">
      <c r="A2375" s="80" t="n">
        <v>36682</v>
      </c>
      <c r="B2375" s="81" t="s">
        <v>55</v>
      </c>
      <c r="C2375" s="81" t="s">
        <v>56</v>
      </c>
      <c r="D2375" s="81" t="s">
        <v>84</v>
      </c>
      <c r="E2375" s="81" t="s">
        <v>21</v>
      </c>
      <c r="F2375" s="81"/>
      <c r="G2375" s="81" t="s">
        <v>89</v>
      </c>
      <c r="H2375" s="88" t="n">
        <v>37561</v>
      </c>
      <c r="I2375" s="81" t="n">
        <v>0</v>
      </c>
      <c r="J2375" s="81" t="n">
        <v>0</v>
      </c>
      <c r="K2375" s="82" t="n">
        <f aca="false">IF(J2375=0,0,J2375/I2375)</f>
        <v>0</v>
      </c>
      <c r="L2375" s="82" t="n">
        <f aca="false">I2375/UOM</f>
        <v>0</v>
      </c>
      <c r="M2375" s="82" t="n">
        <f aca="false">J2375/UOM</f>
        <v>0</v>
      </c>
      <c r="N2375" s="83" t="str">
        <f aca="false">IF(F2375="P","PHY",IF(F2375="G","G",E2375))</f>
        <v>D</v>
      </c>
      <c r="O2375" s="83" t="str">
        <f aca="false">IF(ISNA(VLOOKUP(G2375,BadCanCurves,1,FALSE())),VLOOKUP(D2375,FOLIOS,6,FALSE()),"not used")</f>
        <v>not used</v>
      </c>
      <c r="P2375" s="83" t="n">
        <f aca="false">IF($N2375="P",VLOOKUP(H2375,PrcBuckets,2,FALSE()),0)</f>
        <v>0</v>
      </c>
      <c r="Q2375" s="83" t="n">
        <f aca="false">IF($N2375="D",VLOOKUP(H2375,BasisBuckets,2,FALSE()),0)</f>
        <v>10</v>
      </c>
      <c r="R2375" s="83" t="n">
        <f aca="false">IF($N2375="PHY",VLOOKUP(H2375,PGDBuckets,2,FALSE()),0)</f>
        <v>0</v>
      </c>
      <c r="S2375" s="83" t="n">
        <f aca="false">IF($N2375="G",VLOOKUP(H2375,PGDBuckets,2,FALSE()),0)</f>
        <v>0</v>
      </c>
      <c r="T2375" s="83" t="n">
        <f aca="false">SUM(P2375:S2375)</f>
        <v>10</v>
      </c>
      <c r="U2375" s="83" t="str">
        <f aca="false">IF(O2375="not used","-",O2375&amp;N2375&amp;T2375)</f>
        <v>-</v>
      </c>
      <c r="V2375" s="83" t="str">
        <f aca="false">IF(O2375="Not Used","-",VLOOKUP(D2375,FOLIOS,7,FALSE())&amp;H2375)</f>
        <v>-</v>
      </c>
      <c r="W2375" s="83" t="str">
        <f aca="false">IF(U2375="-","-",O2375&amp;E2375&amp;H2375)</f>
        <v>-</v>
      </c>
      <c r="X2375" s="84" t="str">
        <f aca="false">D2375&amp;G2375</f>
        <v>FT-CAND-ERMS-BASIF-TRANSCO/Z6</v>
      </c>
      <c r="AF2375" s="0" t="str">
        <f aca="false">D2375&amp;V2375</f>
        <v>FT-CAND-ERMS-BAS-</v>
      </c>
    </row>
    <row r="2376" customFormat="false" ht="12.75" hidden="false" customHeight="false" outlineLevel="0" collapsed="false">
      <c r="A2376" s="80" t="n">
        <v>36682</v>
      </c>
      <c r="B2376" s="81" t="s">
        <v>55</v>
      </c>
      <c r="C2376" s="81" t="s">
        <v>56</v>
      </c>
      <c r="D2376" s="81" t="s">
        <v>84</v>
      </c>
      <c r="E2376" s="81" t="s">
        <v>21</v>
      </c>
      <c r="F2376" s="81"/>
      <c r="G2376" s="81" t="s">
        <v>89</v>
      </c>
      <c r="H2376" s="88" t="n">
        <v>37591</v>
      </c>
      <c r="I2376" s="81" t="n">
        <v>0</v>
      </c>
      <c r="J2376" s="81" t="n">
        <v>0</v>
      </c>
      <c r="K2376" s="82" t="n">
        <f aca="false">IF(J2376=0,0,J2376/I2376)</f>
        <v>0</v>
      </c>
      <c r="L2376" s="82" t="n">
        <f aca="false">I2376/UOM</f>
        <v>0</v>
      </c>
      <c r="M2376" s="82" t="n">
        <f aca="false">J2376/UOM</f>
        <v>0</v>
      </c>
      <c r="N2376" s="83" t="str">
        <f aca="false">IF(F2376="P","PHY",IF(F2376="G","G",E2376))</f>
        <v>D</v>
      </c>
      <c r="O2376" s="83" t="str">
        <f aca="false">IF(ISNA(VLOOKUP(G2376,BadCanCurves,1,FALSE())),VLOOKUP(D2376,FOLIOS,6,FALSE()),"not used")</f>
        <v>not used</v>
      </c>
      <c r="P2376" s="83" t="n">
        <f aca="false">IF($N2376="P",VLOOKUP(H2376,PrcBuckets,2,FALSE()),0)</f>
        <v>0</v>
      </c>
      <c r="Q2376" s="83" t="n">
        <f aca="false">IF($N2376="D",VLOOKUP(H2376,BasisBuckets,2,FALSE()),0)</f>
        <v>10</v>
      </c>
      <c r="R2376" s="83" t="n">
        <f aca="false">IF($N2376="PHY",VLOOKUP(H2376,PGDBuckets,2,FALSE()),0)</f>
        <v>0</v>
      </c>
      <c r="S2376" s="83" t="n">
        <f aca="false">IF($N2376="G",VLOOKUP(H2376,PGDBuckets,2,FALSE()),0)</f>
        <v>0</v>
      </c>
      <c r="T2376" s="83" t="n">
        <f aca="false">SUM(P2376:S2376)</f>
        <v>10</v>
      </c>
      <c r="U2376" s="83" t="str">
        <f aca="false">IF(O2376="not used","-",O2376&amp;N2376&amp;T2376)</f>
        <v>-</v>
      </c>
      <c r="V2376" s="83" t="str">
        <f aca="false">IF(O2376="Not Used","-",VLOOKUP(D2376,FOLIOS,7,FALSE())&amp;H2376)</f>
        <v>-</v>
      </c>
      <c r="W2376" s="83" t="str">
        <f aca="false">IF(U2376="-","-",O2376&amp;E2376&amp;H2376)</f>
        <v>-</v>
      </c>
      <c r="X2376" s="84" t="str">
        <f aca="false">D2376&amp;G2376</f>
        <v>FT-CAND-ERMS-BASIF-TRANSCO/Z6</v>
      </c>
      <c r="AF2376" s="0" t="str">
        <f aca="false">D2376&amp;V2376</f>
        <v>FT-CAND-ERMS-BAS-</v>
      </c>
    </row>
    <row r="2377" customFormat="false" ht="12.75" hidden="false" customHeight="false" outlineLevel="0" collapsed="false">
      <c r="A2377" s="80" t="n">
        <v>36682</v>
      </c>
      <c r="B2377" s="81" t="s">
        <v>55</v>
      </c>
      <c r="C2377" s="81" t="s">
        <v>56</v>
      </c>
      <c r="D2377" s="81" t="s">
        <v>84</v>
      </c>
      <c r="E2377" s="81" t="s">
        <v>21</v>
      </c>
      <c r="F2377" s="81"/>
      <c r="G2377" s="81" t="s">
        <v>89</v>
      </c>
      <c r="H2377" s="88" t="n">
        <v>37622</v>
      </c>
      <c r="I2377" s="81" t="n">
        <v>0</v>
      </c>
      <c r="J2377" s="81" t="n">
        <v>0</v>
      </c>
      <c r="K2377" s="82" t="n">
        <f aca="false">IF(J2377=0,0,J2377/I2377)</f>
        <v>0</v>
      </c>
      <c r="L2377" s="82" t="n">
        <f aca="false">I2377/UOM</f>
        <v>0</v>
      </c>
      <c r="M2377" s="82" t="n">
        <f aca="false">J2377/UOM</f>
        <v>0</v>
      </c>
      <c r="N2377" s="83" t="str">
        <f aca="false">IF(F2377="P","PHY",IF(F2377="G","G",E2377))</f>
        <v>D</v>
      </c>
      <c r="O2377" s="83" t="str">
        <f aca="false">IF(ISNA(VLOOKUP(G2377,BadCanCurves,1,FALSE())),VLOOKUP(D2377,FOLIOS,6,FALSE()),"not used")</f>
        <v>not used</v>
      </c>
      <c r="P2377" s="83" t="n">
        <f aca="false">IF($N2377="P",VLOOKUP(H2377,PrcBuckets,2,FALSE()),0)</f>
        <v>0</v>
      </c>
      <c r="Q2377" s="83" t="n">
        <f aca="false">IF($N2377="D",VLOOKUP(H2377,BasisBuckets,2,FALSE()),0)</f>
        <v>11</v>
      </c>
      <c r="R2377" s="83" t="n">
        <f aca="false">IF($N2377="PHY",VLOOKUP(H2377,PGDBuckets,2,FALSE()),0)</f>
        <v>0</v>
      </c>
      <c r="S2377" s="83" t="n">
        <f aca="false">IF($N2377="G",VLOOKUP(H2377,PGDBuckets,2,FALSE()),0)</f>
        <v>0</v>
      </c>
      <c r="T2377" s="83" t="n">
        <f aca="false">SUM(P2377:S2377)</f>
        <v>11</v>
      </c>
      <c r="U2377" s="83" t="str">
        <f aca="false">IF(O2377="not used","-",O2377&amp;N2377&amp;T2377)</f>
        <v>-</v>
      </c>
      <c r="V2377" s="83" t="str">
        <f aca="false">IF(O2377="Not Used","-",VLOOKUP(D2377,FOLIOS,7,FALSE())&amp;H2377)</f>
        <v>-</v>
      </c>
      <c r="W2377" s="83" t="str">
        <f aca="false">IF(U2377="-","-",O2377&amp;E2377&amp;H2377)</f>
        <v>-</v>
      </c>
      <c r="X2377" s="84" t="str">
        <f aca="false">D2377&amp;G2377</f>
        <v>FT-CAND-ERMS-BASIF-TRANSCO/Z6</v>
      </c>
      <c r="AF2377" s="0" t="str">
        <f aca="false">D2377&amp;V2377</f>
        <v>FT-CAND-ERMS-BAS-</v>
      </c>
    </row>
    <row r="2378" customFormat="false" ht="12.75" hidden="false" customHeight="false" outlineLevel="0" collapsed="false">
      <c r="A2378" s="80" t="n">
        <v>36682</v>
      </c>
      <c r="B2378" s="81" t="s">
        <v>55</v>
      </c>
      <c r="C2378" s="81" t="s">
        <v>56</v>
      </c>
      <c r="D2378" s="81" t="s">
        <v>84</v>
      </c>
      <c r="E2378" s="81" t="s">
        <v>21</v>
      </c>
      <c r="F2378" s="81"/>
      <c r="G2378" s="81" t="s">
        <v>89</v>
      </c>
      <c r="H2378" s="88" t="n">
        <v>37653</v>
      </c>
      <c r="I2378" s="81" t="n">
        <v>0</v>
      </c>
      <c r="J2378" s="81" t="n">
        <v>0</v>
      </c>
      <c r="K2378" s="82" t="n">
        <f aca="false">IF(J2378=0,0,J2378/I2378)</f>
        <v>0</v>
      </c>
      <c r="L2378" s="82" t="n">
        <f aca="false">I2378/UOM</f>
        <v>0</v>
      </c>
      <c r="M2378" s="82" t="n">
        <f aca="false">J2378/UOM</f>
        <v>0</v>
      </c>
      <c r="N2378" s="83" t="str">
        <f aca="false">IF(F2378="P","PHY",IF(F2378="G","G",E2378))</f>
        <v>D</v>
      </c>
      <c r="O2378" s="83" t="str">
        <f aca="false">IF(ISNA(VLOOKUP(G2378,BadCanCurves,1,FALSE())),VLOOKUP(D2378,FOLIOS,6,FALSE()),"not used")</f>
        <v>not used</v>
      </c>
      <c r="P2378" s="83" t="n">
        <f aca="false">IF($N2378="P",VLOOKUP(H2378,PrcBuckets,2,FALSE()),0)</f>
        <v>0</v>
      </c>
      <c r="Q2378" s="83" t="n">
        <f aca="false">IF($N2378="D",VLOOKUP(H2378,BasisBuckets,2,FALSE()),0)</f>
        <v>11</v>
      </c>
      <c r="R2378" s="83" t="n">
        <f aca="false">IF($N2378="PHY",VLOOKUP(H2378,PGDBuckets,2,FALSE()),0)</f>
        <v>0</v>
      </c>
      <c r="S2378" s="83" t="n">
        <f aca="false">IF($N2378="G",VLOOKUP(H2378,PGDBuckets,2,FALSE()),0)</f>
        <v>0</v>
      </c>
      <c r="T2378" s="83" t="n">
        <f aca="false">SUM(P2378:S2378)</f>
        <v>11</v>
      </c>
      <c r="U2378" s="83" t="str">
        <f aca="false">IF(O2378="not used","-",O2378&amp;N2378&amp;T2378)</f>
        <v>-</v>
      </c>
      <c r="V2378" s="83" t="str">
        <f aca="false">IF(O2378="Not Used","-",VLOOKUP(D2378,FOLIOS,7,FALSE())&amp;H2378)</f>
        <v>-</v>
      </c>
      <c r="W2378" s="83" t="str">
        <f aca="false">IF(U2378="-","-",O2378&amp;E2378&amp;H2378)</f>
        <v>-</v>
      </c>
      <c r="X2378" s="84" t="str">
        <f aca="false">D2378&amp;G2378</f>
        <v>FT-CAND-ERMS-BASIF-TRANSCO/Z6</v>
      </c>
      <c r="AF2378" s="0" t="str">
        <f aca="false">D2378&amp;V2378</f>
        <v>FT-CAND-ERMS-BAS-</v>
      </c>
    </row>
    <row r="2379" customFormat="false" ht="12.75" hidden="false" customHeight="false" outlineLevel="0" collapsed="false">
      <c r="A2379" s="80" t="n">
        <v>36682</v>
      </c>
      <c r="B2379" s="81" t="s">
        <v>55</v>
      </c>
      <c r="C2379" s="81" t="s">
        <v>56</v>
      </c>
      <c r="D2379" s="81" t="s">
        <v>84</v>
      </c>
      <c r="E2379" s="81" t="s">
        <v>21</v>
      </c>
      <c r="F2379" s="81"/>
      <c r="G2379" s="81" t="s">
        <v>89</v>
      </c>
      <c r="H2379" s="88" t="n">
        <v>37681</v>
      </c>
      <c r="I2379" s="81" t="n">
        <v>0</v>
      </c>
      <c r="J2379" s="81" t="n">
        <v>0</v>
      </c>
      <c r="K2379" s="82" t="n">
        <f aca="false">IF(J2379=0,0,J2379/I2379)</f>
        <v>0</v>
      </c>
      <c r="L2379" s="82" t="n">
        <f aca="false">I2379/UOM</f>
        <v>0</v>
      </c>
      <c r="M2379" s="82" t="n">
        <f aca="false">J2379/UOM</f>
        <v>0</v>
      </c>
      <c r="N2379" s="83" t="str">
        <f aca="false">IF(F2379="P","PHY",IF(F2379="G","G",E2379))</f>
        <v>D</v>
      </c>
      <c r="O2379" s="83" t="str">
        <f aca="false">IF(ISNA(VLOOKUP(G2379,BadCanCurves,1,FALSE())),VLOOKUP(D2379,FOLIOS,6,FALSE()),"not used")</f>
        <v>not used</v>
      </c>
      <c r="P2379" s="83" t="n">
        <f aca="false">IF($N2379="P",VLOOKUP(H2379,PrcBuckets,2,FALSE()),0)</f>
        <v>0</v>
      </c>
      <c r="Q2379" s="83" t="n">
        <f aca="false">IF($N2379="D",VLOOKUP(H2379,BasisBuckets,2,FALSE()),0)</f>
        <v>11</v>
      </c>
      <c r="R2379" s="83" t="n">
        <f aca="false">IF($N2379="PHY",VLOOKUP(H2379,PGDBuckets,2,FALSE()),0)</f>
        <v>0</v>
      </c>
      <c r="S2379" s="83" t="n">
        <f aca="false">IF($N2379="G",VLOOKUP(H2379,PGDBuckets,2,FALSE()),0)</f>
        <v>0</v>
      </c>
      <c r="T2379" s="83" t="n">
        <f aca="false">SUM(P2379:S2379)</f>
        <v>11</v>
      </c>
      <c r="U2379" s="83" t="str">
        <f aca="false">IF(O2379="not used","-",O2379&amp;N2379&amp;T2379)</f>
        <v>-</v>
      </c>
      <c r="V2379" s="83" t="str">
        <f aca="false">IF(O2379="Not Used","-",VLOOKUP(D2379,FOLIOS,7,FALSE())&amp;H2379)</f>
        <v>-</v>
      </c>
      <c r="W2379" s="83" t="str">
        <f aca="false">IF(U2379="-","-",O2379&amp;E2379&amp;H2379)</f>
        <v>-</v>
      </c>
      <c r="X2379" s="84" t="str">
        <f aca="false">D2379&amp;G2379</f>
        <v>FT-CAND-ERMS-BASIF-TRANSCO/Z6</v>
      </c>
      <c r="AF2379" s="0" t="str">
        <f aca="false">D2379&amp;V2379</f>
        <v>FT-CAND-ERMS-BAS-</v>
      </c>
    </row>
    <row r="2380" customFormat="false" ht="12.75" hidden="false" customHeight="false" outlineLevel="0" collapsed="false">
      <c r="A2380" s="80" t="n">
        <v>36682</v>
      </c>
      <c r="B2380" s="81" t="s">
        <v>55</v>
      </c>
      <c r="C2380" s="81" t="s">
        <v>56</v>
      </c>
      <c r="D2380" s="81" t="s">
        <v>84</v>
      </c>
      <c r="E2380" s="81" t="s">
        <v>21</v>
      </c>
      <c r="F2380" s="81"/>
      <c r="G2380" s="81" t="s">
        <v>89</v>
      </c>
      <c r="H2380" s="88" t="n">
        <v>37712</v>
      </c>
      <c r="I2380" s="81" t="n">
        <v>0</v>
      </c>
      <c r="J2380" s="81" t="n">
        <v>0</v>
      </c>
      <c r="K2380" s="82" t="n">
        <f aca="false">IF(J2380=0,0,J2380/I2380)</f>
        <v>0</v>
      </c>
      <c r="L2380" s="82" t="n">
        <f aca="false">I2380/UOM</f>
        <v>0</v>
      </c>
      <c r="M2380" s="82" t="n">
        <f aca="false">J2380/UOM</f>
        <v>0</v>
      </c>
      <c r="N2380" s="83" t="str">
        <f aca="false">IF(F2380="P","PHY",IF(F2380="G","G",E2380))</f>
        <v>D</v>
      </c>
      <c r="O2380" s="83" t="str">
        <f aca="false">IF(ISNA(VLOOKUP(G2380,BadCanCurves,1,FALSE())),VLOOKUP(D2380,FOLIOS,6,FALSE()),"not used")</f>
        <v>not used</v>
      </c>
      <c r="P2380" s="83" t="n">
        <f aca="false">IF($N2380="P",VLOOKUP(H2380,PrcBuckets,2,FALSE()),0)</f>
        <v>0</v>
      </c>
      <c r="Q2380" s="83" t="n">
        <f aca="false">IF($N2380="D",VLOOKUP(H2380,BasisBuckets,2,FALSE()),0)</f>
        <v>11</v>
      </c>
      <c r="R2380" s="83" t="n">
        <f aca="false">IF($N2380="PHY",VLOOKUP(H2380,PGDBuckets,2,FALSE()),0)</f>
        <v>0</v>
      </c>
      <c r="S2380" s="83" t="n">
        <f aca="false">IF($N2380="G",VLOOKUP(H2380,PGDBuckets,2,FALSE()),0)</f>
        <v>0</v>
      </c>
      <c r="T2380" s="83" t="n">
        <f aca="false">SUM(P2380:S2380)</f>
        <v>11</v>
      </c>
      <c r="U2380" s="83" t="str">
        <f aca="false">IF(O2380="not used","-",O2380&amp;N2380&amp;T2380)</f>
        <v>-</v>
      </c>
      <c r="V2380" s="83" t="str">
        <f aca="false">IF(O2380="Not Used","-",VLOOKUP(D2380,FOLIOS,7,FALSE())&amp;H2380)</f>
        <v>-</v>
      </c>
      <c r="W2380" s="83" t="str">
        <f aca="false">IF(U2380="-","-",O2380&amp;E2380&amp;H2380)</f>
        <v>-</v>
      </c>
      <c r="X2380" s="84" t="str">
        <f aca="false">D2380&amp;G2380</f>
        <v>FT-CAND-ERMS-BASIF-TRANSCO/Z6</v>
      </c>
      <c r="AF2380" s="0" t="str">
        <f aca="false">D2380&amp;V2380</f>
        <v>FT-CAND-ERMS-BAS-</v>
      </c>
    </row>
    <row r="2381" customFormat="false" ht="12.75" hidden="false" customHeight="false" outlineLevel="0" collapsed="false">
      <c r="A2381" s="80" t="n">
        <v>36682</v>
      </c>
      <c r="B2381" s="81" t="s">
        <v>55</v>
      </c>
      <c r="C2381" s="81" t="s">
        <v>56</v>
      </c>
      <c r="D2381" s="81" t="s">
        <v>84</v>
      </c>
      <c r="E2381" s="81" t="s">
        <v>21</v>
      </c>
      <c r="F2381" s="81"/>
      <c r="G2381" s="81" t="s">
        <v>89</v>
      </c>
      <c r="H2381" s="88" t="n">
        <v>37742</v>
      </c>
      <c r="I2381" s="81" t="n">
        <v>0</v>
      </c>
      <c r="J2381" s="81" t="n">
        <v>0</v>
      </c>
      <c r="K2381" s="82" t="n">
        <f aca="false">IF(J2381=0,0,J2381/I2381)</f>
        <v>0</v>
      </c>
      <c r="L2381" s="82" t="n">
        <f aca="false">I2381/UOM</f>
        <v>0</v>
      </c>
      <c r="M2381" s="82" t="n">
        <f aca="false">J2381/UOM</f>
        <v>0</v>
      </c>
      <c r="N2381" s="83" t="str">
        <f aca="false">IF(F2381="P","PHY",IF(F2381="G","G",E2381))</f>
        <v>D</v>
      </c>
      <c r="O2381" s="83" t="str">
        <f aca="false">IF(ISNA(VLOOKUP(G2381,BadCanCurves,1,FALSE())),VLOOKUP(D2381,FOLIOS,6,FALSE()),"not used")</f>
        <v>not used</v>
      </c>
      <c r="P2381" s="83" t="n">
        <f aca="false">IF($N2381="P",VLOOKUP(H2381,PrcBuckets,2,FALSE()),0)</f>
        <v>0</v>
      </c>
      <c r="Q2381" s="83" t="n">
        <f aca="false">IF($N2381="D",VLOOKUP(H2381,BasisBuckets,2,FALSE()),0)</f>
        <v>11</v>
      </c>
      <c r="R2381" s="83" t="n">
        <f aca="false">IF($N2381="PHY",VLOOKUP(H2381,PGDBuckets,2,FALSE()),0)</f>
        <v>0</v>
      </c>
      <c r="S2381" s="83" t="n">
        <f aca="false">IF($N2381="G",VLOOKUP(H2381,PGDBuckets,2,FALSE()),0)</f>
        <v>0</v>
      </c>
      <c r="T2381" s="83" t="n">
        <f aca="false">SUM(P2381:S2381)</f>
        <v>11</v>
      </c>
      <c r="U2381" s="83" t="str">
        <f aca="false">IF(O2381="not used","-",O2381&amp;N2381&amp;T2381)</f>
        <v>-</v>
      </c>
      <c r="V2381" s="83" t="str">
        <f aca="false">IF(O2381="Not Used","-",VLOOKUP(D2381,FOLIOS,7,FALSE())&amp;H2381)</f>
        <v>-</v>
      </c>
      <c r="W2381" s="83" t="str">
        <f aca="false">IF(U2381="-","-",O2381&amp;E2381&amp;H2381)</f>
        <v>-</v>
      </c>
      <c r="X2381" s="84" t="str">
        <f aca="false">D2381&amp;G2381</f>
        <v>FT-CAND-ERMS-BASIF-TRANSCO/Z6</v>
      </c>
      <c r="AF2381" s="0" t="str">
        <f aca="false">D2381&amp;V2381</f>
        <v>FT-CAND-ERMS-BAS-</v>
      </c>
    </row>
    <row r="2382" customFormat="false" ht="12.75" hidden="false" customHeight="false" outlineLevel="0" collapsed="false">
      <c r="A2382" s="80" t="n">
        <v>36682</v>
      </c>
      <c r="B2382" s="81" t="s">
        <v>55</v>
      </c>
      <c r="C2382" s="81" t="s">
        <v>56</v>
      </c>
      <c r="D2382" s="81" t="s">
        <v>84</v>
      </c>
      <c r="E2382" s="81" t="s">
        <v>21</v>
      </c>
      <c r="F2382" s="81"/>
      <c r="G2382" s="81" t="s">
        <v>89</v>
      </c>
      <c r="H2382" s="88" t="n">
        <v>37773</v>
      </c>
      <c r="I2382" s="81" t="n">
        <v>0</v>
      </c>
      <c r="J2382" s="81" t="n">
        <v>0</v>
      </c>
      <c r="K2382" s="82" t="n">
        <f aca="false">IF(J2382=0,0,J2382/I2382)</f>
        <v>0</v>
      </c>
      <c r="L2382" s="82" t="n">
        <f aca="false">I2382/UOM</f>
        <v>0</v>
      </c>
      <c r="M2382" s="82" t="n">
        <f aca="false">J2382/UOM</f>
        <v>0</v>
      </c>
      <c r="N2382" s="83" t="str">
        <f aca="false">IF(F2382="P","PHY",IF(F2382="G","G",E2382))</f>
        <v>D</v>
      </c>
      <c r="O2382" s="83" t="str">
        <f aca="false">IF(ISNA(VLOOKUP(G2382,BadCanCurves,1,FALSE())),VLOOKUP(D2382,FOLIOS,6,FALSE()),"not used")</f>
        <v>not used</v>
      </c>
      <c r="P2382" s="83" t="n">
        <f aca="false">IF($N2382="P",VLOOKUP(H2382,PrcBuckets,2,FALSE()),0)</f>
        <v>0</v>
      </c>
      <c r="Q2382" s="83" t="n">
        <f aca="false">IF($N2382="D",VLOOKUP(H2382,BasisBuckets,2,FALSE()),0)</f>
        <v>11</v>
      </c>
      <c r="R2382" s="83" t="n">
        <f aca="false">IF($N2382="PHY",VLOOKUP(H2382,PGDBuckets,2,FALSE()),0)</f>
        <v>0</v>
      </c>
      <c r="S2382" s="83" t="n">
        <f aca="false">IF($N2382="G",VLOOKUP(H2382,PGDBuckets,2,FALSE()),0)</f>
        <v>0</v>
      </c>
      <c r="T2382" s="83" t="n">
        <f aca="false">SUM(P2382:S2382)</f>
        <v>11</v>
      </c>
      <c r="U2382" s="83" t="str">
        <f aca="false">IF(O2382="not used","-",O2382&amp;N2382&amp;T2382)</f>
        <v>-</v>
      </c>
      <c r="V2382" s="83" t="str">
        <f aca="false">IF(O2382="Not Used","-",VLOOKUP(D2382,FOLIOS,7,FALSE())&amp;H2382)</f>
        <v>-</v>
      </c>
      <c r="W2382" s="83" t="str">
        <f aca="false">IF(U2382="-","-",O2382&amp;E2382&amp;H2382)</f>
        <v>-</v>
      </c>
      <c r="X2382" s="84" t="str">
        <f aca="false">D2382&amp;G2382</f>
        <v>FT-CAND-ERMS-BASIF-TRANSCO/Z6</v>
      </c>
      <c r="AF2382" s="0" t="str">
        <f aca="false">D2382&amp;V2382</f>
        <v>FT-CAND-ERMS-BAS-</v>
      </c>
    </row>
    <row r="2383" customFormat="false" ht="12.75" hidden="false" customHeight="false" outlineLevel="0" collapsed="false">
      <c r="A2383" s="80" t="n">
        <v>36682</v>
      </c>
      <c r="B2383" s="81" t="s">
        <v>55</v>
      </c>
      <c r="C2383" s="81" t="s">
        <v>56</v>
      </c>
      <c r="D2383" s="81" t="s">
        <v>84</v>
      </c>
      <c r="E2383" s="81" t="s">
        <v>21</v>
      </c>
      <c r="F2383" s="81"/>
      <c r="G2383" s="81" t="s">
        <v>89</v>
      </c>
      <c r="H2383" s="88" t="n">
        <v>37803</v>
      </c>
      <c r="I2383" s="81" t="n">
        <v>0</v>
      </c>
      <c r="J2383" s="81" t="n">
        <v>0</v>
      </c>
      <c r="K2383" s="82" t="n">
        <f aca="false">IF(J2383=0,0,J2383/I2383)</f>
        <v>0</v>
      </c>
      <c r="L2383" s="82" t="n">
        <f aca="false">I2383/UOM</f>
        <v>0</v>
      </c>
      <c r="M2383" s="82" t="n">
        <f aca="false">J2383/UOM</f>
        <v>0</v>
      </c>
      <c r="N2383" s="83" t="str">
        <f aca="false">IF(F2383="P","PHY",IF(F2383="G","G",E2383))</f>
        <v>D</v>
      </c>
      <c r="O2383" s="83" t="str">
        <f aca="false">IF(ISNA(VLOOKUP(G2383,BadCanCurves,1,FALSE())),VLOOKUP(D2383,FOLIOS,6,FALSE()),"not used")</f>
        <v>not used</v>
      </c>
      <c r="P2383" s="83" t="n">
        <f aca="false">IF($N2383="P",VLOOKUP(H2383,PrcBuckets,2,FALSE()),0)</f>
        <v>0</v>
      </c>
      <c r="Q2383" s="83" t="n">
        <f aca="false">IF($N2383="D",VLOOKUP(H2383,BasisBuckets,2,FALSE()),0)</f>
        <v>11</v>
      </c>
      <c r="R2383" s="83" t="n">
        <f aca="false">IF($N2383="PHY",VLOOKUP(H2383,PGDBuckets,2,FALSE()),0)</f>
        <v>0</v>
      </c>
      <c r="S2383" s="83" t="n">
        <f aca="false">IF($N2383="G",VLOOKUP(H2383,PGDBuckets,2,FALSE()),0)</f>
        <v>0</v>
      </c>
      <c r="T2383" s="83" t="n">
        <f aca="false">SUM(P2383:S2383)</f>
        <v>11</v>
      </c>
      <c r="U2383" s="83" t="str">
        <f aca="false">IF(O2383="not used","-",O2383&amp;N2383&amp;T2383)</f>
        <v>-</v>
      </c>
      <c r="V2383" s="83" t="str">
        <f aca="false">IF(O2383="Not Used","-",VLOOKUP(D2383,FOLIOS,7,FALSE())&amp;H2383)</f>
        <v>-</v>
      </c>
      <c r="W2383" s="83" t="str">
        <f aca="false">IF(U2383="-","-",O2383&amp;E2383&amp;H2383)</f>
        <v>-</v>
      </c>
      <c r="X2383" s="84" t="str">
        <f aca="false">D2383&amp;G2383</f>
        <v>FT-CAND-ERMS-BASIF-TRANSCO/Z6</v>
      </c>
      <c r="AF2383" s="0" t="str">
        <f aca="false">D2383&amp;V2383</f>
        <v>FT-CAND-ERMS-BAS-</v>
      </c>
    </row>
    <row r="2384" customFormat="false" ht="12.75" hidden="false" customHeight="false" outlineLevel="0" collapsed="false">
      <c r="A2384" s="80" t="n">
        <v>36682</v>
      </c>
      <c r="B2384" s="81" t="s">
        <v>55</v>
      </c>
      <c r="C2384" s="81" t="s">
        <v>56</v>
      </c>
      <c r="D2384" s="81" t="s">
        <v>84</v>
      </c>
      <c r="E2384" s="81" t="s">
        <v>21</v>
      </c>
      <c r="F2384" s="81"/>
      <c r="G2384" s="81" t="s">
        <v>89</v>
      </c>
      <c r="H2384" s="88" t="n">
        <v>37834</v>
      </c>
      <c r="I2384" s="81" t="n">
        <v>0</v>
      </c>
      <c r="J2384" s="81" t="n">
        <v>0</v>
      </c>
      <c r="K2384" s="82" t="n">
        <f aca="false">IF(J2384=0,0,J2384/I2384)</f>
        <v>0</v>
      </c>
      <c r="L2384" s="82" t="n">
        <f aca="false">I2384/UOM</f>
        <v>0</v>
      </c>
      <c r="M2384" s="82" t="n">
        <f aca="false">J2384/UOM</f>
        <v>0</v>
      </c>
      <c r="N2384" s="83" t="str">
        <f aca="false">IF(F2384="P","PHY",IF(F2384="G","G",E2384))</f>
        <v>D</v>
      </c>
      <c r="O2384" s="83" t="str">
        <f aca="false">IF(ISNA(VLOOKUP(G2384,BadCanCurves,1,FALSE())),VLOOKUP(D2384,FOLIOS,6,FALSE()),"not used")</f>
        <v>not used</v>
      </c>
      <c r="P2384" s="83" t="n">
        <f aca="false">IF($N2384="P",VLOOKUP(H2384,PrcBuckets,2,FALSE()),0)</f>
        <v>0</v>
      </c>
      <c r="Q2384" s="83" t="n">
        <f aca="false">IF($N2384="D",VLOOKUP(H2384,BasisBuckets,2,FALSE()),0)</f>
        <v>11</v>
      </c>
      <c r="R2384" s="83" t="n">
        <f aca="false">IF($N2384="PHY",VLOOKUP(H2384,PGDBuckets,2,FALSE()),0)</f>
        <v>0</v>
      </c>
      <c r="S2384" s="83" t="n">
        <f aca="false">IF($N2384="G",VLOOKUP(H2384,PGDBuckets,2,FALSE()),0)</f>
        <v>0</v>
      </c>
      <c r="T2384" s="83" t="n">
        <f aca="false">SUM(P2384:S2384)</f>
        <v>11</v>
      </c>
      <c r="U2384" s="83" t="str">
        <f aca="false">IF(O2384="not used","-",O2384&amp;N2384&amp;T2384)</f>
        <v>-</v>
      </c>
      <c r="V2384" s="83" t="str">
        <f aca="false">IF(O2384="Not Used","-",VLOOKUP(D2384,FOLIOS,7,FALSE())&amp;H2384)</f>
        <v>-</v>
      </c>
      <c r="W2384" s="83" t="str">
        <f aca="false">IF(U2384="-","-",O2384&amp;E2384&amp;H2384)</f>
        <v>-</v>
      </c>
      <c r="X2384" s="84" t="str">
        <f aca="false">D2384&amp;G2384</f>
        <v>FT-CAND-ERMS-BASIF-TRANSCO/Z6</v>
      </c>
      <c r="AF2384" s="0" t="str">
        <f aca="false">D2384&amp;V2384</f>
        <v>FT-CAND-ERMS-BAS-</v>
      </c>
    </row>
    <row r="2385" customFormat="false" ht="12.75" hidden="false" customHeight="false" outlineLevel="0" collapsed="false">
      <c r="A2385" s="80" t="n">
        <v>36682</v>
      </c>
      <c r="B2385" s="81" t="s">
        <v>55</v>
      </c>
      <c r="C2385" s="81" t="s">
        <v>56</v>
      </c>
      <c r="D2385" s="81" t="s">
        <v>84</v>
      </c>
      <c r="E2385" s="81" t="s">
        <v>21</v>
      </c>
      <c r="F2385" s="81"/>
      <c r="G2385" s="81" t="s">
        <v>89</v>
      </c>
      <c r="H2385" s="88" t="n">
        <v>37865</v>
      </c>
      <c r="I2385" s="81" t="n">
        <v>0</v>
      </c>
      <c r="J2385" s="81" t="n">
        <v>0</v>
      </c>
      <c r="K2385" s="82" t="n">
        <f aca="false">IF(J2385=0,0,J2385/I2385)</f>
        <v>0</v>
      </c>
      <c r="L2385" s="82" t="n">
        <f aca="false">I2385/UOM</f>
        <v>0</v>
      </c>
      <c r="M2385" s="82" t="n">
        <f aca="false">J2385/UOM</f>
        <v>0</v>
      </c>
      <c r="N2385" s="83" t="str">
        <f aca="false">IF(F2385="P","PHY",IF(F2385="G","G",E2385))</f>
        <v>D</v>
      </c>
      <c r="O2385" s="83" t="str">
        <f aca="false">IF(ISNA(VLOOKUP(G2385,BadCanCurves,1,FALSE())),VLOOKUP(D2385,FOLIOS,6,FALSE()),"not used")</f>
        <v>not used</v>
      </c>
      <c r="P2385" s="83" t="n">
        <f aca="false">IF($N2385="P",VLOOKUP(H2385,PrcBuckets,2,FALSE()),0)</f>
        <v>0</v>
      </c>
      <c r="Q2385" s="83" t="n">
        <f aca="false">IF($N2385="D",VLOOKUP(H2385,BasisBuckets,2,FALSE()),0)</f>
        <v>11</v>
      </c>
      <c r="R2385" s="83" t="n">
        <f aca="false">IF($N2385="PHY",VLOOKUP(H2385,PGDBuckets,2,FALSE()),0)</f>
        <v>0</v>
      </c>
      <c r="S2385" s="83" t="n">
        <f aca="false">IF($N2385="G",VLOOKUP(H2385,PGDBuckets,2,FALSE()),0)</f>
        <v>0</v>
      </c>
      <c r="T2385" s="83" t="n">
        <f aca="false">SUM(P2385:S2385)</f>
        <v>11</v>
      </c>
      <c r="U2385" s="83" t="str">
        <f aca="false">IF(O2385="not used","-",O2385&amp;N2385&amp;T2385)</f>
        <v>-</v>
      </c>
      <c r="V2385" s="83" t="str">
        <f aca="false">IF(O2385="Not Used","-",VLOOKUP(D2385,FOLIOS,7,FALSE())&amp;H2385)</f>
        <v>-</v>
      </c>
      <c r="W2385" s="83" t="str">
        <f aca="false">IF(U2385="-","-",O2385&amp;E2385&amp;H2385)</f>
        <v>-</v>
      </c>
      <c r="X2385" s="84" t="str">
        <f aca="false">D2385&amp;G2385</f>
        <v>FT-CAND-ERMS-BASIF-TRANSCO/Z6</v>
      </c>
      <c r="AF2385" s="0" t="str">
        <f aca="false">D2385&amp;V2385</f>
        <v>FT-CAND-ERMS-BAS-</v>
      </c>
    </row>
    <row r="2386" customFormat="false" ht="12.75" hidden="false" customHeight="false" outlineLevel="0" collapsed="false">
      <c r="A2386" s="80" t="n">
        <v>36682</v>
      </c>
      <c r="B2386" s="81" t="s">
        <v>55</v>
      </c>
      <c r="C2386" s="81" t="s">
        <v>56</v>
      </c>
      <c r="D2386" s="81" t="s">
        <v>84</v>
      </c>
      <c r="E2386" s="81" t="s">
        <v>21</v>
      </c>
      <c r="F2386" s="81"/>
      <c r="G2386" s="81" t="s">
        <v>89</v>
      </c>
      <c r="H2386" s="88" t="n">
        <v>37895</v>
      </c>
      <c r="I2386" s="81" t="n">
        <v>0</v>
      </c>
      <c r="J2386" s="81" t="n">
        <v>0</v>
      </c>
      <c r="K2386" s="82" t="n">
        <f aca="false">IF(J2386=0,0,J2386/I2386)</f>
        <v>0</v>
      </c>
      <c r="L2386" s="82" t="n">
        <f aca="false">I2386/UOM</f>
        <v>0</v>
      </c>
      <c r="M2386" s="82" t="n">
        <f aca="false">J2386/UOM</f>
        <v>0</v>
      </c>
      <c r="N2386" s="83" t="str">
        <f aca="false">IF(F2386="P","PHY",IF(F2386="G","G",E2386))</f>
        <v>D</v>
      </c>
      <c r="O2386" s="83" t="str">
        <f aca="false">IF(ISNA(VLOOKUP(G2386,BadCanCurves,1,FALSE())),VLOOKUP(D2386,FOLIOS,6,FALSE()),"not used")</f>
        <v>not used</v>
      </c>
      <c r="P2386" s="83" t="n">
        <f aca="false">IF($N2386="P",VLOOKUP(H2386,PrcBuckets,2,FALSE()),0)</f>
        <v>0</v>
      </c>
      <c r="Q2386" s="83" t="n">
        <f aca="false">IF($N2386="D",VLOOKUP(H2386,BasisBuckets,2,FALSE()),0)</f>
        <v>11</v>
      </c>
      <c r="R2386" s="83" t="n">
        <f aca="false">IF($N2386="PHY",VLOOKUP(H2386,PGDBuckets,2,FALSE()),0)</f>
        <v>0</v>
      </c>
      <c r="S2386" s="83" t="n">
        <f aca="false">IF($N2386="G",VLOOKUP(H2386,PGDBuckets,2,FALSE()),0)</f>
        <v>0</v>
      </c>
      <c r="T2386" s="83" t="n">
        <f aca="false">SUM(P2386:S2386)</f>
        <v>11</v>
      </c>
      <c r="U2386" s="83" t="str">
        <f aca="false">IF(O2386="not used","-",O2386&amp;N2386&amp;T2386)</f>
        <v>-</v>
      </c>
      <c r="V2386" s="83" t="str">
        <f aca="false">IF(O2386="Not Used","-",VLOOKUP(D2386,FOLIOS,7,FALSE())&amp;H2386)</f>
        <v>-</v>
      </c>
      <c r="W2386" s="83" t="str">
        <f aca="false">IF(U2386="-","-",O2386&amp;E2386&amp;H2386)</f>
        <v>-</v>
      </c>
      <c r="X2386" s="84" t="str">
        <f aca="false">D2386&amp;G2386</f>
        <v>FT-CAND-ERMS-BASIF-TRANSCO/Z6</v>
      </c>
      <c r="AF2386" s="0" t="str">
        <f aca="false">D2386&amp;V2386</f>
        <v>FT-CAND-ERMS-BAS-</v>
      </c>
    </row>
    <row r="2387" customFormat="false" ht="12.75" hidden="false" customHeight="false" outlineLevel="0" collapsed="false">
      <c r="A2387" s="80" t="n">
        <v>36682</v>
      </c>
      <c r="B2387" s="81" t="s">
        <v>55</v>
      </c>
      <c r="C2387" s="81" t="s">
        <v>56</v>
      </c>
      <c r="D2387" s="81" t="s">
        <v>84</v>
      </c>
      <c r="E2387" s="81" t="s">
        <v>21</v>
      </c>
      <c r="F2387" s="81"/>
      <c r="G2387" s="81" t="s">
        <v>89</v>
      </c>
      <c r="H2387" s="88" t="n">
        <v>37926</v>
      </c>
      <c r="I2387" s="81" t="n">
        <v>0</v>
      </c>
      <c r="J2387" s="81" t="n">
        <v>0</v>
      </c>
      <c r="K2387" s="82" t="n">
        <f aca="false">IF(J2387=0,0,J2387/I2387)</f>
        <v>0</v>
      </c>
      <c r="L2387" s="82" t="n">
        <f aca="false">I2387/UOM</f>
        <v>0</v>
      </c>
      <c r="M2387" s="82" t="n">
        <f aca="false">J2387/UOM</f>
        <v>0</v>
      </c>
      <c r="N2387" s="83" t="str">
        <f aca="false">IF(F2387="P","PHY",IF(F2387="G","G",E2387))</f>
        <v>D</v>
      </c>
      <c r="O2387" s="83" t="str">
        <f aca="false">IF(ISNA(VLOOKUP(G2387,BadCanCurves,1,FALSE())),VLOOKUP(D2387,FOLIOS,6,FALSE()),"not used")</f>
        <v>not used</v>
      </c>
      <c r="P2387" s="83" t="n">
        <f aca="false">IF($N2387="P",VLOOKUP(H2387,PrcBuckets,2,FALSE()),0)</f>
        <v>0</v>
      </c>
      <c r="Q2387" s="83" t="n">
        <f aca="false">IF($N2387="D",VLOOKUP(H2387,BasisBuckets,2,FALSE()),0)</f>
        <v>11</v>
      </c>
      <c r="R2387" s="83" t="n">
        <f aca="false">IF($N2387="PHY",VLOOKUP(H2387,PGDBuckets,2,FALSE()),0)</f>
        <v>0</v>
      </c>
      <c r="S2387" s="83" t="n">
        <f aca="false">IF($N2387="G",VLOOKUP(H2387,PGDBuckets,2,FALSE()),0)</f>
        <v>0</v>
      </c>
      <c r="T2387" s="83" t="n">
        <f aca="false">SUM(P2387:S2387)</f>
        <v>11</v>
      </c>
      <c r="U2387" s="83" t="str">
        <f aca="false">IF(O2387="not used","-",O2387&amp;N2387&amp;T2387)</f>
        <v>-</v>
      </c>
      <c r="V2387" s="83" t="str">
        <f aca="false">IF(O2387="Not Used","-",VLOOKUP(D2387,FOLIOS,7,FALSE())&amp;H2387)</f>
        <v>-</v>
      </c>
      <c r="W2387" s="83" t="str">
        <f aca="false">IF(U2387="-","-",O2387&amp;E2387&amp;H2387)</f>
        <v>-</v>
      </c>
      <c r="X2387" s="84" t="str">
        <f aca="false">D2387&amp;G2387</f>
        <v>FT-CAND-ERMS-BASIF-TRANSCO/Z6</v>
      </c>
      <c r="AF2387" s="0" t="str">
        <f aca="false">D2387&amp;V2387</f>
        <v>FT-CAND-ERMS-BAS-</v>
      </c>
    </row>
    <row r="2388" customFormat="false" ht="12.75" hidden="false" customHeight="false" outlineLevel="0" collapsed="false">
      <c r="A2388" s="80" t="n">
        <v>36682</v>
      </c>
      <c r="B2388" s="81" t="s">
        <v>55</v>
      </c>
      <c r="C2388" s="81" t="s">
        <v>56</v>
      </c>
      <c r="D2388" s="81" t="s">
        <v>84</v>
      </c>
      <c r="E2388" s="81" t="s">
        <v>21</v>
      </c>
      <c r="F2388" s="81"/>
      <c r="G2388" s="81" t="s">
        <v>89</v>
      </c>
      <c r="H2388" s="88" t="n">
        <v>37956</v>
      </c>
      <c r="I2388" s="81" t="n">
        <v>0</v>
      </c>
      <c r="J2388" s="81" t="n">
        <v>0</v>
      </c>
      <c r="K2388" s="82" t="n">
        <f aca="false">IF(J2388=0,0,J2388/I2388)</f>
        <v>0</v>
      </c>
      <c r="L2388" s="82" t="n">
        <f aca="false">I2388/UOM</f>
        <v>0</v>
      </c>
      <c r="M2388" s="82" t="n">
        <f aca="false">J2388/UOM</f>
        <v>0</v>
      </c>
      <c r="N2388" s="83" t="str">
        <f aca="false">IF(F2388="P","PHY",IF(F2388="G","G",E2388))</f>
        <v>D</v>
      </c>
      <c r="O2388" s="83" t="str">
        <f aca="false">IF(ISNA(VLOOKUP(G2388,BadCanCurves,1,FALSE())),VLOOKUP(D2388,FOLIOS,6,FALSE()),"not used")</f>
        <v>not used</v>
      </c>
      <c r="P2388" s="83" t="n">
        <f aca="false">IF($N2388="P",VLOOKUP(H2388,PrcBuckets,2,FALSE()),0)</f>
        <v>0</v>
      </c>
      <c r="Q2388" s="83" t="n">
        <f aca="false">IF($N2388="D",VLOOKUP(H2388,BasisBuckets,2,FALSE()),0)</f>
        <v>11</v>
      </c>
      <c r="R2388" s="83" t="n">
        <f aca="false">IF($N2388="PHY",VLOOKUP(H2388,PGDBuckets,2,FALSE()),0)</f>
        <v>0</v>
      </c>
      <c r="S2388" s="83" t="n">
        <f aca="false">IF($N2388="G",VLOOKUP(H2388,PGDBuckets,2,FALSE()),0)</f>
        <v>0</v>
      </c>
      <c r="T2388" s="83" t="n">
        <f aca="false">SUM(P2388:S2388)</f>
        <v>11</v>
      </c>
      <c r="U2388" s="83" t="str">
        <f aca="false">IF(O2388="not used","-",O2388&amp;N2388&amp;T2388)</f>
        <v>-</v>
      </c>
      <c r="V2388" s="83" t="str">
        <f aca="false">IF(O2388="Not Used","-",VLOOKUP(D2388,FOLIOS,7,FALSE())&amp;H2388)</f>
        <v>-</v>
      </c>
      <c r="W2388" s="83" t="str">
        <f aca="false">IF(U2388="-","-",O2388&amp;E2388&amp;H2388)</f>
        <v>-</v>
      </c>
      <c r="X2388" s="84" t="str">
        <f aca="false">D2388&amp;G2388</f>
        <v>FT-CAND-ERMS-BASIF-TRANSCO/Z6</v>
      </c>
      <c r="AF2388" s="0" t="str">
        <f aca="false">D2388&amp;V2388</f>
        <v>FT-CAND-ERMS-BAS-</v>
      </c>
    </row>
    <row r="2389" customFormat="false" ht="12.75" hidden="false" customHeight="false" outlineLevel="0" collapsed="false">
      <c r="A2389" s="80" t="n">
        <v>36682</v>
      </c>
      <c r="B2389" s="81" t="s">
        <v>55</v>
      </c>
      <c r="C2389" s="81" t="s">
        <v>56</v>
      </c>
      <c r="D2389" s="81" t="s">
        <v>84</v>
      </c>
      <c r="E2389" s="81" t="s">
        <v>21</v>
      </c>
      <c r="F2389" s="81"/>
      <c r="G2389" s="81" t="s">
        <v>89</v>
      </c>
      <c r="H2389" s="88" t="n">
        <v>37987</v>
      </c>
      <c r="I2389" s="81" t="n">
        <v>0</v>
      </c>
      <c r="J2389" s="81" t="n">
        <v>0</v>
      </c>
      <c r="K2389" s="82" t="n">
        <f aca="false">IF(J2389=0,0,J2389/I2389)</f>
        <v>0</v>
      </c>
      <c r="L2389" s="82" t="n">
        <f aca="false">I2389/UOM</f>
        <v>0</v>
      </c>
      <c r="M2389" s="82" t="n">
        <f aca="false">J2389/UOM</f>
        <v>0</v>
      </c>
      <c r="N2389" s="83" t="str">
        <f aca="false">IF(F2389="P","PHY",IF(F2389="G","G",E2389))</f>
        <v>D</v>
      </c>
      <c r="O2389" s="83" t="str">
        <f aca="false">IF(ISNA(VLOOKUP(G2389,BadCanCurves,1,FALSE())),VLOOKUP(D2389,FOLIOS,6,FALSE()),"not used")</f>
        <v>not used</v>
      </c>
      <c r="P2389" s="83" t="n">
        <f aca="false">IF($N2389="P",VLOOKUP(H2389,PrcBuckets,2,FALSE()),0)</f>
        <v>0</v>
      </c>
      <c r="Q2389" s="83" t="n">
        <f aca="false">IF($N2389="D",VLOOKUP(H2389,BasisBuckets,2,FALSE()),0)</f>
        <v>12</v>
      </c>
      <c r="R2389" s="83" t="n">
        <f aca="false">IF($N2389="PHY",VLOOKUP(H2389,PGDBuckets,2,FALSE()),0)</f>
        <v>0</v>
      </c>
      <c r="S2389" s="83" t="n">
        <f aca="false">IF($N2389="G",VLOOKUP(H2389,PGDBuckets,2,FALSE()),0)</f>
        <v>0</v>
      </c>
      <c r="T2389" s="83" t="n">
        <f aca="false">SUM(P2389:S2389)</f>
        <v>12</v>
      </c>
      <c r="U2389" s="83" t="str">
        <f aca="false">IF(O2389="not used","-",O2389&amp;N2389&amp;T2389)</f>
        <v>-</v>
      </c>
      <c r="V2389" s="83" t="str">
        <f aca="false">IF(O2389="Not Used","-",VLOOKUP(D2389,FOLIOS,7,FALSE())&amp;H2389)</f>
        <v>-</v>
      </c>
      <c r="W2389" s="83" t="str">
        <f aca="false">IF(U2389="-","-",O2389&amp;E2389&amp;H2389)</f>
        <v>-</v>
      </c>
      <c r="X2389" s="84" t="str">
        <f aca="false">D2389&amp;G2389</f>
        <v>FT-CAND-ERMS-BASIF-TRANSCO/Z6</v>
      </c>
      <c r="AF2389" s="0" t="str">
        <f aca="false">D2389&amp;V2389</f>
        <v>FT-CAND-ERMS-BAS-</v>
      </c>
    </row>
    <row r="2390" customFormat="false" ht="12.75" hidden="false" customHeight="false" outlineLevel="0" collapsed="false">
      <c r="A2390" s="80" t="n">
        <v>36682</v>
      </c>
      <c r="B2390" s="81" t="s">
        <v>55</v>
      </c>
      <c r="C2390" s="81" t="s">
        <v>56</v>
      </c>
      <c r="D2390" s="81" t="s">
        <v>84</v>
      </c>
      <c r="E2390" s="81" t="s">
        <v>21</v>
      </c>
      <c r="F2390" s="81"/>
      <c r="G2390" s="81" t="s">
        <v>89</v>
      </c>
      <c r="H2390" s="88" t="n">
        <v>38018</v>
      </c>
      <c r="I2390" s="81" t="n">
        <v>0</v>
      </c>
      <c r="J2390" s="81" t="n">
        <v>0</v>
      </c>
      <c r="K2390" s="82" t="n">
        <f aca="false">IF(J2390=0,0,J2390/I2390)</f>
        <v>0</v>
      </c>
      <c r="L2390" s="82" t="n">
        <f aca="false">I2390/UOM</f>
        <v>0</v>
      </c>
      <c r="M2390" s="82" t="n">
        <f aca="false">J2390/UOM</f>
        <v>0</v>
      </c>
      <c r="N2390" s="83" t="str">
        <f aca="false">IF(F2390="P","PHY",IF(F2390="G","G",E2390))</f>
        <v>D</v>
      </c>
      <c r="O2390" s="83" t="str">
        <f aca="false">IF(ISNA(VLOOKUP(G2390,BadCanCurves,1,FALSE())),VLOOKUP(D2390,FOLIOS,6,FALSE()),"not used")</f>
        <v>not used</v>
      </c>
      <c r="P2390" s="83" t="n">
        <f aca="false">IF($N2390="P",VLOOKUP(H2390,PrcBuckets,2,FALSE()),0)</f>
        <v>0</v>
      </c>
      <c r="Q2390" s="83" t="n">
        <f aca="false">IF($N2390="D",VLOOKUP(H2390,BasisBuckets,2,FALSE()),0)</f>
        <v>12</v>
      </c>
      <c r="R2390" s="83" t="n">
        <f aca="false">IF($N2390="PHY",VLOOKUP(H2390,PGDBuckets,2,FALSE()),0)</f>
        <v>0</v>
      </c>
      <c r="S2390" s="83" t="n">
        <f aca="false">IF($N2390="G",VLOOKUP(H2390,PGDBuckets,2,FALSE()),0)</f>
        <v>0</v>
      </c>
      <c r="T2390" s="83" t="n">
        <f aca="false">SUM(P2390:S2390)</f>
        <v>12</v>
      </c>
      <c r="U2390" s="83" t="str">
        <f aca="false">IF(O2390="not used","-",O2390&amp;N2390&amp;T2390)</f>
        <v>-</v>
      </c>
      <c r="V2390" s="83" t="str">
        <f aca="false">IF(O2390="Not Used","-",VLOOKUP(D2390,FOLIOS,7,FALSE())&amp;H2390)</f>
        <v>-</v>
      </c>
      <c r="W2390" s="83" t="str">
        <f aca="false">IF(U2390="-","-",O2390&amp;E2390&amp;H2390)</f>
        <v>-</v>
      </c>
      <c r="X2390" s="84" t="str">
        <f aca="false">D2390&amp;G2390</f>
        <v>FT-CAND-ERMS-BASIF-TRANSCO/Z6</v>
      </c>
      <c r="AF2390" s="0" t="str">
        <f aca="false">D2390&amp;V2390</f>
        <v>FT-CAND-ERMS-BAS-</v>
      </c>
    </row>
    <row r="2391" customFormat="false" ht="12.75" hidden="false" customHeight="false" outlineLevel="0" collapsed="false">
      <c r="A2391" s="80" t="n">
        <v>36682</v>
      </c>
      <c r="B2391" s="81" t="s">
        <v>55</v>
      </c>
      <c r="C2391" s="81" t="s">
        <v>56</v>
      </c>
      <c r="D2391" s="81" t="s">
        <v>84</v>
      </c>
      <c r="E2391" s="81" t="s">
        <v>21</v>
      </c>
      <c r="F2391" s="81"/>
      <c r="G2391" s="81" t="s">
        <v>89</v>
      </c>
      <c r="H2391" s="88" t="n">
        <v>38047</v>
      </c>
      <c r="I2391" s="81" t="n">
        <v>0</v>
      </c>
      <c r="J2391" s="81" t="n">
        <v>0</v>
      </c>
      <c r="K2391" s="82" t="n">
        <f aca="false">IF(J2391=0,0,J2391/I2391)</f>
        <v>0</v>
      </c>
      <c r="L2391" s="82" t="n">
        <f aca="false">I2391/UOM</f>
        <v>0</v>
      </c>
      <c r="M2391" s="82" t="n">
        <f aca="false">J2391/UOM</f>
        <v>0</v>
      </c>
      <c r="N2391" s="83" t="str">
        <f aca="false">IF(F2391="P","PHY",IF(F2391="G","G",E2391))</f>
        <v>D</v>
      </c>
      <c r="O2391" s="83" t="str">
        <f aca="false">IF(ISNA(VLOOKUP(G2391,BadCanCurves,1,FALSE())),VLOOKUP(D2391,FOLIOS,6,FALSE()),"not used")</f>
        <v>not used</v>
      </c>
      <c r="P2391" s="83" t="n">
        <f aca="false">IF($N2391="P",VLOOKUP(H2391,PrcBuckets,2,FALSE()),0)</f>
        <v>0</v>
      </c>
      <c r="Q2391" s="83" t="n">
        <f aca="false">IF($N2391="D",VLOOKUP(H2391,BasisBuckets,2,FALSE()),0)</f>
        <v>12</v>
      </c>
      <c r="R2391" s="83" t="n">
        <f aca="false">IF($N2391="PHY",VLOOKUP(H2391,PGDBuckets,2,FALSE()),0)</f>
        <v>0</v>
      </c>
      <c r="S2391" s="83" t="n">
        <f aca="false">IF($N2391="G",VLOOKUP(H2391,PGDBuckets,2,FALSE()),0)</f>
        <v>0</v>
      </c>
      <c r="T2391" s="83" t="n">
        <f aca="false">SUM(P2391:S2391)</f>
        <v>12</v>
      </c>
      <c r="U2391" s="83" t="str">
        <f aca="false">IF(O2391="not used","-",O2391&amp;N2391&amp;T2391)</f>
        <v>-</v>
      </c>
      <c r="V2391" s="83" t="str">
        <f aca="false">IF(O2391="Not Used","-",VLOOKUP(D2391,FOLIOS,7,FALSE())&amp;H2391)</f>
        <v>-</v>
      </c>
      <c r="W2391" s="83" t="str">
        <f aca="false">IF(U2391="-","-",O2391&amp;E2391&amp;H2391)</f>
        <v>-</v>
      </c>
      <c r="X2391" s="84" t="str">
        <f aca="false">D2391&amp;G2391</f>
        <v>FT-CAND-ERMS-BASIF-TRANSCO/Z6</v>
      </c>
      <c r="AF2391" s="0" t="str">
        <f aca="false">D2391&amp;V2391</f>
        <v>FT-CAND-ERMS-BAS-</v>
      </c>
    </row>
    <row r="2392" customFormat="false" ht="12.75" hidden="false" customHeight="false" outlineLevel="0" collapsed="false">
      <c r="A2392" s="80" t="n">
        <v>36682</v>
      </c>
      <c r="B2392" s="81" t="s">
        <v>55</v>
      </c>
      <c r="C2392" s="81" t="s">
        <v>56</v>
      </c>
      <c r="D2392" s="81" t="s">
        <v>84</v>
      </c>
      <c r="E2392" s="81" t="s">
        <v>21</v>
      </c>
      <c r="F2392" s="81"/>
      <c r="G2392" s="81" t="s">
        <v>89</v>
      </c>
      <c r="H2392" s="88" t="n">
        <v>38078</v>
      </c>
      <c r="I2392" s="81" t="n">
        <v>0</v>
      </c>
      <c r="J2392" s="81" t="n">
        <v>0</v>
      </c>
      <c r="K2392" s="82" t="n">
        <f aca="false">IF(J2392=0,0,J2392/I2392)</f>
        <v>0</v>
      </c>
      <c r="L2392" s="82" t="n">
        <f aca="false">I2392/UOM</f>
        <v>0</v>
      </c>
      <c r="M2392" s="82" t="n">
        <f aca="false">J2392/UOM</f>
        <v>0</v>
      </c>
      <c r="N2392" s="83" t="str">
        <f aca="false">IF(F2392="P","PHY",IF(F2392="G","G",E2392))</f>
        <v>D</v>
      </c>
      <c r="O2392" s="83" t="str">
        <f aca="false">IF(ISNA(VLOOKUP(G2392,BadCanCurves,1,FALSE())),VLOOKUP(D2392,FOLIOS,6,FALSE()),"not used")</f>
        <v>not used</v>
      </c>
      <c r="P2392" s="83" t="n">
        <f aca="false">IF($N2392="P",VLOOKUP(H2392,PrcBuckets,2,FALSE()),0)</f>
        <v>0</v>
      </c>
      <c r="Q2392" s="83" t="n">
        <f aca="false">IF($N2392="D",VLOOKUP(H2392,BasisBuckets,2,FALSE()),0)</f>
        <v>12</v>
      </c>
      <c r="R2392" s="83" t="n">
        <f aca="false">IF($N2392="PHY",VLOOKUP(H2392,PGDBuckets,2,FALSE()),0)</f>
        <v>0</v>
      </c>
      <c r="S2392" s="83" t="n">
        <f aca="false">IF($N2392="G",VLOOKUP(H2392,PGDBuckets,2,FALSE()),0)</f>
        <v>0</v>
      </c>
      <c r="T2392" s="83" t="n">
        <f aca="false">SUM(P2392:S2392)</f>
        <v>12</v>
      </c>
      <c r="U2392" s="83" t="str">
        <f aca="false">IF(O2392="not used","-",O2392&amp;N2392&amp;T2392)</f>
        <v>-</v>
      </c>
      <c r="V2392" s="83" t="str">
        <f aca="false">IF(O2392="Not Used","-",VLOOKUP(D2392,FOLIOS,7,FALSE())&amp;H2392)</f>
        <v>-</v>
      </c>
      <c r="W2392" s="83" t="str">
        <f aca="false">IF(U2392="-","-",O2392&amp;E2392&amp;H2392)</f>
        <v>-</v>
      </c>
      <c r="X2392" s="84" t="str">
        <f aca="false">D2392&amp;G2392</f>
        <v>FT-CAND-ERMS-BASIF-TRANSCO/Z6</v>
      </c>
      <c r="AF2392" s="0" t="str">
        <f aca="false">D2392&amp;V2392</f>
        <v>FT-CAND-ERMS-BAS-</v>
      </c>
    </row>
    <row r="2393" customFormat="false" ht="12.75" hidden="false" customHeight="false" outlineLevel="0" collapsed="false">
      <c r="A2393" s="80" t="n">
        <v>36682</v>
      </c>
      <c r="B2393" s="81" t="s">
        <v>55</v>
      </c>
      <c r="C2393" s="81" t="s">
        <v>56</v>
      </c>
      <c r="D2393" s="81" t="s">
        <v>84</v>
      </c>
      <c r="E2393" s="81" t="s">
        <v>21</v>
      </c>
      <c r="F2393" s="81"/>
      <c r="G2393" s="81" t="s">
        <v>89</v>
      </c>
      <c r="H2393" s="88" t="n">
        <v>38108</v>
      </c>
      <c r="I2393" s="81" t="n">
        <v>0</v>
      </c>
      <c r="J2393" s="81" t="n">
        <v>0</v>
      </c>
      <c r="K2393" s="82" t="n">
        <f aca="false">IF(J2393=0,0,J2393/I2393)</f>
        <v>0</v>
      </c>
      <c r="L2393" s="82" t="n">
        <f aca="false">I2393/UOM</f>
        <v>0</v>
      </c>
      <c r="M2393" s="82" t="n">
        <f aca="false">J2393/UOM</f>
        <v>0</v>
      </c>
      <c r="N2393" s="83" t="str">
        <f aca="false">IF(F2393="P","PHY",IF(F2393="G","G",E2393))</f>
        <v>D</v>
      </c>
      <c r="O2393" s="83" t="str">
        <f aca="false">IF(ISNA(VLOOKUP(G2393,BadCanCurves,1,FALSE())),VLOOKUP(D2393,FOLIOS,6,FALSE()),"not used")</f>
        <v>not used</v>
      </c>
      <c r="P2393" s="83" t="n">
        <f aca="false">IF($N2393="P",VLOOKUP(H2393,PrcBuckets,2,FALSE()),0)</f>
        <v>0</v>
      </c>
      <c r="Q2393" s="83" t="n">
        <f aca="false">IF($N2393="D",VLOOKUP(H2393,BasisBuckets,2,FALSE()),0)</f>
        <v>12</v>
      </c>
      <c r="R2393" s="83" t="n">
        <f aca="false">IF($N2393="PHY",VLOOKUP(H2393,PGDBuckets,2,FALSE()),0)</f>
        <v>0</v>
      </c>
      <c r="S2393" s="83" t="n">
        <f aca="false">IF($N2393="G",VLOOKUP(H2393,PGDBuckets,2,FALSE()),0)</f>
        <v>0</v>
      </c>
      <c r="T2393" s="83" t="n">
        <f aca="false">SUM(P2393:S2393)</f>
        <v>12</v>
      </c>
      <c r="U2393" s="83" t="str">
        <f aca="false">IF(O2393="not used","-",O2393&amp;N2393&amp;T2393)</f>
        <v>-</v>
      </c>
      <c r="V2393" s="83" t="str">
        <f aca="false">IF(O2393="Not Used","-",VLOOKUP(D2393,FOLIOS,7,FALSE())&amp;H2393)</f>
        <v>-</v>
      </c>
      <c r="W2393" s="83" t="str">
        <f aca="false">IF(U2393="-","-",O2393&amp;E2393&amp;H2393)</f>
        <v>-</v>
      </c>
      <c r="X2393" s="84" t="str">
        <f aca="false">D2393&amp;G2393</f>
        <v>FT-CAND-ERMS-BASIF-TRANSCO/Z6</v>
      </c>
      <c r="AF2393" s="0" t="str">
        <f aca="false">D2393&amp;V2393</f>
        <v>FT-CAND-ERMS-BAS-</v>
      </c>
    </row>
    <row r="2394" customFormat="false" ht="12.75" hidden="false" customHeight="false" outlineLevel="0" collapsed="false">
      <c r="A2394" s="80" t="n">
        <v>36682</v>
      </c>
      <c r="B2394" s="81" t="s">
        <v>55</v>
      </c>
      <c r="C2394" s="81" t="s">
        <v>56</v>
      </c>
      <c r="D2394" s="81" t="s">
        <v>84</v>
      </c>
      <c r="E2394" s="81" t="s">
        <v>21</v>
      </c>
      <c r="F2394" s="81"/>
      <c r="G2394" s="81" t="s">
        <v>89</v>
      </c>
      <c r="H2394" s="88" t="n">
        <v>38139</v>
      </c>
      <c r="I2394" s="81" t="n">
        <v>0</v>
      </c>
      <c r="J2394" s="81" t="n">
        <v>0</v>
      </c>
      <c r="K2394" s="82" t="n">
        <f aca="false">IF(J2394=0,0,J2394/I2394)</f>
        <v>0</v>
      </c>
      <c r="L2394" s="82" t="n">
        <f aca="false">I2394/UOM</f>
        <v>0</v>
      </c>
      <c r="M2394" s="82" t="n">
        <f aca="false">J2394/UOM</f>
        <v>0</v>
      </c>
      <c r="N2394" s="83" t="str">
        <f aca="false">IF(F2394="P","PHY",IF(F2394="G","G",E2394))</f>
        <v>D</v>
      </c>
      <c r="O2394" s="83" t="str">
        <f aca="false">IF(ISNA(VLOOKUP(G2394,BadCanCurves,1,FALSE())),VLOOKUP(D2394,FOLIOS,6,FALSE()),"not used")</f>
        <v>not used</v>
      </c>
      <c r="P2394" s="83" t="n">
        <f aca="false">IF($N2394="P",VLOOKUP(H2394,PrcBuckets,2,FALSE()),0)</f>
        <v>0</v>
      </c>
      <c r="Q2394" s="83" t="n">
        <f aca="false">IF($N2394="D",VLOOKUP(H2394,BasisBuckets,2,FALSE()),0)</f>
        <v>12</v>
      </c>
      <c r="R2394" s="83" t="n">
        <f aca="false">IF($N2394="PHY",VLOOKUP(H2394,PGDBuckets,2,FALSE()),0)</f>
        <v>0</v>
      </c>
      <c r="S2394" s="83" t="n">
        <f aca="false">IF($N2394="G",VLOOKUP(H2394,PGDBuckets,2,FALSE()),0)</f>
        <v>0</v>
      </c>
      <c r="T2394" s="83" t="n">
        <f aca="false">SUM(P2394:S2394)</f>
        <v>12</v>
      </c>
      <c r="U2394" s="83" t="str">
        <f aca="false">IF(O2394="not used","-",O2394&amp;N2394&amp;T2394)</f>
        <v>-</v>
      </c>
      <c r="V2394" s="83" t="str">
        <f aca="false">IF(O2394="Not Used","-",VLOOKUP(D2394,FOLIOS,7,FALSE())&amp;H2394)</f>
        <v>-</v>
      </c>
      <c r="W2394" s="83" t="str">
        <f aca="false">IF(U2394="-","-",O2394&amp;E2394&amp;H2394)</f>
        <v>-</v>
      </c>
      <c r="X2394" s="84" t="str">
        <f aca="false">D2394&amp;G2394</f>
        <v>FT-CAND-ERMS-BASIF-TRANSCO/Z6</v>
      </c>
      <c r="AF2394" s="0" t="str">
        <f aca="false">D2394&amp;V2394</f>
        <v>FT-CAND-ERMS-BAS-</v>
      </c>
    </row>
    <row r="2395" customFormat="false" ht="12.75" hidden="false" customHeight="false" outlineLevel="0" collapsed="false">
      <c r="A2395" s="80" t="n">
        <v>36682</v>
      </c>
      <c r="B2395" s="81" t="s">
        <v>55</v>
      </c>
      <c r="C2395" s="81" t="s">
        <v>56</v>
      </c>
      <c r="D2395" s="81" t="s">
        <v>84</v>
      </c>
      <c r="E2395" s="81" t="s">
        <v>21</v>
      </c>
      <c r="F2395" s="81"/>
      <c r="G2395" s="81" t="s">
        <v>89</v>
      </c>
      <c r="H2395" s="88" t="n">
        <v>38169</v>
      </c>
      <c r="I2395" s="81" t="n">
        <v>0</v>
      </c>
      <c r="J2395" s="81" t="n">
        <v>0</v>
      </c>
      <c r="K2395" s="82" t="n">
        <f aca="false">IF(J2395=0,0,J2395/I2395)</f>
        <v>0</v>
      </c>
      <c r="L2395" s="82" t="n">
        <f aca="false">I2395/UOM</f>
        <v>0</v>
      </c>
      <c r="M2395" s="82" t="n">
        <f aca="false">J2395/UOM</f>
        <v>0</v>
      </c>
      <c r="N2395" s="83" t="str">
        <f aca="false">IF(F2395="P","PHY",IF(F2395="G","G",E2395))</f>
        <v>D</v>
      </c>
      <c r="O2395" s="83" t="str">
        <f aca="false">IF(ISNA(VLOOKUP(G2395,BadCanCurves,1,FALSE())),VLOOKUP(D2395,FOLIOS,6,FALSE()),"not used")</f>
        <v>not used</v>
      </c>
      <c r="P2395" s="83" t="n">
        <f aca="false">IF($N2395="P",VLOOKUP(H2395,PrcBuckets,2,FALSE()),0)</f>
        <v>0</v>
      </c>
      <c r="Q2395" s="83" t="n">
        <f aca="false">IF($N2395="D",VLOOKUP(H2395,BasisBuckets,2,FALSE()),0)</f>
        <v>12</v>
      </c>
      <c r="R2395" s="83" t="n">
        <f aca="false">IF($N2395="PHY",VLOOKUP(H2395,PGDBuckets,2,FALSE()),0)</f>
        <v>0</v>
      </c>
      <c r="S2395" s="83" t="n">
        <f aca="false">IF($N2395="G",VLOOKUP(H2395,PGDBuckets,2,FALSE()),0)</f>
        <v>0</v>
      </c>
      <c r="T2395" s="83" t="n">
        <f aca="false">SUM(P2395:S2395)</f>
        <v>12</v>
      </c>
      <c r="U2395" s="83" t="str">
        <f aca="false">IF(O2395="not used","-",O2395&amp;N2395&amp;T2395)</f>
        <v>-</v>
      </c>
      <c r="V2395" s="83" t="str">
        <f aca="false">IF(O2395="Not Used","-",VLOOKUP(D2395,FOLIOS,7,FALSE())&amp;H2395)</f>
        <v>-</v>
      </c>
      <c r="W2395" s="83" t="str">
        <f aca="false">IF(U2395="-","-",O2395&amp;E2395&amp;H2395)</f>
        <v>-</v>
      </c>
      <c r="X2395" s="84" t="str">
        <f aca="false">D2395&amp;G2395</f>
        <v>FT-CAND-ERMS-BASIF-TRANSCO/Z6</v>
      </c>
      <c r="AF2395" s="0" t="str">
        <f aca="false">D2395&amp;V2395</f>
        <v>FT-CAND-ERMS-BAS-</v>
      </c>
    </row>
    <row r="2396" customFormat="false" ht="12.75" hidden="false" customHeight="false" outlineLevel="0" collapsed="false">
      <c r="A2396" s="80" t="n">
        <v>36682</v>
      </c>
      <c r="B2396" s="81" t="s">
        <v>55</v>
      </c>
      <c r="C2396" s="81" t="s">
        <v>56</v>
      </c>
      <c r="D2396" s="81" t="s">
        <v>84</v>
      </c>
      <c r="E2396" s="81" t="s">
        <v>21</v>
      </c>
      <c r="F2396" s="81"/>
      <c r="G2396" s="81" t="s">
        <v>89</v>
      </c>
      <c r="H2396" s="88" t="n">
        <v>38200</v>
      </c>
      <c r="I2396" s="81" t="n">
        <v>0</v>
      </c>
      <c r="J2396" s="81" t="n">
        <v>0</v>
      </c>
      <c r="K2396" s="82" t="n">
        <f aca="false">IF(J2396=0,0,J2396/I2396)</f>
        <v>0</v>
      </c>
      <c r="L2396" s="82" t="n">
        <f aca="false">I2396/UOM</f>
        <v>0</v>
      </c>
      <c r="M2396" s="82" t="n">
        <f aca="false">J2396/UOM</f>
        <v>0</v>
      </c>
      <c r="N2396" s="83" t="str">
        <f aca="false">IF(F2396="P","PHY",IF(F2396="G","G",E2396))</f>
        <v>D</v>
      </c>
      <c r="O2396" s="83" t="str">
        <f aca="false">IF(ISNA(VLOOKUP(G2396,BadCanCurves,1,FALSE())),VLOOKUP(D2396,FOLIOS,6,FALSE()),"not used")</f>
        <v>not used</v>
      </c>
      <c r="P2396" s="83" t="n">
        <f aca="false">IF($N2396="P",VLOOKUP(H2396,PrcBuckets,2,FALSE()),0)</f>
        <v>0</v>
      </c>
      <c r="Q2396" s="83" t="n">
        <f aca="false">IF($N2396="D",VLOOKUP(H2396,BasisBuckets,2,FALSE()),0)</f>
        <v>12</v>
      </c>
      <c r="R2396" s="83" t="n">
        <f aca="false">IF($N2396="PHY",VLOOKUP(H2396,PGDBuckets,2,FALSE()),0)</f>
        <v>0</v>
      </c>
      <c r="S2396" s="83" t="n">
        <f aca="false">IF($N2396="G",VLOOKUP(H2396,PGDBuckets,2,FALSE()),0)</f>
        <v>0</v>
      </c>
      <c r="T2396" s="83" t="n">
        <f aca="false">SUM(P2396:S2396)</f>
        <v>12</v>
      </c>
      <c r="U2396" s="83" t="str">
        <f aca="false">IF(O2396="not used","-",O2396&amp;N2396&amp;T2396)</f>
        <v>-</v>
      </c>
      <c r="V2396" s="83" t="str">
        <f aca="false">IF(O2396="Not Used","-",VLOOKUP(D2396,FOLIOS,7,FALSE())&amp;H2396)</f>
        <v>-</v>
      </c>
      <c r="W2396" s="83" t="str">
        <f aca="false">IF(U2396="-","-",O2396&amp;E2396&amp;H2396)</f>
        <v>-</v>
      </c>
      <c r="X2396" s="84" t="str">
        <f aca="false">D2396&amp;G2396</f>
        <v>FT-CAND-ERMS-BASIF-TRANSCO/Z6</v>
      </c>
      <c r="AF2396" s="0" t="str">
        <f aca="false">D2396&amp;V2396</f>
        <v>FT-CAND-ERMS-BAS-</v>
      </c>
    </row>
    <row r="2397" customFormat="false" ht="12.75" hidden="false" customHeight="false" outlineLevel="0" collapsed="false">
      <c r="A2397" s="80" t="n">
        <v>36682</v>
      </c>
      <c r="B2397" s="81" t="s">
        <v>55</v>
      </c>
      <c r="C2397" s="81" t="s">
        <v>56</v>
      </c>
      <c r="D2397" s="81" t="s">
        <v>84</v>
      </c>
      <c r="E2397" s="81" t="s">
        <v>21</v>
      </c>
      <c r="F2397" s="81"/>
      <c r="G2397" s="81" t="s">
        <v>89</v>
      </c>
      <c r="H2397" s="88" t="n">
        <v>38231</v>
      </c>
      <c r="I2397" s="81" t="n">
        <v>0</v>
      </c>
      <c r="J2397" s="81" t="n">
        <v>0</v>
      </c>
      <c r="K2397" s="82" t="n">
        <f aca="false">IF(J2397=0,0,J2397/I2397)</f>
        <v>0</v>
      </c>
      <c r="L2397" s="82" t="n">
        <f aca="false">I2397/UOM</f>
        <v>0</v>
      </c>
      <c r="M2397" s="82" t="n">
        <f aca="false">J2397/UOM</f>
        <v>0</v>
      </c>
      <c r="N2397" s="83" t="str">
        <f aca="false">IF(F2397="P","PHY",IF(F2397="G","G",E2397))</f>
        <v>D</v>
      </c>
      <c r="O2397" s="83" t="str">
        <f aca="false">IF(ISNA(VLOOKUP(G2397,BadCanCurves,1,FALSE())),VLOOKUP(D2397,FOLIOS,6,FALSE()),"not used")</f>
        <v>not used</v>
      </c>
      <c r="P2397" s="83" t="n">
        <f aca="false">IF($N2397="P",VLOOKUP(H2397,PrcBuckets,2,FALSE()),0)</f>
        <v>0</v>
      </c>
      <c r="Q2397" s="83" t="n">
        <f aca="false">IF($N2397="D",VLOOKUP(H2397,BasisBuckets,2,FALSE()),0)</f>
        <v>12</v>
      </c>
      <c r="R2397" s="83" t="n">
        <f aca="false">IF($N2397="PHY",VLOOKUP(H2397,PGDBuckets,2,FALSE()),0)</f>
        <v>0</v>
      </c>
      <c r="S2397" s="83" t="n">
        <f aca="false">IF($N2397="G",VLOOKUP(H2397,PGDBuckets,2,FALSE()),0)</f>
        <v>0</v>
      </c>
      <c r="T2397" s="83" t="n">
        <f aca="false">SUM(P2397:S2397)</f>
        <v>12</v>
      </c>
      <c r="U2397" s="83" t="str">
        <f aca="false">IF(O2397="not used","-",O2397&amp;N2397&amp;T2397)</f>
        <v>-</v>
      </c>
      <c r="V2397" s="83" t="str">
        <f aca="false">IF(O2397="Not Used","-",VLOOKUP(D2397,FOLIOS,7,FALSE())&amp;H2397)</f>
        <v>-</v>
      </c>
      <c r="W2397" s="83" t="str">
        <f aca="false">IF(U2397="-","-",O2397&amp;E2397&amp;H2397)</f>
        <v>-</v>
      </c>
      <c r="X2397" s="84" t="str">
        <f aca="false">D2397&amp;G2397</f>
        <v>FT-CAND-ERMS-BASIF-TRANSCO/Z6</v>
      </c>
      <c r="AF2397" s="0" t="str">
        <f aca="false">D2397&amp;V2397</f>
        <v>FT-CAND-ERMS-BAS-</v>
      </c>
    </row>
    <row r="2398" customFormat="false" ht="12.75" hidden="false" customHeight="false" outlineLevel="0" collapsed="false">
      <c r="A2398" s="80" t="n">
        <v>36682</v>
      </c>
      <c r="B2398" s="81" t="s">
        <v>55</v>
      </c>
      <c r="C2398" s="81" t="s">
        <v>56</v>
      </c>
      <c r="D2398" s="81" t="s">
        <v>84</v>
      </c>
      <c r="E2398" s="81" t="s">
        <v>21</v>
      </c>
      <c r="F2398" s="81"/>
      <c r="G2398" s="81" t="s">
        <v>89</v>
      </c>
      <c r="H2398" s="88" t="n">
        <v>38261</v>
      </c>
      <c r="I2398" s="81" t="n">
        <v>0</v>
      </c>
      <c r="J2398" s="81" t="n">
        <v>0</v>
      </c>
      <c r="K2398" s="82" t="n">
        <f aca="false">IF(J2398=0,0,J2398/I2398)</f>
        <v>0</v>
      </c>
      <c r="L2398" s="82" t="n">
        <f aca="false">I2398/UOM</f>
        <v>0</v>
      </c>
      <c r="M2398" s="82" t="n">
        <f aca="false">J2398/UOM</f>
        <v>0</v>
      </c>
      <c r="N2398" s="83" t="str">
        <f aca="false">IF(F2398="P","PHY",IF(F2398="G","G",E2398))</f>
        <v>D</v>
      </c>
      <c r="O2398" s="83" t="str">
        <f aca="false">IF(ISNA(VLOOKUP(G2398,BadCanCurves,1,FALSE())),VLOOKUP(D2398,FOLIOS,6,FALSE()),"not used")</f>
        <v>not used</v>
      </c>
      <c r="P2398" s="83" t="n">
        <f aca="false">IF($N2398="P",VLOOKUP(H2398,PrcBuckets,2,FALSE()),0)</f>
        <v>0</v>
      </c>
      <c r="Q2398" s="83" t="n">
        <f aca="false">IF($N2398="D",VLOOKUP(H2398,BasisBuckets,2,FALSE()),0)</f>
        <v>12</v>
      </c>
      <c r="R2398" s="83" t="n">
        <f aca="false">IF($N2398="PHY",VLOOKUP(H2398,PGDBuckets,2,FALSE()),0)</f>
        <v>0</v>
      </c>
      <c r="S2398" s="83" t="n">
        <f aca="false">IF($N2398="G",VLOOKUP(H2398,PGDBuckets,2,FALSE()),0)</f>
        <v>0</v>
      </c>
      <c r="T2398" s="83" t="n">
        <f aca="false">SUM(P2398:S2398)</f>
        <v>12</v>
      </c>
      <c r="U2398" s="83" t="str">
        <f aca="false">IF(O2398="not used","-",O2398&amp;N2398&amp;T2398)</f>
        <v>-</v>
      </c>
      <c r="V2398" s="83" t="str">
        <f aca="false">IF(O2398="Not Used","-",VLOOKUP(D2398,FOLIOS,7,FALSE())&amp;H2398)</f>
        <v>-</v>
      </c>
      <c r="W2398" s="83" t="str">
        <f aca="false">IF(U2398="-","-",O2398&amp;E2398&amp;H2398)</f>
        <v>-</v>
      </c>
      <c r="X2398" s="84" t="str">
        <f aca="false">D2398&amp;G2398</f>
        <v>FT-CAND-ERMS-BASIF-TRANSCO/Z6</v>
      </c>
      <c r="AF2398" s="0" t="str">
        <f aca="false">D2398&amp;V2398</f>
        <v>FT-CAND-ERMS-BAS-</v>
      </c>
    </row>
    <row r="2399" customFormat="false" ht="12.75" hidden="false" customHeight="false" outlineLevel="0" collapsed="false">
      <c r="A2399" s="80" t="n">
        <v>36682</v>
      </c>
      <c r="B2399" s="81" t="s">
        <v>55</v>
      </c>
      <c r="C2399" s="81" t="s">
        <v>56</v>
      </c>
      <c r="D2399" s="81" t="s">
        <v>84</v>
      </c>
      <c r="E2399" s="81" t="s">
        <v>21</v>
      </c>
      <c r="F2399" s="81"/>
      <c r="G2399" s="81" t="s">
        <v>90</v>
      </c>
      <c r="H2399" s="88" t="n">
        <v>36708</v>
      </c>
      <c r="I2399" s="81" t="n">
        <v>0</v>
      </c>
      <c r="J2399" s="81" t="n">
        <v>0</v>
      </c>
      <c r="K2399" s="82" t="n">
        <f aca="false">IF(J2399=0,0,J2399/I2399)</f>
        <v>0</v>
      </c>
      <c r="L2399" s="82" t="n">
        <f aca="false">I2399/UOM</f>
        <v>0</v>
      </c>
      <c r="M2399" s="82" t="n">
        <f aca="false">J2399/UOM</f>
        <v>0</v>
      </c>
      <c r="N2399" s="83" t="str">
        <f aca="false">IF(F2399="P","PHY",IF(F2399="G","G",E2399))</f>
        <v>D</v>
      </c>
      <c r="O2399" s="83" t="str">
        <f aca="false">IF(ISNA(VLOOKUP(G2399,BadCanCurves,1,FALSE())),VLOOKUP(D2399,FOLIOS,6,FALSE()),"not used")</f>
        <v>not used</v>
      </c>
      <c r="P2399" s="83" t="n">
        <f aca="false">IF($N2399="P",VLOOKUP(H2399,PrcBuckets,2,FALSE()),0)</f>
        <v>0</v>
      </c>
      <c r="Q2399" s="83" t="n">
        <f aca="false">IF($N2399="D",VLOOKUP(H2399,BasisBuckets,2,FALSE()),0)</f>
        <v>4</v>
      </c>
      <c r="R2399" s="83" t="n">
        <f aca="false">IF($N2399="PHY",VLOOKUP(H2399,PGDBuckets,2,FALSE()),0)</f>
        <v>0</v>
      </c>
      <c r="S2399" s="83" t="n">
        <f aca="false">IF($N2399="G",VLOOKUP(H2399,PGDBuckets,2,FALSE()),0)</f>
        <v>0</v>
      </c>
      <c r="T2399" s="83" t="n">
        <f aca="false">SUM(P2399:S2399)</f>
        <v>4</v>
      </c>
      <c r="U2399" s="83" t="str">
        <f aca="false">IF(O2399="not used","-",O2399&amp;N2399&amp;T2399)</f>
        <v>-</v>
      </c>
      <c r="V2399" s="83" t="str">
        <f aca="false">IF(O2399="Not Used","-",VLOOKUP(D2399,FOLIOS,7,FALSE())&amp;H2399)</f>
        <v>-</v>
      </c>
      <c r="W2399" s="83" t="str">
        <f aca="false">IF(U2399="-","-",O2399&amp;E2399&amp;H2399)</f>
        <v>-</v>
      </c>
      <c r="X2399" s="84" t="str">
        <f aca="false">D2399&amp;G2399</f>
        <v>FT-CAND-ERMS-BASMICH_CG-GD</v>
      </c>
      <c r="AF2399" s="0" t="str">
        <f aca="false">D2399&amp;V2399</f>
        <v>FT-CAND-ERMS-BAS-</v>
      </c>
    </row>
    <row r="2400" customFormat="false" ht="12.75" hidden="false" customHeight="false" outlineLevel="0" collapsed="false">
      <c r="A2400" s="80" t="n">
        <v>36682</v>
      </c>
      <c r="B2400" s="81" t="s">
        <v>55</v>
      </c>
      <c r="C2400" s="81" t="s">
        <v>56</v>
      </c>
      <c r="D2400" s="81" t="s">
        <v>84</v>
      </c>
      <c r="E2400" s="81" t="s">
        <v>21</v>
      </c>
      <c r="F2400" s="81"/>
      <c r="G2400" s="81" t="s">
        <v>90</v>
      </c>
      <c r="H2400" s="88" t="n">
        <v>36739</v>
      </c>
      <c r="I2400" s="81" t="n">
        <v>0</v>
      </c>
      <c r="J2400" s="81" t="n">
        <v>0</v>
      </c>
      <c r="K2400" s="82" t="n">
        <f aca="false">IF(J2400=0,0,J2400/I2400)</f>
        <v>0</v>
      </c>
      <c r="L2400" s="82" t="n">
        <f aca="false">I2400/UOM</f>
        <v>0</v>
      </c>
      <c r="M2400" s="82" t="n">
        <f aca="false">J2400/UOM</f>
        <v>0</v>
      </c>
      <c r="N2400" s="83" t="str">
        <f aca="false">IF(F2400="P","PHY",IF(F2400="G","G",E2400))</f>
        <v>D</v>
      </c>
      <c r="O2400" s="83" t="str">
        <f aca="false">IF(ISNA(VLOOKUP(G2400,BadCanCurves,1,FALSE())),VLOOKUP(D2400,FOLIOS,6,FALSE()),"not used")</f>
        <v>not used</v>
      </c>
      <c r="P2400" s="83" t="n">
        <f aca="false">IF($N2400="P",VLOOKUP(H2400,PrcBuckets,2,FALSE()),0)</f>
        <v>0</v>
      </c>
      <c r="Q2400" s="83" t="n">
        <f aca="false">IF($N2400="D",VLOOKUP(H2400,BasisBuckets,2,FALSE()),0)</f>
        <v>5</v>
      </c>
      <c r="R2400" s="83" t="n">
        <f aca="false">IF($N2400="PHY",VLOOKUP(H2400,PGDBuckets,2,FALSE()),0)</f>
        <v>0</v>
      </c>
      <c r="S2400" s="83" t="n">
        <f aca="false">IF($N2400="G",VLOOKUP(H2400,PGDBuckets,2,FALSE()),0)</f>
        <v>0</v>
      </c>
      <c r="T2400" s="83" t="n">
        <f aca="false">SUM(P2400:S2400)</f>
        <v>5</v>
      </c>
      <c r="U2400" s="83" t="str">
        <f aca="false">IF(O2400="not used","-",O2400&amp;N2400&amp;T2400)</f>
        <v>-</v>
      </c>
      <c r="V2400" s="83" t="str">
        <f aca="false">IF(O2400="Not Used","-",VLOOKUP(D2400,FOLIOS,7,FALSE())&amp;H2400)</f>
        <v>-</v>
      </c>
      <c r="W2400" s="83" t="str">
        <f aca="false">IF(U2400="-","-",O2400&amp;E2400&amp;H2400)</f>
        <v>-</v>
      </c>
      <c r="X2400" s="84" t="str">
        <f aca="false">D2400&amp;G2400</f>
        <v>FT-CAND-ERMS-BASMICH_CG-GD</v>
      </c>
      <c r="AF2400" s="0" t="str">
        <f aca="false">D2400&amp;V2400</f>
        <v>FT-CAND-ERMS-BAS-</v>
      </c>
    </row>
    <row r="2401" customFormat="false" ht="12.75" hidden="false" customHeight="false" outlineLevel="0" collapsed="false">
      <c r="A2401" s="80" t="n">
        <v>36682</v>
      </c>
      <c r="B2401" s="81" t="s">
        <v>55</v>
      </c>
      <c r="C2401" s="81" t="s">
        <v>56</v>
      </c>
      <c r="D2401" s="81" t="s">
        <v>84</v>
      </c>
      <c r="E2401" s="81" t="s">
        <v>21</v>
      </c>
      <c r="F2401" s="81"/>
      <c r="G2401" s="81" t="s">
        <v>90</v>
      </c>
      <c r="H2401" s="88" t="n">
        <v>36770</v>
      </c>
      <c r="I2401" s="81" t="n">
        <v>0</v>
      </c>
      <c r="J2401" s="81" t="n">
        <v>0</v>
      </c>
      <c r="K2401" s="82" t="n">
        <f aca="false">IF(J2401=0,0,J2401/I2401)</f>
        <v>0</v>
      </c>
      <c r="L2401" s="82" t="n">
        <f aca="false">I2401/UOM</f>
        <v>0</v>
      </c>
      <c r="M2401" s="82" t="n">
        <f aca="false">J2401/UOM</f>
        <v>0</v>
      </c>
      <c r="N2401" s="83" t="str">
        <f aca="false">IF(F2401="P","PHY",IF(F2401="G","G",E2401))</f>
        <v>D</v>
      </c>
      <c r="O2401" s="83" t="str">
        <f aca="false">IF(ISNA(VLOOKUP(G2401,BadCanCurves,1,FALSE())),VLOOKUP(D2401,FOLIOS,6,FALSE()),"not used")</f>
        <v>not used</v>
      </c>
      <c r="P2401" s="83" t="n">
        <f aca="false">IF($N2401="P",VLOOKUP(H2401,PrcBuckets,2,FALSE()),0)</f>
        <v>0</v>
      </c>
      <c r="Q2401" s="83" t="n">
        <f aca="false">IF($N2401="D",VLOOKUP(H2401,BasisBuckets,2,FALSE()),0)</f>
        <v>6</v>
      </c>
      <c r="R2401" s="83" t="n">
        <f aca="false">IF($N2401="PHY",VLOOKUP(H2401,PGDBuckets,2,FALSE()),0)</f>
        <v>0</v>
      </c>
      <c r="S2401" s="83" t="n">
        <f aca="false">IF($N2401="G",VLOOKUP(H2401,PGDBuckets,2,FALSE()),0)</f>
        <v>0</v>
      </c>
      <c r="T2401" s="83" t="n">
        <f aca="false">SUM(P2401:S2401)</f>
        <v>6</v>
      </c>
      <c r="U2401" s="83" t="str">
        <f aca="false">IF(O2401="not used","-",O2401&amp;N2401&amp;T2401)</f>
        <v>-</v>
      </c>
      <c r="V2401" s="83" t="str">
        <f aca="false">IF(O2401="Not Used","-",VLOOKUP(D2401,FOLIOS,7,FALSE())&amp;H2401)</f>
        <v>-</v>
      </c>
      <c r="W2401" s="83" t="str">
        <f aca="false">IF(U2401="-","-",O2401&amp;E2401&amp;H2401)</f>
        <v>-</v>
      </c>
      <c r="X2401" s="84" t="str">
        <f aca="false">D2401&amp;G2401</f>
        <v>FT-CAND-ERMS-BASMICH_CG-GD</v>
      </c>
      <c r="AF2401" s="0" t="str">
        <f aca="false">D2401&amp;V2401</f>
        <v>FT-CAND-ERMS-BAS-</v>
      </c>
    </row>
    <row r="2402" customFormat="false" ht="12.75" hidden="false" customHeight="false" outlineLevel="0" collapsed="false">
      <c r="A2402" s="80" t="n">
        <v>36682</v>
      </c>
      <c r="B2402" s="81" t="s">
        <v>55</v>
      </c>
      <c r="C2402" s="81" t="s">
        <v>56</v>
      </c>
      <c r="D2402" s="81" t="s">
        <v>84</v>
      </c>
      <c r="E2402" s="81" t="s">
        <v>21</v>
      </c>
      <c r="F2402" s="81"/>
      <c r="G2402" s="81" t="s">
        <v>90</v>
      </c>
      <c r="H2402" s="88" t="n">
        <v>36800</v>
      </c>
      <c r="I2402" s="81" t="n">
        <v>0</v>
      </c>
      <c r="J2402" s="81" t="n">
        <v>0</v>
      </c>
      <c r="K2402" s="82" t="n">
        <f aca="false">IF(J2402=0,0,J2402/I2402)</f>
        <v>0</v>
      </c>
      <c r="L2402" s="82" t="n">
        <f aca="false">I2402/UOM</f>
        <v>0</v>
      </c>
      <c r="M2402" s="82" t="n">
        <f aca="false">J2402/UOM</f>
        <v>0</v>
      </c>
      <c r="N2402" s="83" t="str">
        <f aca="false">IF(F2402="P","PHY",IF(F2402="G","G",E2402))</f>
        <v>D</v>
      </c>
      <c r="O2402" s="83" t="str">
        <f aca="false">IF(ISNA(VLOOKUP(G2402,BadCanCurves,1,FALSE())),VLOOKUP(D2402,FOLIOS,6,FALSE()),"not used")</f>
        <v>not used</v>
      </c>
      <c r="P2402" s="83" t="n">
        <f aca="false">IF($N2402="P",VLOOKUP(H2402,PrcBuckets,2,FALSE()),0)</f>
        <v>0</v>
      </c>
      <c r="Q2402" s="83" t="n">
        <f aca="false">IF($N2402="D",VLOOKUP(H2402,BasisBuckets,2,FALSE()),0)</f>
        <v>7</v>
      </c>
      <c r="R2402" s="83" t="n">
        <f aca="false">IF($N2402="PHY",VLOOKUP(H2402,PGDBuckets,2,FALSE()),0)</f>
        <v>0</v>
      </c>
      <c r="S2402" s="83" t="n">
        <f aca="false">IF($N2402="G",VLOOKUP(H2402,PGDBuckets,2,FALSE()),0)</f>
        <v>0</v>
      </c>
      <c r="T2402" s="83" t="n">
        <f aca="false">SUM(P2402:S2402)</f>
        <v>7</v>
      </c>
      <c r="U2402" s="83" t="str">
        <f aca="false">IF(O2402="not used","-",O2402&amp;N2402&amp;T2402)</f>
        <v>-</v>
      </c>
      <c r="V2402" s="83" t="str">
        <f aca="false">IF(O2402="Not Used","-",VLOOKUP(D2402,FOLIOS,7,FALSE())&amp;H2402)</f>
        <v>-</v>
      </c>
      <c r="W2402" s="83" t="str">
        <f aca="false">IF(U2402="-","-",O2402&amp;E2402&amp;H2402)</f>
        <v>-</v>
      </c>
      <c r="X2402" s="84" t="str">
        <f aca="false">D2402&amp;G2402</f>
        <v>FT-CAND-ERMS-BASMICH_CG-GD</v>
      </c>
      <c r="AF2402" s="0" t="str">
        <f aca="false">D2402&amp;V2402</f>
        <v>FT-CAND-ERMS-BAS-</v>
      </c>
    </row>
    <row r="2403" customFormat="false" ht="12.75" hidden="false" customHeight="false" outlineLevel="0" collapsed="false">
      <c r="A2403" s="80" t="n">
        <v>36682</v>
      </c>
      <c r="B2403" s="81" t="s">
        <v>55</v>
      </c>
      <c r="C2403" s="81" t="s">
        <v>56</v>
      </c>
      <c r="D2403" s="81" t="s">
        <v>84</v>
      </c>
      <c r="E2403" s="81" t="s">
        <v>21</v>
      </c>
      <c r="F2403" s="81"/>
      <c r="G2403" s="81" t="s">
        <v>90</v>
      </c>
      <c r="H2403" s="88" t="n">
        <v>36831</v>
      </c>
      <c r="I2403" s="81" t="n">
        <v>0</v>
      </c>
      <c r="J2403" s="81" t="n">
        <v>0</v>
      </c>
      <c r="K2403" s="82" t="n">
        <f aca="false">IF(J2403=0,0,J2403/I2403)</f>
        <v>0</v>
      </c>
      <c r="L2403" s="82" t="n">
        <f aca="false">I2403/UOM</f>
        <v>0</v>
      </c>
      <c r="M2403" s="82" t="n">
        <f aca="false">J2403/UOM</f>
        <v>0</v>
      </c>
      <c r="N2403" s="83" t="str">
        <f aca="false">IF(F2403="P","PHY",IF(F2403="G","G",E2403))</f>
        <v>D</v>
      </c>
      <c r="O2403" s="83" t="str">
        <f aca="false">IF(ISNA(VLOOKUP(G2403,BadCanCurves,1,FALSE())),VLOOKUP(D2403,FOLIOS,6,FALSE()),"not used")</f>
        <v>not used</v>
      </c>
      <c r="P2403" s="83" t="n">
        <f aca="false">IF($N2403="P",VLOOKUP(H2403,PrcBuckets,2,FALSE()),0)</f>
        <v>0</v>
      </c>
      <c r="Q2403" s="83" t="n">
        <f aca="false">IF($N2403="D",VLOOKUP(H2403,BasisBuckets,2,FALSE()),0)</f>
        <v>8</v>
      </c>
      <c r="R2403" s="83" t="n">
        <f aca="false">IF($N2403="PHY",VLOOKUP(H2403,PGDBuckets,2,FALSE()),0)</f>
        <v>0</v>
      </c>
      <c r="S2403" s="83" t="n">
        <f aca="false">IF($N2403="G",VLOOKUP(H2403,PGDBuckets,2,FALSE()),0)</f>
        <v>0</v>
      </c>
      <c r="T2403" s="83" t="n">
        <f aca="false">SUM(P2403:S2403)</f>
        <v>8</v>
      </c>
      <c r="U2403" s="83" t="str">
        <f aca="false">IF(O2403="not used","-",O2403&amp;N2403&amp;T2403)</f>
        <v>-</v>
      </c>
      <c r="V2403" s="83" t="str">
        <f aca="false">IF(O2403="Not Used","-",VLOOKUP(D2403,FOLIOS,7,FALSE())&amp;H2403)</f>
        <v>-</v>
      </c>
      <c r="W2403" s="83" t="str">
        <f aca="false">IF(U2403="-","-",O2403&amp;E2403&amp;H2403)</f>
        <v>-</v>
      </c>
      <c r="X2403" s="84" t="str">
        <f aca="false">D2403&amp;G2403</f>
        <v>FT-CAND-ERMS-BASMICH_CG-GD</v>
      </c>
      <c r="AF2403" s="0" t="str">
        <f aca="false">D2403&amp;V2403</f>
        <v>FT-CAND-ERMS-BAS-</v>
      </c>
    </row>
    <row r="2404" customFormat="false" ht="12.75" hidden="false" customHeight="false" outlineLevel="0" collapsed="false">
      <c r="A2404" s="80" t="n">
        <v>36682</v>
      </c>
      <c r="B2404" s="81" t="s">
        <v>55</v>
      </c>
      <c r="C2404" s="81" t="s">
        <v>56</v>
      </c>
      <c r="D2404" s="81" t="s">
        <v>84</v>
      </c>
      <c r="E2404" s="81" t="s">
        <v>21</v>
      </c>
      <c r="F2404" s="81"/>
      <c r="G2404" s="81" t="s">
        <v>90</v>
      </c>
      <c r="H2404" s="88" t="n">
        <v>36861</v>
      </c>
      <c r="I2404" s="81" t="n">
        <v>0</v>
      </c>
      <c r="J2404" s="81" t="n">
        <v>0</v>
      </c>
      <c r="K2404" s="82" t="n">
        <f aca="false">IF(J2404=0,0,J2404/I2404)</f>
        <v>0</v>
      </c>
      <c r="L2404" s="82" t="n">
        <f aca="false">I2404/UOM</f>
        <v>0</v>
      </c>
      <c r="M2404" s="82" t="n">
        <f aca="false">J2404/UOM</f>
        <v>0</v>
      </c>
      <c r="N2404" s="83" t="str">
        <f aca="false">IF(F2404="P","PHY",IF(F2404="G","G",E2404))</f>
        <v>D</v>
      </c>
      <c r="O2404" s="83" t="str">
        <f aca="false">IF(ISNA(VLOOKUP(G2404,BadCanCurves,1,FALSE())),VLOOKUP(D2404,FOLIOS,6,FALSE()),"not used")</f>
        <v>not used</v>
      </c>
      <c r="P2404" s="83" t="n">
        <f aca="false">IF($N2404="P",VLOOKUP(H2404,PrcBuckets,2,FALSE()),0)</f>
        <v>0</v>
      </c>
      <c r="Q2404" s="83" t="n">
        <f aca="false">IF($N2404="D",VLOOKUP(H2404,BasisBuckets,2,FALSE()),0)</f>
        <v>8</v>
      </c>
      <c r="R2404" s="83" t="n">
        <f aca="false">IF($N2404="PHY",VLOOKUP(H2404,PGDBuckets,2,FALSE()),0)</f>
        <v>0</v>
      </c>
      <c r="S2404" s="83" t="n">
        <f aca="false">IF($N2404="G",VLOOKUP(H2404,PGDBuckets,2,FALSE()),0)</f>
        <v>0</v>
      </c>
      <c r="T2404" s="83" t="n">
        <f aca="false">SUM(P2404:S2404)</f>
        <v>8</v>
      </c>
      <c r="U2404" s="83" t="str">
        <f aca="false">IF(O2404="not used","-",O2404&amp;N2404&amp;T2404)</f>
        <v>-</v>
      </c>
      <c r="V2404" s="83" t="str">
        <f aca="false">IF(O2404="Not Used","-",VLOOKUP(D2404,FOLIOS,7,FALSE())&amp;H2404)</f>
        <v>-</v>
      </c>
      <c r="W2404" s="83" t="str">
        <f aca="false">IF(U2404="-","-",O2404&amp;E2404&amp;H2404)</f>
        <v>-</v>
      </c>
      <c r="X2404" s="84" t="str">
        <f aca="false">D2404&amp;G2404</f>
        <v>FT-CAND-ERMS-BASMICH_CG-GD</v>
      </c>
      <c r="AF2404" s="0" t="str">
        <f aca="false">D2404&amp;V2404</f>
        <v>FT-CAND-ERMS-BAS-</v>
      </c>
    </row>
    <row r="2405" customFormat="false" ht="12.75" hidden="false" customHeight="false" outlineLevel="0" collapsed="false">
      <c r="A2405" s="80" t="n">
        <v>36682</v>
      </c>
      <c r="B2405" s="81" t="s">
        <v>55</v>
      </c>
      <c r="C2405" s="81" t="s">
        <v>56</v>
      </c>
      <c r="D2405" s="81" t="s">
        <v>84</v>
      </c>
      <c r="E2405" s="81" t="s">
        <v>21</v>
      </c>
      <c r="F2405" s="81"/>
      <c r="G2405" s="81" t="s">
        <v>90</v>
      </c>
      <c r="H2405" s="88" t="n">
        <v>36892</v>
      </c>
      <c r="I2405" s="81" t="n">
        <v>0</v>
      </c>
      <c r="J2405" s="81" t="n">
        <v>0</v>
      </c>
      <c r="K2405" s="82" t="n">
        <f aca="false">IF(J2405=0,0,J2405/I2405)</f>
        <v>0</v>
      </c>
      <c r="L2405" s="82" t="n">
        <f aca="false">I2405/UOM</f>
        <v>0</v>
      </c>
      <c r="M2405" s="82" t="n">
        <f aca="false">J2405/UOM</f>
        <v>0</v>
      </c>
      <c r="N2405" s="83" t="str">
        <f aca="false">IF(F2405="P","PHY",IF(F2405="G","G",E2405))</f>
        <v>D</v>
      </c>
      <c r="O2405" s="83" t="str">
        <f aca="false">IF(ISNA(VLOOKUP(G2405,BadCanCurves,1,FALSE())),VLOOKUP(D2405,FOLIOS,6,FALSE()),"not used")</f>
        <v>not used</v>
      </c>
      <c r="P2405" s="83" t="n">
        <f aca="false">IF($N2405="P",VLOOKUP(H2405,PrcBuckets,2,FALSE()),0)</f>
        <v>0</v>
      </c>
      <c r="Q2405" s="83" t="n">
        <f aca="false">IF($N2405="D",VLOOKUP(H2405,BasisBuckets,2,FALSE()),0)</f>
        <v>9</v>
      </c>
      <c r="R2405" s="83" t="n">
        <f aca="false">IF($N2405="PHY",VLOOKUP(H2405,PGDBuckets,2,FALSE()),0)</f>
        <v>0</v>
      </c>
      <c r="S2405" s="83" t="n">
        <f aca="false">IF($N2405="G",VLOOKUP(H2405,PGDBuckets,2,FALSE()),0)</f>
        <v>0</v>
      </c>
      <c r="T2405" s="83" t="n">
        <f aca="false">SUM(P2405:S2405)</f>
        <v>9</v>
      </c>
      <c r="U2405" s="83" t="str">
        <f aca="false">IF(O2405="not used","-",O2405&amp;N2405&amp;T2405)</f>
        <v>-</v>
      </c>
      <c r="V2405" s="83" t="str">
        <f aca="false">IF(O2405="Not Used","-",VLOOKUP(D2405,FOLIOS,7,FALSE())&amp;H2405)</f>
        <v>-</v>
      </c>
      <c r="W2405" s="83" t="str">
        <f aca="false">IF(U2405="-","-",O2405&amp;E2405&amp;H2405)</f>
        <v>-</v>
      </c>
      <c r="X2405" s="84" t="str">
        <f aca="false">D2405&amp;G2405</f>
        <v>FT-CAND-ERMS-BASMICH_CG-GD</v>
      </c>
      <c r="AF2405" s="0" t="str">
        <f aca="false">D2405&amp;V2405</f>
        <v>FT-CAND-ERMS-BAS-</v>
      </c>
    </row>
    <row r="2406" customFormat="false" ht="12.75" hidden="false" customHeight="false" outlineLevel="0" collapsed="false">
      <c r="A2406" s="80" t="n">
        <v>36682</v>
      </c>
      <c r="B2406" s="81" t="s">
        <v>55</v>
      </c>
      <c r="C2406" s="81" t="s">
        <v>56</v>
      </c>
      <c r="D2406" s="81" t="s">
        <v>84</v>
      </c>
      <c r="E2406" s="81" t="s">
        <v>21</v>
      </c>
      <c r="F2406" s="81"/>
      <c r="G2406" s="81" t="s">
        <v>90</v>
      </c>
      <c r="H2406" s="88" t="n">
        <v>36923</v>
      </c>
      <c r="I2406" s="81" t="n">
        <v>0</v>
      </c>
      <c r="J2406" s="81" t="n">
        <v>0</v>
      </c>
      <c r="K2406" s="82" t="n">
        <f aca="false">IF(J2406=0,0,J2406/I2406)</f>
        <v>0</v>
      </c>
      <c r="L2406" s="82" t="n">
        <f aca="false">I2406/UOM</f>
        <v>0</v>
      </c>
      <c r="M2406" s="82" t="n">
        <f aca="false">J2406/UOM</f>
        <v>0</v>
      </c>
      <c r="N2406" s="83" t="str">
        <f aca="false">IF(F2406="P","PHY",IF(F2406="G","G",E2406))</f>
        <v>D</v>
      </c>
      <c r="O2406" s="83" t="str">
        <f aca="false">IF(ISNA(VLOOKUP(G2406,BadCanCurves,1,FALSE())),VLOOKUP(D2406,FOLIOS,6,FALSE()),"not used")</f>
        <v>not used</v>
      </c>
      <c r="P2406" s="83" t="n">
        <f aca="false">IF($N2406="P",VLOOKUP(H2406,PrcBuckets,2,FALSE()),0)</f>
        <v>0</v>
      </c>
      <c r="Q2406" s="83" t="n">
        <f aca="false">IF($N2406="D",VLOOKUP(H2406,BasisBuckets,2,FALSE()),0)</f>
        <v>9</v>
      </c>
      <c r="R2406" s="83" t="n">
        <f aca="false">IF($N2406="PHY",VLOOKUP(H2406,PGDBuckets,2,FALSE()),0)</f>
        <v>0</v>
      </c>
      <c r="S2406" s="83" t="n">
        <f aca="false">IF($N2406="G",VLOOKUP(H2406,PGDBuckets,2,FALSE()),0)</f>
        <v>0</v>
      </c>
      <c r="T2406" s="83" t="n">
        <f aca="false">SUM(P2406:S2406)</f>
        <v>9</v>
      </c>
      <c r="U2406" s="83" t="str">
        <f aca="false">IF(O2406="not used","-",O2406&amp;N2406&amp;T2406)</f>
        <v>-</v>
      </c>
      <c r="V2406" s="83" t="str">
        <f aca="false">IF(O2406="Not Used","-",VLOOKUP(D2406,FOLIOS,7,FALSE())&amp;H2406)</f>
        <v>-</v>
      </c>
      <c r="W2406" s="83" t="str">
        <f aca="false">IF(U2406="-","-",O2406&amp;E2406&amp;H2406)</f>
        <v>-</v>
      </c>
      <c r="X2406" s="84" t="str">
        <f aca="false">D2406&amp;G2406</f>
        <v>FT-CAND-ERMS-BASMICH_CG-GD</v>
      </c>
      <c r="AF2406" s="0" t="str">
        <f aca="false">D2406&amp;V2406</f>
        <v>FT-CAND-ERMS-BAS-</v>
      </c>
    </row>
    <row r="2407" customFormat="false" ht="12.75" hidden="false" customHeight="false" outlineLevel="0" collapsed="false">
      <c r="A2407" s="80" t="n">
        <v>36682</v>
      </c>
      <c r="B2407" s="81" t="s">
        <v>55</v>
      </c>
      <c r="C2407" s="81" t="s">
        <v>56</v>
      </c>
      <c r="D2407" s="81" t="s">
        <v>84</v>
      </c>
      <c r="E2407" s="81" t="s">
        <v>21</v>
      </c>
      <c r="F2407" s="81"/>
      <c r="G2407" s="81" t="s">
        <v>90</v>
      </c>
      <c r="H2407" s="88" t="n">
        <v>36951</v>
      </c>
      <c r="I2407" s="81" t="n">
        <v>0</v>
      </c>
      <c r="J2407" s="81" t="n">
        <v>0</v>
      </c>
      <c r="K2407" s="82" t="n">
        <f aca="false">IF(J2407=0,0,J2407/I2407)</f>
        <v>0</v>
      </c>
      <c r="L2407" s="82" t="n">
        <f aca="false">I2407/UOM</f>
        <v>0</v>
      </c>
      <c r="M2407" s="82" t="n">
        <f aca="false">J2407/UOM</f>
        <v>0</v>
      </c>
      <c r="N2407" s="83" t="str">
        <f aca="false">IF(F2407="P","PHY",IF(F2407="G","G",E2407))</f>
        <v>D</v>
      </c>
      <c r="O2407" s="83" t="str">
        <f aca="false">IF(ISNA(VLOOKUP(G2407,BadCanCurves,1,FALSE())),VLOOKUP(D2407,FOLIOS,6,FALSE()),"not used")</f>
        <v>not used</v>
      </c>
      <c r="P2407" s="83" t="n">
        <f aca="false">IF($N2407="P",VLOOKUP(H2407,PrcBuckets,2,FALSE()),0)</f>
        <v>0</v>
      </c>
      <c r="Q2407" s="83" t="n">
        <f aca="false">IF($N2407="D",VLOOKUP(H2407,BasisBuckets,2,FALSE()),0)</f>
        <v>9</v>
      </c>
      <c r="R2407" s="83" t="n">
        <f aca="false">IF($N2407="PHY",VLOOKUP(H2407,PGDBuckets,2,FALSE()),0)</f>
        <v>0</v>
      </c>
      <c r="S2407" s="83" t="n">
        <f aca="false">IF($N2407="G",VLOOKUP(H2407,PGDBuckets,2,FALSE()),0)</f>
        <v>0</v>
      </c>
      <c r="T2407" s="83" t="n">
        <f aca="false">SUM(P2407:S2407)</f>
        <v>9</v>
      </c>
      <c r="U2407" s="83" t="str">
        <f aca="false">IF(O2407="not used","-",O2407&amp;N2407&amp;T2407)</f>
        <v>-</v>
      </c>
      <c r="V2407" s="83" t="str">
        <f aca="false">IF(O2407="Not Used","-",VLOOKUP(D2407,FOLIOS,7,FALSE())&amp;H2407)</f>
        <v>-</v>
      </c>
      <c r="W2407" s="83" t="str">
        <f aca="false">IF(U2407="-","-",O2407&amp;E2407&amp;H2407)</f>
        <v>-</v>
      </c>
      <c r="X2407" s="84" t="str">
        <f aca="false">D2407&amp;G2407</f>
        <v>FT-CAND-ERMS-BASMICH_CG-GD</v>
      </c>
      <c r="AF2407" s="0" t="str">
        <f aca="false">D2407&amp;V2407</f>
        <v>FT-CAND-ERMS-BAS-</v>
      </c>
    </row>
    <row r="2408" customFormat="false" ht="12.75" hidden="false" customHeight="false" outlineLevel="0" collapsed="false">
      <c r="A2408" s="80" t="n">
        <v>36682</v>
      </c>
      <c r="B2408" s="81" t="s">
        <v>55</v>
      </c>
      <c r="C2408" s="81" t="s">
        <v>56</v>
      </c>
      <c r="D2408" s="81" t="s">
        <v>84</v>
      </c>
      <c r="E2408" s="81" t="s">
        <v>21</v>
      </c>
      <c r="F2408" s="81"/>
      <c r="G2408" s="81" t="s">
        <v>90</v>
      </c>
      <c r="H2408" s="88" t="n">
        <v>36982</v>
      </c>
      <c r="I2408" s="81" t="n">
        <v>0</v>
      </c>
      <c r="J2408" s="81" t="n">
        <v>0</v>
      </c>
      <c r="K2408" s="82" t="n">
        <f aca="false">IF(J2408=0,0,J2408/I2408)</f>
        <v>0</v>
      </c>
      <c r="L2408" s="82" t="n">
        <f aca="false">I2408/UOM</f>
        <v>0</v>
      </c>
      <c r="M2408" s="82" t="n">
        <f aca="false">J2408/UOM</f>
        <v>0</v>
      </c>
      <c r="N2408" s="83" t="str">
        <f aca="false">IF(F2408="P","PHY",IF(F2408="G","G",E2408))</f>
        <v>D</v>
      </c>
      <c r="O2408" s="83" t="str">
        <f aca="false">IF(ISNA(VLOOKUP(G2408,BadCanCurves,1,FALSE())),VLOOKUP(D2408,FOLIOS,6,FALSE()),"not used")</f>
        <v>not used</v>
      </c>
      <c r="P2408" s="83" t="n">
        <f aca="false">IF($N2408="P",VLOOKUP(H2408,PrcBuckets,2,FALSE()),0)</f>
        <v>0</v>
      </c>
      <c r="Q2408" s="83" t="n">
        <f aca="false">IF($N2408="D",VLOOKUP(H2408,BasisBuckets,2,FALSE()),0)</f>
        <v>9</v>
      </c>
      <c r="R2408" s="83" t="n">
        <f aca="false">IF($N2408="PHY",VLOOKUP(H2408,PGDBuckets,2,FALSE()),0)</f>
        <v>0</v>
      </c>
      <c r="S2408" s="83" t="n">
        <f aca="false">IF($N2408="G",VLOOKUP(H2408,PGDBuckets,2,FALSE()),0)</f>
        <v>0</v>
      </c>
      <c r="T2408" s="83" t="n">
        <f aca="false">SUM(P2408:S2408)</f>
        <v>9</v>
      </c>
      <c r="U2408" s="83" t="str">
        <f aca="false">IF(O2408="not used","-",O2408&amp;N2408&amp;T2408)</f>
        <v>-</v>
      </c>
      <c r="V2408" s="83" t="str">
        <f aca="false">IF(O2408="Not Used","-",VLOOKUP(D2408,FOLIOS,7,FALSE())&amp;H2408)</f>
        <v>-</v>
      </c>
      <c r="W2408" s="83" t="str">
        <f aca="false">IF(U2408="-","-",O2408&amp;E2408&amp;H2408)</f>
        <v>-</v>
      </c>
      <c r="X2408" s="84" t="str">
        <f aca="false">D2408&amp;G2408</f>
        <v>FT-CAND-ERMS-BASMICH_CG-GD</v>
      </c>
      <c r="AF2408" s="0" t="str">
        <f aca="false">D2408&amp;V2408</f>
        <v>FT-CAND-ERMS-BAS-</v>
      </c>
    </row>
    <row r="2409" customFormat="false" ht="12.75" hidden="false" customHeight="false" outlineLevel="0" collapsed="false">
      <c r="A2409" s="80" t="n">
        <v>36682</v>
      </c>
      <c r="B2409" s="81" t="s">
        <v>55</v>
      </c>
      <c r="C2409" s="81" t="s">
        <v>56</v>
      </c>
      <c r="D2409" s="81" t="s">
        <v>84</v>
      </c>
      <c r="E2409" s="81" t="s">
        <v>21</v>
      </c>
      <c r="F2409" s="81"/>
      <c r="G2409" s="81" t="s">
        <v>90</v>
      </c>
      <c r="H2409" s="88" t="n">
        <v>37012</v>
      </c>
      <c r="I2409" s="81" t="n">
        <v>0</v>
      </c>
      <c r="J2409" s="81" t="n">
        <v>0</v>
      </c>
      <c r="K2409" s="82" t="n">
        <f aca="false">IF(J2409=0,0,J2409/I2409)</f>
        <v>0</v>
      </c>
      <c r="L2409" s="82" t="n">
        <f aca="false">I2409/UOM</f>
        <v>0</v>
      </c>
      <c r="M2409" s="82" t="n">
        <f aca="false">J2409/UOM</f>
        <v>0</v>
      </c>
      <c r="N2409" s="83" t="str">
        <f aca="false">IF(F2409="P","PHY",IF(F2409="G","G",E2409))</f>
        <v>D</v>
      </c>
      <c r="O2409" s="83" t="str">
        <f aca="false">IF(ISNA(VLOOKUP(G2409,BadCanCurves,1,FALSE())),VLOOKUP(D2409,FOLIOS,6,FALSE()),"not used")</f>
        <v>not used</v>
      </c>
      <c r="P2409" s="83" t="n">
        <f aca="false">IF($N2409="P",VLOOKUP(H2409,PrcBuckets,2,FALSE()),0)</f>
        <v>0</v>
      </c>
      <c r="Q2409" s="83" t="n">
        <f aca="false">IF($N2409="D",VLOOKUP(H2409,BasisBuckets,2,FALSE()),0)</f>
        <v>9</v>
      </c>
      <c r="R2409" s="83" t="n">
        <f aca="false">IF($N2409="PHY",VLOOKUP(H2409,PGDBuckets,2,FALSE()),0)</f>
        <v>0</v>
      </c>
      <c r="S2409" s="83" t="n">
        <f aca="false">IF($N2409="G",VLOOKUP(H2409,PGDBuckets,2,FALSE()),0)</f>
        <v>0</v>
      </c>
      <c r="T2409" s="83" t="n">
        <f aca="false">SUM(P2409:S2409)</f>
        <v>9</v>
      </c>
      <c r="U2409" s="83" t="str">
        <f aca="false">IF(O2409="not used","-",O2409&amp;N2409&amp;T2409)</f>
        <v>-</v>
      </c>
      <c r="V2409" s="83" t="str">
        <f aca="false">IF(O2409="Not Used","-",VLOOKUP(D2409,FOLIOS,7,FALSE())&amp;H2409)</f>
        <v>-</v>
      </c>
      <c r="W2409" s="83" t="str">
        <f aca="false">IF(U2409="-","-",O2409&amp;E2409&amp;H2409)</f>
        <v>-</v>
      </c>
      <c r="X2409" s="84" t="str">
        <f aca="false">D2409&amp;G2409</f>
        <v>FT-CAND-ERMS-BASMICH_CG-GD</v>
      </c>
      <c r="AF2409" s="0" t="str">
        <f aca="false">D2409&amp;V2409</f>
        <v>FT-CAND-ERMS-BAS-</v>
      </c>
    </row>
    <row r="2410" customFormat="false" ht="12.75" hidden="false" customHeight="false" outlineLevel="0" collapsed="false">
      <c r="A2410" s="80" t="n">
        <v>36682</v>
      </c>
      <c r="B2410" s="81" t="s">
        <v>55</v>
      </c>
      <c r="C2410" s="81" t="s">
        <v>56</v>
      </c>
      <c r="D2410" s="81" t="s">
        <v>84</v>
      </c>
      <c r="E2410" s="81" t="s">
        <v>21</v>
      </c>
      <c r="F2410" s="81"/>
      <c r="G2410" s="81" t="s">
        <v>90</v>
      </c>
      <c r="H2410" s="88" t="n">
        <v>37043</v>
      </c>
      <c r="I2410" s="81" t="n">
        <v>0</v>
      </c>
      <c r="J2410" s="81" t="n">
        <v>0</v>
      </c>
      <c r="K2410" s="82" t="n">
        <f aca="false">IF(J2410=0,0,J2410/I2410)</f>
        <v>0</v>
      </c>
      <c r="L2410" s="82" t="n">
        <f aca="false">I2410/UOM</f>
        <v>0</v>
      </c>
      <c r="M2410" s="82" t="n">
        <f aca="false">J2410/UOM</f>
        <v>0</v>
      </c>
      <c r="N2410" s="83" t="str">
        <f aca="false">IF(F2410="P","PHY",IF(F2410="G","G",E2410))</f>
        <v>D</v>
      </c>
      <c r="O2410" s="83" t="str">
        <f aca="false">IF(ISNA(VLOOKUP(G2410,BadCanCurves,1,FALSE())),VLOOKUP(D2410,FOLIOS,6,FALSE()),"not used")</f>
        <v>not used</v>
      </c>
      <c r="P2410" s="83" t="n">
        <f aca="false">IF($N2410="P",VLOOKUP(H2410,PrcBuckets,2,FALSE()),0)</f>
        <v>0</v>
      </c>
      <c r="Q2410" s="83" t="n">
        <f aca="false">IF($N2410="D",VLOOKUP(H2410,BasisBuckets,2,FALSE()),0)</f>
        <v>9</v>
      </c>
      <c r="R2410" s="83" t="n">
        <f aca="false">IF($N2410="PHY",VLOOKUP(H2410,PGDBuckets,2,FALSE()),0)</f>
        <v>0</v>
      </c>
      <c r="S2410" s="83" t="n">
        <f aca="false">IF($N2410="G",VLOOKUP(H2410,PGDBuckets,2,FALSE()),0)</f>
        <v>0</v>
      </c>
      <c r="T2410" s="83" t="n">
        <f aca="false">SUM(P2410:S2410)</f>
        <v>9</v>
      </c>
      <c r="U2410" s="83" t="str">
        <f aca="false">IF(O2410="not used","-",O2410&amp;N2410&amp;T2410)</f>
        <v>-</v>
      </c>
      <c r="V2410" s="83" t="str">
        <f aca="false">IF(O2410="Not Used","-",VLOOKUP(D2410,FOLIOS,7,FALSE())&amp;H2410)</f>
        <v>-</v>
      </c>
      <c r="W2410" s="83" t="str">
        <f aca="false">IF(U2410="-","-",O2410&amp;E2410&amp;H2410)</f>
        <v>-</v>
      </c>
      <c r="X2410" s="84" t="str">
        <f aca="false">D2410&amp;G2410</f>
        <v>FT-CAND-ERMS-BASMICH_CG-GD</v>
      </c>
      <c r="AF2410" s="0" t="str">
        <f aca="false">D2410&amp;V2410</f>
        <v>FT-CAND-ERMS-BAS-</v>
      </c>
    </row>
    <row r="2411" customFormat="false" ht="12.75" hidden="false" customHeight="false" outlineLevel="0" collapsed="false">
      <c r="A2411" s="80" t="n">
        <v>36682</v>
      </c>
      <c r="B2411" s="81" t="s">
        <v>55</v>
      </c>
      <c r="C2411" s="81" t="s">
        <v>56</v>
      </c>
      <c r="D2411" s="81" t="s">
        <v>84</v>
      </c>
      <c r="E2411" s="81" t="s">
        <v>21</v>
      </c>
      <c r="F2411" s="81"/>
      <c r="G2411" s="81" t="s">
        <v>90</v>
      </c>
      <c r="H2411" s="88" t="n">
        <v>37073</v>
      </c>
      <c r="I2411" s="81" t="n">
        <v>0</v>
      </c>
      <c r="J2411" s="81" t="n">
        <v>0</v>
      </c>
      <c r="K2411" s="82" t="n">
        <f aca="false">IF(J2411=0,0,J2411/I2411)</f>
        <v>0</v>
      </c>
      <c r="L2411" s="82" t="n">
        <f aca="false">I2411/UOM</f>
        <v>0</v>
      </c>
      <c r="M2411" s="82" t="n">
        <f aca="false">J2411/UOM</f>
        <v>0</v>
      </c>
      <c r="N2411" s="83" t="str">
        <f aca="false">IF(F2411="P","PHY",IF(F2411="G","G",E2411))</f>
        <v>D</v>
      </c>
      <c r="O2411" s="83" t="str">
        <f aca="false">IF(ISNA(VLOOKUP(G2411,BadCanCurves,1,FALSE())),VLOOKUP(D2411,FOLIOS,6,FALSE()),"not used")</f>
        <v>not used</v>
      </c>
      <c r="P2411" s="83" t="n">
        <f aca="false">IF($N2411="P",VLOOKUP(H2411,PrcBuckets,2,FALSE()),0)</f>
        <v>0</v>
      </c>
      <c r="Q2411" s="83" t="n">
        <f aca="false">IF($N2411="D",VLOOKUP(H2411,BasisBuckets,2,FALSE()),0)</f>
        <v>9</v>
      </c>
      <c r="R2411" s="83" t="n">
        <f aca="false">IF($N2411="PHY",VLOOKUP(H2411,PGDBuckets,2,FALSE()),0)</f>
        <v>0</v>
      </c>
      <c r="S2411" s="83" t="n">
        <f aca="false">IF($N2411="G",VLOOKUP(H2411,PGDBuckets,2,FALSE()),0)</f>
        <v>0</v>
      </c>
      <c r="T2411" s="83" t="n">
        <f aca="false">SUM(P2411:S2411)</f>
        <v>9</v>
      </c>
      <c r="U2411" s="83" t="str">
        <f aca="false">IF(O2411="not used","-",O2411&amp;N2411&amp;T2411)</f>
        <v>-</v>
      </c>
      <c r="V2411" s="83" t="str">
        <f aca="false">IF(O2411="Not Used","-",VLOOKUP(D2411,FOLIOS,7,FALSE())&amp;H2411)</f>
        <v>-</v>
      </c>
      <c r="W2411" s="83" t="str">
        <f aca="false">IF(U2411="-","-",O2411&amp;E2411&amp;H2411)</f>
        <v>-</v>
      </c>
      <c r="X2411" s="84" t="str">
        <f aca="false">D2411&amp;G2411</f>
        <v>FT-CAND-ERMS-BASMICH_CG-GD</v>
      </c>
      <c r="AF2411" s="0" t="str">
        <f aca="false">D2411&amp;V2411</f>
        <v>FT-CAND-ERMS-BAS-</v>
      </c>
    </row>
    <row r="2412" customFormat="false" ht="12.75" hidden="false" customHeight="false" outlineLevel="0" collapsed="false">
      <c r="A2412" s="80" t="n">
        <v>36682</v>
      </c>
      <c r="B2412" s="81" t="s">
        <v>55</v>
      </c>
      <c r="C2412" s="81" t="s">
        <v>56</v>
      </c>
      <c r="D2412" s="81" t="s">
        <v>84</v>
      </c>
      <c r="E2412" s="81" t="s">
        <v>21</v>
      </c>
      <c r="F2412" s="81"/>
      <c r="G2412" s="81" t="s">
        <v>90</v>
      </c>
      <c r="H2412" s="88" t="n">
        <v>37104</v>
      </c>
      <c r="I2412" s="81" t="n">
        <v>0</v>
      </c>
      <c r="J2412" s="81" t="n">
        <v>0</v>
      </c>
      <c r="K2412" s="82" t="n">
        <f aca="false">IF(J2412=0,0,J2412/I2412)</f>
        <v>0</v>
      </c>
      <c r="L2412" s="82" t="n">
        <f aca="false">I2412/UOM</f>
        <v>0</v>
      </c>
      <c r="M2412" s="82" t="n">
        <f aca="false">J2412/UOM</f>
        <v>0</v>
      </c>
      <c r="N2412" s="83" t="str">
        <f aca="false">IF(F2412="P","PHY",IF(F2412="G","G",E2412))</f>
        <v>D</v>
      </c>
      <c r="O2412" s="83" t="str">
        <f aca="false">IF(ISNA(VLOOKUP(G2412,BadCanCurves,1,FALSE())),VLOOKUP(D2412,FOLIOS,6,FALSE()),"not used")</f>
        <v>not used</v>
      </c>
      <c r="P2412" s="83" t="n">
        <f aca="false">IF($N2412="P",VLOOKUP(H2412,PrcBuckets,2,FALSE()),0)</f>
        <v>0</v>
      </c>
      <c r="Q2412" s="83" t="n">
        <f aca="false">IF($N2412="D",VLOOKUP(H2412,BasisBuckets,2,FALSE()),0)</f>
        <v>9</v>
      </c>
      <c r="R2412" s="83" t="n">
        <f aca="false">IF($N2412="PHY",VLOOKUP(H2412,PGDBuckets,2,FALSE()),0)</f>
        <v>0</v>
      </c>
      <c r="S2412" s="83" t="n">
        <f aca="false">IF($N2412="G",VLOOKUP(H2412,PGDBuckets,2,FALSE()),0)</f>
        <v>0</v>
      </c>
      <c r="T2412" s="83" t="n">
        <f aca="false">SUM(P2412:S2412)</f>
        <v>9</v>
      </c>
      <c r="U2412" s="83" t="str">
        <f aca="false">IF(O2412="not used","-",O2412&amp;N2412&amp;T2412)</f>
        <v>-</v>
      </c>
      <c r="V2412" s="83" t="str">
        <f aca="false">IF(O2412="Not Used","-",VLOOKUP(D2412,FOLIOS,7,FALSE())&amp;H2412)</f>
        <v>-</v>
      </c>
      <c r="W2412" s="83" t="str">
        <f aca="false">IF(U2412="-","-",O2412&amp;E2412&amp;H2412)</f>
        <v>-</v>
      </c>
      <c r="X2412" s="84" t="str">
        <f aca="false">D2412&amp;G2412</f>
        <v>FT-CAND-ERMS-BASMICH_CG-GD</v>
      </c>
      <c r="AF2412" s="0" t="str">
        <f aca="false">D2412&amp;V2412</f>
        <v>FT-CAND-ERMS-BAS-</v>
      </c>
    </row>
    <row r="2413" customFormat="false" ht="12.75" hidden="false" customHeight="false" outlineLevel="0" collapsed="false">
      <c r="A2413" s="80" t="n">
        <v>36682</v>
      </c>
      <c r="B2413" s="81" t="s">
        <v>55</v>
      </c>
      <c r="C2413" s="81" t="s">
        <v>56</v>
      </c>
      <c r="D2413" s="81" t="s">
        <v>84</v>
      </c>
      <c r="E2413" s="81" t="s">
        <v>21</v>
      </c>
      <c r="F2413" s="81"/>
      <c r="G2413" s="81" t="s">
        <v>90</v>
      </c>
      <c r="H2413" s="88" t="n">
        <v>37135</v>
      </c>
      <c r="I2413" s="81" t="n">
        <v>0</v>
      </c>
      <c r="J2413" s="81" t="n">
        <v>0</v>
      </c>
      <c r="K2413" s="82" t="n">
        <f aca="false">IF(J2413=0,0,J2413/I2413)</f>
        <v>0</v>
      </c>
      <c r="L2413" s="82" t="n">
        <f aca="false">I2413/UOM</f>
        <v>0</v>
      </c>
      <c r="M2413" s="82" t="n">
        <f aca="false">J2413/UOM</f>
        <v>0</v>
      </c>
      <c r="N2413" s="83" t="str">
        <f aca="false">IF(F2413="P","PHY",IF(F2413="G","G",E2413))</f>
        <v>D</v>
      </c>
      <c r="O2413" s="83" t="str">
        <f aca="false">IF(ISNA(VLOOKUP(G2413,BadCanCurves,1,FALSE())),VLOOKUP(D2413,FOLIOS,6,FALSE()),"not used")</f>
        <v>not used</v>
      </c>
      <c r="P2413" s="83" t="n">
        <f aca="false">IF($N2413="P",VLOOKUP(H2413,PrcBuckets,2,FALSE()),0)</f>
        <v>0</v>
      </c>
      <c r="Q2413" s="83" t="n">
        <f aca="false">IF($N2413="D",VLOOKUP(H2413,BasisBuckets,2,FALSE()),0)</f>
        <v>9</v>
      </c>
      <c r="R2413" s="83" t="n">
        <f aca="false">IF($N2413="PHY",VLOOKUP(H2413,PGDBuckets,2,FALSE()),0)</f>
        <v>0</v>
      </c>
      <c r="S2413" s="83" t="n">
        <f aca="false">IF($N2413="G",VLOOKUP(H2413,PGDBuckets,2,FALSE()),0)</f>
        <v>0</v>
      </c>
      <c r="T2413" s="83" t="n">
        <f aca="false">SUM(P2413:S2413)</f>
        <v>9</v>
      </c>
      <c r="U2413" s="83" t="str">
        <f aca="false">IF(O2413="not used","-",O2413&amp;N2413&amp;T2413)</f>
        <v>-</v>
      </c>
      <c r="V2413" s="83" t="str">
        <f aca="false">IF(O2413="Not Used","-",VLOOKUP(D2413,FOLIOS,7,FALSE())&amp;H2413)</f>
        <v>-</v>
      </c>
      <c r="W2413" s="83" t="str">
        <f aca="false">IF(U2413="-","-",O2413&amp;E2413&amp;H2413)</f>
        <v>-</v>
      </c>
      <c r="X2413" s="84" t="str">
        <f aca="false">D2413&amp;G2413</f>
        <v>FT-CAND-ERMS-BASMICH_CG-GD</v>
      </c>
      <c r="AF2413" s="0" t="str">
        <f aca="false">D2413&amp;V2413</f>
        <v>FT-CAND-ERMS-BAS-</v>
      </c>
    </row>
    <row r="2414" customFormat="false" ht="12.75" hidden="false" customHeight="false" outlineLevel="0" collapsed="false">
      <c r="A2414" s="80" t="n">
        <v>36682</v>
      </c>
      <c r="B2414" s="81" t="s">
        <v>55</v>
      </c>
      <c r="C2414" s="81" t="s">
        <v>56</v>
      </c>
      <c r="D2414" s="81" t="s">
        <v>84</v>
      </c>
      <c r="E2414" s="81" t="s">
        <v>21</v>
      </c>
      <c r="F2414" s="81"/>
      <c r="G2414" s="81" t="s">
        <v>90</v>
      </c>
      <c r="H2414" s="88" t="n">
        <v>37165</v>
      </c>
      <c r="I2414" s="81" t="n">
        <v>0</v>
      </c>
      <c r="J2414" s="81" t="n">
        <v>0</v>
      </c>
      <c r="K2414" s="82" t="n">
        <f aca="false">IF(J2414=0,0,J2414/I2414)</f>
        <v>0</v>
      </c>
      <c r="L2414" s="82" t="n">
        <f aca="false">I2414/UOM</f>
        <v>0</v>
      </c>
      <c r="M2414" s="82" t="n">
        <f aca="false">J2414/UOM</f>
        <v>0</v>
      </c>
      <c r="N2414" s="83" t="str">
        <f aca="false">IF(F2414="P","PHY",IF(F2414="G","G",E2414))</f>
        <v>D</v>
      </c>
      <c r="O2414" s="83" t="str">
        <f aca="false">IF(ISNA(VLOOKUP(G2414,BadCanCurves,1,FALSE())),VLOOKUP(D2414,FOLIOS,6,FALSE()),"not used")</f>
        <v>not used</v>
      </c>
      <c r="P2414" s="83" t="n">
        <f aca="false">IF($N2414="P",VLOOKUP(H2414,PrcBuckets,2,FALSE()),0)</f>
        <v>0</v>
      </c>
      <c r="Q2414" s="83" t="n">
        <f aca="false">IF($N2414="D",VLOOKUP(H2414,BasisBuckets,2,FALSE()),0)</f>
        <v>9</v>
      </c>
      <c r="R2414" s="83" t="n">
        <f aca="false">IF($N2414="PHY",VLOOKUP(H2414,PGDBuckets,2,FALSE()),0)</f>
        <v>0</v>
      </c>
      <c r="S2414" s="83" t="n">
        <f aca="false">IF($N2414="G",VLOOKUP(H2414,PGDBuckets,2,FALSE()),0)</f>
        <v>0</v>
      </c>
      <c r="T2414" s="83" t="n">
        <f aca="false">SUM(P2414:S2414)</f>
        <v>9</v>
      </c>
      <c r="U2414" s="83" t="str">
        <f aca="false">IF(O2414="not used","-",O2414&amp;N2414&amp;T2414)</f>
        <v>-</v>
      </c>
      <c r="V2414" s="83" t="str">
        <f aca="false">IF(O2414="Not Used","-",VLOOKUP(D2414,FOLIOS,7,FALSE())&amp;H2414)</f>
        <v>-</v>
      </c>
      <c r="W2414" s="83" t="str">
        <f aca="false">IF(U2414="-","-",O2414&amp;E2414&amp;H2414)</f>
        <v>-</v>
      </c>
      <c r="X2414" s="84" t="str">
        <f aca="false">D2414&amp;G2414</f>
        <v>FT-CAND-ERMS-BASMICH_CG-GD</v>
      </c>
      <c r="AF2414" s="0" t="str">
        <f aca="false">D2414&amp;V2414</f>
        <v>FT-CAND-ERMS-BAS-</v>
      </c>
    </row>
    <row r="2415" customFormat="false" ht="12.75" hidden="false" customHeight="false" outlineLevel="0" collapsed="false">
      <c r="A2415" s="80" t="n">
        <v>36682</v>
      </c>
      <c r="B2415" s="81" t="s">
        <v>55</v>
      </c>
      <c r="C2415" s="81" t="s">
        <v>56</v>
      </c>
      <c r="D2415" s="81" t="s">
        <v>84</v>
      </c>
      <c r="E2415" s="81" t="s">
        <v>21</v>
      </c>
      <c r="F2415" s="81"/>
      <c r="G2415" s="81" t="s">
        <v>91</v>
      </c>
      <c r="H2415" s="88" t="n">
        <v>36708</v>
      </c>
      <c r="I2415" s="81" t="n">
        <v>0</v>
      </c>
      <c r="J2415" s="81" t="n">
        <v>0</v>
      </c>
      <c r="K2415" s="82" t="n">
        <f aca="false">IF(J2415=0,0,J2415/I2415)</f>
        <v>0</v>
      </c>
      <c r="L2415" s="82" t="n">
        <f aca="false">I2415/UOM</f>
        <v>0</v>
      </c>
      <c r="M2415" s="82" t="n">
        <f aca="false">J2415/UOM</f>
        <v>0</v>
      </c>
      <c r="N2415" s="83" t="str">
        <f aca="false">IF(F2415="P","PHY",IF(F2415="G","G",E2415))</f>
        <v>D</v>
      </c>
      <c r="O2415" s="83" t="str">
        <f aca="false">IF(ISNA(VLOOKUP(G2415,BadCanCurves,1,FALSE())),VLOOKUP(D2415,FOLIOS,6,FALSE()),"not used")</f>
        <v>not used</v>
      </c>
      <c r="P2415" s="83" t="n">
        <f aca="false">IF($N2415="P",VLOOKUP(H2415,PrcBuckets,2,FALSE()),0)</f>
        <v>0</v>
      </c>
      <c r="Q2415" s="83" t="n">
        <f aca="false">IF($N2415="D",VLOOKUP(H2415,BasisBuckets,2,FALSE()),0)</f>
        <v>4</v>
      </c>
      <c r="R2415" s="83" t="n">
        <f aca="false">IF($N2415="PHY",VLOOKUP(H2415,PGDBuckets,2,FALSE()),0)</f>
        <v>0</v>
      </c>
      <c r="S2415" s="83" t="n">
        <f aca="false">IF($N2415="G",VLOOKUP(H2415,PGDBuckets,2,FALSE()),0)</f>
        <v>0</v>
      </c>
      <c r="T2415" s="83" t="n">
        <f aca="false">SUM(P2415:S2415)</f>
        <v>4</v>
      </c>
      <c r="U2415" s="83" t="str">
        <f aca="false">IF(O2415="not used","-",O2415&amp;N2415&amp;T2415)</f>
        <v>-</v>
      </c>
      <c r="V2415" s="83" t="str">
        <f aca="false">IF(O2415="Not Used","-",VLOOKUP(D2415,FOLIOS,7,FALSE())&amp;H2415)</f>
        <v>-</v>
      </c>
      <c r="W2415" s="83" t="str">
        <f aca="false">IF(U2415="-","-",O2415&amp;E2415&amp;H2415)</f>
        <v>-</v>
      </c>
      <c r="X2415" s="84" t="str">
        <f aca="false">D2415&amp;G2415</f>
        <v>FT-CAND-ERMS-BASNGI-MALIN</v>
      </c>
      <c r="AF2415" s="0" t="str">
        <f aca="false">D2415&amp;V2415</f>
        <v>FT-CAND-ERMS-BAS-</v>
      </c>
    </row>
    <row r="2416" customFormat="false" ht="12.75" hidden="false" customHeight="false" outlineLevel="0" collapsed="false">
      <c r="A2416" s="80" t="n">
        <v>36682</v>
      </c>
      <c r="B2416" s="81" t="s">
        <v>55</v>
      </c>
      <c r="C2416" s="81" t="s">
        <v>56</v>
      </c>
      <c r="D2416" s="81" t="s">
        <v>84</v>
      </c>
      <c r="E2416" s="81" t="s">
        <v>21</v>
      </c>
      <c r="F2416" s="81"/>
      <c r="G2416" s="81" t="s">
        <v>91</v>
      </c>
      <c r="H2416" s="88" t="n">
        <v>36739</v>
      </c>
      <c r="I2416" s="81" t="n">
        <v>0</v>
      </c>
      <c r="J2416" s="81" t="n">
        <v>0</v>
      </c>
      <c r="K2416" s="82" t="n">
        <f aca="false">IF(J2416=0,0,J2416/I2416)</f>
        <v>0</v>
      </c>
      <c r="L2416" s="82" t="n">
        <f aca="false">I2416/UOM</f>
        <v>0</v>
      </c>
      <c r="M2416" s="82" t="n">
        <f aca="false">J2416/UOM</f>
        <v>0</v>
      </c>
      <c r="N2416" s="83" t="str">
        <f aca="false">IF(F2416="P","PHY",IF(F2416="G","G",E2416))</f>
        <v>D</v>
      </c>
      <c r="O2416" s="83" t="str">
        <f aca="false">IF(ISNA(VLOOKUP(G2416,BadCanCurves,1,FALSE())),VLOOKUP(D2416,FOLIOS,6,FALSE()),"not used")</f>
        <v>not used</v>
      </c>
      <c r="P2416" s="83" t="n">
        <f aca="false">IF($N2416="P",VLOOKUP(H2416,PrcBuckets,2,FALSE()),0)</f>
        <v>0</v>
      </c>
      <c r="Q2416" s="83" t="n">
        <f aca="false">IF($N2416="D",VLOOKUP(H2416,BasisBuckets,2,FALSE()),0)</f>
        <v>5</v>
      </c>
      <c r="R2416" s="83" t="n">
        <f aca="false">IF($N2416="PHY",VLOOKUP(H2416,PGDBuckets,2,FALSE()),0)</f>
        <v>0</v>
      </c>
      <c r="S2416" s="83" t="n">
        <f aca="false">IF($N2416="G",VLOOKUP(H2416,PGDBuckets,2,FALSE()),0)</f>
        <v>0</v>
      </c>
      <c r="T2416" s="83" t="n">
        <f aca="false">SUM(P2416:S2416)</f>
        <v>5</v>
      </c>
      <c r="U2416" s="83" t="str">
        <f aca="false">IF(O2416="not used","-",O2416&amp;N2416&amp;T2416)</f>
        <v>-</v>
      </c>
      <c r="V2416" s="83" t="str">
        <f aca="false">IF(O2416="Not Used","-",VLOOKUP(D2416,FOLIOS,7,FALSE())&amp;H2416)</f>
        <v>-</v>
      </c>
      <c r="W2416" s="83" t="str">
        <f aca="false">IF(U2416="-","-",O2416&amp;E2416&amp;H2416)</f>
        <v>-</v>
      </c>
      <c r="X2416" s="84" t="str">
        <f aca="false">D2416&amp;G2416</f>
        <v>FT-CAND-ERMS-BASNGI-MALIN</v>
      </c>
      <c r="AF2416" s="0" t="str">
        <f aca="false">D2416&amp;V2416</f>
        <v>FT-CAND-ERMS-BAS-</v>
      </c>
    </row>
    <row r="2417" customFormat="false" ht="12.75" hidden="false" customHeight="false" outlineLevel="0" collapsed="false">
      <c r="A2417" s="80" t="n">
        <v>36682</v>
      </c>
      <c r="B2417" s="81" t="s">
        <v>55</v>
      </c>
      <c r="C2417" s="81" t="s">
        <v>56</v>
      </c>
      <c r="D2417" s="81" t="s">
        <v>84</v>
      </c>
      <c r="E2417" s="81" t="s">
        <v>21</v>
      </c>
      <c r="F2417" s="81"/>
      <c r="G2417" s="81" t="s">
        <v>91</v>
      </c>
      <c r="H2417" s="88" t="n">
        <v>36770</v>
      </c>
      <c r="I2417" s="81" t="n">
        <v>0</v>
      </c>
      <c r="J2417" s="81" t="n">
        <v>0</v>
      </c>
      <c r="K2417" s="82" t="n">
        <f aca="false">IF(J2417=0,0,J2417/I2417)</f>
        <v>0</v>
      </c>
      <c r="L2417" s="82" t="n">
        <f aca="false">I2417/UOM</f>
        <v>0</v>
      </c>
      <c r="M2417" s="82" t="n">
        <f aca="false">J2417/UOM</f>
        <v>0</v>
      </c>
      <c r="N2417" s="83" t="str">
        <f aca="false">IF(F2417="P","PHY",IF(F2417="G","G",E2417))</f>
        <v>D</v>
      </c>
      <c r="O2417" s="83" t="str">
        <f aca="false">IF(ISNA(VLOOKUP(G2417,BadCanCurves,1,FALSE())),VLOOKUP(D2417,FOLIOS,6,FALSE()),"not used")</f>
        <v>not used</v>
      </c>
      <c r="P2417" s="83" t="n">
        <f aca="false">IF($N2417="P",VLOOKUP(H2417,PrcBuckets,2,FALSE()),0)</f>
        <v>0</v>
      </c>
      <c r="Q2417" s="83" t="n">
        <f aca="false">IF($N2417="D",VLOOKUP(H2417,BasisBuckets,2,FALSE()),0)</f>
        <v>6</v>
      </c>
      <c r="R2417" s="83" t="n">
        <f aca="false">IF($N2417="PHY",VLOOKUP(H2417,PGDBuckets,2,FALSE()),0)</f>
        <v>0</v>
      </c>
      <c r="S2417" s="83" t="n">
        <f aca="false">IF($N2417="G",VLOOKUP(H2417,PGDBuckets,2,FALSE()),0)</f>
        <v>0</v>
      </c>
      <c r="T2417" s="83" t="n">
        <f aca="false">SUM(P2417:S2417)</f>
        <v>6</v>
      </c>
      <c r="U2417" s="83" t="str">
        <f aca="false">IF(O2417="not used","-",O2417&amp;N2417&amp;T2417)</f>
        <v>-</v>
      </c>
      <c r="V2417" s="83" t="str">
        <f aca="false">IF(O2417="Not Used","-",VLOOKUP(D2417,FOLIOS,7,FALSE())&amp;H2417)</f>
        <v>-</v>
      </c>
      <c r="W2417" s="83" t="str">
        <f aca="false">IF(U2417="-","-",O2417&amp;E2417&amp;H2417)</f>
        <v>-</v>
      </c>
      <c r="X2417" s="84" t="str">
        <f aca="false">D2417&amp;G2417</f>
        <v>FT-CAND-ERMS-BASNGI-MALIN</v>
      </c>
      <c r="AF2417" s="0" t="str">
        <f aca="false">D2417&amp;V2417</f>
        <v>FT-CAND-ERMS-BAS-</v>
      </c>
    </row>
    <row r="2418" customFormat="false" ht="12.75" hidden="false" customHeight="false" outlineLevel="0" collapsed="false">
      <c r="A2418" s="80" t="n">
        <v>36682</v>
      </c>
      <c r="B2418" s="81" t="s">
        <v>55</v>
      </c>
      <c r="C2418" s="81" t="s">
        <v>56</v>
      </c>
      <c r="D2418" s="81" t="s">
        <v>84</v>
      </c>
      <c r="E2418" s="81" t="s">
        <v>21</v>
      </c>
      <c r="F2418" s="81"/>
      <c r="G2418" s="81" t="s">
        <v>91</v>
      </c>
      <c r="H2418" s="88" t="n">
        <v>36800</v>
      </c>
      <c r="I2418" s="81" t="n">
        <v>0</v>
      </c>
      <c r="J2418" s="81" t="n">
        <v>0</v>
      </c>
      <c r="K2418" s="82" t="n">
        <f aca="false">IF(J2418=0,0,J2418/I2418)</f>
        <v>0</v>
      </c>
      <c r="L2418" s="82" t="n">
        <f aca="false">I2418/UOM</f>
        <v>0</v>
      </c>
      <c r="M2418" s="82" t="n">
        <f aca="false">J2418/UOM</f>
        <v>0</v>
      </c>
      <c r="N2418" s="83" t="str">
        <f aca="false">IF(F2418="P","PHY",IF(F2418="G","G",E2418))</f>
        <v>D</v>
      </c>
      <c r="O2418" s="83" t="str">
        <f aca="false">IF(ISNA(VLOOKUP(G2418,BadCanCurves,1,FALSE())),VLOOKUP(D2418,FOLIOS,6,FALSE()),"not used")</f>
        <v>not used</v>
      </c>
      <c r="P2418" s="83" t="n">
        <f aca="false">IF($N2418="P",VLOOKUP(H2418,PrcBuckets,2,FALSE()),0)</f>
        <v>0</v>
      </c>
      <c r="Q2418" s="83" t="n">
        <f aca="false">IF($N2418="D",VLOOKUP(H2418,BasisBuckets,2,FALSE()),0)</f>
        <v>7</v>
      </c>
      <c r="R2418" s="83" t="n">
        <f aca="false">IF($N2418="PHY",VLOOKUP(H2418,PGDBuckets,2,FALSE()),0)</f>
        <v>0</v>
      </c>
      <c r="S2418" s="83" t="n">
        <f aca="false">IF($N2418="G",VLOOKUP(H2418,PGDBuckets,2,FALSE()),0)</f>
        <v>0</v>
      </c>
      <c r="T2418" s="83" t="n">
        <f aca="false">SUM(P2418:S2418)</f>
        <v>7</v>
      </c>
      <c r="U2418" s="83" t="str">
        <f aca="false">IF(O2418="not used","-",O2418&amp;N2418&amp;T2418)</f>
        <v>-</v>
      </c>
      <c r="V2418" s="83" t="str">
        <f aca="false">IF(O2418="Not Used","-",VLOOKUP(D2418,FOLIOS,7,FALSE())&amp;H2418)</f>
        <v>-</v>
      </c>
      <c r="W2418" s="83" t="str">
        <f aca="false">IF(U2418="-","-",O2418&amp;E2418&amp;H2418)</f>
        <v>-</v>
      </c>
      <c r="X2418" s="84" t="str">
        <f aca="false">D2418&amp;G2418</f>
        <v>FT-CAND-ERMS-BASNGI-MALIN</v>
      </c>
      <c r="AF2418" s="0" t="str">
        <f aca="false">D2418&amp;V2418</f>
        <v>FT-CAND-ERMS-BAS-</v>
      </c>
    </row>
    <row r="2419" customFormat="false" ht="12.75" hidden="false" customHeight="false" outlineLevel="0" collapsed="false">
      <c r="A2419" s="80" t="n">
        <v>36682</v>
      </c>
      <c r="B2419" s="81" t="s">
        <v>55</v>
      </c>
      <c r="C2419" s="81" t="s">
        <v>56</v>
      </c>
      <c r="D2419" s="81" t="s">
        <v>84</v>
      </c>
      <c r="E2419" s="81" t="s">
        <v>21</v>
      </c>
      <c r="F2419" s="81"/>
      <c r="G2419" s="81" t="s">
        <v>91</v>
      </c>
      <c r="H2419" s="88" t="n">
        <v>36831</v>
      </c>
      <c r="I2419" s="81" t="n">
        <v>0</v>
      </c>
      <c r="J2419" s="81" t="n">
        <v>0</v>
      </c>
      <c r="K2419" s="82" t="n">
        <f aca="false">IF(J2419=0,0,J2419/I2419)</f>
        <v>0</v>
      </c>
      <c r="L2419" s="82" t="n">
        <f aca="false">I2419/UOM</f>
        <v>0</v>
      </c>
      <c r="M2419" s="82" t="n">
        <f aca="false">J2419/UOM</f>
        <v>0</v>
      </c>
      <c r="N2419" s="83" t="str">
        <f aca="false">IF(F2419="P","PHY",IF(F2419="G","G",E2419))</f>
        <v>D</v>
      </c>
      <c r="O2419" s="83" t="str">
        <f aca="false">IF(ISNA(VLOOKUP(G2419,BadCanCurves,1,FALSE())),VLOOKUP(D2419,FOLIOS,6,FALSE()),"not used")</f>
        <v>not used</v>
      </c>
      <c r="P2419" s="83" t="n">
        <f aca="false">IF($N2419="P",VLOOKUP(H2419,PrcBuckets,2,FALSE()),0)</f>
        <v>0</v>
      </c>
      <c r="Q2419" s="83" t="n">
        <f aca="false">IF($N2419="D",VLOOKUP(H2419,BasisBuckets,2,FALSE()),0)</f>
        <v>8</v>
      </c>
      <c r="R2419" s="83" t="n">
        <f aca="false">IF($N2419="PHY",VLOOKUP(H2419,PGDBuckets,2,FALSE()),0)</f>
        <v>0</v>
      </c>
      <c r="S2419" s="83" t="n">
        <f aca="false">IF($N2419="G",VLOOKUP(H2419,PGDBuckets,2,FALSE()),0)</f>
        <v>0</v>
      </c>
      <c r="T2419" s="83" t="n">
        <f aca="false">SUM(P2419:S2419)</f>
        <v>8</v>
      </c>
      <c r="U2419" s="83" t="str">
        <f aca="false">IF(O2419="not used","-",O2419&amp;N2419&amp;T2419)</f>
        <v>-</v>
      </c>
      <c r="V2419" s="83" t="str">
        <f aca="false">IF(O2419="Not Used","-",VLOOKUP(D2419,FOLIOS,7,FALSE())&amp;H2419)</f>
        <v>-</v>
      </c>
      <c r="W2419" s="83" t="str">
        <f aca="false">IF(U2419="-","-",O2419&amp;E2419&amp;H2419)</f>
        <v>-</v>
      </c>
      <c r="X2419" s="84" t="str">
        <f aca="false">D2419&amp;G2419</f>
        <v>FT-CAND-ERMS-BASNGI-MALIN</v>
      </c>
      <c r="AF2419" s="0" t="str">
        <f aca="false">D2419&amp;V2419</f>
        <v>FT-CAND-ERMS-BAS-</v>
      </c>
    </row>
    <row r="2420" customFormat="false" ht="12.75" hidden="false" customHeight="false" outlineLevel="0" collapsed="false">
      <c r="A2420" s="80" t="n">
        <v>36682</v>
      </c>
      <c r="B2420" s="81" t="s">
        <v>55</v>
      </c>
      <c r="C2420" s="81" t="s">
        <v>56</v>
      </c>
      <c r="D2420" s="81" t="s">
        <v>84</v>
      </c>
      <c r="E2420" s="81" t="s">
        <v>21</v>
      </c>
      <c r="F2420" s="81"/>
      <c r="G2420" s="81" t="s">
        <v>91</v>
      </c>
      <c r="H2420" s="88" t="n">
        <v>36861</v>
      </c>
      <c r="I2420" s="81" t="n">
        <v>0</v>
      </c>
      <c r="J2420" s="81" t="n">
        <v>0</v>
      </c>
      <c r="K2420" s="82" t="n">
        <f aca="false">IF(J2420=0,0,J2420/I2420)</f>
        <v>0</v>
      </c>
      <c r="L2420" s="82" t="n">
        <f aca="false">I2420/UOM</f>
        <v>0</v>
      </c>
      <c r="M2420" s="82" t="n">
        <f aca="false">J2420/UOM</f>
        <v>0</v>
      </c>
      <c r="N2420" s="83" t="str">
        <f aca="false">IF(F2420="P","PHY",IF(F2420="G","G",E2420))</f>
        <v>D</v>
      </c>
      <c r="O2420" s="83" t="str">
        <f aca="false">IF(ISNA(VLOOKUP(G2420,BadCanCurves,1,FALSE())),VLOOKUP(D2420,FOLIOS,6,FALSE()),"not used")</f>
        <v>not used</v>
      </c>
      <c r="P2420" s="83" t="n">
        <f aca="false">IF($N2420="P",VLOOKUP(H2420,PrcBuckets,2,FALSE()),0)</f>
        <v>0</v>
      </c>
      <c r="Q2420" s="83" t="n">
        <f aca="false">IF($N2420="D",VLOOKUP(H2420,BasisBuckets,2,FALSE()),0)</f>
        <v>8</v>
      </c>
      <c r="R2420" s="83" t="n">
        <f aca="false">IF($N2420="PHY",VLOOKUP(H2420,PGDBuckets,2,FALSE()),0)</f>
        <v>0</v>
      </c>
      <c r="S2420" s="83" t="n">
        <f aca="false">IF($N2420="G",VLOOKUP(H2420,PGDBuckets,2,FALSE()),0)</f>
        <v>0</v>
      </c>
      <c r="T2420" s="83" t="n">
        <f aca="false">SUM(P2420:S2420)</f>
        <v>8</v>
      </c>
      <c r="U2420" s="83" t="str">
        <f aca="false">IF(O2420="not used","-",O2420&amp;N2420&amp;T2420)</f>
        <v>-</v>
      </c>
      <c r="V2420" s="83" t="str">
        <f aca="false">IF(O2420="Not Used","-",VLOOKUP(D2420,FOLIOS,7,FALSE())&amp;H2420)</f>
        <v>-</v>
      </c>
      <c r="W2420" s="83" t="str">
        <f aca="false">IF(U2420="-","-",O2420&amp;E2420&amp;H2420)</f>
        <v>-</v>
      </c>
      <c r="X2420" s="84" t="str">
        <f aca="false">D2420&amp;G2420</f>
        <v>FT-CAND-ERMS-BASNGI-MALIN</v>
      </c>
      <c r="AF2420" s="0" t="str">
        <f aca="false">D2420&amp;V2420</f>
        <v>FT-CAND-ERMS-BAS-</v>
      </c>
    </row>
    <row r="2421" customFormat="false" ht="12.75" hidden="false" customHeight="false" outlineLevel="0" collapsed="false">
      <c r="A2421" s="80" t="n">
        <v>36682</v>
      </c>
      <c r="B2421" s="81" t="s">
        <v>55</v>
      </c>
      <c r="C2421" s="81" t="s">
        <v>56</v>
      </c>
      <c r="D2421" s="81" t="s">
        <v>84</v>
      </c>
      <c r="E2421" s="81" t="s">
        <v>21</v>
      </c>
      <c r="F2421" s="81"/>
      <c r="G2421" s="81" t="s">
        <v>91</v>
      </c>
      <c r="H2421" s="88" t="n">
        <v>36892</v>
      </c>
      <c r="I2421" s="81" t="n">
        <v>0</v>
      </c>
      <c r="J2421" s="81" t="n">
        <v>0</v>
      </c>
      <c r="K2421" s="82" t="n">
        <f aca="false">IF(J2421=0,0,J2421/I2421)</f>
        <v>0</v>
      </c>
      <c r="L2421" s="82" t="n">
        <f aca="false">I2421/UOM</f>
        <v>0</v>
      </c>
      <c r="M2421" s="82" t="n">
        <f aca="false">J2421/UOM</f>
        <v>0</v>
      </c>
      <c r="N2421" s="83" t="str">
        <f aca="false">IF(F2421="P","PHY",IF(F2421="G","G",E2421))</f>
        <v>D</v>
      </c>
      <c r="O2421" s="83" t="str">
        <f aca="false">IF(ISNA(VLOOKUP(G2421,BadCanCurves,1,FALSE())),VLOOKUP(D2421,FOLIOS,6,FALSE()),"not used")</f>
        <v>not used</v>
      </c>
      <c r="P2421" s="83" t="n">
        <f aca="false">IF($N2421="P",VLOOKUP(H2421,PrcBuckets,2,FALSE()),0)</f>
        <v>0</v>
      </c>
      <c r="Q2421" s="83" t="n">
        <f aca="false">IF($N2421="D",VLOOKUP(H2421,BasisBuckets,2,FALSE()),0)</f>
        <v>9</v>
      </c>
      <c r="R2421" s="83" t="n">
        <f aca="false">IF($N2421="PHY",VLOOKUP(H2421,PGDBuckets,2,FALSE()),0)</f>
        <v>0</v>
      </c>
      <c r="S2421" s="83" t="n">
        <f aca="false">IF($N2421="G",VLOOKUP(H2421,PGDBuckets,2,FALSE()),0)</f>
        <v>0</v>
      </c>
      <c r="T2421" s="83" t="n">
        <f aca="false">SUM(P2421:S2421)</f>
        <v>9</v>
      </c>
      <c r="U2421" s="83" t="str">
        <f aca="false">IF(O2421="not used","-",O2421&amp;N2421&amp;T2421)</f>
        <v>-</v>
      </c>
      <c r="V2421" s="83" t="str">
        <f aca="false">IF(O2421="Not Used","-",VLOOKUP(D2421,FOLIOS,7,FALSE())&amp;H2421)</f>
        <v>-</v>
      </c>
      <c r="W2421" s="83" t="str">
        <f aca="false">IF(U2421="-","-",O2421&amp;E2421&amp;H2421)</f>
        <v>-</v>
      </c>
      <c r="X2421" s="84" t="str">
        <f aca="false">D2421&amp;G2421</f>
        <v>FT-CAND-ERMS-BASNGI-MALIN</v>
      </c>
      <c r="AF2421" s="0" t="str">
        <f aca="false">D2421&amp;V2421</f>
        <v>FT-CAND-ERMS-BAS-</v>
      </c>
    </row>
    <row r="2422" customFormat="false" ht="12.75" hidden="false" customHeight="false" outlineLevel="0" collapsed="false">
      <c r="A2422" s="80" t="n">
        <v>36682</v>
      </c>
      <c r="B2422" s="81" t="s">
        <v>55</v>
      </c>
      <c r="C2422" s="81" t="s">
        <v>56</v>
      </c>
      <c r="D2422" s="81" t="s">
        <v>84</v>
      </c>
      <c r="E2422" s="81" t="s">
        <v>21</v>
      </c>
      <c r="F2422" s="81"/>
      <c r="G2422" s="81" t="s">
        <v>91</v>
      </c>
      <c r="H2422" s="88" t="n">
        <v>36923</v>
      </c>
      <c r="I2422" s="81" t="n">
        <v>0</v>
      </c>
      <c r="J2422" s="81" t="n">
        <v>0</v>
      </c>
      <c r="K2422" s="82" t="n">
        <f aca="false">IF(J2422=0,0,J2422/I2422)</f>
        <v>0</v>
      </c>
      <c r="L2422" s="82" t="n">
        <f aca="false">I2422/UOM</f>
        <v>0</v>
      </c>
      <c r="M2422" s="82" t="n">
        <f aca="false">J2422/UOM</f>
        <v>0</v>
      </c>
      <c r="N2422" s="83" t="str">
        <f aca="false">IF(F2422="P","PHY",IF(F2422="G","G",E2422))</f>
        <v>D</v>
      </c>
      <c r="O2422" s="83" t="str">
        <f aca="false">IF(ISNA(VLOOKUP(G2422,BadCanCurves,1,FALSE())),VLOOKUP(D2422,FOLIOS,6,FALSE()),"not used")</f>
        <v>not used</v>
      </c>
      <c r="P2422" s="83" t="n">
        <f aca="false">IF($N2422="P",VLOOKUP(H2422,PrcBuckets,2,FALSE()),0)</f>
        <v>0</v>
      </c>
      <c r="Q2422" s="83" t="n">
        <f aca="false">IF($N2422="D",VLOOKUP(H2422,BasisBuckets,2,FALSE()),0)</f>
        <v>9</v>
      </c>
      <c r="R2422" s="83" t="n">
        <f aca="false">IF($N2422="PHY",VLOOKUP(H2422,PGDBuckets,2,FALSE()),0)</f>
        <v>0</v>
      </c>
      <c r="S2422" s="83" t="n">
        <f aca="false">IF($N2422="G",VLOOKUP(H2422,PGDBuckets,2,FALSE()),0)</f>
        <v>0</v>
      </c>
      <c r="T2422" s="83" t="n">
        <f aca="false">SUM(P2422:S2422)</f>
        <v>9</v>
      </c>
      <c r="U2422" s="83" t="str">
        <f aca="false">IF(O2422="not used","-",O2422&amp;N2422&amp;T2422)</f>
        <v>-</v>
      </c>
      <c r="V2422" s="83" t="str">
        <f aca="false">IF(O2422="Not Used","-",VLOOKUP(D2422,FOLIOS,7,FALSE())&amp;H2422)</f>
        <v>-</v>
      </c>
      <c r="W2422" s="83" t="str">
        <f aca="false">IF(U2422="-","-",O2422&amp;E2422&amp;H2422)</f>
        <v>-</v>
      </c>
      <c r="X2422" s="84" t="str">
        <f aca="false">D2422&amp;G2422</f>
        <v>FT-CAND-ERMS-BASNGI-MALIN</v>
      </c>
      <c r="AF2422" s="0" t="str">
        <f aca="false">D2422&amp;V2422</f>
        <v>FT-CAND-ERMS-BAS-</v>
      </c>
    </row>
    <row r="2423" customFormat="false" ht="12.75" hidden="false" customHeight="false" outlineLevel="0" collapsed="false">
      <c r="A2423" s="80" t="n">
        <v>36682</v>
      </c>
      <c r="B2423" s="81" t="s">
        <v>55</v>
      </c>
      <c r="C2423" s="81" t="s">
        <v>56</v>
      </c>
      <c r="D2423" s="81" t="s">
        <v>84</v>
      </c>
      <c r="E2423" s="81" t="s">
        <v>21</v>
      </c>
      <c r="F2423" s="81"/>
      <c r="G2423" s="81" t="s">
        <v>91</v>
      </c>
      <c r="H2423" s="88" t="n">
        <v>36951</v>
      </c>
      <c r="I2423" s="81" t="n">
        <v>0</v>
      </c>
      <c r="J2423" s="81" t="n">
        <v>0</v>
      </c>
      <c r="K2423" s="82" t="n">
        <f aca="false">IF(J2423=0,0,J2423/I2423)</f>
        <v>0</v>
      </c>
      <c r="L2423" s="82" t="n">
        <f aca="false">I2423/UOM</f>
        <v>0</v>
      </c>
      <c r="M2423" s="82" t="n">
        <f aca="false">J2423/UOM</f>
        <v>0</v>
      </c>
      <c r="N2423" s="83" t="str">
        <f aca="false">IF(F2423="P","PHY",IF(F2423="G","G",E2423))</f>
        <v>D</v>
      </c>
      <c r="O2423" s="83" t="str">
        <f aca="false">IF(ISNA(VLOOKUP(G2423,BadCanCurves,1,FALSE())),VLOOKUP(D2423,FOLIOS,6,FALSE()),"not used")</f>
        <v>not used</v>
      </c>
      <c r="P2423" s="83" t="n">
        <f aca="false">IF($N2423="P",VLOOKUP(H2423,PrcBuckets,2,FALSE()),0)</f>
        <v>0</v>
      </c>
      <c r="Q2423" s="83" t="n">
        <f aca="false">IF($N2423="D",VLOOKUP(H2423,BasisBuckets,2,FALSE()),0)</f>
        <v>9</v>
      </c>
      <c r="R2423" s="83" t="n">
        <f aca="false">IF($N2423="PHY",VLOOKUP(H2423,PGDBuckets,2,FALSE()),0)</f>
        <v>0</v>
      </c>
      <c r="S2423" s="83" t="n">
        <f aca="false">IF($N2423="G",VLOOKUP(H2423,PGDBuckets,2,FALSE()),0)</f>
        <v>0</v>
      </c>
      <c r="T2423" s="83" t="n">
        <f aca="false">SUM(P2423:S2423)</f>
        <v>9</v>
      </c>
      <c r="U2423" s="83" t="str">
        <f aca="false">IF(O2423="not used","-",O2423&amp;N2423&amp;T2423)</f>
        <v>-</v>
      </c>
      <c r="V2423" s="83" t="str">
        <f aca="false">IF(O2423="Not Used","-",VLOOKUP(D2423,FOLIOS,7,FALSE())&amp;H2423)</f>
        <v>-</v>
      </c>
      <c r="W2423" s="83" t="str">
        <f aca="false">IF(U2423="-","-",O2423&amp;E2423&amp;H2423)</f>
        <v>-</v>
      </c>
      <c r="X2423" s="84" t="str">
        <f aca="false">D2423&amp;G2423</f>
        <v>FT-CAND-ERMS-BASNGI-MALIN</v>
      </c>
      <c r="AF2423" s="0" t="str">
        <f aca="false">D2423&amp;V2423</f>
        <v>FT-CAND-ERMS-BAS-</v>
      </c>
    </row>
    <row r="2424" customFormat="false" ht="12.75" hidden="false" customHeight="false" outlineLevel="0" collapsed="false">
      <c r="A2424" s="80" t="n">
        <v>36682</v>
      </c>
      <c r="B2424" s="81" t="s">
        <v>55</v>
      </c>
      <c r="C2424" s="81" t="s">
        <v>56</v>
      </c>
      <c r="D2424" s="81" t="s">
        <v>84</v>
      </c>
      <c r="E2424" s="81" t="s">
        <v>21</v>
      </c>
      <c r="F2424" s="81"/>
      <c r="G2424" s="81" t="s">
        <v>91</v>
      </c>
      <c r="H2424" s="88" t="n">
        <v>36982</v>
      </c>
      <c r="I2424" s="81" t="n">
        <v>0</v>
      </c>
      <c r="J2424" s="81" t="n">
        <v>0</v>
      </c>
      <c r="K2424" s="82" t="n">
        <f aca="false">IF(J2424=0,0,J2424/I2424)</f>
        <v>0</v>
      </c>
      <c r="L2424" s="82" t="n">
        <f aca="false">I2424/UOM</f>
        <v>0</v>
      </c>
      <c r="M2424" s="82" t="n">
        <f aca="false">J2424/UOM</f>
        <v>0</v>
      </c>
      <c r="N2424" s="83" t="str">
        <f aca="false">IF(F2424="P","PHY",IF(F2424="G","G",E2424))</f>
        <v>D</v>
      </c>
      <c r="O2424" s="83" t="str">
        <f aca="false">IF(ISNA(VLOOKUP(G2424,BadCanCurves,1,FALSE())),VLOOKUP(D2424,FOLIOS,6,FALSE()),"not used")</f>
        <v>not used</v>
      </c>
      <c r="P2424" s="83" t="n">
        <f aca="false">IF($N2424="P",VLOOKUP(H2424,PrcBuckets,2,FALSE()),0)</f>
        <v>0</v>
      </c>
      <c r="Q2424" s="83" t="n">
        <f aca="false">IF($N2424="D",VLOOKUP(H2424,BasisBuckets,2,FALSE()),0)</f>
        <v>9</v>
      </c>
      <c r="R2424" s="83" t="n">
        <f aca="false">IF($N2424="PHY",VLOOKUP(H2424,PGDBuckets,2,FALSE()),0)</f>
        <v>0</v>
      </c>
      <c r="S2424" s="83" t="n">
        <f aca="false">IF($N2424="G",VLOOKUP(H2424,PGDBuckets,2,FALSE()),0)</f>
        <v>0</v>
      </c>
      <c r="T2424" s="83" t="n">
        <f aca="false">SUM(P2424:S2424)</f>
        <v>9</v>
      </c>
      <c r="U2424" s="83" t="str">
        <f aca="false">IF(O2424="not used","-",O2424&amp;N2424&amp;T2424)</f>
        <v>-</v>
      </c>
      <c r="V2424" s="83" t="str">
        <f aca="false">IF(O2424="Not Used","-",VLOOKUP(D2424,FOLIOS,7,FALSE())&amp;H2424)</f>
        <v>-</v>
      </c>
      <c r="W2424" s="83" t="str">
        <f aca="false">IF(U2424="-","-",O2424&amp;E2424&amp;H2424)</f>
        <v>-</v>
      </c>
      <c r="X2424" s="84" t="str">
        <f aca="false">D2424&amp;G2424</f>
        <v>FT-CAND-ERMS-BASNGI-MALIN</v>
      </c>
      <c r="AF2424" s="0" t="str">
        <f aca="false">D2424&amp;V2424</f>
        <v>FT-CAND-ERMS-BAS-</v>
      </c>
    </row>
    <row r="2425" customFormat="false" ht="12.75" hidden="false" customHeight="false" outlineLevel="0" collapsed="false">
      <c r="A2425" s="80" t="n">
        <v>36682</v>
      </c>
      <c r="B2425" s="81" t="s">
        <v>55</v>
      </c>
      <c r="C2425" s="81" t="s">
        <v>56</v>
      </c>
      <c r="D2425" s="81" t="s">
        <v>84</v>
      </c>
      <c r="E2425" s="81" t="s">
        <v>21</v>
      </c>
      <c r="F2425" s="81"/>
      <c r="G2425" s="81" t="s">
        <v>91</v>
      </c>
      <c r="H2425" s="88" t="n">
        <v>37012</v>
      </c>
      <c r="I2425" s="81" t="n">
        <v>0</v>
      </c>
      <c r="J2425" s="81" t="n">
        <v>0</v>
      </c>
      <c r="K2425" s="82" t="n">
        <f aca="false">IF(J2425=0,0,J2425/I2425)</f>
        <v>0</v>
      </c>
      <c r="L2425" s="82" t="n">
        <f aca="false">I2425/UOM</f>
        <v>0</v>
      </c>
      <c r="M2425" s="82" t="n">
        <f aca="false">J2425/UOM</f>
        <v>0</v>
      </c>
      <c r="N2425" s="83" t="str">
        <f aca="false">IF(F2425="P","PHY",IF(F2425="G","G",E2425))</f>
        <v>D</v>
      </c>
      <c r="O2425" s="83" t="str">
        <f aca="false">IF(ISNA(VLOOKUP(G2425,BadCanCurves,1,FALSE())),VLOOKUP(D2425,FOLIOS,6,FALSE()),"not used")</f>
        <v>not used</v>
      </c>
      <c r="P2425" s="83" t="n">
        <f aca="false">IF($N2425="P",VLOOKUP(H2425,PrcBuckets,2,FALSE()),0)</f>
        <v>0</v>
      </c>
      <c r="Q2425" s="83" t="n">
        <f aca="false">IF($N2425="D",VLOOKUP(H2425,BasisBuckets,2,FALSE()),0)</f>
        <v>9</v>
      </c>
      <c r="R2425" s="83" t="n">
        <f aca="false">IF($N2425="PHY",VLOOKUP(H2425,PGDBuckets,2,FALSE()),0)</f>
        <v>0</v>
      </c>
      <c r="S2425" s="83" t="n">
        <f aca="false">IF($N2425="G",VLOOKUP(H2425,PGDBuckets,2,FALSE()),0)</f>
        <v>0</v>
      </c>
      <c r="T2425" s="83" t="n">
        <f aca="false">SUM(P2425:S2425)</f>
        <v>9</v>
      </c>
      <c r="U2425" s="83" t="str">
        <f aca="false">IF(O2425="not used","-",O2425&amp;N2425&amp;T2425)</f>
        <v>-</v>
      </c>
      <c r="V2425" s="83" t="str">
        <f aca="false">IF(O2425="Not Used","-",VLOOKUP(D2425,FOLIOS,7,FALSE())&amp;H2425)</f>
        <v>-</v>
      </c>
      <c r="W2425" s="83" t="str">
        <f aca="false">IF(U2425="-","-",O2425&amp;E2425&amp;H2425)</f>
        <v>-</v>
      </c>
      <c r="X2425" s="84" t="str">
        <f aca="false">D2425&amp;G2425</f>
        <v>FT-CAND-ERMS-BASNGI-MALIN</v>
      </c>
      <c r="AF2425" s="0" t="str">
        <f aca="false">D2425&amp;V2425</f>
        <v>FT-CAND-ERMS-BAS-</v>
      </c>
    </row>
    <row r="2426" customFormat="false" ht="12.75" hidden="false" customHeight="false" outlineLevel="0" collapsed="false">
      <c r="A2426" s="80" t="n">
        <v>36682</v>
      </c>
      <c r="B2426" s="81" t="s">
        <v>55</v>
      </c>
      <c r="C2426" s="81" t="s">
        <v>56</v>
      </c>
      <c r="D2426" s="81" t="s">
        <v>84</v>
      </c>
      <c r="E2426" s="81" t="s">
        <v>21</v>
      </c>
      <c r="F2426" s="81"/>
      <c r="G2426" s="81" t="s">
        <v>91</v>
      </c>
      <c r="H2426" s="88" t="n">
        <v>37043</v>
      </c>
      <c r="I2426" s="81" t="n">
        <v>0</v>
      </c>
      <c r="J2426" s="81" t="n">
        <v>0</v>
      </c>
      <c r="K2426" s="82" t="n">
        <f aca="false">IF(J2426=0,0,J2426/I2426)</f>
        <v>0</v>
      </c>
      <c r="L2426" s="82" t="n">
        <f aca="false">I2426/UOM</f>
        <v>0</v>
      </c>
      <c r="M2426" s="82" t="n">
        <f aca="false">J2426/UOM</f>
        <v>0</v>
      </c>
      <c r="N2426" s="83" t="str">
        <f aca="false">IF(F2426="P","PHY",IF(F2426="G","G",E2426))</f>
        <v>D</v>
      </c>
      <c r="O2426" s="83" t="str">
        <f aca="false">IF(ISNA(VLOOKUP(G2426,BadCanCurves,1,FALSE())),VLOOKUP(D2426,FOLIOS,6,FALSE()),"not used")</f>
        <v>not used</v>
      </c>
      <c r="P2426" s="83" t="n">
        <f aca="false">IF($N2426="P",VLOOKUP(H2426,PrcBuckets,2,FALSE()),0)</f>
        <v>0</v>
      </c>
      <c r="Q2426" s="83" t="n">
        <f aca="false">IF($N2426="D",VLOOKUP(H2426,BasisBuckets,2,FALSE()),0)</f>
        <v>9</v>
      </c>
      <c r="R2426" s="83" t="n">
        <f aca="false">IF($N2426="PHY",VLOOKUP(H2426,PGDBuckets,2,FALSE()),0)</f>
        <v>0</v>
      </c>
      <c r="S2426" s="83" t="n">
        <f aca="false">IF($N2426="G",VLOOKUP(H2426,PGDBuckets,2,FALSE()),0)</f>
        <v>0</v>
      </c>
      <c r="T2426" s="83" t="n">
        <f aca="false">SUM(P2426:S2426)</f>
        <v>9</v>
      </c>
      <c r="U2426" s="83" t="str">
        <f aca="false">IF(O2426="not used","-",O2426&amp;N2426&amp;T2426)</f>
        <v>-</v>
      </c>
      <c r="V2426" s="83" t="str">
        <f aca="false">IF(O2426="Not Used","-",VLOOKUP(D2426,FOLIOS,7,FALSE())&amp;H2426)</f>
        <v>-</v>
      </c>
      <c r="W2426" s="83" t="str">
        <f aca="false">IF(U2426="-","-",O2426&amp;E2426&amp;H2426)</f>
        <v>-</v>
      </c>
      <c r="X2426" s="84" t="str">
        <f aca="false">D2426&amp;G2426</f>
        <v>FT-CAND-ERMS-BASNGI-MALIN</v>
      </c>
      <c r="AF2426" s="0" t="str">
        <f aca="false">D2426&amp;V2426</f>
        <v>FT-CAND-ERMS-BAS-</v>
      </c>
    </row>
    <row r="2427" customFormat="false" ht="12.75" hidden="false" customHeight="false" outlineLevel="0" collapsed="false">
      <c r="A2427" s="80" t="n">
        <v>36682</v>
      </c>
      <c r="B2427" s="81" t="s">
        <v>55</v>
      </c>
      <c r="C2427" s="81" t="s">
        <v>56</v>
      </c>
      <c r="D2427" s="81" t="s">
        <v>84</v>
      </c>
      <c r="E2427" s="81" t="s">
        <v>21</v>
      </c>
      <c r="F2427" s="81"/>
      <c r="G2427" s="81" t="s">
        <v>91</v>
      </c>
      <c r="H2427" s="88" t="n">
        <v>37073</v>
      </c>
      <c r="I2427" s="81" t="n">
        <v>0</v>
      </c>
      <c r="J2427" s="81" t="n">
        <v>0</v>
      </c>
      <c r="K2427" s="82" t="n">
        <f aca="false">IF(J2427=0,0,J2427/I2427)</f>
        <v>0</v>
      </c>
      <c r="L2427" s="82" t="n">
        <f aca="false">I2427/UOM</f>
        <v>0</v>
      </c>
      <c r="M2427" s="82" t="n">
        <f aca="false">J2427/UOM</f>
        <v>0</v>
      </c>
      <c r="N2427" s="83" t="str">
        <f aca="false">IF(F2427="P","PHY",IF(F2427="G","G",E2427))</f>
        <v>D</v>
      </c>
      <c r="O2427" s="83" t="str">
        <f aca="false">IF(ISNA(VLOOKUP(G2427,BadCanCurves,1,FALSE())),VLOOKUP(D2427,FOLIOS,6,FALSE()),"not used")</f>
        <v>not used</v>
      </c>
      <c r="P2427" s="83" t="n">
        <f aca="false">IF($N2427="P",VLOOKUP(H2427,PrcBuckets,2,FALSE()),0)</f>
        <v>0</v>
      </c>
      <c r="Q2427" s="83" t="n">
        <f aca="false">IF($N2427="D",VLOOKUP(H2427,BasisBuckets,2,FALSE()),0)</f>
        <v>9</v>
      </c>
      <c r="R2427" s="83" t="n">
        <f aca="false">IF($N2427="PHY",VLOOKUP(H2427,PGDBuckets,2,FALSE()),0)</f>
        <v>0</v>
      </c>
      <c r="S2427" s="83" t="n">
        <f aca="false">IF($N2427="G",VLOOKUP(H2427,PGDBuckets,2,FALSE()),0)</f>
        <v>0</v>
      </c>
      <c r="T2427" s="83" t="n">
        <f aca="false">SUM(P2427:S2427)</f>
        <v>9</v>
      </c>
      <c r="U2427" s="83" t="str">
        <f aca="false">IF(O2427="not used","-",O2427&amp;N2427&amp;T2427)</f>
        <v>-</v>
      </c>
      <c r="V2427" s="83" t="str">
        <f aca="false">IF(O2427="Not Used","-",VLOOKUP(D2427,FOLIOS,7,FALSE())&amp;H2427)</f>
        <v>-</v>
      </c>
      <c r="W2427" s="83" t="str">
        <f aca="false">IF(U2427="-","-",O2427&amp;E2427&amp;H2427)</f>
        <v>-</v>
      </c>
      <c r="X2427" s="84" t="str">
        <f aca="false">D2427&amp;G2427</f>
        <v>FT-CAND-ERMS-BASNGI-MALIN</v>
      </c>
      <c r="AF2427" s="0" t="str">
        <f aca="false">D2427&amp;V2427</f>
        <v>FT-CAND-ERMS-BAS-</v>
      </c>
    </row>
    <row r="2428" customFormat="false" ht="12.75" hidden="false" customHeight="false" outlineLevel="0" collapsed="false">
      <c r="A2428" s="80" t="n">
        <v>36682</v>
      </c>
      <c r="B2428" s="81" t="s">
        <v>55</v>
      </c>
      <c r="C2428" s="81" t="s">
        <v>56</v>
      </c>
      <c r="D2428" s="81" t="s">
        <v>84</v>
      </c>
      <c r="E2428" s="81" t="s">
        <v>21</v>
      </c>
      <c r="F2428" s="81"/>
      <c r="G2428" s="81" t="s">
        <v>91</v>
      </c>
      <c r="H2428" s="88" t="n">
        <v>37104</v>
      </c>
      <c r="I2428" s="81" t="n">
        <v>0</v>
      </c>
      <c r="J2428" s="81" t="n">
        <v>0</v>
      </c>
      <c r="K2428" s="82" t="n">
        <f aca="false">IF(J2428=0,0,J2428/I2428)</f>
        <v>0</v>
      </c>
      <c r="L2428" s="82" t="n">
        <f aca="false">I2428/UOM</f>
        <v>0</v>
      </c>
      <c r="M2428" s="82" t="n">
        <f aca="false">J2428/UOM</f>
        <v>0</v>
      </c>
      <c r="N2428" s="83" t="str">
        <f aca="false">IF(F2428="P","PHY",IF(F2428="G","G",E2428))</f>
        <v>D</v>
      </c>
      <c r="O2428" s="83" t="str">
        <f aca="false">IF(ISNA(VLOOKUP(G2428,BadCanCurves,1,FALSE())),VLOOKUP(D2428,FOLIOS,6,FALSE()),"not used")</f>
        <v>not used</v>
      </c>
      <c r="P2428" s="83" t="n">
        <f aca="false">IF($N2428="P",VLOOKUP(H2428,PrcBuckets,2,FALSE()),0)</f>
        <v>0</v>
      </c>
      <c r="Q2428" s="83" t="n">
        <f aca="false">IF($N2428="D",VLOOKUP(H2428,BasisBuckets,2,FALSE()),0)</f>
        <v>9</v>
      </c>
      <c r="R2428" s="83" t="n">
        <f aca="false">IF($N2428="PHY",VLOOKUP(H2428,PGDBuckets,2,FALSE()),0)</f>
        <v>0</v>
      </c>
      <c r="S2428" s="83" t="n">
        <f aca="false">IF($N2428="G",VLOOKUP(H2428,PGDBuckets,2,FALSE()),0)</f>
        <v>0</v>
      </c>
      <c r="T2428" s="83" t="n">
        <f aca="false">SUM(P2428:S2428)</f>
        <v>9</v>
      </c>
      <c r="U2428" s="83" t="str">
        <f aca="false">IF(O2428="not used","-",O2428&amp;N2428&amp;T2428)</f>
        <v>-</v>
      </c>
      <c r="V2428" s="83" t="str">
        <f aca="false">IF(O2428="Not Used","-",VLOOKUP(D2428,FOLIOS,7,FALSE())&amp;H2428)</f>
        <v>-</v>
      </c>
      <c r="W2428" s="83" t="str">
        <f aca="false">IF(U2428="-","-",O2428&amp;E2428&amp;H2428)</f>
        <v>-</v>
      </c>
      <c r="X2428" s="84" t="str">
        <f aca="false">D2428&amp;G2428</f>
        <v>FT-CAND-ERMS-BASNGI-MALIN</v>
      </c>
      <c r="AF2428" s="0" t="str">
        <f aca="false">D2428&amp;V2428</f>
        <v>FT-CAND-ERMS-BAS-</v>
      </c>
    </row>
    <row r="2429" customFormat="false" ht="12.75" hidden="false" customHeight="false" outlineLevel="0" collapsed="false">
      <c r="A2429" s="80" t="n">
        <v>36682</v>
      </c>
      <c r="B2429" s="81" t="s">
        <v>55</v>
      </c>
      <c r="C2429" s="81" t="s">
        <v>56</v>
      </c>
      <c r="D2429" s="81" t="s">
        <v>84</v>
      </c>
      <c r="E2429" s="81" t="s">
        <v>21</v>
      </c>
      <c r="F2429" s="81"/>
      <c r="G2429" s="81" t="s">
        <v>91</v>
      </c>
      <c r="H2429" s="88" t="n">
        <v>37135</v>
      </c>
      <c r="I2429" s="81" t="n">
        <v>0</v>
      </c>
      <c r="J2429" s="81" t="n">
        <v>0</v>
      </c>
      <c r="K2429" s="82" t="n">
        <f aca="false">IF(J2429=0,0,J2429/I2429)</f>
        <v>0</v>
      </c>
      <c r="L2429" s="82" t="n">
        <f aca="false">I2429/UOM</f>
        <v>0</v>
      </c>
      <c r="M2429" s="82" t="n">
        <f aca="false">J2429/UOM</f>
        <v>0</v>
      </c>
      <c r="N2429" s="83" t="str">
        <f aca="false">IF(F2429="P","PHY",IF(F2429="G","G",E2429))</f>
        <v>D</v>
      </c>
      <c r="O2429" s="83" t="str">
        <f aca="false">IF(ISNA(VLOOKUP(G2429,BadCanCurves,1,FALSE())),VLOOKUP(D2429,FOLIOS,6,FALSE()),"not used")</f>
        <v>not used</v>
      </c>
      <c r="P2429" s="83" t="n">
        <f aca="false">IF($N2429="P",VLOOKUP(H2429,PrcBuckets,2,FALSE()),0)</f>
        <v>0</v>
      </c>
      <c r="Q2429" s="83" t="n">
        <f aca="false">IF($N2429="D",VLOOKUP(H2429,BasisBuckets,2,FALSE()),0)</f>
        <v>9</v>
      </c>
      <c r="R2429" s="83" t="n">
        <f aca="false">IF($N2429="PHY",VLOOKUP(H2429,PGDBuckets,2,FALSE()),0)</f>
        <v>0</v>
      </c>
      <c r="S2429" s="83" t="n">
        <f aca="false">IF($N2429="G",VLOOKUP(H2429,PGDBuckets,2,FALSE()),0)</f>
        <v>0</v>
      </c>
      <c r="T2429" s="83" t="n">
        <f aca="false">SUM(P2429:S2429)</f>
        <v>9</v>
      </c>
      <c r="U2429" s="83" t="str">
        <f aca="false">IF(O2429="not used","-",O2429&amp;N2429&amp;T2429)</f>
        <v>-</v>
      </c>
      <c r="V2429" s="83" t="str">
        <f aca="false">IF(O2429="Not Used","-",VLOOKUP(D2429,FOLIOS,7,FALSE())&amp;H2429)</f>
        <v>-</v>
      </c>
      <c r="W2429" s="83" t="str">
        <f aca="false">IF(U2429="-","-",O2429&amp;E2429&amp;H2429)</f>
        <v>-</v>
      </c>
      <c r="X2429" s="84" t="str">
        <f aca="false">D2429&amp;G2429</f>
        <v>FT-CAND-ERMS-BASNGI-MALIN</v>
      </c>
      <c r="AF2429" s="0" t="str">
        <f aca="false">D2429&amp;V2429</f>
        <v>FT-CAND-ERMS-BAS-</v>
      </c>
    </row>
    <row r="2430" customFormat="false" ht="12.75" hidden="false" customHeight="false" outlineLevel="0" collapsed="false">
      <c r="A2430" s="80" t="n">
        <v>36682</v>
      </c>
      <c r="B2430" s="81" t="s">
        <v>55</v>
      </c>
      <c r="C2430" s="81" t="s">
        <v>56</v>
      </c>
      <c r="D2430" s="81" t="s">
        <v>84</v>
      </c>
      <c r="E2430" s="81" t="s">
        <v>21</v>
      </c>
      <c r="F2430" s="81"/>
      <c r="G2430" s="81" t="s">
        <v>91</v>
      </c>
      <c r="H2430" s="88" t="n">
        <v>37165</v>
      </c>
      <c r="I2430" s="81" t="n">
        <v>0</v>
      </c>
      <c r="J2430" s="81" t="n">
        <v>0</v>
      </c>
      <c r="K2430" s="82" t="n">
        <f aca="false">IF(J2430=0,0,J2430/I2430)</f>
        <v>0</v>
      </c>
      <c r="L2430" s="82" t="n">
        <f aca="false">I2430/UOM</f>
        <v>0</v>
      </c>
      <c r="M2430" s="82" t="n">
        <f aca="false">J2430/UOM</f>
        <v>0</v>
      </c>
      <c r="N2430" s="83" t="str">
        <f aca="false">IF(F2430="P","PHY",IF(F2430="G","G",E2430))</f>
        <v>D</v>
      </c>
      <c r="O2430" s="83" t="str">
        <f aca="false">IF(ISNA(VLOOKUP(G2430,BadCanCurves,1,FALSE())),VLOOKUP(D2430,FOLIOS,6,FALSE()),"not used")</f>
        <v>not used</v>
      </c>
      <c r="P2430" s="83" t="n">
        <f aca="false">IF($N2430="P",VLOOKUP(H2430,PrcBuckets,2,FALSE()),0)</f>
        <v>0</v>
      </c>
      <c r="Q2430" s="83" t="n">
        <f aca="false">IF($N2430="D",VLOOKUP(H2430,BasisBuckets,2,FALSE()),0)</f>
        <v>9</v>
      </c>
      <c r="R2430" s="83" t="n">
        <f aca="false">IF($N2430="PHY",VLOOKUP(H2430,PGDBuckets,2,FALSE()),0)</f>
        <v>0</v>
      </c>
      <c r="S2430" s="83" t="n">
        <f aca="false">IF($N2430="G",VLOOKUP(H2430,PGDBuckets,2,FALSE()),0)</f>
        <v>0</v>
      </c>
      <c r="T2430" s="83" t="n">
        <f aca="false">SUM(P2430:S2430)</f>
        <v>9</v>
      </c>
      <c r="U2430" s="83" t="str">
        <f aca="false">IF(O2430="not used","-",O2430&amp;N2430&amp;T2430)</f>
        <v>-</v>
      </c>
      <c r="V2430" s="83" t="str">
        <f aca="false">IF(O2430="Not Used","-",VLOOKUP(D2430,FOLIOS,7,FALSE())&amp;H2430)</f>
        <v>-</v>
      </c>
      <c r="W2430" s="83" t="str">
        <f aca="false">IF(U2430="-","-",O2430&amp;E2430&amp;H2430)</f>
        <v>-</v>
      </c>
      <c r="X2430" s="84" t="str">
        <f aca="false">D2430&amp;G2430</f>
        <v>FT-CAND-ERMS-BASNGI-MALIN</v>
      </c>
      <c r="AF2430" s="0" t="str">
        <f aca="false">D2430&amp;V2430</f>
        <v>FT-CAND-ERMS-BAS-</v>
      </c>
    </row>
    <row r="2431" customFormat="false" ht="12.75" hidden="false" customHeight="false" outlineLevel="0" collapsed="false">
      <c r="A2431" s="80" t="n">
        <v>36682</v>
      </c>
      <c r="B2431" s="81" t="s">
        <v>55</v>
      </c>
      <c r="C2431" s="81" t="s">
        <v>56</v>
      </c>
      <c r="D2431" s="81" t="s">
        <v>84</v>
      </c>
      <c r="E2431" s="81" t="s">
        <v>21</v>
      </c>
      <c r="F2431" s="81"/>
      <c r="G2431" s="81" t="s">
        <v>91</v>
      </c>
      <c r="H2431" s="88" t="n">
        <v>37196</v>
      </c>
      <c r="I2431" s="81" t="n">
        <v>0</v>
      </c>
      <c r="J2431" s="81" t="n">
        <v>0</v>
      </c>
      <c r="K2431" s="82" t="n">
        <f aca="false">IF(J2431=0,0,J2431/I2431)</f>
        <v>0</v>
      </c>
      <c r="L2431" s="82" t="n">
        <f aca="false">I2431/UOM</f>
        <v>0</v>
      </c>
      <c r="M2431" s="82" t="n">
        <f aca="false">J2431/UOM</f>
        <v>0</v>
      </c>
      <c r="N2431" s="83" t="str">
        <f aca="false">IF(F2431="P","PHY",IF(F2431="G","G",E2431))</f>
        <v>D</v>
      </c>
      <c r="O2431" s="83" t="str">
        <f aca="false">IF(ISNA(VLOOKUP(G2431,BadCanCurves,1,FALSE())),VLOOKUP(D2431,FOLIOS,6,FALSE()),"not used")</f>
        <v>not used</v>
      </c>
      <c r="P2431" s="83" t="n">
        <f aca="false">IF($N2431="P",VLOOKUP(H2431,PrcBuckets,2,FALSE()),0)</f>
        <v>0</v>
      </c>
      <c r="Q2431" s="83" t="n">
        <f aca="false">IF($N2431="D",VLOOKUP(H2431,BasisBuckets,2,FALSE()),0)</f>
        <v>9</v>
      </c>
      <c r="R2431" s="83" t="n">
        <f aca="false">IF($N2431="PHY",VLOOKUP(H2431,PGDBuckets,2,FALSE()),0)</f>
        <v>0</v>
      </c>
      <c r="S2431" s="83" t="n">
        <f aca="false">IF($N2431="G",VLOOKUP(H2431,PGDBuckets,2,FALSE()),0)</f>
        <v>0</v>
      </c>
      <c r="T2431" s="83" t="n">
        <f aca="false">SUM(P2431:S2431)</f>
        <v>9</v>
      </c>
      <c r="U2431" s="83" t="str">
        <f aca="false">IF(O2431="not used","-",O2431&amp;N2431&amp;T2431)</f>
        <v>-</v>
      </c>
      <c r="V2431" s="83" t="str">
        <f aca="false">IF(O2431="Not Used","-",VLOOKUP(D2431,FOLIOS,7,FALSE())&amp;H2431)</f>
        <v>-</v>
      </c>
      <c r="W2431" s="83" t="str">
        <f aca="false">IF(U2431="-","-",O2431&amp;E2431&amp;H2431)</f>
        <v>-</v>
      </c>
      <c r="X2431" s="84" t="str">
        <f aca="false">D2431&amp;G2431</f>
        <v>FT-CAND-ERMS-BASNGI-MALIN</v>
      </c>
      <c r="AF2431" s="0" t="str">
        <f aca="false">D2431&amp;V2431</f>
        <v>FT-CAND-ERMS-BAS-</v>
      </c>
    </row>
    <row r="2432" customFormat="false" ht="12.75" hidden="false" customHeight="false" outlineLevel="0" collapsed="false">
      <c r="A2432" s="80" t="n">
        <v>36682</v>
      </c>
      <c r="B2432" s="81" t="s">
        <v>55</v>
      </c>
      <c r="C2432" s="81" t="s">
        <v>56</v>
      </c>
      <c r="D2432" s="81" t="s">
        <v>84</v>
      </c>
      <c r="E2432" s="81" t="s">
        <v>21</v>
      </c>
      <c r="F2432" s="81"/>
      <c r="G2432" s="81" t="s">
        <v>91</v>
      </c>
      <c r="H2432" s="88" t="n">
        <v>37226</v>
      </c>
      <c r="I2432" s="81" t="n">
        <v>0</v>
      </c>
      <c r="J2432" s="81" t="n">
        <v>0</v>
      </c>
      <c r="K2432" s="82" t="n">
        <f aca="false">IF(J2432=0,0,J2432/I2432)</f>
        <v>0</v>
      </c>
      <c r="L2432" s="82" t="n">
        <f aca="false">I2432/UOM</f>
        <v>0</v>
      </c>
      <c r="M2432" s="82" t="n">
        <f aca="false">J2432/UOM</f>
        <v>0</v>
      </c>
      <c r="N2432" s="83" t="str">
        <f aca="false">IF(F2432="P","PHY",IF(F2432="G","G",E2432))</f>
        <v>D</v>
      </c>
      <c r="O2432" s="83" t="str">
        <f aca="false">IF(ISNA(VLOOKUP(G2432,BadCanCurves,1,FALSE())),VLOOKUP(D2432,FOLIOS,6,FALSE()),"not used")</f>
        <v>not used</v>
      </c>
      <c r="P2432" s="83" t="n">
        <f aca="false">IF($N2432="P",VLOOKUP(H2432,PrcBuckets,2,FALSE()),0)</f>
        <v>0</v>
      </c>
      <c r="Q2432" s="83" t="n">
        <f aca="false">IF($N2432="D",VLOOKUP(H2432,BasisBuckets,2,FALSE()),0)</f>
        <v>9</v>
      </c>
      <c r="R2432" s="83" t="n">
        <f aca="false">IF($N2432="PHY",VLOOKUP(H2432,PGDBuckets,2,FALSE()),0)</f>
        <v>0</v>
      </c>
      <c r="S2432" s="83" t="n">
        <f aca="false">IF($N2432="G",VLOOKUP(H2432,PGDBuckets,2,FALSE()),0)</f>
        <v>0</v>
      </c>
      <c r="T2432" s="83" t="n">
        <f aca="false">SUM(P2432:S2432)</f>
        <v>9</v>
      </c>
      <c r="U2432" s="83" t="str">
        <f aca="false">IF(O2432="not used","-",O2432&amp;N2432&amp;T2432)</f>
        <v>-</v>
      </c>
      <c r="V2432" s="83" t="str">
        <f aca="false">IF(O2432="Not Used","-",VLOOKUP(D2432,FOLIOS,7,FALSE())&amp;H2432)</f>
        <v>-</v>
      </c>
      <c r="W2432" s="83" t="str">
        <f aca="false">IF(U2432="-","-",O2432&amp;E2432&amp;H2432)</f>
        <v>-</v>
      </c>
      <c r="X2432" s="84" t="str">
        <f aca="false">D2432&amp;G2432</f>
        <v>FT-CAND-ERMS-BASNGI-MALIN</v>
      </c>
      <c r="AF2432" s="0" t="str">
        <f aca="false">D2432&amp;V2432</f>
        <v>FT-CAND-ERMS-BAS-</v>
      </c>
    </row>
    <row r="2433" customFormat="false" ht="12.75" hidden="false" customHeight="false" outlineLevel="0" collapsed="false">
      <c r="A2433" s="80" t="n">
        <v>36682</v>
      </c>
      <c r="B2433" s="81" t="s">
        <v>55</v>
      </c>
      <c r="C2433" s="81" t="s">
        <v>56</v>
      </c>
      <c r="D2433" s="81" t="s">
        <v>84</v>
      </c>
      <c r="E2433" s="81" t="s">
        <v>21</v>
      </c>
      <c r="F2433" s="81"/>
      <c r="G2433" s="81" t="s">
        <v>91</v>
      </c>
      <c r="H2433" s="88" t="n">
        <v>37257</v>
      </c>
      <c r="I2433" s="81" t="n">
        <v>0</v>
      </c>
      <c r="J2433" s="81" t="n">
        <v>0</v>
      </c>
      <c r="K2433" s="82" t="n">
        <f aca="false">IF(J2433=0,0,J2433/I2433)</f>
        <v>0</v>
      </c>
      <c r="L2433" s="82" t="n">
        <f aca="false">I2433/UOM</f>
        <v>0</v>
      </c>
      <c r="M2433" s="82" t="n">
        <f aca="false">J2433/UOM</f>
        <v>0</v>
      </c>
      <c r="N2433" s="83" t="str">
        <f aca="false">IF(F2433="P","PHY",IF(F2433="G","G",E2433))</f>
        <v>D</v>
      </c>
      <c r="O2433" s="83" t="str">
        <f aca="false">IF(ISNA(VLOOKUP(G2433,BadCanCurves,1,FALSE())),VLOOKUP(D2433,FOLIOS,6,FALSE()),"not used")</f>
        <v>not used</v>
      </c>
      <c r="P2433" s="83" t="n">
        <f aca="false">IF($N2433="P",VLOOKUP(H2433,PrcBuckets,2,FALSE()),0)</f>
        <v>0</v>
      </c>
      <c r="Q2433" s="83" t="n">
        <f aca="false">IF($N2433="D",VLOOKUP(H2433,BasisBuckets,2,FALSE()),0)</f>
        <v>10</v>
      </c>
      <c r="R2433" s="83" t="n">
        <f aca="false">IF($N2433="PHY",VLOOKUP(H2433,PGDBuckets,2,FALSE()),0)</f>
        <v>0</v>
      </c>
      <c r="S2433" s="83" t="n">
        <f aca="false">IF($N2433="G",VLOOKUP(H2433,PGDBuckets,2,FALSE()),0)</f>
        <v>0</v>
      </c>
      <c r="T2433" s="83" t="n">
        <f aca="false">SUM(P2433:S2433)</f>
        <v>10</v>
      </c>
      <c r="U2433" s="83" t="str">
        <f aca="false">IF(O2433="not used","-",O2433&amp;N2433&amp;T2433)</f>
        <v>-</v>
      </c>
      <c r="V2433" s="83" t="str">
        <f aca="false">IF(O2433="Not Used","-",VLOOKUP(D2433,FOLIOS,7,FALSE())&amp;H2433)</f>
        <v>-</v>
      </c>
      <c r="W2433" s="83" t="str">
        <f aca="false">IF(U2433="-","-",O2433&amp;E2433&amp;H2433)</f>
        <v>-</v>
      </c>
      <c r="X2433" s="84" t="str">
        <f aca="false">D2433&amp;G2433</f>
        <v>FT-CAND-ERMS-BASNGI-MALIN</v>
      </c>
      <c r="AF2433" s="0" t="str">
        <f aca="false">D2433&amp;V2433</f>
        <v>FT-CAND-ERMS-BAS-</v>
      </c>
    </row>
    <row r="2434" customFormat="false" ht="12.75" hidden="false" customHeight="false" outlineLevel="0" collapsed="false">
      <c r="A2434" s="80" t="n">
        <v>36682</v>
      </c>
      <c r="B2434" s="81" t="s">
        <v>55</v>
      </c>
      <c r="C2434" s="81" t="s">
        <v>56</v>
      </c>
      <c r="D2434" s="81" t="s">
        <v>84</v>
      </c>
      <c r="E2434" s="81" t="s">
        <v>21</v>
      </c>
      <c r="F2434" s="81"/>
      <c r="G2434" s="81" t="s">
        <v>91</v>
      </c>
      <c r="H2434" s="88" t="n">
        <v>37288</v>
      </c>
      <c r="I2434" s="81" t="n">
        <v>0</v>
      </c>
      <c r="J2434" s="81" t="n">
        <v>0</v>
      </c>
      <c r="K2434" s="82" t="n">
        <f aca="false">IF(J2434=0,0,J2434/I2434)</f>
        <v>0</v>
      </c>
      <c r="L2434" s="82" t="n">
        <f aca="false">I2434/UOM</f>
        <v>0</v>
      </c>
      <c r="M2434" s="82" t="n">
        <f aca="false">J2434/UOM</f>
        <v>0</v>
      </c>
      <c r="N2434" s="83" t="str">
        <f aca="false">IF(F2434="P","PHY",IF(F2434="G","G",E2434))</f>
        <v>D</v>
      </c>
      <c r="O2434" s="83" t="str">
        <f aca="false">IF(ISNA(VLOOKUP(G2434,BadCanCurves,1,FALSE())),VLOOKUP(D2434,FOLIOS,6,FALSE()),"not used")</f>
        <v>not used</v>
      </c>
      <c r="P2434" s="83" t="n">
        <f aca="false">IF($N2434="P",VLOOKUP(H2434,PrcBuckets,2,FALSE()),0)</f>
        <v>0</v>
      </c>
      <c r="Q2434" s="83" t="n">
        <f aca="false">IF($N2434="D",VLOOKUP(H2434,BasisBuckets,2,FALSE()),0)</f>
        <v>10</v>
      </c>
      <c r="R2434" s="83" t="n">
        <f aca="false">IF($N2434="PHY",VLOOKUP(H2434,PGDBuckets,2,FALSE()),0)</f>
        <v>0</v>
      </c>
      <c r="S2434" s="83" t="n">
        <f aca="false">IF($N2434="G",VLOOKUP(H2434,PGDBuckets,2,FALSE()),0)</f>
        <v>0</v>
      </c>
      <c r="T2434" s="83" t="n">
        <f aca="false">SUM(P2434:S2434)</f>
        <v>10</v>
      </c>
      <c r="U2434" s="83" t="str">
        <f aca="false">IF(O2434="not used","-",O2434&amp;N2434&amp;T2434)</f>
        <v>-</v>
      </c>
      <c r="V2434" s="83" t="str">
        <f aca="false">IF(O2434="Not Used","-",VLOOKUP(D2434,FOLIOS,7,FALSE())&amp;H2434)</f>
        <v>-</v>
      </c>
      <c r="W2434" s="83" t="str">
        <f aca="false">IF(U2434="-","-",O2434&amp;E2434&amp;H2434)</f>
        <v>-</v>
      </c>
      <c r="X2434" s="84" t="str">
        <f aca="false">D2434&amp;G2434</f>
        <v>FT-CAND-ERMS-BASNGI-MALIN</v>
      </c>
      <c r="AF2434" s="0" t="str">
        <f aca="false">D2434&amp;V2434</f>
        <v>FT-CAND-ERMS-BAS-</v>
      </c>
    </row>
    <row r="2435" customFormat="false" ht="12.75" hidden="false" customHeight="false" outlineLevel="0" collapsed="false">
      <c r="A2435" s="80" t="n">
        <v>36682</v>
      </c>
      <c r="B2435" s="81" t="s">
        <v>55</v>
      </c>
      <c r="C2435" s="81" t="s">
        <v>56</v>
      </c>
      <c r="D2435" s="81" t="s">
        <v>84</v>
      </c>
      <c r="E2435" s="81" t="s">
        <v>21</v>
      </c>
      <c r="F2435" s="81"/>
      <c r="G2435" s="81" t="s">
        <v>91</v>
      </c>
      <c r="H2435" s="88" t="n">
        <v>37316</v>
      </c>
      <c r="I2435" s="81" t="n">
        <v>0</v>
      </c>
      <c r="J2435" s="81" t="n">
        <v>0</v>
      </c>
      <c r="K2435" s="82" t="n">
        <f aca="false">IF(J2435=0,0,J2435/I2435)</f>
        <v>0</v>
      </c>
      <c r="L2435" s="82" t="n">
        <f aca="false">I2435/UOM</f>
        <v>0</v>
      </c>
      <c r="M2435" s="82" t="n">
        <f aca="false">J2435/UOM</f>
        <v>0</v>
      </c>
      <c r="N2435" s="83" t="str">
        <f aca="false">IF(F2435="P","PHY",IF(F2435="G","G",E2435))</f>
        <v>D</v>
      </c>
      <c r="O2435" s="83" t="str">
        <f aca="false">IF(ISNA(VLOOKUP(G2435,BadCanCurves,1,FALSE())),VLOOKUP(D2435,FOLIOS,6,FALSE()),"not used")</f>
        <v>not used</v>
      </c>
      <c r="P2435" s="83" t="n">
        <f aca="false">IF($N2435="P",VLOOKUP(H2435,PrcBuckets,2,FALSE()),0)</f>
        <v>0</v>
      </c>
      <c r="Q2435" s="83" t="n">
        <f aca="false">IF($N2435="D",VLOOKUP(H2435,BasisBuckets,2,FALSE()),0)</f>
        <v>10</v>
      </c>
      <c r="R2435" s="83" t="n">
        <f aca="false">IF($N2435="PHY",VLOOKUP(H2435,PGDBuckets,2,FALSE()),0)</f>
        <v>0</v>
      </c>
      <c r="S2435" s="83" t="n">
        <f aca="false">IF($N2435="G",VLOOKUP(H2435,PGDBuckets,2,FALSE()),0)</f>
        <v>0</v>
      </c>
      <c r="T2435" s="83" t="n">
        <f aca="false">SUM(P2435:S2435)</f>
        <v>10</v>
      </c>
      <c r="U2435" s="83" t="str">
        <f aca="false">IF(O2435="not used","-",O2435&amp;N2435&amp;T2435)</f>
        <v>-</v>
      </c>
      <c r="V2435" s="83" t="str">
        <f aca="false">IF(O2435="Not Used","-",VLOOKUP(D2435,FOLIOS,7,FALSE())&amp;H2435)</f>
        <v>-</v>
      </c>
      <c r="W2435" s="83" t="str">
        <f aca="false">IF(U2435="-","-",O2435&amp;E2435&amp;H2435)</f>
        <v>-</v>
      </c>
      <c r="X2435" s="84" t="str">
        <f aca="false">D2435&amp;G2435</f>
        <v>FT-CAND-ERMS-BASNGI-MALIN</v>
      </c>
      <c r="AF2435" s="0" t="str">
        <f aca="false">D2435&amp;V2435</f>
        <v>FT-CAND-ERMS-BAS-</v>
      </c>
    </row>
    <row r="2436" customFormat="false" ht="12.75" hidden="false" customHeight="false" outlineLevel="0" collapsed="false">
      <c r="A2436" s="80" t="n">
        <v>36682</v>
      </c>
      <c r="B2436" s="81" t="s">
        <v>55</v>
      </c>
      <c r="C2436" s="81" t="s">
        <v>56</v>
      </c>
      <c r="D2436" s="81" t="s">
        <v>84</v>
      </c>
      <c r="E2436" s="81" t="s">
        <v>21</v>
      </c>
      <c r="F2436" s="81"/>
      <c r="G2436" s="81" t="s">
        <v>91</v>
      </c>
      <c r="H2436" s="88" t="n">
        <v>37347</v>
      </c>
      <c r="I2436" s="81" t="n">
        <v>0</v>
      </c>
      <c r="J2436" s="81" t="n">
        <v>0</v>
      </c>
      <c r="K2436" s="82" t="n">
        <f aca="false">IF(J2436=0,0,J2436/I2436)</f>
        <v>0</v>
      </c>
      <c r="L2436" s="82" t="n">
        <f aca="false">I2436/UOM</f>
        <v>0</v>
      </c>
      <c r="M2436" s="82" t="n">
        <f aca="false">J2436/UOM</f>
        <v>0</v>
      </c>
      <c r="N2436" s="83" t="str">
        <f aca="false">IF(F2436="P","PHY",IF(F2436="G","G",E2436))</f>
        <v>D</v>
      </c>
      <c r="O2436" s="83" t="str">
        <f aca="false">IF(ISNA(VLOOKUP(G2436,BadCanCurves,1,FALSE())),VLOOKUP(D2436,FOLIOS,6,FALSE()),"not used")</f>
        <v>not used</v>
      </c>
      <c r="P2436" s="83" t="n">
        <f aca="false">IF($N2436="P",VLOOKUP(H2436,PrcBuckets,2,FALSE()),0)</f>
        <v>0</v>
      </c>
      <c r="Q2436" s="83" t="n">
        <f aca="false">IF($N2436="D",VLOOKUP(H2436,BasisBuckets,2,FALSE()),0)</f>
        <v>10</v>
      </c>
      <c r="R2436" s="83" t="n">
        <f aca="false">IF($N2436="PHY",VLOOKUP(H2436,PGDBuckets,2,FALSE()),0)</f>
        <v>0</v>
      </c>
      <c r="S2436" s="83" t="n">
        <f aca="false">IF($N2436="G",VLOOKUP(H2436,PGDBuckets,2,FALSE()),0)</f>
        <v>0</v>
      </c>
      <c r="T2436" s="83" t="n">
        <f aca="false">SUM(P2436:S2436)</f>
        <v>10</v>
      </c>
      <c r="U2436" s="83" t="str">
        <f aca="false">IF(O2436="not used","-",O2436&amp;N2436&amp;T2436)</f>
        <v>-</v>
      </c>
      <c r="V2436" s="83" t="str">
        <f aca="false">IF(O2436="Not Used","-",VLOOKUP(D2436,FOLIOS,7,FALSE())&amp;H2436)</f>
        <v>-</v>
      </c>
      <c r="W2436" s="83" t="str">
        <f aca="false">IF(U2436="-","-",O2436&amp;E2436&amp;H2436)</f>
        <v>-</v>
      </c>
      <c r="X2436" s="84" t="str">
        <f aca="false">D2436&amp;G2436</f>
        <v>FT-CAND-ERMS-BASNGI-MALIN</v>
      </c>
      <c r="AF2436" s="0" t="str">
        <f aca="false">D2436&amp;V2436</f>
        <v>FT-CAND-ERMS-BAS-</v>
      </c>
    </row>
    <row r="2437" customFormat="false" ht="12.75" hidden="false" customHeight="false" outlineLevel="0" collapsed="false">
      <c r="A2437" s="80" t="n">
        <v>36682</v>
      </c>
      <c r="B2437" s="81" t="s">
        <v>55</v>
      </c>
      <c r="C2437" s="81" t="s">
        <v>56</v>
      </c>
      <c r="D2437" s="81" t="s">
        <v>84</v>
      </c>
      <c r="E2437" s="81" t="s">
        <v>21</v>
      </c>
      <c r="F2437" s="81"/>
      <c r="G2437" s="81" t="s">
        <v>91</v>
      </c>
      <c r="H2437" s="88" t="n">
        <v>37377</v>
      </c>
      <c r="I2437" s="81" t="n">
        <v>0</v>
      </c>
      <c r="J2437" s="81" t="n">
        <v>0</v>
      </c>
      <c r="K2437" s="82" t="n">
        <f aca="false">IF(J2437=0,0,J2437/I2437)</f>
        <v>0</v>
      </c>
      <c r="L2437" s="82" t="n">
        <f aca="false">I2437/UOM</f>
        <v>0</v>
      </c>
      <c r="M2437" s="82" t="n">
        <f aca="false">J2437/UOM</f>
        <v>0</v>
      </c>
      <c r="N2437" s="83" t="str">
        <f aca="false">IF(F2437="P","PHY",IF(F2437="G","G",E2437))</f>
        <v>D</v>
      </c>
      <c r="O2437" s="83" t="str">
        <f aca="false">IF(ISNA(VLOOKUP(G2437,BadCanCurves,1,FALSE())),VLOOKUP(D2437,FOLIOS,6,FALSE()),"not used")</f>
        <v>not used</v>
      </c>
      <c r="P2437" s="83" t="n">
        <f aca="false">IF($N2437="P",VLOOKUP(H2437,PrcBuckets,2,FALSE()),0)</f>
        <v>0</v>
      </c>
      <c r="Q2437" s="83" t="n">
        <f aca="false">IF($N2437="D",VLOOKUP(H2437,BasisBuckets,2,FALSE()),0)</f>
        <v>10</v>
      </c>
      <c r="R2437" s="83" t="n">
        <f aca="false">IF($N2437="PHY",VLOOKUP(H2437,PGDBuckets,2,FALSE()),0)</f>
        <v>0</v>
      </c>
      <c r="S2437" s="83" t="n">
        <f aca="false">IF($N2437="G",VLOOKUP(H2437,PGDBuckets,2,FALSE()),0)</f>
        <v>0</v>
      </c>
      <c r="T2437" s="83" t="n">
        <f aca="false">SUM(P2437:S2437)</f>
        <v>10</v>
      </c>
      <c r="U2437" s="83" t="str">
        <f aca="false">IF(O2437="not used","-",O2437&amp;N2437&amp;T2437)</f>
        <v>-</v>
      </c>
      <c r="V2437" s="83" t="str">
        <f aca="false">IF(O2437="Not Used","-",VLOOKUP(D2437,FOLIOS,7,FALSE())&amp;H2437)</f>
        <v>-</v>
      </c>
      <c r="W2437" s="83" t="str">
        <f aca="false">IF(U2437="-","-",O2437&amp;E2437&amp;H2437)</f>
        <v>-</v>
      </c>
      <c r="X2437" s="84" t="str">
        <f aca="false">D2437&amp;G2437</f>
        <v>FT-CAND-ERMS-BASNGI-MALIN</v>
      </c>
      <c r="AF2437" s="0" t="str">
        <f aca="false">D2437&amp;V2437</f>
        <v>FT-CAND-ERMS-BAS-</v>
      </c>
    </row>
    <row r="2438" customFormat="false" ht="12.75" hidden="false" customHeight="false" outlineLevel="0" collapsed="false">
      <c r="A2438" s="80" t="n">
        <v>36682</v>
      </c>
      <c r="B2438" s="81" t="s">
        <v>55</v>
      </c>
      <c r="C2438" s="81" t="s">
        <v>56</v>
      </c>
      <c r="D2438" s="81" t="s">
        <v>84</v>
      </c>
      <c r="E2438" s="81" t="s">
        <v>21</v>
      </c>
      <c r="F2438" s="81"/>
      <c r="G2438" s="81" t="s">
        <v>91</v>
      </c>
      <c r="H2438" s="88" t="n">
        <v>37408</v>
      </c>
      <c r="I2438" s="81" t="n">
        <v>0</v>
      </c>
      <c r="J2438" s="81" t="n">
        <v>0</v>
      </c>
      <c r="K2438" s="82" t="n">
        <f aca="false">IF(J2438=0,0,J2438/I2438)</f>
        <v>0</v>
      </c>
      <c r="L2438" s="82" t="n">
        <f aca="false">I2438/UOM</f>
        <v>0</v>
      </c>
      <c r="M2438" s="82" t="n">
        <f aca="false">J2438/UOM</f>
        <v>0</v>
      </c>
      <c r="N2438" s="83" t="str">
        <f aca="false">IF(F2438="P","PHY",IF(F2438="G","G",E2438))</f>
        <v>D</v>
      </c>
      <c r="O2438" s="83" t="str">
        <f aca="false">IF(ISNA(VLOOKUP(G2438,BadCanCurves,1,FALSE())),VLOOKUP(D2438,FOLIOS,6,FALSE()),"not used")</f>
        <v>not used</v>
      </c>
      <c r="P2438" s="83" t="n">
        <f aca="false">IF($N2438="P",VLOOKUP(H2438,PrcBuckets,2,FALSE()),0)</f>
        <v>0</v>
      </c>
      <c r="Q2438" s="83" t="n">
        <f aca="false">IF($N2438="D",VLOOKUP(H2438,BasisBuckets,2,FALSE()),0)</f>
        <v>10</v>
      </c>
      <c r="R2438" s="83" t="n">
        <f aca="false">IF($N2438="PHY",VLOOKUP(H2438,PGDBuckets,2,FALSE()),0)</f>
        <v>0</v>
      </c>
      <c r="S2438" s="83" t="n">
        <f aca="false">IF($N2438="G",VLOOKUP(H2438,PGDBuckets,2,FALSE()),0)</f>
        <v>0</v>
      </c>
      <c r="T2438" s="83" t="n">
        <f aca="false">SUM(P2438:S2438)</f>
        <v>10</v>
      </c>
      <c r="U2438" s="83" t="str">
        <f aca="false">IF(O2438="not used","-",O2438&amp;N2438&amp;T2438)</f>
        <v>-</v>
      </c>
      <c r="V2438" s="83" t="str">
        <f aca="false">IF(O2438="Not Used","-",VLOOKUP(D2438,FOLIOS,7,FALSE())&amp;H2438)</f>
        <v>-</v>
      </c>
      <c r="W2438" s="83" t="str">
        <f aca="false">IF(U2438="-","-",O2438&amp;E2438&amp;H2438)</f>
        <v>-</v>
      </c>
      <c r="X2438" s="84" t="str">
        <f aca="false">D2438&amp;G2438</f>
        <v>FT-CAND-ERMS-BASNGI-MALIN</v>
      </c>
      <c r="AF2438" s="0" t="str">
        <f aca="false">D2438&amp;V2438</f>
        <v>FT-CAND-ERMS-BAS-</v>
      </c>
    </row>
    <row r="2439" customFormat="false" ht="12.75" hidden="false" customHeight="false" outlineLevel="0" collapsed="false">
      <c r="A2439" s="80" t="n">
        <v>36682</v>
      </c>
      <c r="B2439" s="81" t="s">
        <v>55</v>
      </c>
      <c r="C2439" s="81" t="s">
        <v>56</v>
      </c>
      <c r="D2439" s="81" t="s">
        <v>84</v>
      </c>
      <c r="E2439" s="81" t="s">
        <v>21</v>
      </c>
      <c r="F2439" s="81"/>
      <c r="G2439" s="81" t="s">
        <v>91</v>
      </c>
      <c r="H2439" s="88" t="n">
        <v>37438</v>
      </c>
      <c r="I2439" s="81" t="n">
        <v>0</v>
      </c>
      <c r="J2439" s="81" t="n">
        <v>0</v>
      </c>
      <c r="K2439" s="82" t="n">
        <f aca="false">IF(J2439=0,0,J2439/I2439)</f>
        <v>0</v>
      </c>
      <c r="L2439" s="82" t="n">
        <f aca="false">I2439/UOM</f>
        <v>0</v>
      </c>
      <c r="M2439" s="82" t="n">
        <f aca="false">J2439/UOM</f>
        <v>0</v>
      </c>
      <c r="N2439" s="83" t="str">
        <f aca="false">IF(F2439="P","PHY",IF(F2439="G","G",E2439))</f>
        <v>D</v>
      </c>
      <c r="O2439" s="83" t="str">
        <f aca="false">IF(ISNA(VLOOKUP(G2439,BadCanCurves,1,FALSE())),VLOOKUP(D2439,FOLIOS,6,FALSE()),"not used")</f>
        <v>not used</v>
      </c>
      <c r="P2439" s="83" t="n">
        <f aca="false">IF($N2439="P",VLOOKUP(H2439,PrcBuckets,2,FALSE()),0)</f>
        <v>0</v>
      </c>
      <c r="Q2439" s="83" t="n">
        <f aca="false">IF($N2439="D",VLOOKUP(H2439,BasisBuckets,2,FALSE()),0)</f>
        <v>10</v>
      </c>
      <c r="R2439" s="83" t="n">
        <f aca="false">IF($N2439="PHY",VLOOKUP(H2439,PGDBuckets,2,FALSE()),0)</f>
        <v>0</v>
      </c>
      <c r="S2439" s="83" t="n">
        <f aca="false">IF($N2439="G",VLOOKUP(H2439,PGDBuckets,2,FALSE()),0)</f>
        <v>0</v>
      </c>
      <c r="T2439" s="83" t="n">
        <f aca="false">SUM(P2439:S2439)</f>
        <v>10</v>
      </c>
      <c r="U2439" s="83" t="str">
        <f aca="false">IF(O2439="not used","-",O2439&amp;N2439&amp;T2439)</f>
        <v>-</v>
      </c>
      <c r="V2439" s="83" t="str">
        <f aca="false">IF(O2439="Not Used","-",VLOOKUP(D2439,FOLIOS,7,FALSE())&amp;H2439)</f>
        <v>-</v>
      </c>
      <c r="W2439" s="83" t="str">
        <f aca="false">IF(U2439="-","-",O2439&amp;E2439&amp;H2439)</f>
        <v>-</v>
      </c>
      <c r="X2439" s="84" t="str">
        <f aca="false">D2439&amp;G2439</f>
        <v>FT-CAND-ERMS-BASNGI-MALIN</v>
      </c>
      <c r="AF2439" s="0" t="str">
        <f aca="false">D2439&amp;V2439</f>
        <v>FT-CAND-ERMS-BAS-</v>
      </c>
    </row>
    <row r="2440" customFormat="false" ht="12.75" hidden="false" customHeight="false" outlineLevel="0" collapsed="false">
      <c r="A2440" s="80" t="n">
        <v>36682</v>
      </c>
      <c r="B2440" s="81" t="s">
        <v>55</v>
      </c>
      <c r="C2440" s="81" t="s">
        <v>56</v>
      </c>
      <c r="D2440" s="81" t="s">
        <v>84</v>
      </c>
      <c r="E2440" s="81" t="s">
        <v>21</v>
      </c>
      <c r="F2440" s="81"/>
      <c r="G2440" s="81" t="s">
        <v>91</v>
      </c>
      <c r="H2440" s="88" t="n">
        <v>37469</v>
      </c>
      <c r="I2440" s="81" t="n">
        <v>0</v>
      </c>
      <c r="J2440" s="81" t="n">
        <v>0</v>
      </c>
      <c r="K2440" s="82" t="n">
        <f aca="false">IF(J2440=0,0,J2440/I2440)</f>
        <v>0</v>
      </c>
      <c r="L2440" s="82" t="n">
        <f aca="false">I2440/UOM</f>
        <v>0</v>
      </c>
      <c r="M2440" s="82" t="n">
        <f aca="false">J2440/UOM</f>
        <v>0</v>
      </c>
      <c r="N2440" s="83" t="str">
        <f aca="false">IF(F2440="P","PHY",IF(F2440="G","G",E2440))</f>
        <v>D</v>
      </c>
      <c r="O2440" s="83" t="str">
        <f aca="false">IF(ISNA(VLOOKUP(G2440,BadCanCurves,1,FALSE())),VLOOKUP(D2440,FOLIOS,6,FALSE()),"not used")</f>
        <v>not used</v>
      </c>
      <c r="P2440" s="83" t="n">
        <f aca="false">IF($N2440="P",VLOOKUP(H2440,PrcBuckets,2,FALSE()),0)</f>
        <v>0</v>
      </c>
      <c r="Q2440" s="83" t="n">
        <f aca="false">IF($N2440="D",VLOOKUP(H2440,BasisBuckets,2,FALSE()),0)</f>
        <v>10</v>
      </c>
      <c r="R2440" s="83" t="n">
        <f aca="false">IF($N2440="PHY",VLOOKUP(H2440,PGDBuckets,2,FALSE()),0)</f>
        <v>0</v>
      </c>
      <c r="S2440" s="83" t="n">
        <f aca="false">IF($N2440="G",VLOOKUP(H2440,PGDBuckets,2,FALSE()),0)</f>
        <v>0</v>
      </c>
      <c r="T2440" s="83" t="n">
        <f aca="false">SUM(P2440:S2440)</f>
        <v>10</v>
      </c>
      <c r="U2440" s="83" t="str">
        <f aca="false">IF(O2440="not used","-",O2440&amp;N2440&amp;T2440)</f>
        <v>-</v>
      </c>
      <c r="V2440" s="83" t="str">
        <f aca="false">IF(O2440="Not Used","-",VLOOKUP(D2440,FOLIOS,7,FALSE())&amp;H2440)</f>
        <v>-</v>
      </c>
      <c r="W2440" s="83" t="str">
        <f aca="false">IF(U2440="-","-",O2440&amp;E2440&amp;H2440)</f>
        <v>-</v>
      </c>
      <c r="X2440" s="84" t="str">
        <f aca="false">D2440&amp;G2440</f>
        <v>FT-CAND-ERMS-BASNGI-MALIN</v>
      </c>
      <c r="AF2440" s="0" t="str">
        <f aca="false">D2440&amp;V2440</f>
        <v>FT-CAND-ERMS-BAS-</v>
      </c>
    </row>
    <row r="2441" customFormat="false" ht="12.75" hidden="false" customHeight="false" outlineLevel="0" collapsed="false">
      <c r="A2441" s="80" t="n">
        <v>36682</v>
      </c>
      <c r="B2441" s="81" t="s">
        <v>55</v>
      </c>
      <c r="C2441" s="81" t="s">
        <v>56</v>
      </c>
      <c r="D2441" s="81" t="s">
        <v>84</v>
      </c>
      <c r="E2441" s="81" t="s">
        <v>21</v>
      </c>
      <c r="F2441" s="81"/>
      <c r="G2441" s="81" t="s">
        <v>91</v>
      </c>
      <c r="H2441" s="88" t="n">
        <v>37500</v>
      </c>
      <c r="I2441" s="81" t="n">
        <v>0</v>
      </c>
      <c r="J2441" s="81" t="n">
        <v>0</v>
      </c>
      <c r="K2441" s="82" t="n">
        <f aca="false">IF(J2441=0,0,J2441/I2441)</f>
        <v>0</v>
      </c>
      <c r="L2441" s="82" t="n">
        <f aca="false">I2441/UOM</f>
        <v>0</v>
      </c>
      <c r="M2441" s="82" t="n">
        <f aca="false">J2441/UOM</f>
        <v>0</v>
      </c>
      <c r="N2441" s="83" t="str">
        <f aca="false">IF(F2441="P","PHY",IF(F2441="G","G",E2441))</f>
        <v>D</v>
      </c>
      <c r="O2441" s="83" t="str">
        <f aca="false">IF(ISNA(VLOOKUP(G2441,BadCanCurves,1,FALSE())),VLOOKUP(D2441,FOLIOS,6,FALSE()),"not used")</f>
        <v>not used</v>
      </c>
      <c r="P2441" s="83" t="n">
        <f aca="false">IF($N2441="P",VLOOKUP(H2441,PrcBuckets,2,FALSE()),0)</f>
        <v>0</v>
      </c>
      <c r="Q2441" s="83" t="n">
        <f aca="false">IF($N2441="D",VLOOKUP(H2441,BasisBuckets,2,FALSE()),0)</f>
        <v>10</v>
      </c>
      <c r="R2441" s="83" t="n">
        <f aca="false">IF($N2441="PHY",VLOOKUP(H2441,PGDBuckets,2,FALSE()),0)</f>
        <v>0</v>
      </c>
      <c r="S2441" s="83" t="n">
        <f aca="false">IF($N2441="G",VLOOKUP(H2441,PGDBuckets,2,FALSE()),0)</f>
        <v>0</v>
      </c>
      <c r="T2441" s="83" t="n">
        <f aca="false">SUM(P2441:S2441)</f>
        <v>10</v>
      </c>
      <c r="U2441" s="83" t="str">
        <f aca="false">IF(O2441="not used","-",O2441&amp;N2441&amp;T2441)</f>
        <v>-</v>
      </c>
      <c r="V2441" s="83" t="str">
        <f aca="false">IF(O2441="Not Used","-",VLOOKUP(D2441,FOLIOS,7,FALSE())&amp;H2441)</f>
        <v>-</v>
      </c>
      <c r="W2441" s="83" t="str">
        <f aca="false">IF(U2441="-","-",O2441&amp;E2441&amp;H2441)</f>
        <v>-</v>
      </c>
      <c r="X2441" s="84" t="str">
        <f aca="false">D2441&amp;G2441</f>
        <v>FT-CAND-ERMS-BASNGI-MALIN</v>
      </c>
      <c r="AF2441" s="0" t="str">
        <f aca="false">D2441&amp;V2441</f>
        <v>FT-CAND-ERMS-BAS-</v>
      </c>
    </row>
    <row r="2442" customFormat="false" ht="12.75" hidden="false" customHeight="false" outlineLevel="0" collapsed="false">
      <c r="A2442" s="80" t="n">
        <v>36682</v>
      </c>
      <c r="B2442" s="81" t="s">
        <v>55</v>
      </c>
      <c r="C2442" s="81" t="s">
        <v>56</v>
      </c>
      <c r="D2442" s="81" t="s">
        <v>84</v>
      </c>
      <c r="E2442" s="81" t="s">
        <v>21</v>
      </c>
      <c r="F2442" s="81"/>
      <c r="G2442" s="81" t="s">
        <v>91</v>
      </c>
      <c r="H2442" s="88" t="n">
        <v>37530</v>
      </c>
      <c r="I2442" s="81" t="n">
        <v>0</v>
      </c>
      <c r="J2442" s="81" t="n">
        <v>0</v>
      </c>
      <c r="K2442" s="82" t="n">
        <f aca="false">IF(J2442=0,0,J2442/I2442)</f>
        <v>0</v>
      </c>
      <c r="L2442" s="82" t="n">
        <f aca="false">I2442/UOM</f>
        <v>0</v>
      </c>
      <c r="M2442" s="82" t="n">
        <f aca="false">J2442/UOM</f>
        <v>0</v>
      </c>
      <c r="N2442" s="83" t="str">
        <f aca="false">IF(F2442="P","PHY",IF(F2442="G","G",E2442))</f>
        <v>D</v>
      </c>
      <c r="O2442" s="83" t="str">
        <f aca="false">IF(ISNA(VLOOKUP(G2442,BadCanCurves,1,FALSE())),VLOOKUP(D2442,FOLIOS,6,FALSE()),"not used")</f>
        <v>not used</v>
      </c>
      <c r="P2442" s="83" t="n">
        <f aca="false">IF($N2442="P",VLOOKUP(H2442,PrcBuckets,2,FALSE()),0)</f>
        <v>0</v>
      </c>
      <c r="Q2442" s="83" t="n">
        <f aca="false">IF($N2442="D",VLOOKUP(H2442,BasisBuckets,2,FALSE()),0)</f>
        <v>10</v>
      </c>
      <c r="R2442" s="83" t="n">
        <f aca="false">IF($N2442="PHY",VLOOKUP(H2442,PGDBuckets,2,FALSE()),0)</f>
        <v>0</v>
      </c>
      <c r="S2442" s="83" t="n">
        <f aca="false">IF($N2442="G",VLOOKUP(H2442,PGDBuckets,2,FALSE()),0)</f>
        <v>0</v>
      </c>
      <c r="T2442" s="83" t="n">
        <f aca="false">SUM(P2442:S2442)</f>
        <v>10</v>
      </c>
      <c r="U2442" s="83" t="str">
        <f aca="false">IF(O2442="not used","-",O2442&amp;N2442&amp;T2442)</f>
        <v>-</v>
      </c>
      <c r="V2442" s="83" t="str">
        <f aca="false">IF(O2442="Not Used","-",VLOOKUP(D2442,FOLIOS,7,FALSE())&amp;H2442)</f>
        <v>-</v>
      </c>
      <c r="W2442" s="83" t="str">
        <f aca="false">IF(U2442="-","-",O2442&amp;E2442&amp;H2442)</f>
        <v>-</v>
      </c>
      <c r="X2442" s="84" t="str">
        <f aca="false">D2442&amp;G2442</f>
        <v>FT-CAND-ERMS-BASNGI-MALIN</v>
      </c>
      <c r="AF2442" s="0" t="str">
        <f aca="false">D2442&amp;V2442</f>
        <v>FT-CAND-ERMS-BAS-</v>
      </c>
    </row>
    <row r="2443" customFormat="false" ht="12.75" hidden="false" customHeight="false" outlineLevel="0" collapsed="false">
      <c r="A2443" s="80" t="n">
        <v>36682</v>
      </c>
      <c r="B2443" s="81" t="s">
        <v>55</v>
      </c>
      <c r="C2443" s="81" t="s">
        <v>56</v>
      </c>
      <c r="D2443" s="81" t="s">
        <v>84</v>
      </c>
      <c r="E2443" s="81" t="s">
        <v>21</v>
      </c>
      <c r="F2443" s="81"/>
      <c r="G2443" s="81" t="s">
        <v>91</v>
      </c>
      <c r="H2443" s="88" t="n">
        <v>37561</v>
      </c>
      <c r="I2443" s="81" t="n">
        <v>0</v>
      </c>
      <c r="J2443" s="81" t="n">
        <v>0</v>
      </c>
      <c r="K2443" s="82" t="n">
        <f aca="false">IF(J2443=0,0,J2443/I2443)</f>
        <v>0</v>
      </c>
      <c r="L2443" s="82" t="n">
        <f aca="false">I2443/UOM</f>
        <v>0</v>
      </c>
      <c r="M2443" s="82" t="n">
        <f aca="false">J2443/UOM</f>
        <v>0</v>
      </c>
      <c r="N2443" s="83" t="str">
        <f aca="false">IF(F2443="P","PHY",IF(F2443="G","G",E2443))</f>
        <v>D</v>
      </c>
      <c r="O2443" s="83" t="str">
        <f aca="false">IF(ISNA(VLOOKUP(G2443,BadCanCurves,1,FALSE())),VLOOKUP(D2443,FOLIOS,6,FALSE()),"not used")</f>
        <v>not used</v>
      </c>
      <c r="P2443" s="83" t="n">
        <f aca="false">IF($N2443="P",VLOOKUP(H2443,PrcBuckets,2,FALSE()),0)</f>
        <v>0</v>
      </c>
      <c r="Q2443" s="83" t="n">
        <f aca="false">IF($N2443="D",VLOOKUP(H2443,BasisBuckets,2,FALSE()),0)</f>
        <v>10</v>
      </c>
      <c r="R2443" s="83" t="n">
        <f aca="false">IF($N2443="PHY",VLOOKUP(H2443,PGDBuckets,2,FALSE()),0)</f>
        <v>0</v>
      </c>
      <c r="S2443" s="83" t="n">
        <f aca="false">IF($N2443="G",VLOOKUP(H2443,PGDBuckets,2,FALSE()),0)</f>
        <v>0</v>
      </c>
      <c r="T2443" s="83" t="n">
        <f aca="false">SUM(P2443:S2443)</f>
        <v>10</v>
      </c>
      <c r="U2443" s="83" t="str">
        <f aca="false">IF(O2443="not used","-",O2443&amp;N2443&amp;T2443)</f>
        <v>-</v>
      </c>
      <c r="V2443" s="83" t="str">
        <f aca="false">IF(O2443="Not Used","-",VLOOKUP(D2443,FOLIOS,7,FALSE())&amp;H2443)</f>
        <v>-</v>
      </c>
      <c r="W2443" s="83" t="str">
        <f aca="false">IF(U2443="-","-",O2443&amp;E2443&amp;H2443)</f>
        <v>-</v>
      </c>
      <c r="X2443" s="84" t="str">
        <f aca="false">D2443&amp;G2443</f>
        <v>FT-CAND-ERMS-BASNGI-MALIN</v>
      </c>
      <c r="AF2443" s="0" t="str">
        <f aca="false">D2443&amp;V2443</f>
        <v>FT-CAND-ERMS-BAS-</v>
      </c>
    </row>
    <row r="2444" customFormat="false" ht="12.75" hidden="false" customHeight="false" outlineLevel="0" collapsed="false">
      <c r="A2444" s="80" t="n">
        <v>36682</v>
      </c>
      <c r="B2444" s="81" t="s">
        <v>55</v>
      </c>
      <c r="C2444" s="81" t="s">
        <v>56</v>
      </c>
      <c r="D2444" s="81" t="s">
        <v>84</v>
      </c>
      <c r="E2444" s="81" t="s">
        <v>21</v>
      </c>
      <c r="F2444" s="81"/>
      <c r="G2444" s="81" t="s">
        <v>91</v>
      </c>
      <c r="H2444" s="88" t="n">
        <v>37591</v>
      </c>
      <c r="I2444" s="81" t="n">
        <v>0</v>
      </c>
      <c r="J2444" s="81" t="n">
        <v>0</v>
      </c>
      <c r="K2444" s="82" t="n">
        <f aca="false">IF(J2444=0,0,J2444/I2444)</f>
        <v>0</v>
      </c>
      <c r="L2444" s="82" t="n">
        <f aca="false">I2444/UOM</f>
        <v>0</v>
      </c>
      <c r="M2444" s="82" t="n">
        <f aca="false">J2444/UOM</f>
        <v>0</v>
      </c>
      <c r="N2444" s="83" t="str">
        <f aca="false">IF(F2444="P","PHY",IF(F2444="G","G",E2444))</f>
        <v>D</v>
      </c>
      <c r="O2444" s="83" t="str">
        <f aca="false">IF(ISNA(VLOOKUP(G2444,BadCanCurves,1,FALSE())),VLOOKUP(D2444,FOLIOS,6,FALSE()),"not used")</f>
        <v>not used</v>
      </c>
      <c r="P2444" s="83" t="n">
        <f aca="false">IF($N2444="P",VLOOKUP(H2444,PrcBuckets,2,FALSE()),0)</f>
        <v>0</v>
      </c>
      <c r="Q2444" s="83" t="n">
        <f aca="false">IF($N2444="D",VLOOKUP(H2444,BasisBuckets,2,FALSE()),0)</f>
        <v>10</v>
      </c>
      <c r="R2444" s="83" t="n">
        <f aca="false">IF($N2444="PHY",VLOOKUP(H2444,PGDBuckets,2,FALSE()),0)</f>
        <v>0</v>
      </c>
      <c r="S2444" s="83" t="n">
        <f aca="false">IF($N2444="G",VLOOKUP(H2444,PGDBuckets,2,FALSE()),0)</f>
        <v>0</v>
      </c>
      <c r="T2444" s="83" t="n">
        <f aca="false">SUM(P2444:S2444)</f>
        <v>10</v>
      </c>
      <c r="U2444" s="83" t="str">
        <f aca="false">IF(O2444="not used","-",O2444&amp;N2444&amp;T2444)</f>
        <v>-</v>
      </c>
      <c r="V2444" s="83" t="str">
        <f aca="false">IF(O2444="Not Used","-",VLOOKUP(D2444,FOLIOS,7,FALSE())&amp;H2444)</f>
        <v>-</v>
      </c>
      <c r="W2444" s="83" t="str">
        <f aca="false">IF(U2444="-","-",O2444&amp;E2444&amp;H2444)</f>
        <v>-</v>
      </c>
      <c r="X2444" s="84" t="str">
        <f aca="false">D2444&amp;G2444</f>
        <v>FT-CAND-ERMS-BASNGI-MALIN</v>
      </c>
      <c r="AF2444" s="0" t="str">
        <f aca="false">D2444&amp;V2444</f>
        <v>FT-CAND-ERMS-BAS-</v>
      </c>
    </row>
    <row r="2445" customFormat="false" ht="12.75" hidden="false" customHeight="false" outlineLevel="0" collapsed="false">
      <c r="A2445" s="80" t="n">
        <v>36682</v>
      </c>
      <c r="B2445" s="81" t="s">
        <v>55</v>
      </c>
      <c r="C2445" s="81" t="s">
        <v>56</v>
      </c>
      <c r="D2445" s="81" t="s">
        <v>84</v>
      </c>
      <c r="E2445" s="81" t="s">
        <v>21</v>
      </c>
      <c r="F2445" s="81"/>
      <c r="G2445" s="81" t="s">
        <v>91</v>
      </c>
      <c r="H2445" s="88" t="n">
        <v>37622</v>
      </c>
      <c r="I2445" s="81" t="n">
        <v>0</v>
      </c>
      <c r="J2445" s="81" t="n">
        <v>0</v>
      </c>
      <c r="K2445" s="82" t="n">
        <f aca="false">IF(J2445=0,0,J2445/I2445)</f>
        <v>0</v>
      </c>
      <c r="L2445" s="82" t="n">
        <f aca="false">I2445/UOM</f>
        <v>0</v>
      </c>
      <c r="M2445" s="82" t="n">
        <f aca="false">J2445/UOM</f>
        <v>0</v>
      </c>
      <c r="N2445" s="83" t="str">
        <f aca="false">IF(F2445="P","PHY",IF(F2445="G","G",E2445))</f>
        <v>D</v>
      </c>
      <c r="O2445" s="83" t="str">
        <f aca="false">IF(ISNA(VLOOKUP(G2445,BadCanCurves,1,FALSE())),VLOOKUP(D2445,FOLIOS,6,FALSE()),"not used")</f>
        <v>not used</v>
      </c>
      <c r="P2445" s="83" t="n">
        <f aca="false">IF($N2445="P",VLOOKUP(H2445,PrcBuckets,2,FALSE()),0)</f>
        <v>0</v>
      </c>
      <c r="Q2445" s="83" t="n">
        <f aca="false">IF($N2445="D",VLOOKUP(H2445,BasisBuckets,2,FALSE()),0)</f>
        <v>11</v>
      </c>
      <c r="R2445" s="83" t="n">
        <f aca="false">IF($N2445="PHY",VLOOKUP(H2445,PGDBuckets,2,FALSE()),0)</f>
        <v>0</v>
      </c>
      <c r="S2445" s="83" t="n">
        <f aca="false">IF($N2445="G",VLOOKUP(H2445,PGDBuckets,2,FALSE()),0)</f>
        <v>0</v>
      </c>
      <c r="T2445" s="83" t="n">
        <f aca="false">SUM(P2445:S2445)</f>
        <v>11</v>
      </c>
      <c r="U2445" s="83" t="str">
        <f aca="false">IF(O2445="not used","-",O2445&amp;N2445&amp;T2445)</f>
        <v>-</v>
      </c>
      <c r="V2445" s="83" t="str">
        <f aca="false">IF(O2445="Not Used","-",VLOOKUP(D2445,FOLIOS,7,FALSE())&amp;H2445)</f>
        <v>-</v>
      </c>
      <c r="W2445" s="83" t="str">
        <f aca="false">IF(U2445="-","-",O2445&amp;E2445&amp;H2445)</f>
        <v>-</v>
      </c>
      <c r="X2445" s="84" t="str">
        <f aca="false">D2445&amp;G2445</f>
        <v>FT-CAND-ERMS-BASNGI-MALIN</v>
      </c>
      <c r="AF2445" s="0" t="str">
        <f aca="false">D2445&amp;V2445</f>
        <v>FT-CAND-ERMS-BAS-</v>
      </c>
    </row>
    <row r="2446" customFormat="false" ht="12.75" hidden="false" customHeight="false" outlineLevel="0" collapsed="false">
      <c r="A2446" s="80" t="n">
        <v>36682</v>
      </c>
      <c r="B2446" s="81" t="s">
        <v>55</v>
      </c>
      <c r="C2446" s="81" t="s">
        <v>56</v>
      </c>
      <c r="D2446" s="81" t="s">
        <v>84</v>
      </c>
      <c r="E2446" s="81" t="s">
        <v>21</v>
      </c>
      <c r="F2446" s="81"/>
      <c r="G2446" s="81" t="s">
        <v>91</v>
      </c>
      <c r="H2446" s="88" t="n">
        <v>37653</v>
      </c>
      <c r="I2446" s="81" t="n">
        <v>0</v>
      </c>
      <c r="J2446" s="81" t="n">
        <v>0</v>
      </c>
      <c r="K2446" s="82" t="n">
        <f aca="false">IF(J2446=0,0,J2446/I2446)</f>
        <v>0</v>
      </c>
      <c r="L2446" s="82" t="n">
        <f aca="false">I2446/UOM</f>
        <v>0</v>
      </c>
      <c r="M2446" s="82" t="n">
        <f aca="false">J2446/UOM</f>
        <v>0</v>
      </c>
      <c r="N2446" s="83" t="str">
        <f aca="false">IF(F2446="P","PHY",IF(F2446="G","G",E2446))</f>
        <v>D</v>
      </c>
      <c r="O2446" s="83" t="str">
        <f aca="false">IF(ISNA(VLOOKUP(G2446,BadCanCurves,1,FALSE())),VLOOKUP(D2446,FOLIOS,6,FALSE()),"not used")</f>
        <v>not used</v>
      </c>
      <c r="P2446" s="83" t="n">
        <f aca="false">IF($N2446="P",VLOOKUP(H2446,PrcBuckets,2,FALSE()),0)</f>
        <v>0</v>
      </c>
      <c r="Q2446" s="83" t="n">
        <f aca="false">IF($N2446="D",VLOOKUP(H2446,BasisBuckets,2,FALSE()),0)</f>
        <v>11</v>
      </c>
      <c r="R2446" s="83" t="n">
        <f aca="false">IF($N2446="PHY",VLOOKUP(H2446,PGDBuckets,2,FALSE()),0)</f>
        <v>0</v>
      </c>
      <c r="S2446" s="83" t="n">
        <f aca="false">IF($N2446="G",VLOOKUP(H2446,PGDBuckets,2,FALSE()),0)</f>
        <v>0</v>
      </c>
      <c r="T2446" s="83" t="n">
        <f aca="false">SUM(P2446:S2446)</f>
        <v>11</v>
      </c>
      <c r="U2446" s="83" t="str">
        <f aca="false">IF(O2446="not used","-",O2446&amp;N2446&amp;T2446)</f>
        <v>-</v>
      </c>
      <c r="V2446" s="83" t="str">
        <f aca="false">IF(O2446="Not Used","-",VLOOKUP(D2446,FOLIOS,7,FALSE())&amp;H2446)</f>
        <v>-</v>
      </c>
      <c r="W2446" s="83" t="str">
        <f aca="false">IF(U2446="-","-",O2446&amp;E2446&amp;H2446)</f>
        <v>-</v>
      </c>
      <c r="X2446" s="84" t="str">
        <f aca="false">D2446&amp;G2446</f>
        <v>FT-CAND-ERMS-BASNGI-MALIN</v>
      </c>
      <c r="AF2446" s="0" t="str">
        <f aca="false">D2446&amp;V2446</f>
        <v>FT-CAND-ERMS-BAS-</v>
      </c>
    </row>
    <row r="2447" customFormat="false" ht="12.75" hidden="false" customHeight="false" outlineLevel="0" collapsed="false">
      <c r="A2447" s="80" t="n">
        <v>36682</v>
      </c>
      <c r="B2447" s="81" t="s">
        <v>55</v>
      </c>
      <c r="C2447" s="81" t="s">
        <v>56</v>
      </c>
      <c r="D2447" s="81" t="s">
        <v>84</v>
      </c>
      <c r="E2447" s="81" t="s">
        <v>21</v>
      </c>
      <c r="F2447" s="81"/>
      <c r="G2447" s="81" t="s">
        <v>91</v>
      </c>
      <c r="H2447" s="88" t="n">
        <v>37681</v>
      </c>
      <c r="I2447" s="81" t="n">
        <v>0</v>
      </c>
      <c r="J2447" s="81" t="n">
        <v>0</v>
      </c>
      <c r="K2447" s="82" t="n">
        <f aca="false">IF(J2447=0,0,J2447/I2447)</f>
        <v>0</v>
      </c>
      <c r="L2447" s="82" t="n">
        <f aca="false">I2447/UOM</f>
        <v>0</v>
      </c>
      <c r="M2447" s="82" t="n">
        <f aca="false">J2447/UOM</f>
        <v>0</v>
      </c>
      <c r="N2447" s="83" t="str">
        <f aca="false">IF(F2447="P","PHY",IF(F2447="G","G",E2447))</f>
        <v>D</v>
      </c>
      <c r="O2447" s="83" t="str">
        <f aca="false">IF(ISNA(VLOOKUP(G2447,BadCanCurves,1,FALSE())),VLOOKUP(D2447,FOLIOS,6,FALSE()),"not used")</f>
        <v>not used</v>
      </c>
      <c r="P2447" s="83" t="n">
        <f aca="false">IF($N2447="P",VLOOKUP(H2447,PrcBuckets,2,FALSE()),0)</f>
        <v>0</v>
      </c>
      <c r="Q2447" s="83" t="n">
        <f aca="false">IF($N2447="D",VLOOKUP(H2447,BasisBuckets,2,FALSE()),0)</f>
        <v>11</v>
      </c>
      <c r="R2447" s="83" t="n">
        <f aca="false">IF($N2447="PHY",VLOOKUP(H2447,PGDBuckets,2,FALSE()),0)</f>
        <v>0</v>
      </c>
      <c r="S2447" s="83" t="n">
        <f aca="false">IF($N2447="G",VLOOKUP(H2447,PGDBuckets,2,FALSE()),0)</f>
        <v>0</v>
      </c>
      <c r="T2447" s="83" t="n">
        <f aca="false">SUM(P2447:S2447)</f>
        <v>11</v>
      </c>
      <c r="U2447" s="83" t="str">
        <f aca="false">IF(O2447="not used","-",O2447&amp;N2447&amp;T2447)</f>
        <v>-</v>
      </c>
      <c r="V2447" s="83" t="str">
        <f aca="false">IF(O2447="Not Used","-",VLOOKUP(D2447,FOLIOS,7,FALSE())&amp;H2447)</f>
        <v>-</v>
      </c>
      <c r="W2447" s="83" t="str">
        <f aca="false">IF(U2447="-","-",O2447&amp;E2447&amp;H2447)</f>
        <v>-</v>
      </c>
      <c r="X2447" s="84" t="str">
        <f aca="false">D2447&amp;G2447</f>
        <v>FT-CAND-ERMS-BASNGI-MALIN</v>
      </c>
      <c r="AF2447" s="0" t="str">
        <f aca="false">D2447&amp;V2447</f>
        <v>FT-CAND-ERMS-BAS-</v>
      </c>
    </row>
    <row r="2448" customFormat="false" ht="12.75" hidden="false" customHeight="false" outlineLevel="0" collapsed="false">
      <c r="A2448" s="80" t="n">
        <v>36682</v>
      </c>
      <c r="B2448" s="81" t="s">
        <v>55</v>
      </c>
      <c r="C2448" s="81" t="s">
        <v>56</v>
      </c>
      <c r="D2448" s="81" t="s">
        <v>84</v>
      </c>
      <c r="E2448" s="81" t="s">
        <v>21</v>
      </c>
      <c r="F2448" s="81"/>
      <c r="G2448" s="81" t="s">
        <v>91</v>
      </c>
      <c r="H2448" s="88" t="n">
        <v>37712</v>
      </c>
      <c r="I2448" s="81" t="n">
        <v>0</v>
      </c>
      <c r="J2448" s="81" t="n">
        <v>0</v>
      </c>
      <c r="K2448" s="82" t="n">
        <f aca="false">IF(J2448=0,0,J2448/I2448)</f>
        <v>0</v>
      </c>
      <c r="L2448" s="82" t="n">
        <f aca="false">I2448/UOM</f>
        <v>0</v>
      </c>
      <c r="M2448" s="82" t="n">
        <f aca="false">J2448/UOM</f>
        <v>0</v>
      </c>
      <c r="N2448" s="83" t="str">
        <f aca="false">IF(F2448="P","PHY",IF(F2448="G","G",E2448))</f>
        <v>D</v>
      </c>
      <c r="O2448" s="83" t="str">
        <f aca="false">IF(ISNA(VLOOKUP(G2448,BadCanCurves,1,FALSE())),VLOOKUP(D2448,FOLIOS,6,FALSE()),"not used")</f>
        <v>not used</v>
      </c>
      <c r="P2448" s="83" t="n">
        <f aca="false">IF($N2448="P",VLOOKUP(H2448,PrcBuckets,2,FALSE()),0)</f>
        <v>0</v>
      </c>
      <c r="Q2448" s="83" t="n">
        <f aca="false">IF($N2448="D",VLOOKUP(H2448,BasisBuckets,2,FALSE()),0)</f>
        <v>11</v>
      </c>
      <c r="R2448" s="83" t="n">
        <f aca="false">IF($N2448="PHY",VLOOKUP(H2448,PGDBuckets,2,FALSE()),0)</f>
        <v>0</v>
      </c>
      <c r="S2448" s="83" t="n">
        <f aca="false">IF($N2448="G",VLOOKUP(H2448,PGDBuckets,2,FALSE()),0)</f>
        <v>0</v>
      </c>
      <c r="T2448" s="83" t="n">
        <f aca="false">SUM(P2448:S2448)</f>
        <v>11</v>
      </c>
      <c r="U2448" s="83" t="str">
        <f aca="false">IF(O2448="not used","-",O2448&amp;N2448&amp;T2448)</f>
        <v>-</v>
      </c>
      <c r="V2448" s="83" t="str">
        <f aca="false">IF(O2448="Not Used","-",VLOOKUP(D2448,FOLIOS,7,FALSE())&amp;H2448)</f>
        <v>-</v>
      </c>
      <c r="W2448" s="83" t="str">
        <f aca="false">IF(U2448="-","-",O2448&amp;E2448&amp;H2448)</f>
        <v>-</v>
      </c>
      <c r="X2448" s="84" t="str">
        <f aca="false">D2448&amp;G2448</f>
        <v>FT-CAND-ERMS-BASNGI-MALIN</v>
      </c>
      <c r="AF2448" s="0" t="str">
        <f aca="false">D2448&amp;V2448</f>
        <v>FT-CAND-ERMS-BAS-</v>
      </c>
    </row>
    <row r="2449" customFormat="false" ht="12.75" hidden="false" customHeight="false" outlineLevel="0" collapsed="false">
      <c r="A2449" s="80" t="n">
        <v>36682</v>
      </c>
      <c r="B2449" s="81" t="s">
        <v>55</v>
      </c>
      <c r="C2449" s="81" t="s">
        <v>56</v>
      </c>
      <c r="D2449" s="81" t="s">
        <v>84</v>
      </c>
      <c r="E2449" s="81" t="s">
        <v>21</v>
      </c>
      <c r="F2449" s="81"/>
      <c r="G2449" s="81" t="s">
        <v>91</v>
      </c>
      <c r="H2449" s="88" t="n">
        <v>37742</v>
      </c>
      <c r="I2449" s="81" t="n">
        <v>0</v>
      </c>
      <c r="J2449" s="81" t="n">
        <v>0</v>
      </c>
      <c r="K2449" s="82" t="n">
        <f aca="false">IF(J2449=0,0,J2449/I2449)</f>
        <v>0</v>
      </c>
      <c r="L2449" s="82" t="n">
        <f aca="false">I2449/UOM</f>
        <v>0</v>
      </c>
      <c r="M2449" s="82" t="n">
        <f aca="false">J2449/UOM</f>
        <v>0</v>
      </c>
      <c r="N2449" s="83" t="str">
        <f aca="false">IF(F2449="P","PHY",IF(F2449="G","G",E2449))</f>
        <v>D</v>
      </c>
      <c r="O2449" s="83" t="str">
        <f aca="false">IF(ISNA(VLOOKUP(G2449,BadCanCurves,1,FALSE())),VLOOKUP(D2449,FOLIOS,6,FALSE()),"not used")</f>
        <v>not used</v>
      </c>
      <c r="P2449" s="83" t="n">
        <f aca="false">IF($N2449="P",VLOOKUP(H2449,PrcBuckets,2,FALSE()),0)</f>
        <v>0</v>
      </c>
      <c r="Q2449" s="83" t="n">
        <f aca="false">IF($N2449="D",VLOOKUP(H2449,BasisBuckets,2,FALSE()),0)</f>
        <v>11</v>
      </c>
      <c r="R2449" s="83" t="n">
        <f aca="false">IF($N2449="PHY",VLOOKUP(H2449,PGDBuckets,2,FALSE()),0)</f>
        <v>0</v>
      </c>
      <c r="S2449" s="83" t="n">
        <f aca="false">IF($N2449="G",VLOOKUP(H2449,PGDBuckets,2,FALSE()),0)</f>
        <v>0</v>
      </c>
      <c r="T2449" s="83" t="n">
        <f aca="false">SUM(P2449:S2449)</f>
        <v>11</v>
      </c>
      <c r="U2449" s="83" t="str">
        <f aca="false">IF(O2449="not used","-",O2449&amp;N2449&amp;T2449)</f>
        <v>-</v>
      </c>
      <c r="V2449" s="83" t="str">
        <f aca="false">IF(O2449="Not Used","-",VLOOKUP(D2449,FOLIOS,7,FALSE())&amp;H2449)</f>
        <v>-</v>
      </c>
      <c r="W2449" s="83" t="str">
        <f aca="false">IF(U2449="-","-",O2449&amp;E2449&amp;H2449)</f>
        <v>-</v>
      </c>
      <c r="X2449" s="84" t="str">
        <f aca="false">D2449&amp;G2449</f>
        <v>FT-CAND-ERMS-BASNGI-MALIN</v>
      </c>
      <c r="AF2449" s="0" t="str">
        <f aca="false">D2449&amp;V2449</f>
        <v>FT-CAND-ERMS-BAS-</v>
      </c>
    </row>
    <row r="2450" customFormat="false" ht="12.75" hidden="false" customHeight="false" outlineLevel="0" collapsed="false">
      <c r="A2450" s="80" t="n">
        <v>36682</v>
      </c>
      <c r="B2450" s="81" t="s">
        <v>55</v>
      </c>
      <c r="C2450" s="81" t="s">
        <v>56</v>
      </c>
      <c r="D2450" s="81" t="s">
        <v>84</v>
      </c>
      <c r="E2450" s="81" t="s">
        <v>21</v>
      </c>
      <c r="F2450" s="81"/>
      <c r="G2450" s="81" t="s">
        <v>91</v>
      </c>
      <c r="H2450" s="88" t="n">
        <v>37773</v>
      </c>
      <c r="I2450" s="81" t="n">
        <v>0</v>
      </c>
      <c r="J2450" s="81" t="n">
        <v>0</v>
      </c>
      <c r="K2450" s="82" t="n">
        <f aca="false">IF(J2450=0,0,J2450/I2450)</f>
        <v>0</v>
      </c>
      <c r="L2450" s="82" t="n">
        <f aca="false">I2450/UOM</f>
        <v>0</v>
      </c>
      <c r="M2450" s="82" t="n">
        <f aca="false">J2450/UOM</f>
        <v>0</v>
      </c>
      <c r="N2450" s="83" t="str">
        <f aca="false">IF(F2450="P","PHY",IF(F2450="G","G",E2450))</f>
        <v>D</v>
      </c>
      <c r="O2450" s="83" t="str">
        <f aca="false">IF(ISNA(VLOOKUP(G2450,BadCanCurves,1,FALSE())),VLOOKUP(D2450,FOLIOS,6,FALSE()),"not used")</f>
        <v>not used</v>
      </c>
      <c r="P2450" s="83" t="n">
        <f aca="false">IF($N2450="P",VLOOKUP(H2450,PrcBuckets,2,FALSE()),0)</f>
        <v>0</v>
      </c>
      <c r="Q2450" s="83" t="n">
        <f aca="false">IF($N2450="D",VLOOKUP(H2450,BasisBuckets,2,FALSE()),0)</f>
        <v>11</v>
      </c>
      <c r="R2450" s="83" t="n">
        <f aca="false">IF($N2450="PHY",VLOOKUP(H2450,PGDBuckets,2,FALSE()),0)</f>
        <v>0</v>
      </c>
      <c r="S2450" s="83" t="n">
        <f aca="false">IF($N2450="G",VLOOKUP(H2450,PGDBuckets,2,FALSE()),0)</f>
        <v>0</v>
      </c>
      <c r="T2450" s="83" t="n">
        <f aca="false">SUM(P2450:S2450)</f>
        <v>11</v>
      </c>
      <c r="U2450" s="83" t="str">
        <f aca="false">IF(O2450="not used","-",O2450&amp;N2450&amp;T2450)</f>
        <v>-</v>
      </c>
      <c r="V2450" s="83" t="str">
        <f aca="false">IF(O2450="Not Used","-",VLOOKUP(D2450,FOLIOS,7,FALSE())&amp;H2450)</f>
        <v>-</v>
      </c>
      <c r="W2450" s="83" t="str">
        <f aca="false">IF(U2450="-","-",O2450&amp;E2450&amp;H2450)</f>
        <v>-</v>
      </c>
      <c r="X2450" s="84" t="str">
        <f aca="false">D2450&amp;G2450</f>
        <v>FT-CAND-ERMS-BASNGI-MALIN</v>
      </c>
      <c r="AF2450" s="0" t="str">
        <f aca="false">D2450&amp;V2450</f>
        <v>FT-CAND-ERMS-BAS-</v>
      </c>
    </row>
    <row r="2451" customFormat="false" ht="12.75" hidden="false" customHeight="false" outlineLevel="0" collapsed="false">
      <c r="A2451" s="80" t="n">
        <v>36682</v>
      </c>
      <c r="B2451" s="81" t="s">
        <v>55</v>
      </c>
      <c r="C2451" s="81" t="s">
        <v>56</v>
      </c>
      <c r="D2451" s="81" t="s">
        <v>84</v>
      </c>
      <c r="E2451" s="81" t="s">
        <v>21</v>
      </c>
      <c r="F2451" s="81"/>
      <c r="G2451" s="81" t="s">
        <v>91</v>
      </c>
      <c r="H2451" s="88" t="n">
        <v>37803</v>
      </c>
      <c r="I2451" s="81" t="n">
        <v>0</v>
      </c>
      <c r="J2451" s="81" t="n">
        <v>0</v>
      </c>
      <c r="K2451" s="82" t="n">
        <f aca="false">IF(J2451=0,0,J2451/I2451)</f>
        <v>0</v>
      </c>
      <c r="L2451" s="82" t="n">
        <f aca="false">I2451/UOM</f>
        <v>0</v>
      </c>
      <c r="M2451" s="82" t="n">
        <f aca="false">J2451/UOM</f>
        <v>0</v>
      </c>
      <c r="N2451" s="83" t="str">
        <f aca="false">IF(F2451="P","PHY",IF(F2451="G","G",E2451))</f>
        <v>D</v>
      </c>
      <c r="O2451" s="83" t="str">
        <f aca="false">IF(ISNA(VLOOKUP(G2451,BadCanCurves,1,FALSE())),VLOOKUP(D2451,FOLIOS,6,FALSE()),"not used")</f>
        <v>not used</v>
      </c>
      <c r="P2451" s="83" t="n">
        <f aca="false">IF($N2451="P",VLOOKUP(H2451,PrcBuckets,2,FALSE()),0)</f>
        <v>0</v>
      </c>
      <c r="Q2451" s="83" t="n">
        <f aca="false">IF($N2451="D",VLOOKUP(H2451,BasisBuckets,2,FALSE()),0)</f>
        <v>11</v>
      </c>
      <c r="R2451" s="83" t="n">
        <f aca="false">IF($N2451="PHY",VLOOKUP(H2451,PGDBuckets,2,FALSE()),0)</f>
        <v>0</v>
      </c>
      <c r="S2451" s="83" t="n">
        <f aca="false">IF($N2451="G",VLOOKUP(H2451,PGDBuckets,2,FALSE()),0)</f>
        <v>0</v>
      </c>
      <c r="T2451" s="83" t="n">
        <f aca="false">SUM(P2451:S2451)</f>
        <v>11</v>
      </c>
      <c r="U2451" s="83" t="str">
        <f aca="false">IF(O2451="not used","-",O2451&amp;N2451&amp;T2451)</f>
        <v>-</v>
      </c>
      <c r="V2451" s="83" t="str">
        <f aca="false">IF(O2451="Not Used","-",VLOOKUP(D2451,FOLIOS,7,FALSE())&amp;H2451)</f>
        <v>-</v>
      </c>
      <c r="W2451" s="83" t="str">
        <f aca="false">IF(U2451="-","-",O2451&amp;E2451&amp;H2451)</f>
        <v>-</v>
      </c>
      <c r="X2451" s="84" t="str">
        <f aca="false">D2451&amp;G2451</f>
        <v>FT-CAND-ERMS-BASNGI-MALIN</v>
      </c>
      <c r="AF2451" s="0" t="str">
        <f aca="false">D2451&amp;V2451</f>
        <v>FT-CAND-ERMS-BAS-</v>
      </c>
    </row>
    <row r="2452" customFormat="false" ht="12.75" hidden="false" customHeight="false" outlineLevel="0" collapsed="false">
      <c r="A2452" s="80" t="n">
        <v>36682</v>
      </c>
      <c r="B2452" s="81" t="s">
        <v>55</v>
      </c>
      <c r="C2452" s="81" t="s">
        <v>56</v>
      </c>
      <c r="D2452" s="81" t="s">
        <v>84</v>
      </c>
      <c r="E2452" s="81" t="s">
        <v>21</v>
      </c>
      <c r="F2452" s="81"/>
      <c r="G2452" s="81" t="s">
        <v>91</v>
      </c>
      <c r="H2452" s="88" t="n">
        <v>37834</v>
      </c>
      <c r="I2452" s="81" t="n">
        <v>0</v>
      </c>
      <c r="J2452" s="81" t="n">
        <v>0</v>
      </c>
      <c r="K2452" s="82" t="n">
        <f aca="false">IF(J2452=0,0,J2452/I2452)</f>
        <v>0</v>
      </c>
      <c r="L2452" s="82" t="n">
        <f aca="false">I2452/UOM</f>
        <v>0</v>
      </c>
      <c r="M2452" s="82" t="n">
        <f aca="false">J2452/UOM</f>
        <v>0</v>
      </c>
      <c r="N2452" s="83" t="str">
        <f aca="false">IF(F2452="P","PHY",IF(F2452="G","G",E2452))</f>
        <v>D</v>
      </c>
      <c r="O2452" s="83" t="str">
        <f aca="false">IF(ISNA(VLOOKUP(G2452,BadCanCurves,1,FALSE())),VLOOKUP(D2452,FOLIOS,6,FALSE()),"not used")</f>
        <v>not used</v>
      </c>
      <c r="P2452" s="83" t="n">
        <f aca="false">IF($N2452="P",VLOOKUP(H2452,PrcBuckets,2,FALSE()),0)</f>
        <v>0</v>
      </c>
      <c r="Q2452" s="83" t="n">
        <f aca="false">IF($N2452="D",VLOOKUP(H2452,BasisBuckets,2,FALSE()),0)</f>
        <v>11</v>
      </c>
      <c r="R2452" s="83" t="n">
        <f aca="false">IF($N2452="PHY",VLOOKUP(H2452,PGDBuckets,2,FALSE()),0)</f>
        <v>0</v>
      </c>
      <c r="S2452" s="83" t="n">
        <f aca="false">IF($N2452="G",VLOOKUP(H2452,PGDBuckets,2,FALSE()),0)</f>
        <v>0</v>
      </c>
      <c r="T2452" s="83" t="n">
        <f aca="false">SUM(P2452:S2452)</f>
        <v>11</v>
      </c>
      <c r="U2452" s="83" t="str">
        <f aca="false">IF(O2452="not used","-",O2452&amp;N2452&amp;T2452)</f>
        <v>-</v>
      </c>
      <c r="V2452" s="83" t="str">
        <f aca="false">IF(O2452="Not Used","-",VLOOKUP(D2452,FOLIOS,7,FALSE())&amp;H2452)</f>
        <v>-</v>
      </c>
      <c r="W2452" s="83" t="str">
        <f aca="false">IF(U2452="-","-",O2452&amp;E2452&amp;H2452)</f>
        <v>-</v>
      </c>
      <c r="X2452" s="84" t="str">
        <f aca="false">D2452&amp;G2452</f>
        <v>FT-CAND-ERMS-BASNGI-MALIN</v>
      </c>
      <c r="AF2452" s="0" t="str">
        <f aca="false">D2452&amp;V2452</f>
        <v>FT-CAND-ERMS-BAS-</v>
      </c>
    </row>
    <row r="2453" customFormat="false" ht="12.75" hidden="false" customHeight="false" outlineLevel="0" collapsed="false">
      <c r="A2453" s="80" t="n">
        <v>36682</v>
      </c>
      <c r="B2453" s="81" t="s">
        <v>55</v>
      </c>
      <c r="C2453" s="81" t="s">
        <v>56</v>
      </c>
      <c r="D2453" s="81" t="s">
        <v>84</v>
      </c>
      <c r="E2453" s="81" t="s">
        <v>21</v>
      </c>
      <c r="F2453" s="81"/>
      <c r="G2453" s="81" t="s">
        <v>91</v>
      </c>
      <c r="H2453" s="88" t="n">
        <v>37865</v>
      </c>
      <c r="I2453" s="81" t="n">
        <v>0</v>
      </c>
      <c r="J2453" s="81" t="n">
        <v>0</v>
      </c>
      <c r="K2453" s="82" t="n">
        <f aca="false">IF(J2453=0,0,J2453/I2453)</f>
        <v>0</v>
      </c>
      <c r="L2453" s="82" t="n">
        <f aca="false">I2453/UOM</f>
        <v>0</v>
      </c>
      <c r="M2453" s="82" t="n">
        <f aca="false">J2453/UOM</f>
        <v>0</v>
      </c>
      <c r="N2453" s="83" t="str">
        <f aca="false">IF(F2453="P","PHY",IF(F2453="G","G",E2453))</f>
        <v>D</v>
      </c>
      <c r="O2453" s="83" t="str">
        <f aca="false">IF(ISNA(VLOOKUP(G2453,BadCanCurves,1,FALSE())),VLOOKUP(D2453,FOLIOS,6,FALSE()),"not used")</f>
        <v>not used</v>
      </c>
      <c r="P2453" s="83" t="n">
        <f aca="false">IF($N2453="P",VLOOKUP(H2453,PrcBuckets,2,FALSE()),0)</f>
        <v>0</v>
      </c>
      <c r="Q2453" s="83" t="n">
        <f aca="false">IF($N2453="D",VLOOKUP(H2453,BasisBuckets,2,FALSE()),0)</f>
        <v>11</v>
      </c>
      <c r="R2453" s="83" t="n">
        <f aca="false">IF($N2453="PHY",VLOOKUP(H2453,PGDBuckets,2,FALSE()),0)</f>
        <v>0</v>
      </c>
      <c r="S2453" s="83" t="n">
        <f aca="false">IF($N2453="G",VLOOKUP(H2453,PGDBuckets,2,FALSE()),0)</f>
        <v>0</v>
      </c>
      <c r="T2453" s="83" t="n">
        <f aca="false">SUM(P2453:S2453)</f>
        <v>11</v>
      </c>
      <c r="U2453" s="83" t="str">
        <f aca="false">IF(O2453="not used","-",O2453&amp;N2453&amp;T2453)</f>
        <v>-</v>
      </c>
      <c r="V2453" s="83" t="str">
        <f aca="false">IF(O2453="Not Used","-",VLOOKUP(D2453,FOLIOS,7,FALSE())&amp;H2453)</f>
        <v>-</v>
      </c>
      <c r="W2453" s="83" t="str">
        <f aca="false">IF(U2453="-","-",O2453&amp;E2453&amp;H2453)</f>
        <v>-</v>
      </c>
      <c r="X2453" s="84" t="str">
        <f aca="false">D2453&amp;G2453</f>
        <v>FT-CAND-ERMS-BASNGI-MALIN</v>
      </c>
      <c r="AF2453" s="0" t="str">
        <f aca="false">D2453&amp;V2453</f>
        <v>FT-CAND-ERMS-BAS-</v>
      </c>
    </row>
    <row r="2454" customFormat="false" ht="12.75" hidden="false" customHeight="false" outlineLevel="0" collapsed="false">
      <c r="A2454" s="80" t="n">
        <v>36682</v>
      </c>
      <c r="B2454" s="81" t="s">
        <v>55</v>
      </c>
      <c r="C2454" s="81" t="s">
        <v>56</v>
      </c>
      <c r="D2454" s="81" t="s">
        <v>84</v>
      </c>
      <c r="E2454" s="81" t="s">
        <v>21</v>
      </c>
      <c r="F2454" s="81"/>
      <c r="G2454" s="81" t="s">
        <v>91</v>
      </c>
      <c r="H2454" s="88" t="n">
        <v>37895</v>
      </c>
      <c r="I2454" s="81" t="n">
        <v>0</v>
      </c>
      <c r="J2454" s="81" t="n">
        <v>0</v>
      </c>
      <c r="K2454" s="82" t="n">
        <f aca="false">IF(J2454=0,0,J2454/I2454)</f>
        <v>0</v>
      </c>
      <c r="L2454" s="82" t="n">
        <f aca="false">I2454/UOM</f>
        <v>0</v>
      </c>
      <c r="M2454" s="82" t="n">
        <f aca="false">J2454/UOM</f>
        <v>0</v>
      </c>
      <c r="N2454" s="83" t="str">
        <f aca="false">IF(F2454="P","PHY",IF(F2454="G","G",E2454))</f>
        <v>D</v>
      </c>
      <c r="O2454" s="83" t="str">
        <f aca="false">IF(ISNA(VLOOKUP(G2454,BadCanCurves,1,FALSE())),VLOOKUP(D2454,FOLIOS,6,FALSE()),"not used")</f>
        <v>not used</v>
      </c>
      <c r="P2454" s="83" t="n">
        <f aca="false">IF($N2454="P",VLOOKUP(H2454,PrcBuckets,2,FALSE()),0)</f>
        <v>0</v>
      </c>
      <c r="Q2454" s="83" t="n">
        <f aca="false">IF($N2454="D",VLOOKUP(H2454,BasisBuckets,2,FALSE()),0)</f>
        <v>11</v>
      </c>
      <c r="R2454" s="83" t="n">
        <f aca="false">IF($N2454="PHY",VLOOKUP(H2454,PGDBuckets,2,FALSE()),0)</f>
        <v>0</v>
      </c>
      <c r="S2454" s="83" t="n">
        <f aca="false">IF($N2454="G",VLOOKUP(H2454,PGDBuckets,2,FALSE()),0)</f>
        <v>0</v>
      </c>
      <c r="T2454" s="83" t="n">
        <f aca="false">SUM(P2454:S2454)</f>
        <v>11</v>
      </c>
      <c r="U2454" s="83" t="str">
        <f aca="false">IF(O2454="not used","-",O2454&amp;N2454&amp;T2454)</f>
        <v>-</v>
      </c>
      <c r="V2454" s="83" t="str">
        <f aca="false">IF(O2454="Not Used","-",VLOOKUP(D2454,FOLIOS,7,FALSE())&amp;H2454)</f>
        <v>-</v>
      </c>
      <c r="W2454" s="83" t="str">
        <f aca="false">IF(U2454="-","-",O2454&amp;E2454&amp;H2454)</f>
        <v>-</v>
      </c>
      <c r="X2454" s="84" t="str">
        <f aca="false">D2454&amp;G2454</f>
        <v>FT-CAND-ERMS-BASNGI-MALIN</v>
      </c>
      <c r="AF2454" s="0" t="str">
        <f aca="false">D2454&amp;V2454</f>
        <v>FT-CAND-ERMS-BAS-</v>
      </c>
    </row>
    <row r="2455" customFormat="false" ht="12.75" hidden="false" customHeight="false" outlineLevel="0" collapsed="false">
      <c r="A2455" s="80" t="n">
        <v>36682</v>
      </c>
      <c r="B2455" s="81" t="s">
        <v>55</v>
      </c>
      <c r="C2455" s="81" t="s">
        <v>56</v>
      </c>
      <c r="D2455" s="81" t="s">
        <v>84</v>
      </c>
      <c r="E2455" s="81" t="s">
        <v>21</v>
      </c>
      <c r="F2455" s="81"/>
      <c r="G2455" s="81" t="s">
        <v>92</v>
      </c>
      <c r="H2455" s="88" t="n">
        <v>36831</v>
      </c>
      <c r="I2455" s="81" t="n">
        <v>0</v>
      </c>
      <c r="J2455" s="81" t="n">
        <v>0</v>
      </c>
      <c r="K2455" s="82" t="n">
        <f aca="false">IF(J2455=0,0,J2455/I2455)</f>
        <v>0</v>
      </c>
      <c r="L2455" s="82" t="n">
        <f aca="false">I2455/UOM</f>
        <v>0</v>
      </c>
      <c r="M2455" s="82" t="n">
        <f aca="false">J2455/UOM</f>
        <v>0</v>
      </c>
      <c r="N2455" s="83" t="str">
        <f aca="false">IF(F2455="P","PHY",IF(F2455="G","G",E2455))</f>
        <v>D</v>
      </c>
      <c r="O2455" s="83" t="str">
        <f aca="false">IF(ISNA(VLOOKUP(G2455,BadCanCurves,1,FALSE())),VLOOKUP(D2455,FOLIOS,6,FALSE()),"not used")</f>
        <v>not used</v>
      </c>
      <c r="P2455" s="83" t="n">
        <f aca="false">IF($N2455="P",VLOOKUP(H2455,PrcBuckets,2,FALSE()),0)</f>
        <v>0</v>
      </c>
      <c r="Q2455" s="83" t="n">
        <f aca="false">IF($N2455="D",VLOOKUP(H2455,BasisBuckets,2,FALSE()),0)</f>
        <v>8</v>
      </c>
      <c r="R2455" s="83" t="n">
        <f aca="false">IF($N2455="PHY",VLOOKUP(H2455,PGDBuckets,2,FALSE()),0)</f>
        <v>0</v>
      </c>
      <c r="S2455" s="83" t="n">
        <f aca="false">IF($N2455="G",VLOOKUP(H2455,PGDBuckets,2,FALSE()),0)</f>
        <v>0</v>
      </c>
      <c r="T2455" s="83" t="n">
        <f aca="false">SUM(P2455:S2455)</f>
        <v>8</v>
      </c>
      <c r="U2455" s="83" t="str">
        <f aca="false">IF(O2455="not used","-",O2455&amp;N2455&amp;T2455)</f>
        <v>-</v>
      </c>
      <c r="V2455" s="83" t="str">
        <f aca="false">IF(O2455="Not Used","-",VLOOKUP(D2455,FOLIOS,7,FALSE())&amp;H2455)</f>
        <v>-</v>
      </c>
      <c r="W2455" s="83" t="str">
        <f aca="false">IF(U2455="-","-",O2455&amp;E2455&amp;H2455)</f>
        <v>-</v>
      </c>
      <c r="X2455" s="84" t="str">
        <f aca="false">D2455&amp;G2455</f>
        <v>FT-CAND-ERMS-BASNGI-SOCAL</v>
      </c>
      <c r="AF2455" s="0" t="str">
        <f aca="false">D2455&amp;V2455</f>
        <v>FT-CAND-ERMS-BAS-</v>
      </c>
    </row>
    <row r="2456" customFormat="false" ht="12.75" hidden="false" customHeight="false" outlineLevel="0" collapsed="false">
      <c r="A2456" s="80" t="n">
        <v>36682</v>
      </c>
      <c r="B2456" s="81" t="s">
        <v>55</v>
      </c>
      <c r="C2456" s="81" t="s">
        <v>56</v>
      </c>
      <c r="D2456" s="81" t="s">
        <v>84</v>
      </c>
      <c r="E2456" s="81" t="s">
        <v>21</v>
      </c>
      <c r="F2456" s="81"/>
      <c r="G2456" s="81" t="s">
        <v>92</v>
      </c>
      <c r="H2456" s="88" t="n">
        <v>36861</v>
      </c>
      <c r="I2456" s="81" t="n">
        <v>0</v>
      </c>
      <c r="J2456" s="81" t="n">
        <v>0</v>
      </c>
      <c r="K2456" s="82" t="n">
        <f aca="false">IF(J2456=0,0,J2456/I2456)</f>
        <v>0</v>
      </c>
      <c r="L2456" s="82" t="n">
        <f aca="false">I2456/UOM</f>
        <v>0</v>
      </c>
      <c r="M2456" s="82" t="n">
        <f aca="false">J2456/UOM</f>
        <v>0</v>
      </c>
      <c r="N2456" s="83" t="str">
        <f aca="false">IF(F2456="P","PHY",IF(F2456="G","G",E2456))</f>
        <v>D</v>
      </c>
      <c r="O2456" s="83" t="str">
        <f aca="false">IF(ISNA(VLOOKUP(G2456,BadCanCurves,1,FALSE())),VLOOKUP(D2456,FOLIOS,6,FALSE()),"not used")</f>
        <v>not used</v>
      </c>
      <c r="P2456" s="83" t="n">
        <f aca="false">IF($N2456="P",VLOOKUP(H2456,PrcBuckets,2,FALSE()),0)</f>
        <v>0</v>
      </c>
      <c r="Q2456" s="83" t="n">
        <f aca="false">IF($N2456="D",VLOOKUP(H2456,BasisBuckets,2,FALSE()),0)</f>
        <v>8</v>
      </c>
      <c r="R2456" s="83" t="n">
        <f aca="false">IF($N2456="PHY",VLOOKUP(H2456,PGDBuckets,2,FALSE()),0)</f>
        <v>0</v>
      </c>
      <c r="S2456" s="83" t="n">
        <f aca="false">IF($N2456="G",VLOOKUP(H2456,PGDBuckets,2,FALSE()),0)</f>
        <v>0</v>
      </c>
      <c r="T2456" s="83" t="n">
        <f aca="false">SUM(P2456:S2456)</f>
        <v>8</v>
      </c>
      <c r="U2456" s="83" t="str">
        <f aca="false">IF(O2456="not used","-",O2456&amp;N2456&amp;T2456)</f>
        <v>-</v>
      </c>
      <c r="V2456" s="83" t="str">
        <f aca="false">IF(O2456="Not Used","-",VLOOKUP(D2456,FOLIOS,7,FALSE())&amp;H2456)</f>
        <v>-</v>
      </c>
      <c r="W2456" s="83" t="str">
        <f aca="false">IF(U2456="-","-",O2456&amp;E2456&amp;H2456)</f>
        <v>-</v>
      </c>
      <c r="X2456" s="84" t="str">
        <f aca="false">D2456&amp;G2456</f>
        <v>FT-CAND-ERMS-BASNGI-SOCAL</v>
      </c>
      <c r="AF2456" s="0" t="str">
        <f aca="false">D2456&amp;V2456</f>
        <v>FT-CAND-ERMS-BAS-</v>
      </c>
    </row>
    <row r="2457" customFormat="false" ht="12.75" hidden="false" customHeight="false" outlineLevel="0" collapsed="false">
      <c r="A2457" s="80" t="n">
        <v>36682</v>
      </c>
      <c r="B2457" s="81" t="s">
        <v>55</v>
      </c>
      <c r="C2457" s="81" t="s">
        <v>56</v>
      </c>
      <c r="D2457" s="81" t="s">
        <v>84</v>
      </c>
      <c r="E2457" s="81" t="s">
        <v>21</v>
      </c>
      <c r="F2457" s="81"/>
      <c r="G2457" s="81" t="s">
        <v>92</v>
      </c>
      <c r="H2457" s="88" t="n">
        <v>36892</v>
      </c>
      <c r="I2457" s="81" t="n">
        <v>0</v>
      </c>
      <c r="J2457" s="81" t="n">
        <v>0</v>
      </c>
      <c r="K2457" s="82" t="n">
        <f aca="false">IF(J2457=0,0,J2457/I2457)</f>
        <v>0</v>
      </c>
      <c r="L2457" s="82" t="n">
        <f aca="false">I2457/UOM</f>
        <v>0</v>
      </c>
      <c r="M2457" s="82" t="n">
        <f aca="false">J2457/UOM</f>
        <v>0</v>
      </c>
      <c r="N2457" s="83" t="str">
        <f aca="false">IF(F2457="P","PHY",IF(F2457="G","G",E2457))</f>
        <v>D</v>
      </c>
      <c r="O2457" s="83" t="str">
        <f aca="false">IF(ISNA(VLOOKUP(G2457,BadCanCurves,1,FALSE())),VLOOKUP(D2457,FOLIOS,6,FALSE()),"not used")</f>
        <v>not used</v>
      </c>
      <c r="P2457" s="83" t="n">
        <f aca="false">IF($N2457="P",VLOOKUP(H2457,PrcBuckets,2,FALSE()),0)</f>
        <v>0</v>
      </c>
      <c r="Q2457" s="83" t="n">
        <f aca="false">IF($N2457="D",VLOOKUP(H2457,BasisBuckets,2,FALSE()),0)</f>
        <v>9</v>
      </c>
      <c r="R2457" s="83" t="n">
        <f aca="false">IF($N2457="PHY",VLOOKUP(H2457,PGDBuckets,2,FALSE()),0)</f>
        <v>0</v>
      </c>
      <c r="S2457" s="83" t="n">
        <f aca="false">IF($N2457="G",VLOOKUP(H2457,PGDBuckets,2,FALSE()),0)</f>
        <v>0</v>
      </c>
      <c r="T2457" s="83" t="n">
        <f aca="false">SUM(P2457:S2457)</f>
        <v>9</v>
      </c>
      <c r="U2457" s="83" t="str">
        <f aca="false">IF(O2457="not used","-",O2457&amp;N2457&amp;T2457)</f>
        <v>-</v>
      </c>
      <c r="V2457" s="83" t="str">
        <f aca="false">IF(O2457="Not Used","-",VLOOKUP(D2457,FOLIOS,7,FALSE())&amp;H2457)</f>
        <v>-</v>
      </c>
      <c r="W2457" s="83" t="str">
        <f aca="false">IF(U2457="-","-",O2457&amp;E2457&amp;H2457)</f>
        <v>-</v>
      </c>
      <c r="X2457" s="84" t="str">
        <f aca="false">D2457&amp;G2457</f>
        <v>FT-CAND-ERMS-BASNGI-SOCAL</v>
      </c>
      <c r="AF2457" s="0" t="str">
        <f aca="false">D2457&amp;V2457</f>
        <v>FT-CAND-ERMS-BAS-</v>
      </c>
    </row>
    <row r="2458" customFormat="false" ht="12.75" hidden="false" customHeight="false" outlineLevel="0" collapsed="false">
      <c r="A2458" s="80" t="n">
        <v>36682</v>
      </c>
      <c r="B2458" s="81" t="s">
        <v>55</v>
      </c>
      <c r="C2458" s="81" t="s">
        <v>56</v>
      </c>
      <c r="D2458" s="81" t="s">
        <v>84</v>
      </c>
      <c r="E2458" s="81" t="s">
        <v>21</v>
      </c>
      <c r="F2458" s="81"/>
      <c r="G2458" s="81" t="s">
        <v>92</v>
      </c>
      <c r="H2458" s="88" t="n">
        <v>36923</v>
      </c>
      <c r="I2458" s="81" t="n">
        <v>0</v>
      </c>
      <c r="J2458" s="81" t="n">
        <v>0</v>
      </c>
      <c r="K2458" s="82" t="n">
        <f aca="false">IF(J2458=0,0,J2458/I2458)</f>
        <v>0</v>
      </c>
      <c r="L2458" s="82" t="n">
        <f aca="false">I2458/UOM</f>
        <v>0</v>
      </c>
      <c r="M2458" s="82" t="n">
        <f aca="false">J2458/UOM</f>
        <v>0</v>
      </c>
      <c r="N2458" s="83" t="str">
        <f aca="false">IF(F2458="P","PHY",IF(F2458="G","G",E2458))</f>
        <v>D</v>
      </c>
      <c r="O2458" s="83" t="str">
        <f aca="false">IF(ISNA(VLOOKUP(G2458,BadCanCurves,1,FALSE())),VLOOKUP(D2458,FOLIOS,6,FALSE()),"not used")</f>
        <v>not used</v>
      </c>
      <c r="P2458" s="83" t="n">
        <f aca="false">IF($N2458="P",VLOOKUP(H2458,PrcBuckets,2,FALSE()),0)</f>
        <v>0</v>
      </c>
      <c r="Q2458" s="83" t="n">
        <f aca="false">IF($N2458="D",VLOOKUP(H2458,BasisBuckets,2,FALSE()),0)</f>
        <v>9</v>
      </c>
      <c r="R2458" s="83" t="n">
        <f aca="false">IF($N2458="PHY",VLOOKUP(H2458,PGDBuckets,2,FALSE()),0)</f>
        <v>0</v>
      </c>
      <c r="S2458" s="83" t="n">
        <f aca="false">IF($N2458="G",VLOOKUP(H2458,PGDBuckets,2,FALSE()),0)</f>
        <v>0</v>
      </c>
      <c r="T2458" s="83" t="n">
        <f aca="false">SUM(P2458:S2458)</f>
        <v>9</v>
      </c>
      <c r="U2458" s="83" t="str">
        <f aca="false">IF(O2458="not used","-",O2458&amp;N2458&amp;T2458)</f>
        <v>-</v>
      </c>
      <c r="V2458" s="83" t="str">
        <f aca="false">IF(O2458="Not Used","-",VLOOKUP(D2458,FOLIOS,7,FALSE())&amp;H2458)</f>
        <v>-</v>
      </c>
      <c r="W2458" s="83" t="str">
        <f aca="false">IF(U2458="-","-",O2458&amp;E2458&amp;H2458)</f>
        <v>-</v>
      </c>
      <c r="X2458" s="84" t="str">
        <f aca="false">D2458&amp;G2458</f>
        <v>FT-CAND-ERMS-BASNGI-SOCAL</v>
      </c>
      <c r="AF2458" s="0" t="str">
        <f aca="false">D2458&amp;V2458</f>
        <v>FT-CAND-ERMS-BAS-</v>
      </c>
    </row>
    <row r="2459" customFormat="false" ht="12.75" hidden="false" customHeight="false" outlineLevel="0" collapsed="false">
      <c r="A2459" s="80" t="n">
        <v>36682</v>
      </c>
      <c r="B2459" s="81" t="s">
        <v>55</v>
      </c>
      <c r="C2459" s="81" t="s">
        <v>56</v>
      </c>
      <c r="D2459" s="81" t="s">
        <v>84</v>
      </c>
      <c r="E2459" s="81" t="s">
        <v>21</v>
      </c>
      <c r="F2459" s="81"/>
      <c r="G2459" s="81" t="s">
        <v>92</v>
      </c>
      <c r="H2459" s="88" t="n">
        <v>36951</v>
      </c>
      <c r="I2459" s="81" t="n">
        <v>0</v>
      </c>
      <c r="J2459" s="81" t="n">
        <v>0</v>
      </c>
      <c r="K2459" s="82" t="n">
        <f aca="false">IF(J2459=0,0,J2459/I2459)</f>
        <v>0</v>
      </c>
      <c r="L2459" s="82" t="n">
        <f aca="false">I2459/UOM</f>
        <v>0</v>
      </c>
      <c r="M2459" s="82" t="n">
        <f aca="false">J2459/UOM</f>
        <v>0</v>
      </c>
      <c r="N2459" s="83" t="str">
        <f aca="false">IF(F2459="P","PHY",IF(F2459="G","G",E2459))</f>
        <v>D</v>
      </c>
      <c r="O2459" s="83" t="str">
        <f aca="false">IF(ISNA(VLOOKUP(G2459,BadCanCurves,1,FALSE())),VLOOKUP(D2459,FOLIOS,6,FALSE()),"not used")</f>
        <v>not used</v>
      </c>
      <c r="P2459" s="83" t="n">
        <f aca="false">IF($N2459="P",VLOOKUP(H2459,PrcBuckets,2,FALSE()),0)</f>
        <v>0</v>
      </c>
      <c r="Q2459" s="83" t="n">
        <f aca="false">IF($N2459="D",VLOOKUP(H2459,BasisBuckets,2,FALSE()),0)</f>
        <v>9</v>
      </c>
      <c r="R2459" s="83" t="n">
        <f aca="false">IF($N2459="PHY",VLOOKUP(H2459,PGDBuckets,2,FALSE()),0)</f>
        <v>0</v>
      </c>
      <c r="S2459" s="83" t="n">
        <f aca="false">IF($N2459="G",VLOOKUP(H2459,PGDBuckets,2,FALSE()),0)</f>
        <v>0</v>
      </c>
      <c r="T2459" s="83" t="n">
        <f aca="false">SUM(P2459:S2459)</f>
        <v>9</v>
      </c>
      <c r="U2459" s="83" t="str">
        <f aca="false">IF(O2459="not used","-",O2459&amp;N2459&amp;T2459)</f>
        <v>-</v>
      </c>
      <c r="V2459" s="83" t="str">
        <f aca="false">IF(O2459="Not Used","-",VLOOKUP(D2459,FOLIOS,7,FALSE())&amp;H2459)</f>
        <v>-</v>
      </c>
      <c r="W2459" s="83" t="str">
        <f aca="false">IF(U2459="-","-",O2459&amp;E2459&amp;H2459)</f>
        <v>-</v>
      </c>
      <c r="X2459" s="84" t="str">
        <f aca="false">D2459&amp;G2459</f>
        <v>FT-CAND-ERMS-BASNGI-SOCAL</v>
      </c>
      <c r="AF2459" s="0" t="str">
        <f aca="false">D2459&amp;V2459</f>
        <v>FT-CAND-ERMS-BAS-</v>
      </c>
    </row>
    <row r="2460" customFormat="false" ht="12.75" hidden="false" customHeight="false" outlineLevel="0" collapsed="false">
      <c r="A2460" s="80" t="n">
        <v>36682</v>
      </c>
      <c r="B2460" s="81" t="s">
        <v>55</v>
      </c>
      <c r="C2460" s="81" t="s">
        <v>56</v>
      </c>
      <c r="D2460" s="81" t="s">
        <v>84</v>
      </c>
      <c r="E2460" s="81" t="s">
        <v>21</v>
      </c>
      <c r="F2460" s="81"/>
      <c r="G2460" s="81" t="s">
        <v>93</v>
      </c>
      <c r="H2460" s="88" t="n">
        <v>36708</v>
      </c>
      <c r="I2460" s="81" t="n">
        <v>0</v>
      </c>
      <c r="J2460" s="81" t="n">
        <v>0</v>
      </c>
      <c r="K2460" s="82" t="n">
        <f aca="false">IF(J2460=0,0,J2460/I2460)</f>
        <v>0</v>
      </c>
      <c r="L2460" s="82" t="n">
        <f aca="false">I2460/UOM</f>
        <v>0</v>
      </c>
      <c r="M2460" s="82" t="n">
        <f aca="false">J2460/UOM</f>
        <v>0</v>
      </c>
      <c r="N2460" s="83" t="str">
        <f aca="false">IF(F2460="P","PHY",IF(F2460="G","G",E2460))</f>
        <v>D</v>
      </c>
      <c r="O2460" s="83" t="str">
        <f aca="false">IF(ISNA(VLOOKUP(G2460,BadCanCurves,1,FALSE())),VLOOKUP(D2460,FOLIOS,6,FALSE()),"not used")</f>
        <v>not used</v>
      </c>
      <c r="P2460" s="83" t="n">
        <f aca="false">IF($N2460="P",VLOOKUP(H2460,PrcBuckets,2,FALSE()),0)</f>
        <v>0</v>
      </c>
      <c r="Q2460" s="83" t="n">
        <f aca="false">IF($N2460="D",VLOOKUP(H2460,BasisBuckets,2,FALSE()),0)</f>
        <v>4</v>
      </c>
      <c r="R2460" s="83" t="n">
        <f aca="false">IF($N2460="PHY",VLOOKUP(H2460,PGDBuckets,2,FALSE()),0)</f>
        <v>0</v>
      </c>
      <c r="S2460" s="83" t="n">
        <f aca="false">IF($N2460="G",VLOOKUP(H2460,PGDBuckets,2,FALSE()),0)</f>
        <v>0</v>
      </c>
      <c r="T2460" s="83" t="n">
        <f aca="false">SUM(P2460:S2460)</f>
        <v>4</v>
      </c>
      <c r="U2460" s="83" t="str">
        <f aca="false">IF(O2460="not used","-",O2460&amp;N2460&amp;T2460)</f>
        <v>-</v>
      </c>
      <c r="V2460" s="83" t="str">
        <f aca="false">IF(O2460="Not Used","-",VLOOKUP(D2460,FOLIOS,7,FALSE())&amp;H2460)</f>
        <v>-</v>
      </c>
      <c r="W2460" s="83" t="str">
        <f aca="false">IF(U2460="-","-",O2460&amp;E2460&amp;H2460)</f>
        <v>-</v>
      </c>
      <c r="X2460" s="84" t="str">
        <f aca="false">D2460&amp;G2460</f>
        <v>FT-CAND-ERMS-BASNGI/CHI. GATE</v>
      </c>
      <c r="AF2460" s="0" t="str">
        <f aca="false">D2460&amp;V2460</f>
        <v>FT-CAND-ERMS-BAS-</v>
      </c>
    </row>
    <row r="2461" customFormat="false" ht="12.75" hidden="false" customHeight="false" outlineLevel="0" collapsed="false">
      <c r="A2461" s="80" t="n">
        <v>36682</v>
      </c>
      <c r="B2461" s="81" t="s">
        <v>55</v>
      </c>
      <c r="C2461" s="81" t="s">
        <v>56</v>
      </c>
      <c r="D2461" s="81" t="s">
        <v>84</v>
      </c>
      <c r="E2461" s="81" t="s">
        <v>21</v>
      </c>
      <c r="F2461" s="81"/>
      <c r="G2461" s="81" t="s">
        <v>93</v>
      </c>
      <c r="H2461" s="88" t="n">
        <v>36739</v>
      </c>
      <c r="I2461" s="81" t="n">
        <v>0</v>
      </c>
      <c r="J2461" s="81" t="n">
        <v>0</v>
      </c>
      <c r="K2461" s="82" t="n">
        <f aca="false">IF(J2461=0,0,J2461/I2461)</f>
        <v>0</v>
      </c>
      <c r="L2461" s="82" t="n">
        <f aca="false">I2461/UOM</f>
        <v>0</v>
      </c>
      <c r="M2461" s="82" t="n">
        <f aca="false">J2461/UOM</f>
        <v>0</v>
      </c>
      <c r="N2461" s="83" t="str">
        <f aca="false">IF(F2461="P","PHY",IF(F2461="G","G",E2461))</f>
        <v>D</v>
      </c>
      <c r="O2461" s="83" t="str">
        <f aca="false">IF(ISNA(VLOOKUP(G2461,BadCanCurves,1,FALSE())),VLOOKUP(D2461,FOLIOS,6,FALSE()),"not used")</f>
        <v>not used</v>
      </c>
      <c r="P2461" s="83" t="n">
        <f aca="false">IF($N2461="P",VLOOKUP(H2461,PrcBuckets,2,FALSE()),0)</f>
        <v>0</v>
      </c>
      <c r="Q2461" s="83" t="n">
        <f aca="false">IF($N2461="D",VLOOKUP(H2461,BasisBuckets,2,FALSE()),0)</f>
        <v>5</v>
      </c>
      <c r="R2461" s="83" t="n">
        <f aca="false">IF($N2461="PHY",VLOOKUP(H2461,PGDBuckets,2,FALSE()),0)</f>
        <v>0</v>
      </c>
      <c r="S2461" s="83" t="n">
        <f aca="false">IF($N2461="G",VLOOKUP(H2461,PGDBuckets,2,FALSE()),0)</f>
        <v>0</v>
      </c>
      <c r="T2461" s="83" t="n">
        <f aca="false">SUM(P2461:S2461)</f>
        <v>5</v>
      </c>
      <c r="U2461" s="83" t="str">
        <f aca="false">IF(O2461="not used","-",O2461&amp;N2461&amp;T2461)</f>
        <v>-</v>
      </c>
      <c r="V2461" s="83" t="str">
        <f aca="false">IF(O2461="Not Used","-",VLOOKUP(D2461,FOLIOS,7,FALSE())&amp;H2461)</f>
        <v>-</v>
      </c>
      <c r="W2461" s="83" t="str">
        <f aca="false">IF(U2461="-","-",O2461&amp;E2461&amp;H2461)</f>
        <v>-</v>
      </c>
      <c r="X2461" s="84" t="str">
        <f aca="false">D2461&amp;G2461</f>
        <v>FT-CAND-ERMS-BASNGI/CHI. GATE</v>
      </c>
      <c r="AF2461" s="0" t="str">
        <f aca="false">D2461&amp;V2461</f>
        <v>FT-CAND-ERMS-BAS-</v>
      </c>
    </row>
    <row r="2462" customFormat="false" ht="12.75" hidden="false" customHeight="false" outlineLevel="0" collapsed="false">
      <c r="A2462" s="80" t="n">
        <v>36682</v>
      </c>
      <c r="B2462" s="81" t="s">
        <v>55</v>
      </c>
      <c r="C2462" s="81" t="s">
        <v>56</v>
      </c>
      <c r="D2462" s="81" t="s">
        <v>84</v>
      </c>
      <c r="E2462" s="81" t="s">
        <v>21</v>
      </c>
      <c r="F2462" s="81"/>
      <c r="G2462" s="81" t="s">
        <v>93</v>
      </c>
      <c r="H2462" s="88" t="n">
        <v>36770</v>
      </c>
      <c r="I2462" s="81" t="n">
        <v>0</v>
      </c>
      <c r="J2462" s="81" t="n">
        <v>0</v>
      </c>
      <c r="K2462" s="82" t="n">
        <f aca="false">IF(J2462=0,0,J2462/I2462)</f>
        <v>0</v>
      </c>
      <c r="L2462" s="82" t="n">
        <f aca="false">I2462/UOM</f>
        <v>0</v>
      </c>
      <c r="M2462" s="82" t="n">
        <f aca="false">J2462/UOM</f>
        <v>0</v>
      </c>
      <c r="N2462" s="83" t="str">
        <f aca="false">IF(F2462="P","PHY",IF(F2462="G","G",E2462))</f>
        <v>D</v>
      </c>
      <c r="O2462" s="83" t="str">
        <f aca="false">IF(ISNA(VLOOKUP(G2462,BadCanCurves,1,FALSE())),VLOOKUP(D2462,FOLIOS,6,FALSE()),"not used")</f>
        <v>not used</v>
      </c>
      <c r="P2462" s="83" t="n">
        <f aca="false">IF($N2462="P",VLOOKUP(H2462,PrcBuckets,2,FALSE()),0)</f>
        <v>0</v>
      </c>
      <c r="Q2462" s="83" t="n">
        <f aca="false">IF($N2462="D",VLOOKUP(H2462,BasisBuckets,2,FALSE()),0)</f>
        <v>6</v>
      </c>
      <c r="R2462" s="83" t="n">
        <f aca="false">IF($N2462="PHY",VLOOKUP(H2462,PGDBuckets,2,FALSE()),0)</f>
        <v>0</v>
      </c>
      <c r="S2462" s="83" t="n">
        <f aca="false">IF($N2462="G",VLOOKUP(H2462,PGDBuckets,2,FALSE()),0)</f>
        <v>0</v>
      </c>
      <c r="T2462" s="83" t="n">
        <f aca="false">SUM(P2462:S2462)</f>
        <v>6</v>
      </c>
      <c r="U2462" s="83" t="str">
        <f aca="false">IF(O2462="not used","-",O2462&amp;N2462&amp;T2462)</f>
        <v>-</v>
      </c>
      <c r="V2462" s="83" t="str">
        <f aca="false">IF(O2462="Not Used","-",VLOOKUP(D2462,FOLIOS,7,FALSE())&amp;H2462)</f>
        <v>-</v>
      </c>
      <c r="W2462" s="83" t="str">
        <f aca="false">IF(U2462="-","-",O2462&amp;E2462&amp;H2462)</f>
        <v>-</v>
      </c>
      <c r="X2462" s="84" t="str">
        <f aca="false">D2462&amp;G2462</f>
        <v>FT-CAND-ERMS-BASNGI/CHI. GATE</v>
      </c>
      <c r="AF2462" s="0" t="str">
        <f aca="false">D2462&amp;V2462</f>
        <v>FT-CAND-ERMS-BAS-</v>
      </c>
    </row>
    <row r="2463" customFormat="false" ht="12.75" hidden="false" customHeight="false" outlineLevel="0" collapsed="false">
      <c r="A2463" s="80" t="n">
        <v>36682</v>
      </c>
      <c r="B2463" s="81" t="s">
        <v>55</v>
      </c>
      <c r="C2463" s="81" t="s">
        <v>56</v>
      </c>
      <c r="D2463" s="81" t="s">
        <v>84</v>
      </c>
      <c r="E2463" s="81" t="s">
        <v>21</v>
      </c>
      <c r="F2463" s="81"/>
      <c r="G2463" s="81" t="s">
        <v>93</v>
      </c>
      <c r="H2463" s="88" t="n">
        <v>36800</v>
      </c>
      <c r="I2463" s="81" t="n">
        <v>0</v>
      </c>
      <c r="J2463" s="81" t="n">
        <v>0</v>
      </c>
      <c r="K2463" s="82" t="n">
        <f aca="false">IF(J2463=0,0,J2463/I2463)</f>
        <v>0</v>
      </c>
      <c r="L2463" s="82" t="n">
        <f aca="false">I2463/UOM</f>
        <v>0</v>
      </c>
      <c r="M2463" s="82" t="n">
        <f aca="false">J2463/UOM</f>
        <v>0</v>
      </c>
      <c r="N2463" s="83" t="str">
        <f aca="false">IF(F2463="P","PHY",IF(F2463="G","G",E2463))</f>
        <v>D</v>
      </c>
      <c r="O2463" s="83" t="str">
        <f aca="false">IF(ISNA(VLOOKUP(G2463,BadCanCurves,1,FALSE())),VLOOKUP(D2463,FOLIOS,6,FALSE()),"not used")</f>
        <v>not used</v>
      </c>
      <c r="P2463" s="83" t="n">
        <f aca="false">IF($N2463="P",VLOOKUP(H2463,PrcBuckets,2,FALSE()),0)</f>
        <v>0</v>
      </c>
      <c r="Q2463" s="83" t="n">
        <f aca="false">IF($N2463="D",VLOOKUP(H2463,BasisBuckets,2,FALSE()),0)</f>
        <v>7</v>
      </c>
      <c r="R2463" s="83" t="n">
        <f aca="false">IF($N2463="PHY",VLOOKUP(H2463,PGDBuckets,2,FALSE()),0)</f>
        <v>0</v>
      </c>
      <c r="S2463" s="83" t="n">
        <f aca="false">IF($N2463="G",VLOOKUP(H2463,PGDBuckets,2,FALSE()),0)</f>
        <v>0</v>
      </c>
      <c r="T2463" s="83" t="n">
        <f aca="false">SUM(P2463:S2463)</f>
        <v>7</v>
      </c>
      <c r="U2463" s="83" t="str">
        <f aca="false">IF(O2463="not used","-",O2463&amp;N2463&amp;T2463)</f>
        <v>-</v>
      </c>
      <c r="V2463" s="83" t="str">
        <f aca="false">IF(O2463="Not Used","-",VLOOKUP(D2463,FOLIOS,7,FALSE())&amp;H2463)</f>
        <v>-</v>
      </c>
      <c r="W2463" s="83" t="str">
        <f aca="false">IF(U2463="-","-",O2463&amp;E2463&amp;H2463)</f>
        <v>-</v>
      </c>
      <c r="X2463" s="84" t="str">
        <f aca="false">D2463&amp;G2463</f>
        <v>FT-CAND-ERMS-BASNGI/CHI. GATE</v>
      </c>
      <c r="AF2463" s="0" t="str">
        <f aca="false">D2463&amp;V2463</f>
        <v>FT-CAND-ERMS-BAS-</v>
      </c>
    </row>
    <row r="2464" customFormat="false" ht="12.75" hidden="false" customHeight="false" outlineLevel="0" collapsed="false">
      <c r="A2464" s="80" t="n">
        <v>36682</v>
      </c>
      <c r="B2464" s="81" t="s">
        <v>55</v>
      </c>
      <c r="C2464" s="81" t="s">
        <v>56</v>
      </c>
      <c r="D2464" s="81" t="s">
        <v>94</v>
      </c>
      <c r="E2464" s="81" t="s">
        <v>24</v>
      </c>
      <c r="F2464" s="81"/>
      <c r="G2464" s="81" t="s">
        <v>74</v>
      </c>
      <c r="H2464" s="88" t="n">
        <v>36678</v>
      </c>
      <c r="I2464" s="81" t="n">
        <v>0</v>
      </c>
      <c r="J2464" s="81" t="n">
        <v>0</v>
      </c>
      <c r="K2464" s="82" t="n">
        <f aca="false">IF(J2464=0,0,J2464/I2464)</f>
        <v>0</v>
      </c>
      <c r="L2464" s="82" t="n">
        <f aca="false">I2464/UOM</f>
        <v>0</v>
      </c>
      <c r="M2464" s="82" t="n">
        <f aca="false">J2464/UOM</f>
        <v>0</v>
      </c>
      <c r="N2464" s="83" t="str">
        <f aca="false">IF(F2464="P","PHY",IF(F2464="G","G",E2464))</f>
        <v>P</v>
      </c>
      <c r="O2464" s="83" t="str">
        <f aca="false">IF(ISNA(VLOOKUP(G2464,BadCanCurves,1,FALSE())),VLOOKUP(D2464,FOLIOS,6,FALSE()),"not used")</f>
        <v>not used</v>
      </c>
      <c r="P2464" s="83" t="n">
        <f aca="false">IF($N2464="P",VLOOKUP(H2464,PrcBuckets,2,FALSE()),0)</f>
        <v>3</v>
      </c>
      <c r="Q2464" s="83" t="n">
        <f aca="false">IF($N2464="D",VLOOKUP(H2464,BasisBuckets,2,FALSE()),0)</f>
        <v>0</v>
      </c>
      <c r="R2464" s="83" t="n">
        <f aca="false">IF($N2464="PHY",VLOOKUP(H2464,PGDBuckets,2,FALSE()),0)</f>
        <v>0</v>
      </c>
      <c r="S2464" s="83" t="n">
        <f aca="false">IF($N2464="G",VLOOKUP(H2464,PGDBuckets,2,FALSE()),0)</f>
        <v>0</v>
      </c>
      <c r="T2464" s="83" t="n">
        <f aca="false">SUM(P2464:S2464)</f>
        <v>3</v>
      </c>
      <c r="U2464" s="83" t="str">
        <f aca="false">IF(O2464="not used","-",O2464&amp;N2464&amp;T2464)</f>
        <v>-</v>
      </c>
      <c r="V2464" s="83" t="str">
        <f aca="false">IF(O2464="Not Used","-",VLOOKUP(D2464,FOLIOS,7,FALSE())&amp;H2464)</f>
        <v>-</v>
      </c>
      <c r="W2464" s="83" t="str">
        <f aca="false">IF(U2464="-","-",O2464&amp;E2464&amp;H2464)</f>
        <v>-</v>
      </c>
      <c r="X2464" s="84" t="str">
        <f aca="false">D2464&amp;G2464</f>
        <v>FT-CAND-ERMS-PRCIF-NTHWST/CANB</v>
      </c>
      <c r="AF2464" s="0" t="str">
        <f aca="false">D2464&amp;V2464</f>
        <v>FT-CAND-ERMS-PRC-</v>
      </c>
    </row>
    <row r="2465" customFormat="false" ht="12.75" hidden="false" customHeight="false" outlineLevel="0" collapsed="false">
      <c r="A2465" s="80" t="n">
        <v>36682</v>
      </c>
      <c r="B2465" s="81" t="s">
        <v>55</v>
      </c>
      <c r="C2465" s="81" t="s">
        <v>56</v>
      </c>
      <c r="D2465" s="81" t="s">
        <v>94</v>
      </c>
      <c r="E2465" s="81" t="s">
        <v>24</v>
      </c>
      <c r="F2465" s="81"/>
      <c r="G2465" s="81" t="s">
        <v>74</v>
      </c>
      <c r="H2465" s="88" t="n">
        <v>36708</v>
      </c>
      <c r="I2465" s="81" t="n">
        <v>0</v>
      </c>
      <c r="J2465" s="81" t="n">
        <v>0</v>
      </c>
      <c r="K2465" s="82" t="n">
        <f aca="false">IF(J2465=0,0,J2465/I2465)</f>
        <v>0</v>
      </c>
      <c r="L2465" s="82" t="n">
        <f aca="false">I2465/UOM</f>
        <v>0</v>
      </c>
      <c r="M2465" s="82" t="n">
        <f aca="false">J2465/UOM</f>
        <v>0</v>
      </c>
      <c r="N2465" s="83" t="str">
        <f aca="false">IF(F2465="P","PHY",IF(F2465="G","G",E2465))</f>
        <v>P</v>
      </c>
      <c r="O2465" s="83" t="str">
        <f aca="false">IF(ISNA(VLOOKUP(G2465,BadCanCurves,1,FALSE())),VLOOKUP(D2465,FOLIOS,6,FALSE()),"not used")</f>
        <v>not used</v>
      </c>
      <c r="P2465" s="83" t="n">
        <f aca="false">IF($N2465="P",VLOOKUP(H2465,PrcBuckets,2,FALSE()),0)</f>
        <v>4</v>
      </c>
      <c r="Q2465" s="83" t="n">
        <f aca="false">IF($N2465="D",VLOOKUP(H2465,BasisBuckets,2,FALSE()),0)</f>
        <v>0</v>
      </c>
      <c r="R2465" s="83" t="n">
        <f aca="false">IF($N2465="PHY",VLOOKUP(H2465,PGDBuckets,2,FALSE()),0)</f>
        <v>0</v>
      </c>
      <c r="S2465" s="83" t="n">
        <f aca="false">IF($N2465="G",VLOOKUP(H2465,PGDBuckets,2,FALSE()),0)</f>
        <v>0</v>
      </c>
      <c r="T2465" s="83" t="n">
        <f aca="false">SUM(P2465:S2465)</f>
        <v>4</v>
      </c>
      <c r="U2465" s="83" t="str">
        <f aca="false">IF(O2465="not used","-",O2465&amp;N2465&amp;T2465)</f>
        <v>-</v>
      </c>
      <c r="V2465" s="83" t="str">
        <f aca="false">IF(O2465="Not Used","-",VLOOKUP(D2465,FOLIOS,7,FALSE())&amp;H2465)</f>
        <v>-</v>
      </c>
      <c r="W2465" s="83" t="str">
        <f aca="false">IF(U2465="-","-",O2465&amp;E2465&amp;H2465)</f>
        <v>-</v>
      </c>
      <c r="X2465" s="84" t="str">
        <f aca="false">D2465&amp;G2465</f>
        <v>FT-CAND-ERMS-PRCIF-NTHWST/CANB</v>
      </c>
      <c r="AF2465" s="0" t="str">
        <f aca="false">D2465&amp;V2465</f>
        <v>FT-CAND-ERMS-PRC-</v>
      </c>
    </row>
    <row r="2466" customFormat="false" ht="12.75" hidden="false" customHeight="false" outlineLevel="0" collapsed="false">
      <c r="A2466" s="80" t="n">
        <v>36682</v>
      </c>
      <c r="B2466" s="81" t="s">
        <v>55</v>
      </c>
      <c r="C2466" s="81" t="s">
        <v>56</v>
      </c>
      <c r="D2466" s="81" t="s">
        <v>94</v>
      </c>
      <c r="E2466" s="81" t="s">
        <v>24</v>
      </c>
      <c r="F2466" s="81"/>
      <c r="G2466" s="81" t="s">
        <v>74</v>
      </c>
      <c r="H2466" s="88" t="n">
        <v>36739</v>
      </c>
      <c r="I2466" s="81" t="n">
        <v>0</v>
      </c>
      <c r="J2466" s="81" t="n">
        <v>0</v>
      </c>
      <c r="K2466" s="82" t="n">
        <f aca="false">IF(J2466=0,0,J2466/I2466)</f>
        <v>0</v>
      </c>
      <c r="L2466" s="82" t="n">
        <f aca="false">I2466/UOM</f>
        <v>0</v>
      </c>
      <c r="M2466" s="82" t="n">
        <f aca="false">J2466/UOM</f>
        <v>0</v>
      </c>
      <c r="N2466" s="83" t="str">
        <f aca="false">IF(F2466="P","PHY",IF(F2466="G","G",E2466))</f>
        <v>P</v>
      </c>
      <c r="O2466" s="83" t="str">
        <f aca="false">IF(ISNA(VLOOKUP(G2466,BadCanCurves,1,FALSE())),VLOOKUP(D2466,FOLIOS,6,FALSE()),"not used")</f>
        <v>not used</v>
      </c>
      <c r="P2466" s="83" t="n">
        <f aca="false">IF($N2466="P",VLOOKUP(H2466,PrcBuckets,2,FALSE()),0)</f>
        <v>5</v>
      </c>
      <c r="Q2466" s="83" t="n">
        <f aca="false">IF($N2466="D",VLOOKUP(H2466,BasisBuckets,2,FALSE()),0)</f>
        <v>0</v>
      </c>
      <c r="R2466" s="83" t="n">
        <f aca="false">IF($N2466="PHY",VLOOKUP(H2466,PGDBuckets,2,FALSE()),0)</f>
        <v>0</v>
      </c>
      <c r="S2466" s="83" t="n">
        <f aca="false">IF($N2466="G",VLOOKUP(H2466,PGDBuckets,2,FALSE()),0)</f>
        <v>0</v>
      </c>
      <c r="T2466" s="83" t="n">
        <f aca="false">SUM(P2466:S2466)</f>
        <v>5</v>
      </c>
      <c r="U2466" s="83" t="str">
        <f aca="false">IF(O2466="not used","-",O2466&amp;N2466&amp;T2466)</f>
        <v>-</v>
      </c>
      <c r="V2466" s="83" t="str">
        <f aca="false">IF(O2466="Not Used","-",VLOOKUP(D2466,FOLIOS,7,FALSE())&amp;H2466)</f>
        <v>-</v>
      </c>
      <c r="W2466" s="83" t="str">
        <f aca="false">IF(U2466="-","-",O2466&amp;E2466&amp;H2466)</f>
        <v>-</v>
      </c>
      <c r="X2466" s="84" t="str">
        <f aca="false">D2466&amp;G2466</f>
        <v>FT-CAND-ERMS-PRCIF-NTHWST/CANB</v>
      </c>
      <c r="AF2466" s="0" t="str">
        <f aca="false">D2466&amp;V2466</f>
        <v>FT-CAND-ERMS-PRC-</v>
      </c>
    </row>
    <row r="2467" customFormat="false" ht="12.75" hidden="false" customHeight="false" outlineLevel="0" collapsed="false">
      <c r="A2467" s="80" t="n">
        <v>36682</v>
      </c>
      <c r="B2467" s="81" t="s">
        <v>55</v>
      </c>
      <c r="C2467" s="81" t="s">
        <v>56</v>
      </c>
      <c r="D2467" s="81" t="s">
        <v>94</v>
      </c>
      <c r="E2467" s="81" t="s">
        <v>24</v>
      </c>
      <c r="F2467" s="81"/>
      <c r="G2467" s="81" t="s">
        <v>74</v>
      </c>
      <c r="H2467" s="88" t="n">
        <v>36770</v>
      </c>
      <c r="I2467" s="81" t="n">
        <v>0</v>
      </c>
      <c r="J2467" s="81" t="n">
        <v>0</v>
      </c>
      <c r="K2467" s="82" t="n">
        <f aca="false">IF(J2467=0,0,J2467/I2467)</f>
        <v>0</v>
      </c>
      <c r="L2467" s="82" t="n">
        <f aca="false">I2467/UOM</f>
        <v>0</v>
      </c>
      <c r="M2467" s="82" t="n">
        <f aca="false">J2467/UOM</f>
        <v>0</v>
      </c>
      <c r="N2467" s="83" t="str">
        <f aca="false">IF(F2467="P","PHY",IF(F2467="G","G",E2467))</f>
        <v>P</v>
      </c>
      <c r="O2467" s="83" t="str">
        <f aca="false">IF(ISNA(VLOOKUP(G2467,BadCanCurves,1,FALSE())),VLOOKUP(D2467,FOLIOS,6,FALSE()),"not used")</f>
        <v>not used</v>
      </c>
      <c r="P2467" s="83" t="n">
        <f aca="false">IF($N2467="P",VLOOKUP(H2467,PrcBuckets,2,FALSE()),0)</f>
        <v>6</v>
      </c>
      <c r="Q2467" s="83" t="n">
        <f aca="false">IF($N2467="D",VLOOKUP(H2467,BasisBuckets,2,FALSE()),0)</f>
        <v>0</v>
      </c>
      <c r="R2467" s="83" t="n">
        <f aca="false">IF($N2467="PHY",VLOOKUP(H2467,PGDBuckets,2,FALSE()),0)</f>
        <v>0</v>
      </c>
      <c r="S2467" s="83" t="n">
        <f aca="false">IF($N2467="G",VLOOKUP(H2467,PGDBuckets,2,FALSE()),0)</f>
        <v>0</v>
      </c>
      <c r="T2467" s="83" t="n">
        <f aca="false">SUM(P2467:S2467)</f>
        <v>6</v>
      </c>
      <c r="U2467" s="83" t="str">
        <f aca="false">IF(O2467="not used","-",O2467&amp;N2467&amp;T2467)</f>
        <v>-</v>
      </c>
      <c r="V2467" s="83" t="str">
        <f aca="false">IF(O2467="Not Used","-",VLOOKUP(D2467,FOLIOS,7,FALSE())&amp;H2467)</f>
        <v>-</v>
      </c>
      <c r="W2467" s="83" t="str">
        <f aca="false">IF(U2467="-","-",O2467&amp;E2467&amp;H2467)</f>
        <v>-</v>
      </c>
      <c r="X2467" s="84" t="str">
        <f aca="false">D2467&amp;G2467</f>
        <v>FT-CAND-ERMS-PRCIF-NTHWST/CANB</v>
      </c>
      <c r="AF2467" s="0" t="str">
        <f aca="false">D2467&amp;V2467</f>
        <v>FT-CAND-ERMS-PRC-</v>
      </c>
    </row>
    <row r="2468" customFormat="false" ht="12.75" hidden="false" customHeight="false" outlineLevel="0" collapsed="false">
      <c r="A2468" s="80" t="n">
        <v>36682</v>
      </c>
      <c r="B2468" s="81" t="s">
        <v>55</v>
      </c>
      <c r="C2468" s="81" t="s">
        <v>56</v>
      </c>
      <c r="D2468" s="81" t="s">
        <v>94</v>
      </c>
      <c r="E2468" s="81" t="s">
        <v>24</v>
      </c>
      <c r="F2468" s="81"/>
      <c r="G2468" s="81" t="s">
        <v>74</v>
      </c>
      <c r="H2468" s="88" t="n">
        <v>36800</v>
      </c>
      <c r="I2468" s="81" t="n">
        <v>0</v>
      </c>
      <c r="J2468" s="81" t="n">
        <v>0</v>
      </c>
      <c r="K2468" s="82" t="n">
        <f aca="false">IF(J2468=0,0,J2468/I2468)</f>
        <v>0</v>
      </c>
      <c r="L2468" s="82" t="n">
        <f aca="false">I2468/UOM</f>
        <v>0</v>
      </c>
      <c r="M2468" s="82" t="n">
        <f aca="false">J2468/UOM</f>
        <v>0</v>
      </c>
      <c r="N2468" s="83" t="str">
        <f aca="false">IF(F2468="P","PHY",IF(F2468="G","G",E2468))</f>
        <v>P</v>
      </c>
      <c r="O2468" s="83" t="str">
        <f aca="false">IF(ISNA(VLOOKUP(G2468,BadCanCurves,1,FALSE())),VLOOKUP(D2468,FOLIOS,6,FALSE()),"not used")</f>
        <v>not used</v>
      </c>
      <c r="P2468" s="83" t="n">
        <f aca="false">IF($N2468="P",VLOOKUP(H2468,PrcBuckets,2,FALSE()),0)</f>
        <v>7</v>
      </c>
      <c r="Q2468" s="83" t="n">
        <f aca="false">IF($N2468="D",VLOOKUP(H2468,BasisBuckets,2,FALSE()),0)</f>
        <v>0</v>
      </c>
      <c r="R2468" s="83" t="n">
        <f aca="false">IF($N2468="PHY",VLOOKUP(H2468,PGDBuckets,2,FALSE()),0)</f>
        <v>0</v>
      </c>
      <c r="S2468" s="83" t="n">
        <f aca="false">IF($N2468="G",VLOOKUP(H2468,PGDBuckets,2,FALSE()),0)</f>
        <v>0</v>
      </c>
      <c r="T2468" s="83" t="n">
        <f aca="false">SUM(P2468:S2468)</f>
        <v>7</v>
      </c>
      <c r="U2468" s="83" t="str">
        <f aca="false">IF(O2468="not used","-",O2468&amp;N2468&amp;T2468)</f>
        <v>-</v>
      </c>
      <c r="V2468" s="83" t="str">
        <f aca="false">IF(O2468="Not Used","-",VLOOKUP(D2468,FOLIOS,7,FALSE())&amp;H2468)</f>
        <v>-</v>
      </c>
      <c r="W2468" s="83" t="str">
        <f aca="false">IF(U2468="-","-",O2468&amp;E2468&amp;H2468)</f>
        <v>-</v>
      </c>
      <c r="X2468" s="84" t="str">
        <f aca="false">D2468&amp;G2468</f>
        <v>FT-CAND-ERMS-PRCIF-NTHWST/CANB</v>
      </c>
      <c r="AF2468" s="0" t="str">
        <f aca="false">D2468&amp;V2468</f>
        <v>FT-CAND-ERMS-PRC-</v>
      </c>
    </row>
    <row r="2469" customFormat="false" ht="12.75" hidden="false" customHeight="false" outlineLevel="0" collapsed="false">
      <c r="A2469" s="80" t="n">
        <v>36682</v>
      </c>
      <c r="B2469" s="81" t="s">
        <v>55</v>
      </c>
      <c r="C2469" s="81" t="s">
        <v>56</v>
      </c>
      <c r="D2469" s="81" t="s">
        <v>94</v>
      </c>
      <c r="E2469" s="81" t="s">
        <v>24</v>
      </c>
      <c r="F2469" s="81"/>
      <c r="G2469" s="81" t="s">
        <v>74</v>
      </c>
      <c r="H2469" s="88" t="n">
        <v>36831</v>
      </c>
      <c r="I2469" s="81" t="n">
        <v>0</v>
      </c>
      <c r="J2469" s="81" t="n">
        <v>0</v>
      </c>
      <c r="K2469" s="82" t="n">
        <f aca="false">IF(J2469=0,0,J2469/I2469)</f>
        <v>0</v>
      </c>
      <c r="L2469" s="82" t="n">
        <f aca="false">I2469/UOM</f>
        <v>0</v>
      </c>
      <c r="M2469" s="82" t="n">
        <f aca="false">J2469/UOM</f>
        <v>0</v>
      </c>
      <c r="N2469" s="83" t="str">
        <f aca="false">IF(F2469="P","PHY",IF(F2469="G","G",E2469))</f>
        <v>P</v>
      </c>
      <c r="O2469" s="83" t="str">
        <f aca="false">IF(ISNA(VLOOKUP(G2469,BadCanCurves,1,FALSE())),VLOOKUP(D2469,FOLIOS,6,FALSE()),"not used")</f>
        <v>not used</v>
      </c>
      <c r="P2469" s="83" t="n">
        <f aca="false">IF($N2469="P",VLOOKUP(H2469,PrcBuckets,2,FALSE()),0)</f>
        <v>8</v>
      </c>
      <c r="Q2469" s="83" t="n">
        <f aca="false">IF($N2469="D",VLOOKUP(H2469,BasisBuckets,2,FALSE()),0)</f>
        <v>0</v>
      </c>
      <c r="R2469" s="83" t="n">
        <f aca="false">IF($N2469="PHY",VLOOKUP(H2469,PGDBuckets,2,FALSE()),0)</f>
        <v>0</v>
      </c>
      <c r="S2469" s="83" t="n">
        <f aca="false">IF($N2469="G",VLOOKUP(H2469,PGDBuckets,2,FALSE()),0)</f>
        <v>0</v>
      </c>
      <c r="T2469" s="83" t="n">
        <f aca="false">SUM(P2469:S2469)</f>
        <v>8</v>
      </c>
      <c r="U2469" s="83" t="str">
        <f aca="false">IF(O2469="not used","-",O2469&amp;N2469&amp;T2469)</f>
        <v>-</v>
      </c>
      <c r="V2469" s="83" t="str">
        <f aca="false">IF(O2469="Not Used","-",VLOOKUP(D2469,FOLIOS,7,FALSE())&amp;H2469)</f>
        <v>-</v>
      </c>
      <c r="W2469" s="83" t="str">
        <f aca="false">IF(U2469="-","-",O2469&amp;E2469&amp;H2469)</f>
        <v>-</v>
      </c>
      <c r="X2469" s="84" t="str">
        <f aca="false">D2469&amp;G2469</f>
        <v>FT-CAND-ERMS-PRCIF-NTHWST/CANB</v>
      </c>
      <c r="AF2469" s="0" t="str">
        <f aca="false">D2469&amp;V2469</f>
        <v>FT-CAND-ERMS-PRC-</v>
      </c>
    </row>
    <row r="2470" customFormat="false" ht="12.75" hidden="false" customHeight="false" outlineLevel="0" collapsed="false">
      <c r="A2470" s="80" t="n">
        <v>36682</v>
      </c>
      <c r="B2470" s="81" t="s">
        <v>55</v>
      </c>
      <c r="C2470" s="81" t="s">
        <v>56</v>
      </c>
      <c r="D2470" s="81" t="s">
        <v>94</v>
      </c>
      <c r="E2470" s="81" t="s">
        <v>24</v>
      </c>
      <c r="F2470" s="81"/>
      <c r="G2470" s="81" t="s">
        <v>74</v>
      </c>
      <c r="H2470" s="88" t="n">
        <v>36861</v>
      </c>
      <c r="I2470" s="81" t="n">
        <v>0</v>
      </c>
      <c r="J2470" s="81" t="n">
        <v>0</v>
      </c>
      <c r="K2470" s="82" t="n">
        <f aca="false">IF(J2470=0,0,J2470/I2470)</f>
        <v>0</v>
      </c>
      <c r="L2470" s="82" t="n">
        <f aca="false">I2470/UOM</f>
        <v>0</v>
      </c>
      <c r="M2470" s="82" t="n">
        <f aca="false">J2470/UOM</f>
        <v>0</v>
      </c>
      <c r="N2470" s="83" t="str">
        <f aca="false">IF(F2470="P","PHY",IF(F2470="G","G",E2470))</f>
        <v>P</v>
      </c>
      <c r="O2470" s="83" t="str">
        <f aca="false">IF(ISNA(VLOOKUP(G2470,BadCanCurves,1,FALSE())),VLOOKUP(D2470,FOLIOS,6,FALSE()),"not used")</f>
        <v>not used</v>
      </c>
      <c r="P2470" s="83" t="n">
        <f aca="false">IF($N2470="P",VLOOKUP(H2470,PrcBuckets,2,FALSE()),0)</f>
        <v>8</v>
      </c>
      <c r="Q2470" s="83" t="n">
        <f aca="false">IF($N2470="D",VLOOKUP(H2470,BasisBuckets,2,FALSE()),0)</f>
        <v>0</v>
      </c>
      <c r="R2470" s="83" t="n">
        <f aca="false">IF($N2470="PHY",VLOOKUP(H2470,PGDBuckets,2,FALSE()),0)</f>
        <v>0</v>
      </c>
      <c r="S2470" s="83" t="n">
        <f aca="false">IF($N2470="G",VLOOKUP(H2470,PGDBuckets,2,FALSE()),0)</f>
        <v>0</v>
      </c>
      <c r="T2470" s="83" t="n">
        <f aca="false">SUM(P2470:S2470)</f>
        <v>8</v>
      </c>
      <c r="U2470" s="83" t="str">
        <f aca="false">IF(O2470="not used","-",O2470&amp;N2470&amp;T2470)</f>
        <v>-</v>
      </c>
      <c r="V2470" s="83" t="str">
        <f aca="false">IF(O2470="Not Used","-",VLOOKUP(D2470,FOLIOS,7,FALSE())&amp;H2470)</f>
        <v>-</v>
      </c>
      <c r="W2470" s="83" t="str">
        <f aca="false">IF(U2470="-","-",O2470&amp;E2470&amp;H2470)</f>
        <v>-</v>
      </c>
      <c r="X2470" s="84" t="str">
        <f aca="false">D2470&amp;G2470</f>
        <v>FT-CAND-ERMS-PRCIF-NTHWST/CANB</v>
      </c>
      <c r="AF2470" s="0" t="str">
        <f aca="false">D2470&amp;V2470</f>
        <v>FT-CAND-ERMS-PRC-</v>
      </c>
    </row>
    <row r="2471" customFormat="false" ht="12.75" hidden="false" customHeight="false" outlineLevel="0" collapsed="false">
      <c r="A2471" s="80" t="n">
        <v>36682</v>
      </c>
      <c r="B2471" s="81" t="s">
        <v>55</v>
      </c>
      <c r="C2471" s="81" t="s">
        <v>56</v>
      </c>
      <c r="D2471" s="81" t="s">
        <v>94</v>
      </c>
      <c r="E2471" s="81" t="s">
        <v>24</v>
      </c>
      <c r="F2471" s="81"/>
      <c r="G2471" s="81" t="s">
        <v>74</v>
      </c>
      <c r="H2471" s="88" t="n">
        <v>36892</v>
      </c>
      <c r="I2471" s="81" t="n">
        <v>0</v>
      </c>
      <c r="J2471" s="81" t="n">
        <v>0</v>
      </c>
      <c r="K2471" s="82" t="n">
        <f aca="false">IF(J2471=0,0,J2471/I2471)</f>
        <v>0</v>
      </c>
      <c r="L2471" s="82" t="n">
        <f aca="false">I2471/UOM</f>
        <v>0</v>
      </c>
      <c r="M2471" s="82" t="n">
        <f aca="false">J2471/UOM</f>
        <v>0</v>
      </c>
      <c r="N2471" s="83" t="str">
        <f aca="false">IF(F2471="P","PHY",IF(F2471="G","G",E2471))</f>
        <v>P</v>
      </c>
      <c r="O2471" s="83" t="str">
        <f aca="false">IF(ISNA(VLOOKUP(G2471,BadCanCurves,1,FALSE())),VLOOKUP(D2471,FOLIOS,6,FALSE()),"not used")</f>
        <v>not used</v>
      </c>
      <c r="P2471" s="83" t="n">
        <f aca="false">IF($N2471="P",VLOOKUP(H2471,PrcBuckets,2,FALSE()),0)</f>
        <v>9</v>
      </c>
      <c r="Q2471" s="83" t="n">
        <f aca="false">IF($N2471="D",VLOOKUP(H2471,BasisBuckets,2,FALSE()),0)</f>
        <v>0</v>
      </c>
      <c r="R2471" s="83" t="n">
        <f aca="false">IF($N2471="PHY",VLOOKUP(H2471,PGDBuckets,2,FALSE()),0)</f>
        <v>0</v>
      </c>
      <c r="S2471" s="83" t="n">
        <f aca="false">IF($N2471="G",VLOOKUP(H2471,PGDBuckets,2,FALSE()),0)</f>
        <v>0</v>
      </c>
      <c r="T2471" s="83" t="n">
        <f aca="false">SUM(P2471:S2471)</f>
        <v>9</v>
      </c>
      <c r="U2471" s="83" t="str">
        <f aca="false">IF(O2471="not used","-",O2471&amp;N2471&amp;T2471)</f>
        <v>-</v>
      </c>
      <c r="V2471" s="83" t="str">
        <f aca="false">IF(O2471="Not Used","-",VLOOKUP(D2471,FOLIOS,7,FALSE())&amp;H2471)</f>
        <v>-</v>
      </c>
      <c r="W2471" s="83" t="str">
        <f aca="false">IF(U2471="-","-",O2471&amp;E2471&amp;H2471)</f>
        <v>-</v>
      </c>
      <c r="X2471" s="84" t="str">
        <f aca="false">D2471&amp;G2471</f>
        <v>FT-CAND-ERMS-PRCIF-NTHWST/CANB</v>
      </c>
      <c r="AF2471" s="0" t="str">
        <f aca="false">D2471&amp;V2471</f>
        <v>FT-CAND-ERMS-PRC-</v>
      </c>
    </row>
    <row r="2472" customFormat="false" ht="12.75" hidden="false" customHeight="false" outlineLevel="0" collapsed="false">
      <c r="A2472" s="80" t="n">
        <v>36682</v>
      </c>
      <c r="B2472" s="81" t="s">
        <v>55</v>
      </c>
      <c r="C2472" s="81" t="s">
        <v>56</v>
      </c>
      <c r="D2472" s="81" t="s">
        <v>94</v>
      </c>
      <c r="E2472" s="81" t="s">
        <v>24</v>
      </c>
      <c r="F2472" s="81"/>
      <c r="G2472" s="81" t="s">
        <v>74</v>
      </c>
      <c r="H2472" s="88" t="n">
        <v>36923</v>
      </c>
      <c r="I2472" s="81" t="n">
        <v>0</v>
      </c>
      <c r="J2472" s="81" t="n">
        <v>0</v>
      </c>
      <c r="K2472" s="82" t="n">
        <f aca="false">IF(J2472=0,0,J2472/I2472)</f>
        <v>0</v>
      </c>
      <c r="L2472" s="82" t="n">
        <f aca="false">I2472/UOM</f>
        <v>0</v>
      </c>
      <c r="M2472" s="82" t="n">
        <f aca="false">J2472/UOM</f>
        <v>0</v>
      </c>
      <c r="N2472" s="83" t="str">
        <f aca="false">IF(F2472="P","PHY",IF(F2472="G","G",E2472))</f>
        <v>P</v>
      </c>
      <c r="O2472" s="83" t="str">
        <f aca="false">IF(ISNA(VLOOKUP(G2472,BadCanCurves,1,FALSE())),VLOOKUP(D2472,FOLIOS,6,FALSE()),"not used")</f>
        <v>not used</v>
      </c>
      <c r="P2472" s="83" t="n">
        <f aca="false">IF($N2472="P",VLOOKUP(H2472,PrcBuckets,2,FALSE()),0)</f>
        <v>9</v>
      </c>
      <c r="Q2472" s="83" t="n">
        <f aca="false">IF($N2472="D",VLOOKUP(H2472,BasisBuckets,2,FALSE()),0)</f>
        <v>0</v>
      </c>
      <c r="R2472" s="83" t="n">
        <f aca="false">IF($N2472="PHY",VLOOKUP(H2472,PGDBuckets,2,FALSE()),0)</f>
        <v>0</v>
      </c>
      <c r="S2472" s="83" t="n">
        <f aca="false">IF($N2472="G",VLOOKUP(H2472,PGDBuckets,2,FALSE()),0)</f>
        <v>0</v>
      </c>
      <c r="T2472" s="83" t="n">
        <f aca="false">SUM(P2472:S2472)</f>
        <v>9</v>
      </c>
      <c r="U2472" s="83" t="str">
        <f aca="false">IF(O2472="not used","-",O2472&amp;N2472&amp;T2472)</f>
        <v>-</v>
      </c>
      <c r="V2472" s="83" t="str">
        <f aca="false">IF(O2472="Not Used","-",VLOOKUP(D2472,FOLIOS,7,FALSE())&amp;H2472)</f>
        <v>-</v>
      </c>
      <c r="W2472" s="83" t="str">
        <f aca="false">IF(U2472="-","-",O2472&amp;E2472&amp;H2472)</f>
        <v>-</v>
      </c>
      <c r="X2472" s="84" t="str">
        <f aca="false">D2472&amp;G2472</f>
        <v>FT-CAND-ERMS-PRCIF-NTHWST/CANB</v>
      </c>
      <c r="AF2472" s="0" t="str">
        <f aca="false">D2472&amp;V2472</f>
        <v>FT-CAND-ERMS-PRC-</v>
      </c>
    </row>
    <row r="2473" customFormat="false" ht="12.75" hidden="false" customHeight="false" outlineLevel="0" collapsed="false">
      <c r="A2473" s="80" t="n">
        <v>36682</v>
      </c>
      <c r="B2473" s="81" t="s">
        <v>55</v>
      </c>
      <c r="C2473" s="81" t="s">
        <v>56</v>
      </c>
      <c r="D2473" s="81" t="s">
        <v>94</v>
      </c>
      <c r="E2473" s="81" t="s">
        <v>24</v>
      </c>
      <c r="F2473" s="81"/>
      <c r="G2473" s="81" t="s">
        <v>74</v>
      </c>
      <c r="H2473" s="88" t="n">
        <v>36951</v>
      </c>
      <c r="I2473" s="81" t="n">
        <v>0</v>
      </c>
      <c r="J2473" s="81" t="n">
        <v>0</v>
      </c>
      <c r="K2473" s="82" t="n">
        <f aca="false">IF(J2473=0,0,J2473/I2473)</f>
        <v>0</v>
      </c>
      <c r="L2473" s="82" t="n">
        <f aca="false">I2473/UOM</f>
        <v>0</v>
      </c>
      <c r="M2473" s="82" t="n">
        <f aca="false">J2473/UOM</f>
        <v>0</v>
      </c>
      <c r="N2473" s="83" t="str">
        <f aca="false">IF(F2473="P","PHY",IF(F2473="G","G",E2473))</f>
        <v>P</v>
      </c>
      <c r="O2473" s="83" t="str">
        <f aca="false">IF(ISNA(VLOOKUP(G2473,BadCanCurves,1,FALSE())),VLOOKUP(D2473,FOLIOS,6,FALSE()),"not used")</f>
        <v>not used</v>
      </c>
      <c r="P2473" s="83" t="n">
        <f aca="false">IF($N2473="P",VLOOKUP(H2473,PrcBuckets,2,FALSE()),0)</f>
        <v>9</v>
      </c>
      <c r="Q2473" s="83" t="n">
        <f aca="false">IF($N2473="D",VLOOKUP(H2473,BasisBuckets,2,FALSE()),0)</f>
        <v>0</v>
      </c>
      <c r="R2473" s="83" t="n">
        <f aca="false">IF($N2473="PHY",VLOOKUP(H2473,PGDBuckets,2,FALSE()),0)</f>
        <v>0</v>
      </c>
      <c r="S2473" s="83" t="n">
        <f aca="false">IF($N2473="G",VLOOKUP(H2473,PGDBuckets,2,FALSE()),0)</f>
        <v>0</v>
      </c>
      <c r="T2473" s="83" t="n">
        <f aca="false">SUM(P2473:S2473)</f>
        <v>9</v>
      </c>
      <c r="U2473" s="83" t="str">
        <f aca="false">IF(O2473="not used","-",O2473&amp;N2473&amp;T2473)</f>
        <v>-</v>
      </c>
      <c r="V2473" s="83" t="str">
        <f aca="false">IF(O2473="Not Used","-",VLOOKUP(D2473,FOLIOS,7,FALSE())&amp;H2473)</f>
        <v>-</v>
      </c>
      <c r="W2473" s="83" t="str">
        <f aca="false">IF(U2473="-","-",O2473&amp;E2473&amp;H2473)</f>
        <v>-</v>
      </c>
      <c r="X2473" s="84" t="str">
        <f aca="false">D2473&amp;G2473</f>
        <v>FT-CAND-ERMS-PRCIF-NTHWST/CANB</v>
      </c>
      <c r="AF2473" s="0" t="str">
        <f aca="false">D2473&amp;V2473</f>
        <v>FT-CAND-ERMS-PRC-</v>
      </c>
    </row>
    <row r="2474" customFormat="false" ht="12.75" hidden="false" customHeight="false" outlineLevel="0" collapsed="false">
      <c r="A2474" s="80" t="n">
        <v>36682</v>
      </c>
      <c r="B2474" s="81" t="s">
        <v>55</v>
      </c>
      <c r="C2474" s="81" t="s">
        <v>56</v>
      </c>
      <c r="D2474" s="81" t="s">
        <v>94</v>
      </c>
      <c r="E2474" s="81" t="s">
        <v>24</v>
      </c>
      <c r="F2474" s="81"/>
      <c r="G2474" s="81" t="s">
        <v>75</v>
      </c>
      <c r="H2474" s="88" t="n">
        <v>36708</v>
      </c>
      <c r="I2474" s="81" t="n">
        <v>0</v>
      </c>
      <c r="J2474" s="81" t="n">
        <v>0</v>
      </c>
      <c r="K2474" s="82" t="n">
        <f aca="false">IF(J2474=0,0,J2474/I2474)</f>
        <v>0</v>
      </c>
      <c r="L2474" s="82" t="n">
        <f aca="false">I2474/UOM</f>
        <v>0</v>
      </c>
      <c r="M2474" s="82" t="n">
        <f aca="false">J2474/UOM</f>
        <v>0</v>
      </c>
      <c r="N2474" s="83" t="str">
        <f aca="false">IF(F2474="P","PHY",IF(F2474="G","G",E2474))</f>
        <v>P</v>
      </c>
      <c r="O2474" s="83" t="str">
        <f aca="false">IF(ISNA(VLOOKUP(G2474,BadCanCurves,1,FALSE())),VLOOKUP(D2474,FOLIOS,6,FALSE()),"not used")</f>
        <v>not used</v>
      </c>
      <c r="P2474" s="83" t="n">
        <f aca="false">IF($N2474="P",VLOOKUP(H2474,PrcBuckets,2,FALSE()),0)</f>
        <v>4</v>
      </c>
      <c r="Q2474" s="83" t="n">
        <f aca="false">IF($N2474="D",VLOOKUP(H2474,BasisBuckets,2,FALSE()),0)</f>
        <v>0</v>
      </c>
      <c r="R2474" s="83" t="n">
        <f aca="false">IF($N2474="PHY",VLOOKUP(H2474,PGDBuckets,2,FALSE()),0)</f>
        <v>0</v>
      </c>
      <c r="S2474" s="83" t="n">
        <f aca="false">IF($N2474="G",VLOOKUP(H2474,PGDBuckets,2,FALSE()),0)</f>
        <v>0</v>
      </c>
      <c r="T2474" s="83" t="n">
        <f aca="false">SUM(P2474:S2474)</f>
        <v>4</v>
      </c>
      <c r="U2474" s="83" t="str">
        <f aca="false">IF(O2474="not used","-",O2474&amp;N2474&amp;T2474)</f>
        <v>-</v>
      </c>
      <c r="V2474" s="83" t="str">
        <f aca="false">IF(O2474="Not Used","-",VLOOKUP(D2474,FOLIOS,7,FALSE())&amp;H2474)</f>
        <v>-</v>
      </c>
      <c r="W2474" s="83" t="str">
        <f aca="false">IF(U2474="-","-",O2474&amp;E2474&amp;H2474)</f>
        <v>-</v>
      </c>
      <c r="X2474" s="84" t="str">
        <f aca="false">D2474&amp;G2474</f>
        <v>FT-CAND-ERMS-PRCNG</v>
      </c>
      <c r="AF2474" s="0" t="str">
        <f aca="false">D2474&amp;V2474</f>
        <v>FT-CAND-ERMS-PRC-</v>
      </c>
    </row>
    <row r="2475" customFormat="false" ht="12.75" hidden="false" customHeight="false" outlineLevel="0" collapsed="false">
      <c r="A2475" s="80" t="n">
        <v>36682</v>
      </c>
      <c r="B2475" s="81" t="s">
        <v>55</v>
      </c>
      <c r="C2475" s="81" t="s">
        <v>56</v>
      </c>
      <c r="D2475" s="81" t="s">
        <v>94</v>
      </c>
      <c r="E2475" s="81" t="s">
        <v>24</v>
      </c>
      <c r="F2475" s="81"/>
      <c r="G2475" s="81" t="s">
        <v>75</v>
      </c>
      <c r="H2475" s="88" t="n">
        <v>36739</v>
      </c>
      <c r="I2475" s="81" t="n">
        <v>0</v>
      </c>
      <c r="J2475" s="81" t="n">
        <v>0</v>
      </c>
      <c r="K2475" s="82" t="n">
        <f aca="false">IF(J2475=0,0,J2475/I2475)</f>
        <v>0</v>
      </c>
      <c r="L2475" s="82" t="n">
        <f aca="false">I2475/UOM</f>
        <v>0</v>
      </c>
      <c r="M2475" s="82" t="n">
        <f aca="false">J2475/UOM</f>
        <v>0</v>
      </c>
      <c r="N2475" s="83" t="str">
        <f aca="false">IF(F2475="P","PHY",IF(F2475="G","G",E2475))</f>
        <v>P</v>
      </c>
      <c r="O2475" s="83" t="str">
        <f aca="false">IF(ISNA(VLOOKUP(G2475,BadCanCurves,1,FALSE())),VLOOKUP(D2475,FOLIOS,6,FALSE()),"not used")</f>
        <v>not used</v>
      </c>
      <c r="P2475" s="83" t="n">
        <f aca="false">IF($N2475="P",VLOOKUP(H2475,PrcBuckets,2,FALSE()),0)</f>
        <v>5</v>
      </c>
      <c r="Q2475" s="83" t="n">
        <f aca="false">IF($N2475="D",VLOOKUP(H2475,BasisBuckets,2,FALSE()),0)</f>
        <v>0</v>
      </c>
      <c r="R2475" s="83" t="n">
        <f aca="false">IF($N2475="PHY",VLOOKUP(H2475,PGDBuckets,2,FALSE()),0)</f>
        <v>0</v>
      </c>
      <c r="S2475" s="83" t="n">
        <f aca="false">IF($N2475="G",VLOOKUP(H2475,PGDBuckets,2,FALSE()),0)</f>
        <v>0</v>
      </c>
      <c r="T2475" s="83" t="n">
        <f aca="false">SUM(P2475:S2475)</f>
        <v>5</v>
      </c>
      <c r="U2475" s="83" t="str">
        <f aca="false">IF(O2475="not used","-",O2475&amp;N2475&amp;T2475)</f>
        <v>-</v>
      </c>
      <c r="V2475" s="83" t="str">
        <f aca="false">IF(O2475="Not Used","-",VLOOKUP(D2475,FOLIOS,7,FALSE())&amp;H2475)</f>
        <v>-</v>
      </c>
      <c r="W2475" s="83" t="str">
        <f aca="false">IF(U2475="-","-",O2475&amp;E2475&amp;H2475)</f>
        <v>-</v>
      </c>
      <c r="X2475" s="84" t="str">
        <f aca="false">D2475&amp;G2475</f>
        <v>FT-CAND-ERMS-PRCNG</v>
      </c>
      <c r="AF2475" s="0" t="str">
        <f aca="false">D2475&amp;V2475</f>
        <v>FT-CAND-ERMS-PRC-</v>
      </c>
    </row>
    <row r="2476" customFormat="false" ht="12.75" hidden="false" customHeight="false" outlineLevel="0" collapsed="false">
      <c r="A2476" s="80" t="n">
        <v>36682</v>
      </c>
      <c r="B2476" s="81" t="s">
        <v>55</v>
      </c>
      <c r="C2476" s="81" t="s">
        <v>56</v>
      </c>
      <c r="D2476" s="81" t="s">
        <v>94</v>
      </c>
      <c r="E2476" s="81" t="s">
        <v>24</v>
      </c>
      <c r="F2476" s="81"/>
      <c r="G2476" s="81" t="s">
        <v>75</v>
      </c>
      <c r="H2476" s="88" t="n">
        <v>36770</v>
      </c>
      <c r="I2476" s="81" t="n">
        <v>0</v>
      </c>
      <c r="J2476" s="81" t="n">
        <v>0</v>
      </c>
      <c r="K2476" s="82" t="n">
        <f aca="false">IF(J2476=0,0,J2476/I2476)</f>
        <v>0</v>
      </c>
      <c r="L2476" s="82" t="n">
        <f aca="false">I2476/UOM</f>
        <v>0</v>
      </c>
      <c r="M2476" s="82" t="n">
        <f aca="false">J2476/UOM</f>
        <v>0</v>
      </c>
      <c r="N2476" s="83" t="str">
        <f aca="false">IF(F2476="P","PHY",IF(F2476="G","G",E2476))</f>
        <v>P</v>
      </c>
      <c r="O2476" s="83" t="str">
        <f aca="false">IF(ISNA(VLOOKUP(G2476,BadCanCurves,1,FALSE())),VLOOKUP(D2476,FOLIOS,6,FALSE()),"not used")</f>
        <v>not used</v>
      </c>
      <c r="P2476" s="83" t="n">
        <f aca="false">IF($N2476="P",VLOOKUP(H2476,PrcBuckets,2,FALSE()),0)</f>
        <v>6</v>
      </c>
      <c r="Q2476" s="83" t="n">
        <f aca="false">IF($N2476="D",VLOOKUP(H2476,BasisBuckets,2,FALSE()),0)</f>
        <v>0</v>
      </c>
      <c r="R2476" s="83" t="n">
        <f aca="false">IF($N2476="PHY",VLOOKUP(H2476,PGDBuckets,2,FALSE()),0)</f>
        <v>0</v>
      </c>
      <c r="S2476" s="83" t="n">
        <f aca="false">IF($N2476="G",VLOOKUP(H2476,PGDBuckets,2,FALSE()),0)</f>
        <v>0</v>
      </c>
      <c r="T2476" s="83" t="n">
        <f aca="false">SUM(P2476:S2476)</f>
        <v>6</v>
      </c>
      <c r="U2476" s="83" t="str">
        <f aca="false">IF(O2476="not used","-",O2476&amp;N2476&amp;T2476)</f>
        <v>-</v>
      </c>
      <c r="V2476" s="83" t="str">
        <f aca="false">IF(O2476="Not Used","-",VLOOKUP(D2476,FOLIOS,7,FALSE())&amp;H2476)</f>
        <v>-</v>
      </c>
      <c r="W2476" s="83" t="str">
        <f aca="false">IF(U2476="-","-",O2476&amp;E2476&amp;H2476)</f>
        <v>-</v>
      </c>
      <c r="X2476" s="84" t="str">
        <f aca="false">D2476&amp;G2476</f>
        <v>FT-CAND-ERMS-PRCNG</v>
      </c>
      <c r="AF2476" s="0" t="str">
        <f aca="false">D2476&amp;V2476</f>
        <v>FT-CAND-ERMS-PRC-</v>
      </c>
    </row>
    <row r="2477" customFormat="false" ht="12.75" hidden="false" customHeight="false" outlineLevel="0" collapsed="false">
      <c r="A2477" s="80" t="n">
        <v>36682</v>
      </c>
      <c r="B2477" s="81" t="s">
        <v>55</v>
      </c>
      <c r="C2477" s="81" t="s">
        <v>56</v>
      </c>
      <c r="D2477" s="81" t="s">
        <v>94</v>
      </c>
      <c r="E2477" s="81" t="s">
        <v>24</v>
      </c>
      <c r="F2477" s="81"/>
      <c r="G2477" s="81" t="s">
        <v>75</v>
      </c>
      <c r="H2477" s="88" t="n">
        <v>36800</v>
      </c>
      <c r="I2477" s="81" t="n">
        <v>0</v>
      </c>
      <c r="J2477" s="81" t="n">
        <v>0</v>
      </c>
      <c r="K2477" s="82" t="n">
        <f aca="false">IF(J2477=0,0,J2477/I2477)</f>
        <v>0</v>
      </c>
      <c r="L2477" s="82" t="n">
        <f aca="false">I2477/UOM</f>
        <v>0</v>
      </c>
      <c r="M2477" s="82" t="n">
        <f aca="false">J2477/UOM</f>
        <v>0</v>
      </c>
      <c r="N2477" s="83" t="str">
        <f aca="false">IF(F2477="P","PHY",IF(F2477="G","G",E2477))</f>
        <v>P</v>
      </c>
      <c r="O2477" s="83" t="str">
        <f aca="false">IF(ISNA(VLOOKUP(G2477,BadCanCurves,1,FALSE())),VLOOKUP(D2477,FOLIOS,6,FALSE()),"not used")</f>
        <v>not used</v>
      </c>
      <c r="P2477" s="83" t="n">
        <f aca="false">IF($N2477="P",VLOOKUP(H2477,PrcBuckets,2,FALSE()),0)</f>
        <v>7</v>
      </c>
      <c r="Q2477" s="83" t="n">
        <f aca="false">IF($N2477="D",VLOOKUP(H2477,BasisBuckets,2,FALSE()),0)</f>
        <v>0</v>
      </c>
      <c r="R2477" s="83" t="n">
        <f aca="false">IF($N2477="PHY",VLOOKUP(H2477,PGDBuckets,2,FALSE()),0)</f>
        <v>0</v>
      </c>
      <c r="S2477" s="83" t="n">
        <f aca="false">IF($N2477="G",VLOOKUP(H2477,PGDBuckets,2,FALSE()),0)</f>
        <v>0</v>
      </c>
      <c r="T2477" s="83" t="n">
        <f aca="false">SUM(P2477:S2477)</f>
        <v>7</v>
      </c>
      <c r="U2477" s="83" t="str">
        <f aca="false">IF(O2477="not used","-",O2477&amp;N2477&amp;T2477)</f>
        <v>-</v>
      </c>
      <c r="V2477" s="83" t="str">
        <f aca="false">IF(O2477="Not Used","-",VLOOKUP(D2477,FOLIOS,7,FALSE())&amp;H2477)</f>
        <v>-</v>
      </c>
      <c r="W2477" s="83" t="str">
        <f aca="false">IF(U2477="-","-",O2477&amp;E2477&amp;H2477)</f>
        <v>-</v>
      </c>
      <c r="X2477" s="84" t="str">
        <f aca="false">D2477&amp;G2477</f>
        <v>FT-CAND-ERMS-PRCNG</v>
      </c>
      <c r="AF2477" s="0" t="str">
        <f aca="false">D2477&amp;V2477</f>
        <v>FT-CAND-ERMS-PRC-</v>
      </c>
    </row>
    <row r="2478" customFormat="false" ht="12.75" hidden="false" customHeight="false" outlineLevel="0" collapsed="false">
      <c r="A2478" s="80" t="n">
        <v>36682</v>
      </c>
      <c r="B2478" s="81" t="s">
        <v>55</v>
      </c>
      <c r="C2478" s="81" t="s">
        <v>56</v>
      </c>
      <c r="D2478" s="81" t="s">
        <v>94</v>
      </c>
      <c r="E2478" s="81" t="s">
        <v>24</v>
      </c>
      <c r="F2478" s="81"/>
      <c r="G2478" s="81" t="s">
        <v>75</v>
      </c>
      <c r="H2478" s="88" t="n">
        <v>36831</v>
      </c>
      <c r="I2478" s="81" t="n">
        <v>0</v>
      </c>
      <c r="J2478" s="81" t="n">
        <v>0</v>
      </c>
      <c r="K2478" s="82" t="n">
        <f aca="false">IF(J2478=0,0,J2478/I2478)</f>
        <v>0</v>
      </c>
      <c r="L2478" s="82" t="n">
        <f aca="false">I2478/UOM</f>
        <v>0</v>
      </c>
      <c r="M2478" s="82" t="n">
        <f aca="false">J2478/UOM</f>
        <v>0</v>
      </c>
      <c r="N2478" s="83" t="str">
        <f aca="false">IF(F2478="P","PHY",IF(F2478="G","G",E2478))</f>
        <v>P</v>
      </c>
      <c r="O2478" s="83" t="str">
        <f aca="false">IF(ISNA(VLOOKUP(G2478,BadCanCurves,1,FALSE())),VLOOKUP(D2478,FOLIOS,6,FALSE()),"not used")</f>
        <v>not used</v>
      </c>
      <c r="P2478" s="83" t="n">
        <f aca="false">IF($N2478="P",VLOOKUP(H2478,PrcBuckets,2,FALSE()),0)</f>
        <v>8</v>
      </c>
      <c r="Q2478" s="83" t="n">
        <f aca="false">IF($N2478="D",VLOOKUP(H2478,BasisBuckets,2,FALSE()),0)</f>
        <v>0</v>
      </c>
      <c r="R2478" s="83" t="n">
        <f aca="false">IF($N2478="PHY",VLOOKUP(H2478,PGDBuckets,2,FALSE()),0)</f>
        <v>0</v>
      </c>
      <c r="S2478" s="83" t="n">
        <f aca="false">IF($N2478="G",VLOOKUP(H2478,PGDBuckets,2,FALSE()),0)</f>
        <v>0</v>
      </c>
      <c r="T2478" s="83" t="n">
        <f aca="false">SUM(P2478:S2478)</f>
        <v>8</v>
      </c>
      <c r="U2478" s="83" t="str">
        <f aca="false">IF(O2478="not used","-",O2478&amp;N2478&amp;T2478)</f>
        <v>-</v>
      </c>
      <c r="V2478" s="83" t="str">
        <f aca="false">IF(O2478="Not Used","-",VLOOKUP(D2478,FOLIOS,7,FALSE())&amp;H2478)</f>
        <v>-</v>
      </c>
      <c r="W2478" s="83" t="str">
        <f aca="false">IF(U2478="-","-",O2478&amp;E2478&amp;H2478)</f>
        <v>-</v>
      </c>
      <c r="X2478" s="84" t="str">
        <f aca="false">D2478&amp;G2478</f>
        <v>FT-CAND-ERMS-PRCNG</v>
      </c>
      <c r="AF2478" s="0" t="str">
        <f aca="false">D2478&amp;V2478</f>
        <v>FT-CAND-ERMS-PRC-</v>
      </c>
    </row>
    <row r="2479" customFormat="false" ht="12.75" hidden="false" customHeight="false" outlineLevel="0" collapsed="false">
      <c r="A2479" s="80" t="n">
        <v>36682</v>
      </c>
      <c r="B2479" s="81" t="s">
        <v>55</v>
      </c>
      <c r="C2479" s="81" t="s">
        <v>56</v>
      </c>
      <c r="D2479" s="81" t="s">
        <v>94</v>
      </c>
      <c r="E2479" s="81" t="s">
        <v>24</v>
      </c>
      <c r="F2479" s="81"/>
      <c r="G2479" s="81" t="s">
        <v>75</v>
      </c>
      <c r="H2479" s="88" t="n">
        <v>36861</v>
      </c>
      <c r="I2479" s="81" t="n">
        <v>0</v>
      </c>
      <c r="J2479" s="81" t="n">
        <v>0</v>
      </c>
      <c r="K2479" s="82" t="n">
        <f aca="false">IF(J2479=0,0,J2479/I2479)</f>
        <v>0</v>
      </c>
      <c r="L2479" s="82" t="n">
        <f aca="false">I2479/UOM</f>
        <v>0</v>
      </c>
      <c r="M2479" s="82" t="n">
        <f aca="false">J2479/UOM</f>
        <v>0</v>
      </c>
      <c r="N2479" s="83" t="str">
        <f aca="false">IF(F2479="P","PHY",IF(F2479="G","G",E2479))</f>
        <v>P</v>
      </c>
      <c r="O2479" s="83" t="str">
        <f aca="false">IF(ISNA(VLOOKUP(G2479,BadCanCurves,1,FALSE())),VLOOKUP(D2479,FOLIOS,6,FALSE()),"not used")</f>
        <v>not used</v>
      </c>
      <c r="P2479" s="83" t="n">
        <f aca="false">IF($N2479="P",VLOOKUP(H2479,PrcBuckets,2,FALSE()),0)</f>
        <v>8</v>
      </c>
      <c r="Q2479" s="83" t="n">
        <f aca="false">IF($N2479="D",VLOOKUP(H2479,BasisBuckets,2,FALSE()),0)</f>
        <v>0</v>
      </c>
      <c r="R2479" s="83" t="n">
        <f aca="false">IF($N2479="PHY",VLOOKUP(H2479,PGDBuckets,2,FALSE()),0)</f>
        <v>0</v>
      </c>
      <c r="S2479" s="83" t="n">
        <f aca="false">IF($N2479="G",VLOOKUP(H2479,PGDBuckets,2,FALSE()),0)</f>
        <v>0</v>
      </c>
      <c r="T2479" s="83" t="n">
        <f aca="false">SUM(P2479:S2479)</f>
        <v>8</v>
      </c>
      <c r="U2479" s="83" t="str">
        <f aca="false">IF(O2479="not used","-",O2479&amp;N2479&amp;T2479)</f>
        <v>-</v>
      </c>
      <c r="V2479" s="83" t="str">
        <f aca="false">IF(O2479="Not Used","-",VLOOKUP(D2479,FOLIOS,7,FALSE())&amp;H2479)</f>
        <v>-</v>
      </c>
      <c r="W2479" s="83" t="str">
        <f aca="false">IF(U2479="-","-",O2479&amp;E2479&amp;H2479)</f>
        <v>-</v>
      </c>
      <c r="X2479" s="84" t="str">
        <f aca="false">D2479&amp;G2479</f>
        <v>FT-CAND-ERMS-PRCNG</v>
      </c>
      <c r="AF2479" s="0" t="str">
        <f aca="false">D2479&amp;V2479</f>
        <v>FT-CAND-ERMS-PRC-</v>
      </c>
    </row>
    <row r="2480" customFormat="false" ht="12.75" hidden="false" customHeight="false" outlineLevel="0" collapsed="false">
      <c r="A2480" s="80" t="n">
        <v>36682</v>
      </c>
      <c r="B2480" s="81" t="s">
        <v>55</v>
      </c>
      <c r="C2480" s="81" t="s">
        <v>56</v>
      </c>
      <c r="D2480" s="81" t="s">
        <v>94</v>
      </c>
      <c r="E2480" s="81" t="s">
        <v>24</v>
      </c>
      <c r="F2480" s="81"/>
      <c r="G2480" s="81" t="s">
        <v>75</v>
      </c>
      <c r="H2480" s="88" t="n">
        <v>36892</v>
      </c>
      <c r="I2480" s="81" t="n">
        <v>0</v>
      </c>
      <c r="J2480" s="81" t="n">
        <v>0</v>
      </c>
      <c r="K2480" s="82" t="n">
        <f aca="false">IF(J2480=0,0,J2480/I2480)</f>
        <v>0</v>
      </c>
      <c r="L2480" s="82" t="n">
        <f aca="false">I2480/UOM</f>
        <v>0</v>
      </c>
      <c r="M2480" s="82" t="n">
        <f aca="false">J2480/UOM</f>
        <v>0</v>
      </c>
      <c r="N2480" s="83" t="str">
        <f aca="false">IF(F2480="P","PHY",IF(F2480="G","G",E2480))</f>
        <v>P</v>
      </c>
      <c r="O2480" s="83" t="str">
        <f aca="false">IF(ISNA(VLOOKUP(G2480,BadCanCurves,1,FALSE())),VLOOKUP(D2480,FOLIOS,6,FALSE()),"not used")</f>
        <v>not used</v>
      </c>
      <c r="P2480" s="83" t="n">
        <f aca="false">IF($N2480="P",VLOOKUP(H2480,PrcBuckets,2,FALSE()),0)</f>
        <v>9</v>
      </c>
      <c r="Q2480" s="83" t="n">
        <f aca="false">IF($N2480="D",VLOOKUP(H2480,BasisBuckets,2,FALSE()),0)</f>
        <v>0</v>
      </c>
      <c r="R2480" s="83" t="n">
        <f aca="false">IF($N2480="PHY",VLOOKUP(H2480,PGDBuckets,2,FALSE()),0)</f>
        <v>0</v>
      </c>
      <c r="S2480" s="83" t="n">
        <f aca="false">IF($N2480="G",VLOOKUP(H2480,PGDBuckets,2,FALSE()),0)</f>
        <v>0</v>
      </c>
      <c r="T2480" s="83" t="n">
        <f aca="false">SUM(P2480:S2480)</f>
        <v>9</v>
      </c>
      <c r="U2480" s="83" t="str">
        <f aca="false">IF(O2480="not used","-",O2480&amp;N2480&amp;T2480)</f>
        <v>-</v>
      </c>
      <c r="V2480" s="83" t="str">
        <f aca="false">IF(O2480="Not Used","-",VLOOKUP(D2480,FOLIOS,7,FALSE())&amp;H2480)</f>
        <v>-</v>
      </c>
      <c r="W2480" s="83" t="str">
        <f aca="false">IF(U2480="-","-",O2480&amp;E2480&amp;H2480)</f>
        <v>-</v>
      </c>
      <c r="X2480" s="84" t="str">
        <f aca="false">D2480&amp;G2480</f>
        <v>FT-CAND-ERMS-PRCNG</v>
      </c>
      <c r="AF2480" s="0" t="str">
        <f aca="false">D2480&amp;V2480</f>
        <v>FT-CAND-ERMS-PRC-</v>
      </c>
    </row>
    <row r="2481" customFormat="false" ht="12.75" hidden="false" customHeight="false" outlineLevel="0" collapsed="false">
      <c r="A2481" s="80" t="n">
        <v>36682</v>
      </c>
      <c r="B2481" s="81" t="s">
        <v>55</v>
      </c>
      <c r="C2481" s="81" t="s">
        <v>56</v>
      </c>
      <c r="D2481" s="81" t="s">
        <v>94</v>
      </c>
      <c r="E2481" s="81" t="s">
        <v>24</v>
      </c>
      <c r="F2481" s="81"/>
      <c r="G2481" s="81" t="s">
        <v>75</v>
      </c>
      <c r="H2481" s="88" t="n">
        <v>36923</v>
      </c>
      <c r="I2481" s="81" t="n">
        <v>0</v>
      </c>
      <c r="J2481" s="81" t="n">
        <v>0</v>
      </c>
      <c r="K2481" s="82" t="n">
        <f aca="false">IF(J2481=0,0,J2481/I2481)</f>
        <v>0</v>
      </c>
      <c r="L2481" s="82" t="n">
        <f aca="false">I2481/UOM</f>
        <v>0</v>
      </c>
      <c r="M2481" s="82" t="n">
        <f aca="false">J2481/UOM</f>
        <v>0</v>
      </c>
      <c r="N2481" s="83" t="str">
        <f aca="false">IF(F2481="P","PHY",IF(F2481="G","G",E2481))</f>
        <v>P</v>
      </c>
      <c r="O2481" s="83" t="str">
        <f aca="false">IF(ISNA(VLOOKUP(G2481,BadCanCurves,1,FALSE())),VLOOKUP(D2481,FOLIOS,6,FALSE()),"not used")</f>
        <v>not used</v>
      </c>
      <c r="P2481" s="83" t="n">
        <f aca="false">IF($N2481="P",VLOOKUP(H2481,PrcBuckets,2,FALSE()),0)</f>
        <v>9</v>
      </c>
      <c r="Q2481" s="83" t="n">
        <f aca="false">IF($N2481="D",VLOOKUP(H2481,BasisBuckets,2,FALSE()),0)</f>
        <v>0</v>
      </c>
      <c r="R2481" s="83" t="n">
        <f aca="false">IF($N2481="PHY",VLOOKUP(H2481,PGDBuckets,2,FALSE()),0)</f>
        <v>0</v>
      </c>
      <c r="S2481" s="83" t="n">
        <f aca="false">IF($N2481="G",VLOOKUP(H2481,PGDBuckets,2,FALSE()),0)</f>
        <v>0</v>
      </c>
      <c r="T2481" s="83" t="n">
        <f aca="false">SUM(P2481:S2481)</f>
        <v>9</v>
      </c>
      <c r="U2481" s="83" t="str">
        <f aca="false">IF(O2481="not used","-",O2481&amp;N2481&amp;T2481)</f>
        <v>-</v>
      </c>
      <c r="V2481" s="83" t="str">
        <f aca="false">IF(O2481="Not Used","-",VLOOKUP(D2481,FOLIOS,7,FALSE())&amp;H2481)</f>
        <v>-</v>
      </c>
      <c r="W2481" s="83" t="str">
        <f aca="false">IF(U2481="-","-",O2481&amp;E2481&amp;H2481)</f>
        <v>-</v>
      </c>
      <c r="X2481" s="84" t="str">
        <f aca="false">D2481&amp;G2481</f>
        <v>FT-CAND-ERMS-PRCNG</v>
      </c>
      <c r="AF2481" s="0" t="str">
        <f aca="false">D2481&amp;V2481</f>
        <v>FT-CAND-ERMS-PRC-</v>
      </c>
    </row>
    <row r="2482" customFormat="false" ht="12.75" hidden="false" customHeight="false" outlineLevel="0" collapsed="false">
      <c r="A2482" s="80" t="n">
        <v>36682</v>
      </c>
      <c r="B2482" s="81" t="s">
        <v>55</v>
      </c>
      <c r="C2482" s="81" t="s">
        <v>56</v>
      </c>
      <c r="D2482" s="81" t="s">
        <v>94</v>
      </c>
      <c r="E2482" s="81" t="s">
        <v>24</v>
      </c>
      <c r="F2482" s="81"/>
      <c r="G2482" s="81" t="s">
        <v>75</v>
      </c>
      <c r="H2482" s="88" t="n">
        <v>36951</v>
      </c>
      <c r="I2482" s="81" t="n">
        <v>0</v>
      </c>
      <c r="J2482" s="81" t="n">
        <v>0</v>
      </c>
      <c r="K2482" s="82" t="n">
        <f aca="false">IF(J2482=0,0,J2482/I2482)</f>
        <v>0</v>
      </c>
      <c r="L2482" s="82" t="n">
        <f aca="false">I2482/UOM</f>
        <v>0</v>
      </c>
      <c r="M2482" s="82" t="n">
        <f aca="false">J2482/UOM</f>
        <v>0</v>
      </c>
      <c r="N2482" s="83" t="str">
        <f aca="false">IF(F2482="P","PHY",IF(F2482="G","G",E2482))</f>
        <v>P</v>
      </c>
      <c r="O2482" s="83" t="str">
        <f aca="false">IF(ISNA(VLOOKUP(G2482,BadCanCurves,1,FALSE())),VLOOKUP(D2482,FOLIOS,6,FALSE()),"not used")</f>
        <v>not used</v>
      </c>
      <c r="P2482" s="83" t="n">
        <f aca="false">IF($N2482="P",VLOOKUP(H2482,PrcBuckets,2,FALSE()),0)</f>
        <v>9</v>
      </c>
      <c r="Q2482" s="83" t="n">
        <f aca="false">IF($N2482="D",VLOOKUP(H2482,BasisBuckets,2,FALSE()),0)</f>
        <v>0</v>
      </c>
      <c r="R2482" s="83" t="n">
        <f aca="false">IF($N2482="PHY",VLOOKUP(H2482,PGDBuckets,2,FALSE()),0)</f>
        <v>0</v>
      </c>
      <c r="S2482" s="83" t="n">
        <f aca="false">IF($N2482="G",VLOOKUP(H2482,PGDBuckets,2,FALSE()),0)</f>
        <v>0</v>
      </c>
      <c r="T2482" s="83" t="n">
        <f aca="false">SUM(P2482:S2482)</f>
        <v>9</v>
      </c>
      <c r="U2482" s="83" t="str">
        <f aca="false">IF(O2482="not used","-",O2482&amp;N2482&amp;T2482)</f>
        <v>-</v>
      </c>
      <c r="V2482" s="83" t="str">
        <f aca="false">IF(O2482="Not Used","-",VLOOKUP(D2482,FOLIOS,7,FALSE())&amp;H2482)</f>
        <v>-</v>
      </c>
      <c r="W2482" s="83" t="str">
        <f aca="false">IF(U2482="-","-",O2482&amp;E2482&amp;H2482)</f>
        <v>-</v>
      </c>
      <c r="X2482" s="84" t="str">
        <f aca="false">D2482&amp;G2482</f>
        <v>FT-CAND-ERMS-PRCNG</v>
      </c>
      <c r="AF2482" s="0" t="str">
        <f aca="false">D2482&amp;V2482</f>
        <v>FT-CAND-ERMS-PRC-</v>
      </c>
    </row>
    <row r="2483" customFormat="false" ht="12.75" hidden="false" customHeight="false" outlineLevel="0" collapsed="false">
      <c r="A2483" s="80" t="n">
        <v>36682</v>
      </c>
      <c r="B2483" s="81" t="s">
        <v>55</v>
      </c>
      <c r="C2483" s="81" t="s">
        <v>56</v>
      </c>
      <c r="D2483" s="81" t="s">
        <v>94</v>
      </c>
      <c r="E2483" s="81" t="s">
        <v>24</v>
      </c>
      <c r="F2483" s="81"/>
      <c r="G2483" s="81" t="s">
        <v>75</v>
      </c>
      <c r="H2483" s="88" t="n">
        <v>36982</v>
      </c>
      <c r="I2483" s="81" t="n">
        <v>0</v>
      </c>
      <c r="J2483" s="81" t="n">
        <v>0</v>
      </c>
      <c r="K2483" s="82" t="n">
        <f aca="false">IF(J2483=0,0,J2483/I2483)</f>
        <v>0</v>
      </c>
      <c r="L2483" s="82" t="n">
        <f aca="false">I2483/UOM</f>
        <v>0</v>
      </c>
      <c r="M2483" s="82" t="n">
        <f aca="false">J2483/UOM</f>
        <v>0</v>
      </c>
      <c r="N2483" s="83" t="str">
        <f aca="false">IF(F2483="P","PHY",IF(F2483="G","G",E2483))</f>
        <v>P</v>
      </c>
      <c r="O2483" s="83" t="str">
        <f aca="false">IF(ISNA(VLOOKUP(G2483,BadCanCurves,1,FALSE())),VLOOKUP(D2483,FOLIOS,6,FALSE()),"not used")</f>
        <v>not used</v>
      </c>
      <c r="P2483" s="83" t="n">
        <f aca="false">IF($N2483="P",VLOOKUP(H2483,PrcBuckets,2,FALSE()),0)</f>
        <v>9</v>
      </c>
      <c r="Q2483" s="83" t="n">
        <f aca="false">IF($N2483="D",VLOOKUP(H2483,BasisBuckets,2,FALSE()),0)</f>
        <v>0</v>
      </c>
      <c r="R2483" s="83" t="n">
        <f aca="false">IF($N2483="PHY",VLOOKUP(H2483,PGDBuckets,2,FALSE()),0)</f>
        <v>0</v>
      </c>
      <c r="S2483" s="83" t="n">
        <f aca="false">IF($N2483="G",VLOOKUP(H2483,PGDBuckets,2,FALSE()),0)</f>
        <v>0</v>
      </c>
      <c r="T2483" s="83" t="n">
        <f aca="false">SUM(P2483:S2483)</f>
        <v>9</v>
      </c>
      <c r="U2483" s="83" t="str">
        <f aca="false">IF(O2483="not used","-",O2483&amp;N2483&amp;T2483)</f>
        <v>-</v>
      </c>
      <c r="V2483" s="83" t="str">
        <f aca="false">IF(O2483="Not Used","-",VLOOKUP(D2483,FOLIOS,7,FALSE())&amp;H2483)</f>
        <v>-</v>
      </c>
      <c r="W2483" s="83" t="str">
        <f aca="false">IF(U2483="-","-",O2483&amp;E2483&amp;H2483)</f>
        <v>-</v>
      </c>
      <c r="X2483" s="84" t="str">
        <f aca="false">D2483&amp;G2483</f>
        <v>FT-CAND-ERMS-PRCNG</v>
      </c>
      <c r="AF2483" s="0" t="str">
        <f aca="false">D2483&amp;V2483</f>
        <v>FT-CAND-ERMS-PRC-</v>
      </c>
    </row>
    <row r="2484" customFormat="false" ht="12.75" hidden="false" customHeight="false" outlineLevel="0" collapsed="false">
      <c r="A2484" s="80" t="n">
        <v>36682</v>
      </c>
      <c r="B2484" s="81" t="s">
        <v>55</v>
      </c>
      <c r="C2484" s="81" t="s">
        <v>56</v>
      </c>
      <c r="D2484" s="81" t="s">
        <v>94</v>
      </c>
      <c r="E2484" s="81" t="s">
        <v>24</v>
      </c>
      <c r="F2484" s="81"/>
      <c r="G2484" s="81" t="s">
        <v>75</v>
      </c>
      <c r="H2484" s="88" t="n">
        <v>37012</v>
      </c>
      <c r="I2484" s="81" t="n">
        <v>0</v>
      </c>
      <c r="J2484" s="81" t="n">
        <v>0</v>
      </c>
      <c r="K2484" s="82" t="n">
        <f aca="false">IF(J2484=0,0,J2484/I2484)</f>
        <v>0</v>
      </c>
      <c r="L2484" s="82" t="n">
        <f aca="false">I2484/UOM</f>
        <v>0</v>
      </c>
      <c r="M2484" s="82" t="n">
        <f aca="false">J2484/UOM</f>
        <v>0</v>
      </c>
      <c r="N2484" s="83" t="str">
        <f aca="false">IF(F2484="P","PHY",IF(F2484="G","G",E2484))</f>
        <v>P</v>
      </c>
      <c r="O2484" s="83" t="str">
        <f aca="false">IF(ISNA(VLOOKUP(G2484,BadCanCurves,1,FALSE())),VLOOKUP(D2484,FOLIOS,6,FALSE()),"not used")</f>
        <v>not used</v>
      </c>
      <c r="P2484" s="83" t="n">
        <f aca="false">IF($N2484="P",VLOOKUP(H2484,PrcBuckets,2,FALSE()),0)</f>
        <v>9</v>
      </c>
      <c r="Q2484" s="83" t="n">
        <f aca="false">IF($N2484="D",VLOOKUP(H2484,BasisBuckets,2,FALSE()),0)</f>
        <v>0</v>
      </c>
      <c r="R2484" s="83" t="n">
        <f aca="false">IF($N2484="PHY",VLOOKUP(H2484,PGDBuckets,2,FALSE()),0)</f>
        <v>0</v>
      </c>
      <c r="S2484" s="83" t="n">
        <f aca="false">IF($N2484="G",VLOOKUP(H2484,PGDBuckets,2,FALSE()),0)</f>
        <v>0</v>
      </c>
      <c r="T2484" s="83" t="n">
        <f aca="false">SUM(P2484:S2484)</f>
        <v>9</v>
      </c>
      <c r="U2484" s="83" t="str">
        <f aca="false">IF(O2484="not used","-",O2484&amp;N2484&amp;T2484)</f>
        <v>-</v>
      </c>
      <c r="V2484" s="83" t="str">
        <f aca="false">IF(O2484="Not Used","-",VLOOKUP(D2484,FOLIOS,7,FALSE())&amp;H2484)</f>
        <v>-</v>
      </c>
      <c r="W2484" s="83" t="str">
        <f aca="false">IF(U2484="-","-",O2484&amp;E2484&amp;H2484)</f>
        <v>-</v>
      </c>
      <c r="X2484" s="84" t="str">
        <f aca="false">D2484&amp;G2484</f>
        <v>FT-CAND-ERMS-PRCNG</v>
      </c>
      <c r="AF2484" s="0" t="str">
        <f aca="false">D2484&amp;V2484</f>
        <v>FT-CAND-ERMS-PRC-</v>
      </c>
    </row>
    <row r="2485" customFormat="false" ht="12.75" hidden="false" customHeight="false" outlineLevel="0" collapsed="false">
      <c r="A2485" s="80" t="n">
        <v>36682</v>
      </c>
      <c r="B2485" s="81" t="s">
        <v>55</v>
      </c>
      <c r="C2485" s="81" t="s">
        <v>56</v>
      </c>
      <c r="D2485" s="81" t="s">
        <v>94</v>
      </c>
      <c r="E2485" s="81" t="s">
        <v>24</v>
      </c>
      <c r="F2485" s="81"/>
      <c r="G2485" s="81" t="s">
        <v>75</v>
      </c>
      <c r="H2485" s="88" t="n">
        <v>37043</v>
      </c>
      <c r="I2485" s="81" t="n">
        <v>0</v>
      </c>
      <c r="J2485" s="81" t="n">
        <v>0</v>
      </c>
      <c r="K2485" s="82" t="n">
        <f aca="false">IF(J2485=0,0,J2485/I2485)</f>
        <v>0</v>
      </c>
      <c r="L2485" s="82" t="n">
        <f aca="false">I2485/UOM</f>
        <v>0</v>
      </c>
      <c r="M2485" s="82" t="n">
        <f aca="false">J2485/UOM</f>
        <v>0</v>
      </c>
      <c r="N2485" s="83" t="str">
        <f aca="false">IF(F2485="P","PHY",IF(F2485="G","G",E2485))</f>
        <v>P</v>
      </c>
      <c r="O2485" s="83" t="str">
        <f aca="false">IF(ISNA(VLOOKUP(G2485,BadCanCurves,1,FALSE())),VLOOKUP(D2485,FOLIOS,6,FALSE()),"not used")</f>
        <v>not used</v>
      </c>
      <c r="P2485" s="83" t="n">
        <f aca="false">IF($N2485="P",VLOOKUP(H2485,PrcBuckets,2,FALSE()),0)</f>
        <v>9</v>
      </c>
      <c r="Q2485" s="83" t="n">
        <f aca="false">IF($N2485="D",VLOOKUP(H2485,BasisBuckets,2,FALSE()),0)</f>
        <v>0</v>
      </c>
      <c r="R2485" s="83" t="n">
        <f aca="false">IF($N2485="PHY",VLOOKUP(H2485,PGDBuckets,2,FALSE()),0)</f>
        <v>0</v>
      </c>
      <c r="S2485" s="83" t="n">
        <f aca="false">IF($N2485="G",VLOOKUP(H2485,PGDBuckets,2,FALSE()),0)</f>
        <v>0</v>
      </c>
      <c r="T2485" s="83" t="n">
        <f aca="false">SUM(P2485:S2485)</f>
        <v>9</v>
      </c>
      <c r="U2485" s="83" t="str">
        <f aca="false">IF(O2485="not used","-",O2485&amp;N2485&amp;T2485)</f>
        <v>-</v>
      </c>
      <c r="V2485" s="83" t="str">
        <f aca="false">IF(O2485="Not Used","-",VLOOKUP(D2485,FOLIOS,7,FALSE())&amp;H2485)</f>
        <v>-</v>
      </c>
      <c r="W2485" s="83" t="str">
        <f aca="false">IF(U2485="-","-",O2485&amp;E2485&amp;H2485)</f>
        <v>-</v>
      </c>
      <c r="X2485" s="84" t="str">
        <f aca="false">D2485&amp;G2485</f>
        <v>FT-CAND-ERMS-PRCNG</v>
      </c>
      <c r="AF2485" s="0" t="str">
        <f aca="false">D2485&amp;V2485</f>
        <v>FT-CAND-ERMS-PRC-</v>
      </c>
    </row>
    <row r="2486" customFormat="false" ht="12.75" hidden="false" customHeight="false" outlineLevel="0" collapsed="false">
      <c r="A2486" s="80" t="n">
        <v>36682</v>
      </c>
      <c r="B2486" s="81" t="s">
        <v>55</v>
      </c>
      <c r="C2486" s="81" t="s">
        <v>56</v>
      </c>
      <c r="D2486" s="81" t="s">
        <v>94</v>
      </c>
      <c r="E2486" s="81" t="s">
        <v>24</v>
      </c>
      <c r="F2486" s="81"/>
      <c r="G2486" s="81" t="s">
        <v>75</v>
      </c>
      <c r="H2486" s="88" t="n">
        <v>37073</v>
      </c>
      <c r="I2486" s="81" t="n">
        <v>0</v>
      </c>
      <c r="J2486" s="81" t="n">
        <v>0</v>
      </c>
      <c r="K2486" s="82" t="n">
        <f aca="false">IF(J2486=0,0,J2486/I2486)</f>
        <v>0</v>
      </c>
      <c r="L2486" s="82" t="n">
        <f aca="false">I2486/UOM</f>
        <v>0</v>
      </c>
      <c r="M2486" s="82" t="n">
        <f aca="false">J2486/UOM</f>
        <v>0</v>
      </c>
      <c r="N2486" s="83" t="str">
        <f aca="false">IF(F2486="P","PHY",IF(F2486="G","G",E2486))</f>
        <v>P</v>
      </c>
      <c r="O2486" s="83" t="str">
        <f aca="false">IF(ISNA(VLOOKUP(G2486,BadCanCurves,1,FALSE())),VLOOKUP(D2486,FOLIOS,6,FALSE()),"not used")</f>
        <v>not used</v>
      </c>
      <c r="P2486" s="83" t="n">
        <f aca="false">IF($N2486="P",VLOOKUP(H2486,PrcBuckets,2,FALSE()),0)</f>
        <v>9</v>
      </c>
      <c r="Q2486" s="83" t="n">
        <f aca="false">IF($N2486="D",VLOOKUP(H2486,BasisBuckets,2,FALSE()),0)</f>
        <v>0</v>
      </c>
      <c r="R2486" s="83" t="n">
        <f aca="false">IF($N2486="PHY",VLOOKUP(H2486,PGDBuckets,2,FALSE()),0)</f>
        <v>0</v>
      </c>
      <c r="S2486" s="83" t="n">
        <f aca="false">IF($N2486="G",VLOOKUP(H2486,PGDBuckets,2,FALSE()),0)</f>
        <v>0</v>
      </c>
      <c r="T2486" s="83" t="n">
        <f aca="false">SUM(P2486:S2486)</f>
        <v>9</v>
      </c>
      <c r="U2486" s="83" t="str">
        <f aca="false">IF(O2486="not used","-",O2486&amp;N2486&amp;T2486)</f>
        <v>-</v>
      </c>
      <c r="V2486" s="83" t="str">
        <f aca="false">IF(O2486="Not Used","-",VLOOKUP(D2486,FOLIOS,7,FALSE())&amp;H2486)</f>
        <v>-</v>
      </c>
      <c r="W2486" s="83" t="str">
        <f aca="false">IF(U2486="-","-",O2486&amp;E2486&amp;H2486)</f>
        <v>-</v>
      </c>
      <c r="X2486" s="84" t="str">
        <f aca="false">D2486&amp;G2486</f>
        <v>FT-CAND-ERMS-PRCNG</v>
      </c>
      <c r="AF2486" s="0" t="str">
        <f aca="false">D2486&amp;V2486</f>
        <v>FT-CAND-ERMS-PRC-</v>
      </c>
    </row>
    <row r="2487" customFormat="false" ht="12.75" hidden="false" customHeight="false" outlineLevel="0" collapsed="false">
      <c r="A2487" s="80" t="n">
        <v>36682</v>
      </c>
      <c r="B2487" s="81" t="s">
        <v>55</v>
      </c>
      <c r="C2487" s="81" t="s">
        <v>56</v>
      </c>
      <c r="D2487" s="81" t="s">
        <v>94</v>
      </c>
      <c r="E2487" s="81" t="s">
        <v>24</v>
      </c>
      <c r="F2487" s="81"/>
      <c r="G2487" s="81" t="s">
        <v>75</v>
      </c>
      <c r="H2487" s="88" t="n">
        <v>37104</v>
      </c>
      <c r="I2487" s="81" t="n">
        <v>0</v>
      </c>
      <c r="J2487" s="81" t="n">
        <v>0</v>
      </c>
      <c r="K2487" s="82" t="n">
        <f aca="false">IF(J2487=0,0,J2487/I2487)</f>
        <v>0</v>
      </c>
      <c r="L2487" s="82" t="n">
        <f aca="false">I2487/UOM</f>
        <v>0</v>
      </c>
      <c r="M2487" s="82" t="n">
        <f aca="false">J2487/UOM</f>
        <v>0</v>
      </c>
      <c r="N2487" s="83" t="str">
        <f aca="false">IF(F2487="P","PHY",IF(F2487="G","G",E2487))</f>
        <v>P</v>
      </c>
      <c r="O2487" s="83" t="str">
        <f aca="false">IF(ISNA(VLOOKUP(G2487,BadCanCurves,1,FALSE())),VLOOKUP(D2487,FOLIOS,6,FALSE()),"not used")</f>
        <v>not used</v>
      </c>
      <c r="P2487" s="83" t="n">
        <f aca="false">IF($N2487="P",VLOOKUP(H2487,PrcBuckets,2,FALSE()),0)</f>
        <v>9</v>
      </c>
      <c r="Q2487" s="83" t="n">
        <f aca="false">IF($N2487="D",VLOOKUP(H2487,BasisBuckets,2,FALSE()),0)</f>
        <v>0</v>
      </c>
      <c r="R2487" s="83" t="n">
        <f aca="false">IF($N2487="PHY",VLOOKUP(H2487,PGDBuckets,2,FALSE()),0)</f>
        <v>0</v>
      </c>
      <c r="S2487" s="83" t="n">
        <f aca="false">IF($N2487="G",VLOOKUP(H2487,PGDBuckets,2,FALSE()),0)</f>
        <v>0</v>
      </c>
      <c r="T2487" s="83" t="n">
        <f aca="false">SUM(P2487:S2487)</f>
        <v>9</v>
      </c>
      <c r="U2487" s="83" t="str">
        <f aca="false">IF(O2487="not used","-",O2487&amp;N2487&amp;T2487)</f>
        <v>-</v>
      </c>
      <c r="V2487" s="83" t="str">
        <f aca="false">IF(O2487="Not Used","-",VLOOKUP(D2487,FOLIOS,7,FALSE())&amp;H2487)</f>
        <v>-</v>
      </c>
      <c r="W2487" s="83" t="str">
        <f aca="false">IF(U2487="-","-",O2487&amp;E2487&amp;H2487)</f>
        <v>-</v>
      </c>
      <c r="X2487" s="84" t="str">
        <f aca="false">D2487&amp;G2487</f>
        <v>FT-CAND-ERMS-PRCNG</v>
      </c>
      <c r="AF2487" s="0" t="str">
        <f aca="false">D2487&amp;V2487</f>
        <v>FT-CAND-ERMS-PRC-</v>
      </c>
    </row>
    <row r="2488" customFormat="false" ht="12.75" hidden="false" customHeight="false" outlineLevel="0" collapsed="false">
      <c r="A2488" s="80" t="n">
        <v>36682</v>
      </c>
      <c r="B2488" s="81" t="s">
        <v>55</v>
      </c>
      <c r="C2488" s="81" t="s">
        <v>56</v>
      </c>
      <c r="D2488" s="81" t="s">
        <v>94</v>
      </c>
      <c r="E2488" s="81" t="s">
        <v>24</v>
      </c>
      <c r="F2488" s="81"/>
      <c r="G2488" s="81" t="s">
        <v>75</v>
      </c>
      <c r="H2488" s="88" t="n">
        <v>37135</v>
      </c>
      <c r="I2488" s="81" t="n">
        <v>0</v>
      </c>
      <c r="J2488" s="81" t="n">
        <v>0</v>
      </c>
      <c r="K2488" s="82" t="n">
        <f aca="false">IF(J2488=0,0,J2488/I2488)</f>
        <v>0</v>
      </c>
      <c r="L2488" s="82" t="n">
        <f aca="false">I2488/UOM</f>
        <v>0</v>
      </c>
      <c r="M2488" s="82" t="n">
        <f aca="false">J2488/UOM</f>
        <v>0</v>
      </c>
      <c r="N2488" s="83" t="str">
        <f aca="false">IF(F2488="P","PHY",IF(F2488="G","G",E2488))</f>
        <v>P</v>
      </c>
      <c r="O2488" s="83" t="str">
        <f aca="false">IF(ISNA(VLOOKUP(G2488,BadCanCurves,1,FALSE())),VLOOKUP(D2488,FOLIOS,6,FALSE()),"not used")</f>
        <v>not used</v>
      </c>
      <c r="P2488" s="83" t="n">
        <f aca="false">IF($N2488="P",VLOOKUP(H2488,PrcBuckets,2,FALSE()),0)</f>
        <v>9</v>
      </c>
      <c r="Q2488" s="83" t="n">
        <f aca="false">IF($N2488="D",VLOOKUP(H2488,BasisBuckets,2,FALSE()),0)</f>
        <v>0</v>
      </c>
      <c r="R2488" s="83" t="n">
        <f aca="false">IF($N2488="PHY",VLOOKUP(H2488,PGDBuckets,2,FALSE()),0)</f>
        <v>0</v>
      </c>
      <c r="S2488" s="83" t="n">
        <f aca="false">IF($N2488="G",VLOOKUP(H2488,PGDBuckets,2,FALSE()),0)</f>
        <v>0</v>
      </c>
      <c r="T2488" s="83" t="n">
        <f aca="false">SUM(P2488:S2488)</f>
        <v>9</v>
      </c>
      <c r="U2488" s="83" t="str">
        <f aca="false">IF(O2488="not used","-",O2488&amp;N2488&amp;T2488)</f>
        <v>-</v>
      </c>
      <c r="V2488" s="83" t="str">
        <f aca="false">IF(O2488="Not Used","-",VLOOKUP(D2488,FOLIOS,7,FALSE())&amp;H2488)</f>
        <v>-</v>
      </c>
      <c r="W2488" s="83" t="str">
        <f aca="false">IF(U2488="-","-",O2488&amp;E2488&amp;H2488)</f>
        <v>-</v>
      </c>
      <c r="X2488" s="84" t="str">
        <f aca="false">D2488&amp;G2488</f>
        <v>FT-CAND-ERMS-PRCNG</v>
      </c>
      <c r="AF2488" s="0" t="str">
        <f aca="false">D2488&amp;V2488</f>
        <v>FT-CAND-ERMS-PRC-</v>
      </c>
    </row>
    <row r="2489" customFormat="false" ht="12.75" hidden="false" customHeight="false" outlineLevel="0" collapsed="false">
      <c r="A2489" s="80" t="n">
        <v>36682</v>
      </c>
      <c r="B2489" s="81" t="s">
        <v>55</v>
      </c>
      <c r="C2489" s="81" t="s">
        <v>56</v>
      </c>
      <c r="D2489" s="81" t="s">
        <v>94</v>
      </c>
      <c r="E2489" s="81" t="s">
        <v>24</v>
      </c>
      <c r="F2489" s="81"/>
      <c r="G2489" s="81" t="s">
        <v>75</v>
      </c>
      <c r="H2489" s="88" t="n">
        <v>37165</v>
      </c>
      <c r="I2489" s="81" t="n">
        <v>0</v>
      </c>
      <c r="J2489" s="81" t="n">
        <v>0</v>
      </c>
      <c r="K2489" s="82" t="n">
        <f aca="false">IF(J2489=0,0,J2489/I2489)</f>
        <v>0</v>
      </c>
      <c r="L2489" s="82" t="n">
        <f aca="false">I2489/UOM</f>
        <v>0</v>
      </c>
      <c r="M2489" s="82" t="n">
        <f aca="false">J2489/UOM</f>
        <v>0</v>
      </c>
      <c r="N2489" s="83" t="str">
        <f aca="false">IF(F2489="P","PHY",IF(F2489="G","G",E2489))</f>
        <v>P</v>
      </c>
      <c r="O2489" s="83" t="str">
        <f aca="false">IF(ISNA(VLOOKUP(G2489,BadCanCurves,1,FALSE())),VLOOKUP(D2489,FOLIOS,6,FALSE()),"not used")</f>
        <v>not used</v>
      </c>
      <c r="P2489" s="83" t="n">
        <f aca="false">IF($N2489="P",VLOOKUP(H2489,PrcBuckets,2,FALSE()),0)</f>
        <v>9</v>
      </c>
      <c r="Q2489" s="83" t="n">
        <f aca="false">IF($N2489="D",VLOOKUP(H2489,BasisBuckets,2,FALSE()),0)</f>
        <v>0</v>
      </c>
      <c r="R2489" s="83" t="n">
        <f aca="false">IF($N2489="PHY",VLOOKUP(H2489,PGDBuckets,2,FALSE()),0)</f>
        <v>0</v>
      </c>
      <c r="S2489" s="83" t="n">
        <f aca="false">IF($N2489="G",VLOOKUP(H2489,PGDBuckets,2,FALSE()),0)</f>
        <v>0</v>
      </c>
      <c r="T2489" s="83" t="n">
        <f aca="false">SUM(P2489:S2489)</f>
        <v>9</v>
      </c>
      <c r="U2489" s="83" t="str">
        <f aca="false">IF(O2489="not used","-",O2489&amp;N2489&amp;T2489)</f>
        <v>-</v>
      </c>
      <c r="V2489" s="83" t="str">
        <f aca="false">IF(O2489="Not Used","-",VLOOKUP(D2489,FOLIOS,7,FALSE())&amp;H2489)</f>
        <v>-</v>
      </c>
      <c r="W2489" s="83" t="str">
        <f aca="false">IF(U2489="-","-",O2489&amp;E2489&amp;H2489)</f>
        <v>-</v>
      </c>
      <c r="X2489" s="84" t="str">
        <f aca="false">D2489&amp;G2489</f>
        <v>FT-CAND-ERMS-PRCNG</v>
      </c>
      <c r="AF2489" s="0" t="str">
        <f aca="false">D2489&amp;V2489</f>
        <v>FT-CAND-ERMS-PRC-</v>
      </c>
    </row>
    <row r="2490" customFormat="false" ht="12.75" hidden="false" customHeight="false" outlineLevel="0" collapsed="false">
      <c r="A2490" s="80" t="n">
        <v>36682</v>
      </c>
      <c r="B2490" s="81" t="s">
        <v>55</v>
      </c>
      <c r="C2490" s="81" t="s">
        <v>56</v>
      </c>
      <c r="D2490" s="81" t="s">
        <v>94</v>
      </c>
      <c r="E2490" s="81" t="s">
        <v>24</v>
      </c>
      <c r="F2490" s="81"/>
      <c r="G2490" s="81" t="s">
        <v>75</v>
      </c>
      <c r="H2490" s="88" t="n">
        <v>37196</v>
      </c>
      <c r="I2490" s="81" t="n">
        <v>0</v>
      </c>
      <c r="J2490" s="81" t="n">
        <v>0</v>
      </c>
      <c r="K2490" s="82" t="n">
        <f aca="false">IF(J2490=0,0,J2490/I2490)</f>
        <v>0</v>
      </c>
      <c r="L2490" s="82" t="n">
        <f aca="false">I2490/UOM</f>
        <v>0</v>
      </c>
      <c r="M2490" s="82" t="n">
        <f aca="false">J2490/UOM</f>
        <v>0</v>
      </c>
      <c r="N2490" s="83" t="str">
        <f aca="false">IF(F2490="P","PHY",IF(F2490="G","G",E2490))</f>
        <v>P</v>
      </c>
      <c r="O2490" s="83" t="str">
        <f aca="false">IF(ISNA(VLOOKUP(G2490,BadCanCurves,1,FALSE())),VLOOKUP(D2490,FOLIOS,6,FALSE()),"not used")</f>
        <v>not used</v>
      </c>
      <c r="P2490" s="83" t="n">
        <f aca="false">IF($N2490="P",VLOOKUP(H2490,PrcBuckets,2,FALSE()),0)</f>
        <v>9</v>
      </c>
      <c r="Q2490" s="83" t="n">
        <f aca="false">IF($N2490="D",VLOOKUP(H2490,BasisBuckets,2,FALSE()),0)</f>
        <v>0</v>
      </c>
      <c r="R2490" s="83" t="n">
        <f aca="false">IF($N2490="PHY",VLOOKUP(H2490,PGDBuckets,2,FALSE()),0)</f>
        <v>0</v>
      </c>
      <c r="S2490" s="83" t="n">
        <f aca="false">IF($N2490="G",VLOOKUP(H2490,PGDBuckets,2,FALSE()),0)</f>
        <v>0</v>
      </c>
      <c r="T2490" s="83" t="n">
        <f aca="false">SUM(P2490:S2490)</f>
        <v>9</v>
      </c>
      <c r="U2490" s="83" t="str">
        <f aca="false">IF(O2490="not used","-",O2490&amp;N2490&amp;T2490)</f>
        <v>-</v>
      </c>
      <c r="V2490" s="83" t="str">
        <f aca="false">IF(O2490="Not Used","-",VLOOKUP(D2490,FOLIOS,7,FALSE())&amp;H2490)</f>
        <v>-</v>
      </c>
      <c r="W2490" s="83" t="str">
        <f aca="false">IF(U2490="-","-",O2490&amp;E2490&amp;H2490)</f>
        <v>-</v>
      </c>
      <c r="X2490" s="84" t="str">
        <f aca="false">D2490&amp;G2490</f>
        <v>FT-CAND-ERMS-PRCNG</v>
      </c>
      <c r="AF2490" s="0" t="str">
        <f aca="false">D2490&amp;V2490</f>
        <v>FT-CAND-ERMS-PRC-</v>
      </c>
    </row>
    <row r="2491" customFormat="false" ht="12.75" hidden="false" customHeight="false" outlineLevel="0" collapsed="false">
      <c r="A2491" s="80" t="n">
        <v>36682</v>
      </c>
      <c r="B2491" s="81" t="s">
        <v>55</v>
      </c>
      <c r="C2491" s="81" t="s">
        <v>56</v>
      </c>
      <c r="D2491" s="81" t="s">
        <v>94</v>
      </c>
      <c r="E2491" s="81" t="s">
        <v>24</v>
      </c>
      <c r="F2491" s="81"/>
      <c r="G2491" s="81" t="s">
        <v>75</v>
      </c>
      <c r="H2491" s="88" t="n">
        <v>37226</v>
      </c>
      <c r="I2491" s="81" t="n">
        <v>0</v>
      </c>
      <c r="J2491" s="81" t="n">
        <v>0</v>
      </c>
      <c r="K2491" s="82" t="n">
        <f aca="false">IF(J2491=0,0,J2491/I2491)</f>
        <v>0</v>
      </c>
      <c r="L2491" s="82" t="n">
        <f aca="false">I2491/UOM</f>
        <v>0</v>
      </c>
      <c r="M2491" s="82" t="n">
        <f aca="false">J2491/UOM</f>
        <v>0</v>
      </c>
      <c r="N2491" s="83" t="str">
        <f aca="false">IF(F2491="P","PHY",IF(F2491="G","G",E2491))</f>
        <v>P</v>
      </c>
      <c r="O2491" s="83" t="str">
        <f aca="false">IF(ISNA(VLOOKUP(G2491,BadCanCurves,1,FALSE())),VLOOKUP(D2491,FOLIOS,6,FALSE()),"not used")</f>
        <v>not used</v>
      </c>
      <c r="P2491" s="83" t="n">
        <f aca="false">IF($N2491="P",VLOOKUP(H2491,PrcBuckets,2,FALSE()),0)</f>
        <v>9</v>
      </c>
      <c r="Q2491" s="83" t="n">
        <f aca="false">IF($N2491="D",VLOOKUP(H2491,BasisBuckets,2,FALSE()),0)</f>
        <v>0</v>
      </c>
      <c r="R2491" s="83" t="n">
        <f aca="false">IF($N2491="PHY",VLOOKUP(H2491,PGDBuckets,2,FALSE()),0)</f>
        <v>0</v>
      </c>
      <c r="S2491" s="83" t="n">
        <f aca="false">IF($N2491="G",VLOOKUP(H2491,PGDBuckets,2,FALSE()),0)</f>
        <v>0</v>
      </c>
      <c r="T2491" s="83" t="n">
        <f aca="false">SUM(P2491:S2491)</f>
        <v>9</v>
      </c>
      <c r="U2491" s="83" t="str">
        <f aca="false">IF(O2491="not used","-",O2491&amp;N2491&amp;T2491)</f>
        <v>-</v>
      </c>
      <c r="V2491" s="83" t="str">
        <f aca="false">IF(O2491="Not Used","-",VLOOKUP(D2491,FOLIOS,7,FALSE())&amp;H2491)</f>
        <v>-</v>
      </c>
      <c r="W2491" s="83" t="str">
        <f aca="false">IF(U2491="-","-",O2491&amp;E2491&amp;H2491)</f>
        <v>-</v>
      </c>
      <c r="X2491" s="84" t="str">
        <f aca="false">D2491&amp;G2491</f>
        <v>FT-CAND-ERMS-PRCNG</v>
      </c>
      <c r="AF2491" s="0" t="str">
        <f aca="false">D2491&amp;V2491</f>
        <v>FT-CAND-ERMS-PRC-</v>
      </c>
    </row>
    <row r="2492" customFormat="false" ht="12.75" hidden="false" customHeight="false" outlineLevel="0" collapsed="false">
      <c r="A2492" s="80" t="n">
        <v>36682</v>
      </c>
      <c r="B2492" s="81" t="s">
        <v>55</v>
      </c>
      <c r="C2492" s="81" t="s">
        <v>56</v>
      </c>
      <c r="D2492" s="81" t="s">
        <v>94</v>
      </c>
      <c r="E2492" s="81" t="s">
        <v>24</v>
      </c>
      <c r="F2492" s="81"/>
      <c r="G2492" s="81" t="s">
        <v>75</v>
      </c>
      <c r="H2492" s="88" t="n">
        <v>37257</v>
      </c>
      <c r="I2492" s="81" t="n">
        <v>0</v>
      </c>
      <c r="J2492" s="81" t="n">
        <v>0</v>
      </c>
      <c r="K2492" s="82" t="n">
        <f aca="false">IF(J2492=0,0,J2492/I2492)</f>
        <v>0</v>
      </c>
      <c r="L2492" s="82" t="n">
        <f aca="false">I2492/UOM</f>
        <v>0</v>
      </c>
      <c r="M2492" s="82" t="n">
        <f aca="false">J2492/UOM</f>
        <v>0</v>
      </c>
      <c r="N2492" s="83" t="str">
        <f aca="false">IF(F2492="P","PHY",IF(F2492="G","G",E2492))</f>
        <v>P</v>
      </c>
      <c r="O2492" s="83" t="str">
        <f aca="false">IF(ISNA(VLOOKUP(G2492,BadCanCurves,1,FALSE())),VLOOKUP(D2492,FOLIOS,6,FALSE()),"not used")</f>
        <v>not used</v>
      </c>
      <c r="P2492" s="83" t="n">
        <f aca="false">IF($N2492="P",VLOOKUP(H2492,PrcBuckets,2,FALSE()),0)</f>
        <v>10</v>
      </c>
      <c r="Q2492" s="83" t="n">
        <f aca="false">IF($N2492="D",VLOOKUP(H2492,BasisBuckets,2,FALSE()),0)</f>
        <v>0</v>
      </c>
      <c r="R2492" s="83" t="n">
        <f aca="false">IF($N2492="PHY",VLOOKUP(H2492,PGDBuckets,2,FALSE()),0)</f>
        <v>0</v>
      </c>
      <c r="S2492" s="83" t="n">
        <f aca="false">IF($N2492="G",VLOOKUP(H2492,PGDBuckets,2,FALSE()),0)</f>
        <v>0</v>
      </c>
      <c r="T2492" s="83" t="n">
        <f aca="false">SUM(P2492:S2492)</f>
        <v>10</v>
      </c>
      <c r="U2492" s="83" t="str">
        <f aca="false">IF(O2492="not used","-",O2492&amp;N2492&amp;T2492)</f>
        <v>-</v>
      </c>
      <c r="V2492" s="83" t="str">
        <f aca="false">IF(O2492="Not Used","-",VLOOKUP(D2492,FOLIOS,7,FALSE())&amp;H2492)</f>
        <v>-</v>
      </c>
      <c r="W2492" s="83" t="str">
        <f aca="false">IF(U2492="-","-",O2492&amp;E2492&amp;H2492)</f>
        <v>-</v>
      </c>
      <c r="X2492" s="84" t="str">
        <f aca="false">D2492&amp;G2492</f>
        <v>FT-CAND-ERMS-PRCNG</v>
      </c>
      <c r="AF2492" s="0" t="str">
        <f aca="false">D2492&amp;V2492</f>
        <v>FT-CAND-ERMS-PRC-</v>
      </c>
    </row>
    <row r="2493" customFormat="false" ht="12.75" hidden="false" customHeight="false" outlineLevel="0" collapsed="false">
      <c r="A2493" s="80" t="n">
        <v>36682</v>
      </c>
      <c r="B2493" s="81" t="s">
        <v>55</v>
      </c>
      <c r="C2493" s="81" t="s">
        <v>56</v>
      </c>
      <c r="D2493" s="81" t="s">
        <v>94</v>
      </c>
      <c r="E2493" s="81" t="s">
        <v>24</v>
      </c>
      <c r="F2493" s="81"/>
      <c r="G2493" s="81" t="s">
        <v>75</v>
      </c>
      <c r="H2493" s="88" t="n">
        <v>37288</v>
      </c>
      <c r="I2493" s="81" t="n">
        <v>0</v>
      </c>
      <c r="J2493" s="81" t="n">
        <v>0</v>
      </c>
      <c r="K2493" s="82" t="n">
        <f aca="false">IF(J2493=0,0,J2493/I2493)</f>
        <v>0</v>
      </c>
      <c r="L2493" s="82" t="n">
        <f aca="false">I2493/UOM</f>
        <v>0</v>
      </c>
      <c r="M2493" s="82" t="n">
        <f aca="false">J2493/UOM</f>
        <v>0</v>
      </c>
      <c r="N2493" s="83" t="str">
        <f aca="false">IF(F2493="P","PHY",IF(F2493="G","G",E2493))</f>
        <v>P</v>
      </c>
      <c r="O2493" s="83" t="str">
        <f aca="false">IF(ISNA(VLOOKUP(G2493,BadCanCurves,1,FALSE())),VLOOKUP(D2493,FOLIOS,6,FALSE()),"not used")</f>
        <v>not used</v>
      </c>
      <c r="P2493" s="83" t="n">
        <f aca="false">IF($N2493="P",VLOOKUP(H2493,PrcBuckets,2,FALSE()),0)</f>
        <v>10</v>
      </c>
      <c r="Q2493" s="83" t="n">
        <f aca="false">IF($N2493="D",VLOOKUP(H2493,BasisBuckets,2,FALSE()),0)</f>
        <v>0</v>
      </c>
      <c r="R2493" s="83" t="n">
        <f aca="false">IF($N2493="PHY",VLOOKUP(H2493,PGDBuckets,2,FALSE()),0)</f>
        <v>0</v>
      </c>
      <c r="S2493" s="83" t="n">
        <f aca="false">IF($N2493="G",VLOOKUP(H2493,PGDBuckets,2,FALSE()),0)</f>
        <v>0</v>
      </c>
      <c r="T2493" s="83" t="n">
        <f aca="false">SUM(P2493:S2493)</f>
        <v>10</v>
      </c>
      <c r="U2493" s="83" t="str">
        <f aca="false">IF(O2493="not used","-",O2493&amp;N2493&amp;T2493)</f>
        <v>-</v>
      </c>
      <c r="V2493" s="83" t="str">
        <f aca="false">IF(O2493="Not Used","-",VLOOKUP(D2493,FOLIOS,7,FALSE())&amp;H2493)</f>
        <v>-</v>
      </c>
      <c r="W2493" s="83" t="str">
        <f aca="false">IF(U2493="-","-",O2493&amp;E2493&amp;H2493)</f>
        <v>-</v>
      </c>
      <c r="X2493" s="84" t="str">
        <f aca="false">D2493&amp;G2493</f>
        <v>FT-CAND-ERMS-PRCNG</v>
      </c>
      <c r="AF2493" s="0" t="str">
        <f aca="false">D2493&amp;V2493</f>
        <v>FT-CAND-ERMS-PRC-</v>
      </c>
    </row>
    <row r="2494" customFormat="false" ht="12.75" hidden="false" customHeight="false" outlineLevel="0" collapsed="false">
      <c r="A2494" s="80" t="n">
        <v>36682</v>
      </c>
      <c r="B2494" s="81" t="s">
        <v>55</v>
      </c>
      <c r="C2494" s="81" t="s">
        <v>56</v>
      </c>
      <c r="D2494" s="81" t="s">
        <v>94</v>
      </c>
      <c r="E2494" s="81" t="s">
        <v>24</v>
      </c>
      <c r="F2494" s="81"/>
      <c r="G2494" s="81" t="s">
        <v>75</v>
      </c>
      <c r="H2494" s="88" t="n">
        <v>37316</v>
      </c>
      <c r="I2494" s="81" t="n">
        <v>0</v>
      </c>
      <c r="J2494" s="81" t="n">
        <v>0</v>
      </c>
      <c r="K2494" s="82" t="n">
        <f aca="false">IF(J2494=0,0,J2494/I2494)</f>
        <v>0</v>
      </c>
      <c r="L2494" s="82" t="n">
        <f aca="false">I2494/UOM</f>
        <v>0</v>
      </c>
      <c r="M2494" s="82" t="n">
        <f aca="false">J2494/UOM</f>
        <v>0</v>
      </c>
      <c r="N2494" s="83" t="str">
        <f aca="false">IF(F2494="P","PHY",IF(F2494="G","G",E2494))</f>
        <v>P</v>
      </c>
      <c r="O2494" s="83" t="str">
        <f aca="false">IF(ISNA(VLOOKUP(G2494,BadCanCurves,1,FALSE())),VLOOKUP(D2494,FOLIOS,6,FALSE()),"not used")</f>
        <v>not used</v>
      </c>
      <c r="P2494" s="83" t="n">
        <f aca="false">IF($N2494="P",VLOOKUP(H2494,PrcBuckets,2,FALSE()),0)</f>
        <v>10</v>
      </c>
      <c r="Q2494" s="83" t="n">
        <f aca="false">IF($N2494="D",VLOOKUP(H2494,BasisBuckets,2,FALSE()),0)</f>
        <v>0</v>
      </c>
      <c r="R2494" s="83" t="n">
        <f aca="false">IF($N2494="PHY",VLOOKUP(H2494,PGDBuckets,2,FALSE()),0)</f>
        <v>0</v>
      </c>
      <c r="S2494" s="83" t="n">
        <f aca="false">IF($N2494="G",VLOOKUP(H2494,PGDBuckets,2,FALSE()),0)</f>
        <v>0</v>
      </c>
      <c r="T2494" s="83" t="n">
        <f aca="false">SUM(P2494:S2494)</f>
        <v>10</v>
      </c>
      <c r="U2494" s="83" t="str">
        <f aca="false">IF(O2494="not used","-",O2494&amp;N2494&amp;T2494)</f>
        <v>-</v>
      </c>
      <c r="V2494" s="83" t="str">
        <f aca="false">IF(O2494="Not Used","-",VLOOKUP(D2494,FOLIOS,7,FALSE())&amp;H2494)</f>
        <v>-</v>
      </c>
      <c r="W2494" s="83" t="str">
        <f aca="false">IF(U2494="-","-",O2494&amp;E2494&amp;H2494)</f>
        <v>-</v>
      </c>
      <c r="X2494" s="84" t="str">
        <f aca="false">D2494&amp;G2494</f>
        <v>FT-CAND-ERMS-PRCNG</v>
      </c>
      <c r="AF2494" s="0" t="str">
        <f aca="false">D2494&amp;V2494</f>
        <v>FT-CAND-ERMS-PRC-</v>
      </c>
    </row>
    <row r="2495" customFormat="false" ht="12.75" hidden="false" customHeight="false" outlineLevel="0" collapsed="false">
      <c r="A2495" s="80" t="n">
        <v>36682</v>
      </c>
      <c r="B2495" s="81" t="s">
        <v>55</v>
      </c>
      <c r="C2495" s="81" t="s">
        <v>56</v>
      </c>
      <c r="D2495" s="81" t="s">
        <v>94</v>
      </c>
      <c r="E2495" s="81" t="s">
        <v>24</v>
      </c>
      <c r="F2495" s="81"/>
      <c r="G2495" s="81" t="s">
        <v>75</v>
      </c>
      <c r="H2495" s="88" t="n">
        <v>37347</v>
      </c>
      <c r="I2495" s="81" t="n">
        <v>0</v>
      </c>
      <c r="J2495" s="81" t="n">
        <v>0</v>
      </c>
      <c r="K2495" s="82" t="n">
        <f aca="false">IF(J2495=0,0,J2495/I2495)</f>
        <v>0</v>
      </c>
      <c r="L2495" s="82" t="n">
        <f aca="false">I2495/UOM</f>
        <v>0</v>
      </c>
      <c r="M2495" s="82" t="n">
        <f aca="false">J2495/UOM</f>
        <v>0</v>
      </c>
      <c r="N2495" s="83" t="str">
        <f aca="false">IF(F2495="P","PHY",IF(F2495="G","G",E2495))</f>
        <v>P</v>
      </c>
      <c r="O2495" s="83" t="str">
        <f aca="false">IF(ISNA(VLOOKUP(G2495,BadCanCurves,1,FALSE())),VLOOKUP(D2495,FOLIOS,6,FALSE()),"not used")</f>
        <v>not used</v>
      </c>
      <c r="P2495" s="83" t="n">
        <f aca="false">IF($N2495="P",VLOOKUP(H2495,PrcBuckets,2,FALSE()),0)</f>
        <v>10</v>
      </c>
      <c r="Q2495" s="83" t="n">
        <f aca="false">IF($N2495="D",VLOOKUP(H2495,BasisBuckets,2,FALSE()),0)</f>
        <v>0</v>
      </c>
      <c r="R2495" s="83" t="n">
        <f aca="false">IF($N2495="PHY",VLOOKUP(H2495,PGDBuckets,2,FALSE()),0)</f>
        <v>0</v>
      </c>
      <c r="S2495" s="83" t="n">
        <f aca="false">IF($N2495="G",VLOOKUP(H2495,PGDBuckets,2,FALSE()),0)</f>
        <v>0</v>
      </c>
      <c r="T2495" s="83" t="n">
        <f aca="false">SUM(P2495:S2495)</f>
        <v>10</v>
      </c>
      <c r="U2495" s="83" t="str">
        <f aca="false">IF(O2495="not used","-",O2495&amp;N2495&amp;T2495)</f>
        <v>-</v>
      </c>
      <c r="V2495" s="83" t="str">
        <f aca="false">IF(O2495="Not Used","-",VLOOKUP(D2495,FOLIOS,7,FALSE())&amp;H2495)</f>
        <v>-</v>
      </c>
      <c r="W2495" s="83" t="str">
        <f aca="false">IF(U2495="-","-",O2495&amp;E2495&amp;H2495)</f>
        <v>-</v>
      </c>
      <c r="X2495" s="84" t="str">
        <f aca="false">D2495&amp;G2495</f>
        <v>FT-CAND-ERMS-PRCNG</v>
      </c>
      <c r="AF2495" s="0" t="str">
        <f aca="false">D2495&amp;V2495</f>
        <v>FT-CAND-ERMS-PRC-</v>
      </c>
    </row>
    <row r="2496" customFormat="false" ht="12.75" hidden="false" customHeight="false" outlineLevel="0" collapsed="false">
      <c r="A2496" s="80" t="n">
        <v>36682</v>
      </c>
      <c r="B2496" s="81" t="s">
        <v>55</v>
      </c>
      <c r="C2496" s="81" t="s">
        <v>56</v>
      </c>
      <c r="D2496" s="81" t="s">
        <v>94</v>
      </c>
      <c r="E2496" s="81" t="s">
        <v>24</v>
      </c>
      <c r="F2496" s="81"/>
      <c r="G2496" s="81" t="s">
        <v>75</v>
      </c>
      <c r="H2496" s="88" t="n">
        <v>37377</v>
      </c>
      <c r="I2496" s="81" t="n">
        <v>0</v>
      </c>
      <c r="J2496" s="81" t="n">
        <v>0</v>
      </c>
      <c r="K2496" s="82" t="n">
        <f aca="false">IF(J2496=0,0,J2496/I2496)</f>
        <v>0</v>
      </c>
      <c r="L2496" s="82" t="n">
        <f aca="false">I2496/UOM</f>
        <v>0</v>
      </c>
      <c r="M2496" s="82" t="n">
        <f aca="false">J2496/UOM</f>
        <v>0</v>
      </c>
      <c r="N2496" s="83" t="str">
        <f aca="false">IF(F2496="P","PHY",IF(F2496="G","G",E2496))</f>
        <v>P</v>
      </c>
      <c r="O2496" s="83" t="str">
        <f aca="false">IF(ISNA(VLOOKUP(G2496,BadCanCurves,1,FALSE())),VLOOKUP(D2496,FOLIOS,6,FALSE()),"not used")</f>
        <v>not used</v>
      </c>
      <c r="P2496" s="83" t="n">
        <f aca="false">IF($N2496="P",VLOOKUP(H2496,PrcBuckets,2,FALSE()),0)</f>
        <v>10</v>
      </c>
      <c r="Q2496" s="83" t="n">
        <f aca="false">IF($N2496="D",VLOOKUP(H2496,BasisBuckets,2,FALSE()),0)</f>
        <v>0</v>
      </c>
      <c r="R2496" s="83" t="n">
        <f aca="false">IF($N2496="PHY",VLOOKUP(H2496,PGDBuckets,2,FALSE()),0)</f>
        <v>0</v>
      </c>
      <c r="S2496" s="83" t="n">
        <f aca="false">IF($N2496="G",VLOOKUP(H2496,PGDBuckets,2,FALSE()),0)</f>
        <v>0</v>
      </c>
      <c r="T2496" s="83" t="n">
        <f aca="false">SUM(P2496:S2496)</f>
        <v>10</v>
      </c>
      <c r="U2496" s="83" t="str">
        <f aca="false">IF(O2496="not used","-",O2496&amp;N2496&amp;T2496)</f>
        <v>-</v>
      </c>
      <c r="V2496" s="83" t="str">
        <f aca="false">IF(O2496="Not Used","-",VLOOKUP(D2496,FOLIOS,7,FALSE())&amp;H2496)</f>
        <v>-</v>
      </c>
      <c r="W2496" s="83" t="str">
        <f aca="false">IF(U2496="-","-",O2496&amp;E2496&amp;H2496)</f>
        <v>-</v>
      </c>
      <c r="X2496" s="84" t="str">
        <f aca="false">D2496&amp;G2496</f>
        <v>FT-CAND-ERMS-PRCNG</v>
      </c>
      <c r="AF2496" s="0" t="str">
        <f aca="false">D2496&amp;V2496</f>
        <v>FT-CAND-ERMS-PRC-</v>
      </c>
    </row>
    <row r="2497" customFormat="false" ht="12.75" hidden="false" customHeight="false" outlineLevel="0" collapsed="false">
      <c r="A2497" s="80" t="n">
        <v>36682</v>
      </c>
      <c r="B2497" s="81" t="s">
        <v>55</v>
      </c>
      <c r="C2497" s="81" t="s">
        <v>56</v>
      </c>
      <c r="D2497" s="81" t="s">
        <v>94</v>
      </c>
      <c r="E2497" s="81" t="s">
        <v>24</v>
      </c>
      <c r="F2497" s="81"/>
      <c r="G2497" s="81" t="s">
        <v>75</v>
      </c>
      <c r="H2497" s="88" t="n">
        <v>37408</v>
      </c>
      <c r="I2497" s="81" t="n">
        <v>0</v>
      </c>
      <c r="J2497" s="81" t="n">
        <v>0</v>
      </c>
      <c r="K2497" s="82" t="n">
        <f aca="false">IF(J2497=0,0,J2497/I2497)</f>
        <v>0</v>
      </c>
      <c r="L2497" s="82" t="n">
        <f aca="false">I2497/UOM</f>
        <v>0</v>
      </c>
      <c r="M2497" s="82" t="n">
        <f aca="false">J2497/UOM</f>
        <v>0</v>
      </c>
      <c r="N2497" s="83" t="str">
        <f aca="false">IF(F2497="P","PHY",IF(F2497="G","G",E2497))</f>
        <v>P</v>
      </c>
      <c r="O2497" s="83" t="str">
        <f aca="false">IF(ISNA(VLOOKUP(G2497,BadCanCurves,1,FALSE())),VLOOKUP(D2497,FOLIOS,6,FALSE()),"not used")</f>
        <v>not used</v>
      </c>
      <c r="P2497" s="83" t="n">
        <f aca="false">IF($N2497="P",VLOOKUP(H2497,PrcBuckets,2,FALSE()),0)</f>
        <v>10</v>
      </c>
      <c r="Q2497" s="83" t="n">
        <f aca="false">IF($N2497="D",VLOOKUP(H2497,BasisBuckets,2,FALSE()),0)</f>
        <v>0</v>
      </c>
      <c r="R2497" s="83" t="n">
        <f aca="false">IF($N2497="PHY",VLOOKUP(H2497,PGDBuckets,2,FALSE()),0)</f>
        <v>0</v>
      </c>
      <c r="S2497" s="83" t="n">
        <f aca="false">IF($N2497="G",VLOOKUP(H2497,PGDBuckets,2,FALSE()),0)</f>
        <v>0</v>
      </c>
      <c r="T2497" s="83" t="n">
        <f aca="false">SUM(P2497:S2497)</f>
        <v>10</v>
      </c>
      <c r="U2497" s="83" t="str">
        <f aca="false">IF(O2497="not used","-",O2497&amp;N2497&amp;T2497)</f>
        <v>-</v>
      </c>
      <c r="V2497" s="83" t="str">
        <f aca="false">IF(O2497="Not Used","-",VLOOKUP(D2497,FOLIOS,7,FALSE())&amp;H2497)</f>
        <v>-</v>
      </c>
      <c r="W2497" s="83" t="str">
        <f aca="false">IF(U2497="-","-",O2497&amp;E2497&amp;H2497)</f>
        <v>-</v>
      </c>
      <c r="X2497" s="84" t="str">
        <f aca="false">D2497&amp;G2497</f>
        <v>FT-CAND-ERMS-PRCNG</v>
      </c>
      <c r="AF2497" s="0" t="str">
        <f aca="false">D2497&amp;V2497</f>
        <v>FT-CAND-ERMS-PRC-</v>
      </c>
    </row>
    <row r="2498" customFormat="false" ht="12.75" hidden="false" customHeight="false" outlineLevel="0" collapsed="false">
      <c r="A2498" s="80" t="n">
        <v>36682</v>
      </c>
      <c r="B2498" s="81" t="s">
        <v>55</v>
      </c>
      <c r="C2498" s="81" t="s">
        <v>56</v>
      </c>
      <c r="D2498" s="81" t="s">
        <v>94</v>
      </c>
      <c r="E2498" s="81" t="s">
        <v>24</v>
      </c>
      <c r="F2498" s="81"/>
      <c r="G2498" s="81" t="s">
        <v>75</v>
      </c>
      <c r="H2498" s="88" t="n">
        <v>37438</v>
      </c>
      <c r="I2498" s="81" t="n">
        <v>0</v>
      </c>
      <c r="J2498" s="81" t="n">
        <v>0</v>
      </c>
      <c r="K2498" s="82" t="n">
        <f aca="false">IF(J2498=0,0,J2498/I2498)</f>
        <v>0</v>
      </c>
      <c r="L2498" s="82" t="n">
        <f aca="false">I2498/UOM</f>
        <v>0</v>
      </c>
      <c r="M2498" s="82" t="n">
        <f aca="false">J2498/UOM</f>
        <v>0</v>
      </c>
      <c r="N2498" s="83" t="str">
        <f aca="false">IF(F2498="P","PHY",IF(F2498="G","G",E2498))</f>
        <v>P</v>
      </c>
      <c r="O2498" s="83" t="str">
        <f aca="false">IF(ISNA(VLOOKUP(G2498,BadCanCurves,1,FALSE())),VLOOKUP(D2498,FOLIOS,6,FALSE()),"not used")</f>
        <v>not used</v>
      </c>
      <c r="P2498" s="83" t="n">
        <f aca="false">IF($N2498="P",VLOOKUP(H2498,PrcBuckets,2,FALSE()),0)</f>
        <v>10</v>
      </c>
      <c r="Q2498" s="83" t="n">
        <f aca="false">IF($N2498="D",VLOOKUP(H2498,BasisBuckets,2,FALSE()),0)</f>
        <v>0</v>
      </c>
      <c r="R2498" s="83" t="n">
        <f aca="false">IF($N2498="PHY",VLOOKUP(H2498,PGDBuckets,2,FALSE()),0)</f>
        <v>0</v>
      </c>
      <c r="S2498" s="83" t="n">
        <f aca="false">IF($N2498="G",VLOOKUP(H2498,PGDBuckets,2,FALSE()),0)</f>
        <v>0</v>
      </c>
      <c r="T2498" s="83" t="n">
        <f aca="false">SUM(P2498:S2498)</f>
        <v>10</v>
      </c>
      <c r="U2498" s="83" t="str">
        <f aca="false">IF(O2498="not used","-",O2498&amp;N2498&amp;T2498)</f>
        <v>-</v>
      </c>
      <c r="V2498" s="83" t="str">
        <f aca="false">IF(O2498="Not Used","-",VLOOKUP(D2498,FOLIOS,7,FALSE())&amp;H2498)</f>
        <v>-</v>
      </c>
      <c r="W2498" s="83" t="str">
        <f aca="false">IF(U2498="-","-",O2498&amp;E2498&amp;H2498)</f>
        <v>-</v>
      </c>
      <c r="X2498" s="84" t="str">
        <f aca="false">D2498&amp;G2498</f>
        <v>FT-CAND-ERMS-PRCNG</v>
      </c>
      <c r="AF2498" s="0" t="str">
        <f aca="false">D2498&amp;V2498</f>
        <v>FT-CAND-ERMS-PRC-</v>
      </c>
    </row>
    <row r="2499" customFormat="false" ht="12.75" hidden="false" customHeight="false" outlineLevel="0" collapsed="false">
      <c r="A2499" s="80" t="n">
        <v>36682</v>
      </c>
      <c r="B2499" s="81" t="s">
        <v>55</v>
      </c>
      <c r="C2499" s="81" t="s">
        <v>56</v>
      </c>
      <c r="D2499" s="81" t="s">
        <v>94</v>
      </c>
      <c r="E2499" s="81" t="s">
        <v>24</v>
      </c>
      <c r="F2499" s="81"/>
      <c r="G2499" s="81" t="s">
        <v>75</v>
      </c>
      <c r="H2499" s="88" t="n">
        <v>37469</v>
      </c>
      <c r="I2499" s="81" t="n">
        <v>0</v>
      </c>
      <c r="J2499" s="81" t="n">
        <v>0</v>
      </c>
      <c r="K2499" s="82" t="n">
        <f aca="false">IF(J2499=0,0,J2499/I2499)</f>
        <v>0</v>
      </c>
      <c r="L2499" s="82" t="n">
        <f aca="false">I2499/UOM</f>
        <v>0</v>
      </c>
      <c r="M2499" s="82" t="n">
        <f aca="false">J2499/UOM</f>
        <v>0</v>
      </c>
      <c r="N2499" s="83" t="str">
        <f aca="false">IF(F2499="P","PHY",IF(F2499="G","G",E2499))</f>
        <v>P</v>
      </c>
      <c r="O2499" s="83" t="str">
        <f aca="false">IF(ISNA(VLOOKUP(G2499,BadCanCurves,1,FALSE())),VLOOKUP(D2499,FOLIOS,6,FALSE()),"not used")</f>
        <v>not used</v>
      </c>
      <c r="P2499" s="83" t="n">
        <f aca="false">IF($N2499="P",VLOOKUP(H2499,PrcBuckets,2,FALSE()),0)</f>
        <v>10</v>
      </c>
      <c r="Q2499" s="83" t="n">
        <f aca="false">IF($N2499="D",VLOOKUP(H2499,BasisBuckets,2,FALSE()),0)</f>
        <v>0</v>
      </c>
      <c r="R2499" s="83" t="n">
        <f aca="false">IF($N2499="PHY",VLOOKUP(H2499,PGDBuckets,2,FALSE()),0)</f>
        <v>0</v>
      </c>
      <c r="S2499" s="83" t="n">
        <f aca="false">IF($N2499="G",VLOOKUP(H2499,PGDBuckets,2,FALSE()),0)</f>
        <v>0</v>
      </c>
      <c r="T2499" s="83" t="n">
        <f aca="false">SUM(P2499:S2499)</f>
        <v>10</v>
      </c>
      <c r="U2499" s="83" t="str">
        <f aca="false">IF(O2499="not used","-",O2499&amp;N2499&amp;T2499)</f>
        <v>-</v>
      </c>
      <c r="V2499" s="83" t="str">
        <f aca="false">IF(O2499="Not Used","-",VLOOKUP(D2499,FOLIOS,7,FALSE())&amp;H2499)</f>
        <v>-</v>
      </c>
      <c r="W2499" s="83" t="str">
        <f aca="false">IF(U2499="-","-",O2499&amp;E2499&amp;H2499)</f>
        <v>-</v>
      </c>
      <c r="X2499" s="84" t="str">
        <f aca="false">D2499&amp;G2499</f>
        <v>FT-CAND-ERMS-PRCNG</v>
      </c>
      <c r="AF2499" s="0" t="str">
        <f aca="false">D2499&amp;V2499</f>
        <v>FT-CAND-ERMS-PRC-</v>
      </c>
    </row>
    <row r="2500" customFormat="false" ht="12.75" hidden="false" customHeight="false" outlineLevel="0" collapsed="false">
      <c r="A2500" s="80" t="n">
        <v>36682</v>
      </c>
      <c r="B2500" s="81" t="s">
        <v>55</v>
      </c>
      <c r="C2500" s="81" t="s">
        <v>56</v>
      </c>
      <c r="D2500" s="81" t="s">
        <v>94</v>
      </c>
      <c r="E2500" s="81" t="s">
        <v>24</v>
      </c>
      <c r="F2500" s="81"/>
      <c r="G2500" s="81" t="s">
        <v>75</v>
      </c>
      <c r="H2500" s="88" t="n">
        <v>37500</v>
      </c>
      <c r="I2500" s="81" t="n">
        <v>0</v>
      </c>
      <c r="J2500" s="81" t="n">
        <v>0</v>
      </c>
      <c r="K2500" s="82" t="n">
        <f aca="false">IF(J2500=0,0,J2500/I2500)</f>
        <v>0</v>
      </c>
      <c r="L2500" s="82" t="n">
        <f aca="false">I2500/UOM</f>
        <v>0</v>
      </c>
      <c r="M2500" s="82" t="n">
        <f aca="false">J2500/UOM</f>
        <v>0</v>
      </c>
      <c r="N2500" s="83" t="str">
        <f aca="false">IF(F2500="P","PHY",IF(F2500="G","G",E2500))</f>
        <v>P</v>
      </c>
      <c r="O2500" s="83" t="str">
        <f aca="false">IF(ISNA(VLOOKUP(G2500,BadCanCurves,1,FALSE())),VLOOKUP(D2500,FOLIOS,6,FALSE()),"not used")</f>
        <v>not used</v>
      </c>
      <c r="P2500" s="83" t="n">
        <f aca="false">IF($N2500="P",VLOOKUP(H2500,PrcBuckets,2,FALSE()),0)</f>
        <v>10</v>
      </c>
      <c r="Q2500" s="83" t="n">
        <f aca="false">IF($N2500="D",VLOOKUP(H2500,BasisBuckets,2,FALSE()),0)</f>
        <v>0</v>
      </c>
      <c r="R2500" s="83" t="n">
        <f aca="false">IF($N2500="PHY",VLOOKUP(H2500,PGDBuckets,2,FALSE()),0)</f>
        <v>0</v>
      </c>
      <c r="S2500" s="83" t="n">
        <f aca="false">IF($N2500="G",VLOOKUP(H2500,PGDBuckets,2,FALSE()),0)</f>
        <v>0</v>
      </c>
      <c r="T2500" s="83" t="n">
        <f aca="false">SUM(P2500:S2500)</f>
        <v>10</v>
      </c>
      <c r="U2500" s="83" t="str">
        <f aca="false">IF(O2500="not used","-",O2500&amp;N2500&amp;T2500)</f>
        <v>-</v>
      </c>
      <c r="V2500" s="83" t="str">
        <f aca="false">IF(O2500="Not Used","-",VLOOKUP(D2500,FOLIOS,7,FALSE())&amp;H2500)</f>
        <v>-</v>
      </c>
      <c r="W2500" s="83" t="str">
        <f aca="false">IF(U2500="-","-",O2500&amp;E2500&amp;H2500)</f>
        <v>-</v>
      </c>
      <c r="X2500" s="84" t="str">
        <f aca="false">D2500&amp;G2500</f>
        <v>FT-CAND-ERMS-PRCNG</v>
      </c>
      <c r="AF2500" s="0" t="str">
        <f aca="false">D2500&amp;V2500</f>
        <v>FT-CAND-ERMS-PRC-</v>
      </c>
    </row>
    <row r="2501" customFormat="false" ht="12.75" hidden="false" customHeight="false" outlineLevel="0" collapsed="false">
      <c r="A2501" s="80" t="n">
        <v>36682</v>
      </c>
      <c r="B2501" s="81" t="s">
        <v>55</v>
      </c>
      <c r="C2501" s="81" t="s">
        <v>56</v>
      </c>
      <c r="D2501" s="81" t="s">
        <v>94</v>
      </c>
      <c r="E2501" s="81" t="s">
        <v>24</v>
      </c>
      <c r="F2501" s="81"/>
      <c r="G2501" s="81" t="s">
        <v>75</v>
      </c>
      <c r="H2501" s="88" t="n">
        <v>37530</v>
      </c>
      <c r="I2501" s="81" t="n">
        <v>0</v>
      </c>
      <c r="J2501" s="81" t="n">
        <v>0</v>
      </c>
      <c r="K2501" s="82" t="n">
        <f aca="false">IF(J2501=0,0,J2501/I2501)</f>
        <v>0</v>
      </c>
      <c r="L2501" s="82" t="n">
        <f aca="false">I2501/UOM</f>
        <v>0</v>
      </c>
      <c r="M2501" s="82" t="n">
        <f aca="false">J2501/UOM</f>
        <v>0</v>
      </c>
      <c r="N2501" s="83" t="str">
        <f aca="false">IF(F2501="P","PHY",IF(F2501="G","G",E2501))</f>
        <v>P</v>
      </c>
      <c r="O2501" s="83" t="str">
        <f aca="false">IF(ISNA(VLOOKUP(G2501,BadCanCurves,1,FALSE())),VLOOKUP(D2501,FOLIOS,6,FALSE()),"not used")</f>
        <v>not used</v>
      </c>
      <c r="P2501" s="83" t="n">
        <f aca="false">IF($N2501="P",VLOOKUP(H2501,PrcBuckets,2,FALSE()),0)</f>
        <v>10</v>
      </c>
      <c r="Q2501" s="83" t="n">
        <f aca="false">IF($N2501="D",VLOOKUP(H2501,BasisBuckets,2,FALSE()),0)</f>
        <v>0</v>
      </c>
      <c r="R2501" s="83" t="n">
        <f aca="false">IF($N2501="PHY",VLOOKUP(H2501,PGDBuckets,2,FALSE()),0)</f>
        <v>0</v>
      </c>
      <c r="S2501" s="83" t="n">
        <f aca="false">IF($N2501="G",VLOOKUP(H2501,PGDBuckets,2,FALSE()),0)</f>
        <v>0</v>
      </c>
      <c r="T2501" s="83" t="n">
        <f aca="false">SUM(P2501:S2501)</f>
        <v>10</v>
      </c>
      <c r="U2501" s="83" t="str">
        <f aca="false">IF(O2501="not used","-",O2501&amp;N2501&amp;T2501)</f>
        <v>-</v>
      </c>
      <c r="V2501" s="83" t="str">
        <f aca="false">IF(O2501="Not Used","-",VLOOKUP(D2501,FOLIOS,7,FALSE())&amp;H2501)</f>
        <v>-</v>
      </c>
      <c r="W2501" s="83" t="str">
        <f aca="false">IF(U2501="-","-",O2501&amp;E2501&amp;H2501)</f>
        <v>-</v>
      </c>
      <c r="X2501" s="84" t="str">
        <f aca="false">D2501&amp;G2501</f>
        <v>FT-CAND-ERMS-PRCNG</v>
      </c>
      <c r="AF2501" s="0" t="str">
        <f aca="false">D2501&amp;V2501</f>
        <v>FT-CAND-ERMS-PRC-</v>
      </c>
    </row>
    <row r="2502" customFormat="false" ht="12.75" hidden="false" customHeight="false" outlineLevel="0" collapsed="false">
      <c r="A2502" s="80" t="n">
        <v>36682</v>
      </c>
      <c r="B2502" s="81" t="s">
        <v>55</v>
      </c>
      <c r="C2502" s="81" t="s">
        <v>56</v>
      </c>
      <c r="D2502" s="81" t="s">
        <v>94</v>
      </c>
      <c r="E2502" s="81" t="s">
        <v>24</v>
      </c>
      <c r="F2502" s="81"/>
      <c r="G2502" s="81" t="s">
        <v>75</v>
      </c>
      <c r="H2502" s="88" t="n">
        <v>37561</v>
      </c>
      <c r="I2502" s="81" t="n">
        <v>0</v>
      </c>
      <c r="J2502" s="81" t="n">
        <v>0</v>
      </c>
      <c r="K2502" s="82" t="n">
        <f aca="false">IF(J2502=0,0,J2502/I2502)</f>
        <v>0</v>
      </c>
      <c r="L2502" s="82" t="n">
        <f aca="false">I2502/UOM</f>
        <v>0</v>
      </c>
      <c r="M2502" s="82" t="n">
        <f aca="false">J2502/UOM</f>
        <v>0</v>
      </c>
      <c r="N2502" s="83" t="str">
        <f aca="false">IF(F2502="P","PHY",IF(F2502="G","G",E2502))</f>
        <v>P</v>
      </c>
      <c r="O2502" s="83" t="str">
        <f aca="false">IF(ISNA(VLOOKUP(G2502,BadCanCurves,1,FALSE())),VLOOKUP(D2502,FOLIOS,6,FALSE()),"not used")</f>
        <v>not used</v>
      </c>
      <c r="P2502" s="83" t="n">
        <f aca="false">IF($N2502="P",VLOOKUP(H2502,PrcBuckets,2,FALSE()),0)</f>
        <v>10</v>
      </c>
      <c r="Q2502" s="83" t="n">
        <f aca="false">IF($N2502="D",VLOOKUP(H2502,BasisBuckets,2,FALSE()),0)</f>
        <v>0</v>
      </c>
      <c r="R2502" s="83" t="n">
        <f aca="false">IF($N2502="PHY",VLOOKUP(H2502,PGDBuckets,2,FALSE()),0)</f>
        <v>0</v>
      </c>
      <c r="S2502" s="83" t="n">
        <f aca="false">IF($N2502="G",VLOOKUP(H2502,PGDBuckets,2,FALSE()),0)</f>
        <v>0</v>
      </c>
      <c r="T2502" s="83" t="n">
        <f aca="false">SUM(P2502:S2502)</f>
        <v>10</v>
      </c>
      <c r="U2502" s="83" t="str">
        <f aca="false">IF(O2502="not used","-",O2502&amp;N2502&amp;T2502)</f>
        <v>-</v>
      </c>
      <c r="V2502" s="83" t="str">
        <f aca="false">IF(O2502="Not Used","-",VLOOKUP(D2502,FOLIOS,7,FALSE())&amp;H2502)</f>
        <v>-</v>
      </c>
      <c r="W2502" s="83" t="str">
        <f aca="false">IF(U2502="-","-",O2502&amp;E2502&amp;H2502)</f>
        <v>-</v>
      </c>
      <c r="X2502" s="84" t="str">
        <f aca="false">D2502&amp;G2502</f>
        <v>FT-CAND-ERMS-PRCNG</v>
      </c>
      <c r="AF2502" s="0" t="str">
        <f aca="false">D2502&amp;V2502</f>
        <v>FT-CAND-ERMS-PRC-</v>
      </c>
    </row>
    <row r="2503" customFormat="false" ht="12.75" hidden="false" customHeight="false" outlineLevel="0" collapsed="false">
      <c r="A2503" s="80" t="n">
        <v>36682</v>
      </c>
      <c r="B2503" s="81" t="s">
        <v>55</v>
      </c>
      <c r="C2503" s="81" t="s">
        <v>56</v>
      </c>
      <c r="D2503" s="81" t="s">
        <v>94</v>
      </c>
      <c r="E2503" s="81" t="s">
        <v>24</v>
      </c>
      <c r="F2503" s="81"/>
      <c r="G2503" s="81" t="s">
        <v>75</v>
      </c>
      <c r="H2503" s="88" t="n">
        <v>37591</v>
      </c>
      <c r="I2503" s="81" t="n">
        <v>0</v>
      </c>
      <c r="J2503" s="81" t="n">
        <v>0</v>
      </c>
      <c r="K2503" s="82" t="n">
        <f aca="false">IF(J2503=0,0,J2503/I2503)</f>
        <v>0</v>
      </c>
      <c r="L2503" s="82" t="n">
        <f aca="false">I2503/UOM</f>
        <v>0</v>
      </c>
      <c r="M2503" s="82" t="n">
        <f aca="false">J2503/UOM</f>
        <v>0</v>
      </c>
      <c r="N2503" s="83" t="str">
        <f aca="false">IF(F2503="P","PHY",IF(F2503="G","G",E2503))</f>
        <v>P</v>
      </c>
      <c r="O2503" s="83" t="str">
        <f aca="false">IF(ISNA(VLOOKUP(G2503,BadCanCurves,1,FALSE())),VLOOKUP(D2503,FOLIOS,6,FALSE()),"not used")</f>
        <v>not used</v>
      </c>
      <c r="P2503" s="83" t="n">
        <f aca="false">IF($N2503="P",VLOOKUP(H2503,PrcBuckets,2,FALSE()),0)</f>
        <v>10</v>
      </c>
      <c r="Q2503" s="83" t="n">
        <f aca="false">IF($N2503="D",VLOOKUP(H2503,BasisBuckets,2,FALSE()),0)</f>
        <v>0</v>
      </c>
      <c r="R2503" s="83" t="n">
        <f aca="false">IF($N2503="PHY",VLOOKUP(H2503,PGDBuckets,2,FALSE()),0)</f>
        <v>0</v>
      </c>
      <c r="S2503" s="83" t="n">
        <f aca="false">IF($N2503="G",VLOOKUP(H2503,PGDBuckets,2,FALSE()),0)</f>
        <v>0</v>
      </c>
      <c r="T2503" s="83" t="n">
        <f aca="false">SUM(P2503:S2503)</f>
        <v>10</v>
      </c>
      <c r="U2503" s="83" t="str">
        <f aca="false">IF(O2503="not used","-",O2503&amp;N2503&amp;T2503)</f>
        <v>-</v>
      </c>
      <c r="V2503" s="83" t="str">
        <f aca="false">IF(O2503="Not Used","-",VLOOKUP(D2503,FOLIOS,7,FALSE())&amp;H2503)</f>
        <v>-</v>
      </c>
      <c r="W2503" s="83" t="str">
        <f aca="false">IF(U2503="-","-",O2503&amp;E2503&amp;H2503)</f>
        <v>-</v>
      </c>
      <c r="X2503" s="84" t="str">
        <f aca="false">D2503&amp;G2503</f>
        <v>FT-CAND-ERMS-PRCNG</v>
      </c>
      <c r="AF2503" s="0" t="str">
        <f aca="false">D2503&amp;V2503</f>
        <v>FT-CAND-ERMS-PRC-</v>
      </c>
    </row>
    <row r="2504" customFormat="false" ht="12.75" hidden="false" customHeight="false" outlineLevel="0" collapsed="false">
      <c r="A2504" s="80" t="n">
        <v>36682</v>
      </c>
      <c r="B2504" s="81" t="s">
        <v>55</v>
      </c>
      <c r="C2504" s="81" t="s">
        <v>56</v>
      </c>
      <c r="D2504" s="81" t="s">
        <v>94</v>
      </c>
      <c r="E2504" s="81" t="s">
        <v>24</v>
      </c>
      <c r="F2504" s="81"/>
      <c r="G2504" s="81" t="s">
        <v>75</v>
      </c>
      <c r="H2504" s="88" t="n">
        <v>37622</v>
      </c>
      <c r="I2504" s="81" t="n">
        <v>0</v>
      </c>
      <c r="J2504" s="81" t="n">
        <v>0</v>
      </c>
      <c r="K2504" s="82" t="n">
        <f aca="false">IF(J2504=0,0,J2504/I2504)</f>
        <v>0</v>
      </c>
      <c r="L2504" s="82" t="n">
        <f aca="false">I2504/UOM</f>
        <v>0</v>
      </c>
      <c r="M2504" s="82" t="n">
        <f aca="false">J2504/UOM</f>
        <v>0</v>
      </c>
      <c r="N2504" s="83" t="str">
        <f aca="false">IF(F2504="P","PHY",IF(F2504="G","G",E2504))</f>
        <v>P</v>
      </c>
      <c r="O2504" s="83" t="str">
        <f aca="false">IF(ISNA(VLOOKUP(G2504,BadCanCurves,1,FALSE())),VLOOKUP(D2504,FOLIOS,6,FALSE()),"not used")</f>
        <v>not used</v>
      </c>
      <c r="P2504" s="83" t="n">
        <f aca="false">IF($N2504="P",VLOOKUP(H2504,PrcBuckets,2,FALSE()),0)</f>
        <v>11</v>
      </c>
      <c r="Q2504" s="83" t="n">
        <f aca="false">IF($N2504="D",VLOOKUP(H2504,BasisBuckets,2,FALSE()),0)</f>
        <v>0</v>
      </c>
      <c r="R2504" s="83" t="n">
        <f aca="false">IF($N2504="PHY",VLOOKUP(H2504,PGDBuckets,2,FALSE()),0)</f>
        <v>0</v>
      </c>
      <c r="S2504" s="83" t="n">
        <f aca="false">IF($N2504="G",VLOOKUP(H2504,PGDBuckets,2,FALSE()),0)</f>
        <v>0</v>
      </c>
      <c r="T2504" s="83" t="n">
        <f aca="false">SUM(P2504:S2504)</f>
        <v>11</v>
      </c>
      <c r="U2504" s="83" t="str">
        <f aca="false">IF(O2504="not used","-",O2504&amp;N2504&amp;T2504)</f>
        <v>-</v>
      </c>
      <c r="V2504" s="83" t="str">
        <f aca="false">IF(O2504="Not Used","-",VLOOKUP(D2504,FOLIOS,7,FALSE())&amp;H2504)</f>
        <v>-</v>
      </c>
      <c r="W2504" s="83" t="str">
        <f aca="false">IF(U2504="-","-",O2504&amp;E2504&amp;H2504)</f>
        <v>-</v>
      </c>
      <c r="X2504" s="84" t="str">
        <f aca="false">D2504&amp;G2504</f>
        <v>FT-CAND-ERMS-PRCNG</v>
      </c>
      <c r="AF2504" s="0" t="str">
        <f aca="false">D2504&amp;V2504</f>
        <v>FT-CAND-ERMS-PRC-</v>
      </c>
    </row>
    <row r="2505" customFormat="false" ht="12.75" hidden="false" customHeight="false" outlineLevel="0" collapsed="false">
      <c r="A2505" s="80" t="n">
        <v>36682</v>
      </c>
      <c r="B2505" s="81" t="s">
        <v>55</v>
      </c>
      <c r="C2505" s="81" t="s">
        <v>56</v>
      </c>
      <c r="D2505" s="81" t="s">
        <v>94</v>
      </c>
      <c r="E2505" s="81" t="s">
        <v>24</v>
      </c>
      <c r="F2505" s="81"/>
      <c r="G2505" s="81" t="s">
        <v>75</v>
      </c>
      <c r="H2505" s="88" t="n">
        <v>37653</v>
      </c>
      <c r="I2505" s="81" t="n">
        <v>0</v>
      </c>
      <c r="J2505" s="81" t="n">
        <v>0</v>
      </c>
      <c r="K2505" s="82" t="n">
        <f aca="false">IF(J2505=0,0,J2505/I2505)</f>
        <v>0</v>
      </c>
      <c r="L2505" s="82" t="n">
        <f aca="false">I2505/UOM</f>
        <v>0</v>
      </c>
      <c r="M2505" s="82" t="n">
        <f aca="false">J2505/UOM</f>
        <v>0</v>
      </c>
      <c r="N2505" s="83" t="str">
        <f aca="false">IF(F2505="P","PHY",IF(F2505="G","G",E2505))</f>
        <v>P</v>
      </c>
      <c r="O2505" s="83" t="str">
        <f aca="false">IF(ISNA(VLOOKUP(G2505,BadCanCurves,1,FALSE())),VLOOKUP(D2505,FOLIOS,6,FALSE()),"not used")</f>
        <v>not used</v>
      </c>
      <c r="P2505" s="83" t="n">
        <f aca="false">IF($N2505="P",VLOOKUP(H2505,PrcBuckets,2,FALSE()),0)</f>
        <v>11</v>
      </c>
      <c r="Q2505" s="83" t="n">
        <f aca="false">IF($N2505="D",VLOOKUP(H2505,BasisBuckets,2,FALSE()),0)</f>
        <v>0</v>
      </c>
      <c r="R2505" s="83" t="n">
        <f aca="false">IF($N2505="PHY",VLOOKUP(H2505,PGDBuckets,2,FALSE()),0)</f>
        <v>0</v>
      </c>
      <c r="S2505" s="83" t="n">
        <f aca="false">IF($N2505="G",VLOOKUP(H2505,PGDBuckets,2,FALSE()),0)</f>
        <v>0</v>
      </c>
      <c r="T2505" s="83" t="n">
        <f aca="false">SUM(P2505:S2505)</f>
        <v>11</v>
      </c>
      <c r="U2505" s="83" t="str">
        <f aca="false">IF(O2505="not used","-",O2505&amp;N2505&amp;T2505)</f>
        <v>-</v>
      </c>
      <c r="V2505" s="83" t="str">
        <f aca="false">IF(O2505="Not Used","-",VLOOKUP(D2505,FOLIOS,7,FALSE())&amp;H2505)</f>
        <v>-</v>
      </c>
      <c r="W2505" s="83" t="str">
        <f aca="false">IF(U2505="-","-",O2505&amp;E2505&amp;H2505)</f>
        <v>-</v>
      </c>
      <c r="X2505" s="84" t="str">
        <f aca="false">D2505&amp;G2505</f>
        <v>FT-CAND-ERMS-PRCNG</v>
      </c>
      <c r="AF2505" s="0" t="str">
        <f aca="false">D2505&amp;V2505</f>
        <v>FT-CAND-ERMS-PRC-</v>
      </c>
    </row>
    <row r="2506" customFormat="false" ht="12.75" hidden="false" customHeight="false" outlineLevel="0" collapsed="false">
      <c r="A2506" s="80" t="n">
        <v>36682</v>
      </c>
      <c r="B2506" s="81" t="s">
        <v>55</v>
      </c>
      <c r="C2506" s="81" t="s">
        <v>56</v>
      </c>
      <c r="D2506" s="81" t="s">
        <v>94</v>
      </c>
      <c r="E2506" s="81" t="s">
        <v>24</v>
      </c>
      <c r="F2506" s="81"/>
      <c r="G2506" s="81" t="s">
        <v>75</v>
      </c>
      <c r="H2506" s="88" t="n">
        <v>37681</v>
      </c>
      <c r="I2506" s="81" t="n">
        <v>0</v>
      </c>
      <c r="J2506" s="81" t="n">
        <v>0</v>
      </c>
      <c r="K2506" s="82" t="n">
        <f aca="false">IF(J2506=0,0,J2506/I2506)</f>
        <v>0</v>
      </c>
      <c r="L2506" s="82" t="n">
        <f aca="false">I2506/UOM</f>
        <v>0</v>
      </c>
      <c r="M2506" s="82" t="n">
        <f aca="false">J2506/UOM</f>
        <v>0</v>
      </c>
      <c r="N2506" s="83" t="str">
        <f aca="false">IF(F2506="P","PHY",IF(F2506="G","G",E2506))</f>
        <v>P</v>
      </c>
      <c r="O2506" s="83" t="str">
        <f aca="false">IF(ISNA(VLOOKUP(G2506,BadCanCurves,1,FALSE())),VLOOKUP(D2506,FOLIOS,6,FALSE()),"not used")</f>
        <v>not used</v>
      </c>
      <c r="P2506" s="83" t="n">
        <f aca="false">IF($N2506="P",VLOOKUP(H2506,PrcBuckets,2,FALSE()),0)</f>
        <v>11</v>
      </c>
      <c r="Q2506" s="83" t="n">
        <f aca="false">IF($N2506="D",VLOOKUP(H2506,BasisBuckets,2,FALSE()),0)</f>
        <v>0</v>
      </c>
      <c r="R2506" s="83" t="n">
        <f aca="false">IF($N2506="PHY",VLOOKUP(H2506,PGDBuckets,2,FALSE()),0)</f>
        <v>0</v>
      </c>
      <c r="S2506" s="83" t="n">
        <f aca="false">IF($N2506="G",VLOOKUP(H2506,PGDBuckets,2,FALSE()),0)</f>
        <v>0</v>
      </c>
      <c r="T2506" s="83" t="n">
        <f aca="false">SUM(P2506:S2506)</f>
        <v>11</v>
      </c>
      <c r="U2506" s="83" t="str">
        <f aca="false">IF(O2506="not used","-",O2506&amp;N2506&amp;T2506)</f>
        <v>-</v>
      </c>
      <c r="V2506" s="83" t="str">
        <f aca="false">IF(O2506="Not Used","-",VLOOKUP(D2506,FOLIOS,7,FALSE())&amp;H2506)</f>
        <v>-</v>
      </c>
      <c r="W2506" s="83" t="str">
        <f aca="false">IF(U2506="-","-",O2506&amp;E2506&amp;H2506)</f>
        <v>-</v>
      </c>
      <c r="X2506" s="84" t="str">
        <f aca="false">D2506&amp;G2506</f>
        <v>FT-CAND-ERMS-PRCNG</v>
      </c>
      <c r="AF2506" s="0" t="str">
        <f aca="false">D2506&amp;V2506</f>
        <v>FT-CAND-ERMS-PRC-</v>
      </c>
    </row>
    <row r="2507" customFormat="false" ht="12.75" hidden="false" customHeight="false" outlineLevel="0" collapsed="false">
      <c r="A2507" s="80" t="n">
        <v>36682</v>
      </c>
      <c r="B2507" s="81" t="s">
        <v>55</v>
      </c>
      <c r="C2507" s="81" t="s">
        <v>56</v>
      </c>
      <c r="D2507" s="81" t="s">
        <v>94</v>
      </c>
      <c r="E2507" s="81" t="s">
        <v>24</v>
      </c>
      <c r="F2507" s="81"/>
      <c r="G2507" s="81" t="s">
        <v>75</v>
      </c>
      <c r="H2507" s="88" t="n">
        <v>37712</v>
      </c>
      <c r="I2507" s="81" t="n">
        <v>0</v>
      </c>
      <c r="J2507" s="81" t="n">
        <v>0</v>
      </c>
      <c r="K2507" s="82" t="n">
        <f aca="false">IF(J2507=0,0,J2507/I2507)</f>
        <v>0</v>
      </c>
      <c r="L2507" s="82" t="n">
        <f aca="false">I2507/UOM</f>
        <v>0</v>
      </c>
      <c r="M2507" s="82" t="n">
        <f aca="false">J2507/UOM</f>
        <v>0</v>
      </c>
      <c r="N2507" s="83" t="str">
        <f aca="false">IF(F2507="P","PHY",IF(F2507="G","G",E2507))</f>
        <v>P</v>
      </c>
      <c r="O2507" s="83" t="str">
        <f aca="false">IF(ISNA(VLOOKUP(G2507,BadCanCurves,1,FALSE())),VLOOKUP(D2507,FOLIOS,6,FALSE()),"not used")</f>
        <v>not used</v>
      </c>
      <c r="P2507" s="83" t="n">
        <f aca="false">IF($N2507="P",VLOOKUP(H2507,PrcBuckets,2,FALSE()),0)</f>
        <v>11</v>
      </c>
      <c r="Q2507" s="83" t="n">
        <f aca="false">IF($N2507="D",VLOOKUP(H2507,BasisBuckets,2,FALSE()),0)</f>
        <v>0</v>
      </c>
      <c r="R2507" s="83" t="n">
        <f aca="false">IF($N2507="PHY",VLOOKUP(H2507,PGDBuckets,2,FALSE()),0)</f>
        <v>0</v>
      </c>
      <c r="S2507" s="83" t="n">
        <f aca="false">IF($N2507="G",VLOOKUP(H2507,PGDBuckets,2,FALSE()),0)</f>
        <v>0</v>
      </c>
      <c r="T2507" s="83" t="n">
        <f aca="false">SUM(P2507:S2507)</f>
        <v>11</v>
      </c>
      <c r="U2507" s="83" t="str">
        <f aca="false">IF(O2507="not used","-",O2507&amp;N2507&amp;T2507)</f>
        <v>-</v>
      </c>
      <c r="V2507" s="83" t="str">
        <f aca="false">IF(O2507="Not Used","-",VLOOKUP(D2507,FOLIOS,7,FALSE())&amp;H2507)</f>
        <v>-</v>
      </c>
      <c r="W2507" s="83" t="str">
        <f aca="false">IF(U2507="-","-",O2507&amp;E2507&amp;H2507)</f>
        <v>-</v>
      </c>
      <c r="X2507" s="84" t="str">
        <f aca="false">D2507&amp;G2507</f>
        <v>FT-CAND-ERMS-PRCNG</v>
      </c>
      <c r="AF2507" s="0" t="str">
        <f aca="false">D2507&amp;V2507</f>
        <v>FT-CAND-ERMS-PRC-</v>
      </c>
    </row>
    <row r="2508" customFormat="false" ht="12.75" hidden="false" customHeight="false" outlineLevel="0" collapsed="false">
      <c r="A2508" s="80" t="n">
        <v>36682</v>
      </c>
      <c r="B2508" s="81" t="s">
        <v>55</v>
      </c>
      <c r="C2508" s="81" t="s">
        <v>56</v>
      </c>
      <c r="D2508" s="81" t="s">
        <v>94</v>
      </c>
      <c r="E2508" s="81" t="s">
        <v>24</v>
      </c>
      <c r="F2508" s="81"/>
      <c r="G2508" s="81" t="s">
        <v>75</v>
      </c>
      <c r="H2508" s="88" t="n">
        <v>37742</v>
      </c>
      <c r="I2508" s="81" t="n">
        <v>0</v>
      </c>
      <c r="J2508" s="81" t="n">
        <v>0</v>
      </c>
      <c r="K2508" s="82" t="n">
        <f aca="false">IF(J2508=0,0,J2508/I2508)</f>
        <v>0</v>
      </c>
      <c r="L2508" s="82" t="n">
        <f aca="false">I2508/UOM</f>
        <v>0</v>
      </c>
      <c r="M2508" s="82" t="n">
        <f aca="false">J2508/UOM</f>
        <v>0</v>
      </c>
      <c r="N2508" s="83" t="str">
        <f aca="false">IF(F2508="P","PHY",IF(F2508="G","G",E2508))</f>
        <v>P</v>
      </c>
      <c r="O2508" s="83" t="str">
        <f aca="false">IF(ISNA(VLOOKUP(G2508,BadCanCurves,1,FALSE())),VLOOKUP(D2508,FOLIOS,6,FALSE()),"not used")</f>
        <v>not used</v>
      </c>
      <c r="P2508" s="83" t="n">
        <f aca="false">IF($N2508="P",VLOOKUP(H2508,PrcBuckets,2,FALSE()),0)</f>
        <v>11</v>
      </c>
      <c r="Q2508" s="83" t="n">
        <f aca="false">IF($N2508="D",VLOOKUP(H2508,BasisBuckets,2,FALSE()),0)</f>
        <v>0</v>
      </c>
      <c r="R2508" s="83" t="n">
        <f aca="false">IF($N2508="PHY",VLOOKUP(H2508,PGDBuckets,2,FALSE()),0)</f>
        <v>0</v>
      </c>
      <c r="S2508" s="83" t="n">
        <f aca="false">IF($N2508="G",VLOOKUP(H2508,PGDBuckets,2,FALSE()),0)</f>
        <v>0</v>
      </c>
      <c r="T2508" s="83" t="n">
        <f aca="false">SUM(P2508:S2508)</f>
        <v>11</v>
      </c>
      <c r="U2508" s="83" t="str">
        <f aca="false">IF(O2508="not used","-",O2508&amp;N2508&amp;T2508)</f>
        <v>-</v>
      </c>
      <c r="V2508" s="83" t="str">
        <f aca="false">IF(O2508="Not Used","-",VLOOKUP(D2508,FOLIOS,7,FALSE())&amp;H2508)</f>
        <v>-</v>
      </c>
      <c r="W2508" s="83" t="str">
        <f aca="false">IF(U2508="-","-",O2508&amp;E2508&amp;H2508)</f>
        <v>-</v>
      </c>
      <c r="X2508" s="84" t="str">
        <f aca="false">D2508&amp;G2508</f>
        <v>FT-CAND-ERMS-PRCNG</v>
      </c>
      <c r="AF2508" s="0" t="str">
        <f aca="false">D2508&amp;V2508</f>
        <v>FT-CAND-ERMS-PRC-</v>
      </c>
    </row>
    <row r="2509" customFormat="false" ht="12.75" hidden="false" customHeight="false" outlineLevel="0" collapsed="false">
      <c r="A2509" s="80" t="n">
        <v>36682</v>
      </c>
      <c r="B2509" s="81" t="s">
        <v>55</v>
      </c>
      <c r="C2509" s="81" t="s">
        <v>56</v>
      </c>
      <c r="D2509" s="81" t="s">
        <v>94</v>
      </c>
      <c r="E2509" s="81" t="s">
        <v>24</v>
      </c>
      <c r="F2509" s="81"/>
      <c r="G2509" s="81" t="s">
        <v>75</v>
      </c>
      <c r="H2509" s="88" t="n">
        <v>37773</v>
      </c>
      <c r="I2509" s="81" t="n">
        <v>0</v>
      </c>
      <c r="J2509" s="81" t="n">
        <v>0</v>
      </c>
      <c r="K2509" s="82" t="n">
        <f aca="false">IF(J2509=0,0,J2509/I2509)</f>
        <v>0</v>
      </c>
      <c r="L2509" s="82" t="n">
        <f aca="false">I2509/UOM</f>
        <v>0</v>
      </c>
      <c r="M2509" s="82" t="n">
        <f aca="false">J2509/UOM</f>
        <v>0</v>
      </c>
      <c r="N2509" s="83" t="str">
        <f aca="false">IF(F2509="P","PHY",IF(F2509="G","G",E2509))</f>
        <v>P</v>
      </c>
      <c r="O2509" s="83" t="str">
        <f aca="false">IF(ISNA(VLOOKUP(G2509,BadCanCurves,1,FALSE())),VLOOKUP(D2509,FOLIOS,6,FALSE()),"not used")</f>
        <v>not used</v>
      </c>
      <c r="P2509" s="83" t="n">
        <f aca="false">IF($N2509="P",VLOOKUP(H2509,PrcBuckets,2,FALSE()),0)</f>
        <v>11</v>
      </c>
      <c r="Q2509" s="83" t="n">
        <f aca="false">IF($N2509="D",VLOOKUP(H2509,BasisBuckets,2,FALSE()),0)</f>
        <v>0</v>
      </c>
      <c r="R2509" s="83" t="n">
        <f aca="false">IF($N2509="PHY",VLOOKUP(H2509,PGDBuckets,2,FALSE()),0)</f>
        <v>0</v>
      </c>
      <c r="S2509" s="83" t="n">
        <f aca="false">IF($N2509="G",VLOOKUP(H2509,PGDBuckets,2,FALSE()),0)</f>
        <v>0</v>
      </c>
      <c r="T2509" s="83" t="n">
        <f aca="false">SUM(P2509:S2509)</f>
        <v>11</v>
      </c>
      <c r="U2509" s="83" t="str">
        <f aca="false">IF(O2509="not used","-",O2509&amp;N2509&amp;T2509)</f>
        <v>-</v>
      </c>
      <c r="V2509" s="83" t="str">
        <f aca="false">IF(O2509="Not Used","-",VLOOKUP(D2509,FOLIOS,7,FALSE())&amp;H2509)</f>
        <v>-</v>
      </c>
      <c r="W2509" s="83" t="str">
        <f aca="false">IF(U2509="-","-",O2509&amp;E2509&amp;H2509)</f>
        <v>-</v>
      </c>
      <c r="X2509" s="84" t="str">
        <f aca="false">D2509&amp;G2509</f>
        <v>FT-CAND-ERMS-PRCNG</v>
      </c>
      <c r="AF2509" s="0" t="str">
        <f aca="false">D2509&amp;V2509</f>
        <v>FT-CAND-ERMS-PRC-</v>
      </c>
    </row>
    <row r="2510" customFormat="false" ht="12.75" hidden="false" customHeight="false" outlineLevel="0" collapsed="false">
      <c r="A2510" s="80" t="n">
        <v>36682</v>
      </c>
      <c r="B2510" s="81" t="s">
        <v>55</v>
      </c>
      <c r="C2510" s="81" t="s">
        <v>56</v>
      </c>
      <c r="D2510" s="81" t="s">
        <v>94</v>
      </c>
      <c r="E2510" s="81" t="s">
        <v>24</v>
      </c>
      <c r="F2510" s="81"/>
      <c r="G2510" s="81" t="s">
        <v>75</v>
      </c>
      <c r="H2510" s="88" t="n">
        <v>37803</v>
      </c>
      <c r="I2510" s="81" t="n">
        <v>0</v>
      </c>
      <c r="J2510" s="81" t="n">
        <v>0</v>
      </c>
      <c r="K2510" s="82" t="n">
        <f aca="false">IF(J2510=0,0,J2510/I2510)</f>
        <v>0</v>
      </c>
      <c r="L2510" s="82" t="n">
        <f aca="false">I2510/UOM</f>
        <v>0</v>
      </c>
      <c r="M2510" s="82" t="n">
        <f aca="false">J2510/UOM</f>
        <v>0</v>
      </c>
      <c r="N2510" s="83" t="str">
        <f aca="false">IF(F2510="P","PHY",IF(F2510="G","G",E2510))</f>
        <v>P</v>
      </c>
      <c r="O2510" s="83" t="str">
        <f aca="false">IF(ISNA(VLOOKUP(G2510,BadCanCurves,1,FALSE())),VLOOKUP(D2510,FOLIOS,6,FALSE()),"not used")</f>
        <v>not used</v>
      </c>
      <c r="P2510" s="83" t="n">
        <f aca="false">IF($N2510="P",VLOOKUP(H2510,PrcBuckets,2,FALSE()),0)</f>
        <v>11</v>
      </c>
      <c r="Q2510" s="83" t="n">
        <f aca="false">IF($N2510="D",VLOOKUP(H2510,BasisBuckets,2,FALSE()),0)</f>
        <v>0</v>
      </c>
      <c r="R2510" s="83" t="n">
        <f aca="false">IF($N2510="PHY",VLOOKUP(H2510,PGDBuckets,2,FALSE()),0)</f>
        <v>0</v>
      </c>
      <c r="S2510" s="83" t="n">
        <f aca="false">IF($N2510="G",VLOOKUP(H2510,PGDBuckets,2,FALSE()),0)</f>
        <v>0</v>
      </c>
      <c r="T2510" s="83" t="n">
        <f aca="false">SUM(P2510:S2510)</f>
        <v>11</v>
      </c>
      <c r="U2510" s="83" t="str">
        <f aca="false">IF(O2510="not used","-",O2510&amp;N2510&amp;T2510)</f>
        <v>-</v>
      </c>
      <c r="V2510" s="83" t="str">
        <f aca="false">IF(O2510="Not Used","-",VLOOKUP(D2510,FOLIOS,7,FALSE())&amp;H2510)</f>
        <v>-</v>
      </c>
      <c r="W2510" s="83" t="str">
        <f aca="false">IF(U2510="-","-",O2510&amp;E2510&amp;H2510)</f>
        <v>-</v>
      </c>
      <c r="X2510" s="84" t="str">
        <f aca="false">D2510&amp;G2510</f>
        <v>FT-CAND-ERMS-PRCNG</v>
      </c>
      <c r="AF2510" s="0" t="str">
        <f aca="false">D2510&amp;V2510</f>
        <v>FT-CAND-ERMS-PRC-</v>
      </c>
    </row>
    <row r="2511" customFormat="false" ht="12.75" hidden="false" customHeight="false" outlineLevel="0" collapsed="false">
      <c r="A2511" s="80" t="n">
        <v>36682</v>
      </c>
      <c r="B2511" s="81" t="s">
        <v>55</v>
      </c>
      <c r="C2511" s="81" t="s">
        <v>56</v>
      </c>
      <c r="D2511" s="81" t="s">
        <v>94</v>
      </c>
      <c r="E2511" s="81" t="s">
        <v>24</v>
      </c>
      <c r="F2511" s="81"/>
      <c r="G2511" s="81" t="s">
        <v>75</v>
      </c>
      <c r="H2511" s="88" t="n">
        <v>37834</v>
      </c>
      <c r="I2511" s="81" t="n">
        <v>0</v>
      </c>
      <c r="J2511" s="81" t="n">
        <v>0</v>
      </c>
      <c r="K2511" s="82" t="n">
        <f aca="false">IF(J2511=0,0,J2511/I2511)</f>
        <v>0</v>
      </c>
      <c r="L2511" s="82" t="n">
        <f aca="false">I2511/UOM</f>
        <v>0</v>
      </c>
      <c r="M2511" s="82" t="n">
        <f aca="false">J2511/UOM</f>
        <v>0</v>
      </c>
      <c r="N2511" s="83" t="str">
        <f aca="false">IF(F2511="P","PHY",IF(F2511="G","G",E2511))</f>
        <v>P</v>
      </c>
      <c r="O2511" s="83" t="str">
        <f aca="false">IF(ISNA(VLOOKUP(G2511,BadCanCurves,1,FALSE())),VLOOKUP(D2511,FOLIOS,6,FALSE()),"not used")</f>
        <v>not used</v>
      </c>
      <c r="P2511" s="83" t="n">
        <f aca="false">IF($N2511="P",VLOOKUP(H2511,PrcBuckets,2,FALSE()),0)</f>
        <v>11</v>
      </c>
      <c r="Q2511" s="83" t="n">
        <f aca="false">IF($N2511="D",VLOOKUP(H2511,BasisBuckets,2,FALSE()),0)</f>
        <v>0</v>
      </c>
      <c r="R2511" s="83" t="n">
        <f aca="false">IF($N2511="PHY",VLOOKUP(H2511,PGDBuckets,2,FALSE()),0)</f>
        <v>0</v>
      </c>
      <c r="S2511" s="83" t="n">
        <f aca="false">IF($N2511="G",VLOOKUP(H2511,PGDBuckets,2,FALSE()),0)</f>
        <v>0</v>
      </c>
      <c r="T2511" s="83" t="n">
        <f aca="false">SUM(P2511:S2511)</f>
        <v>11</v>
      </c>
      <c r="U2511" s="83" t="str">
        <f aca="false">IF(O2511="not used","-",O2511&amp;N2511&amp;T2511)</f>
        <v>-</v>
      </c>
      <c r="V2511" s="83" t="str">
        <f aca="false">IF(O2511="Not Used","-",VLOOKUP(D2511,FOLIOS,7,FALSE())&amp;H2511)</f>
        <v>-</v>
      </c>
      <c r="W2511" s="83" t="str">
        <f aca="false">IF(U2511="-","-",O2511&amp;E2511&amp;H2511)</f>
        <v>-</v>
      </c>
      <c r="X2511" s="84" t="str">
        <f aca="false">D2511&amp;G2511</f>
        <v>FT-CAND-ERMS-PRCNG</v>
      </c>
      <c r="AF2511" s="0" t="str">
        <f aca="false">D2511&amp;V2511</f>
        <v>FT-CAND-ERMS-PRC-</v>
      </c>
    </row>
    <row r="2512" customFormat="false" ht="12.75" hidden="false" customHeight="false" outlineLevel="0" collapsed="false">
      <c r="A2512" s="80" t="n">
        <v>36682</v>
      </c>
      <c r="B2512" s="81" t="s">
        <v>55</v>
      </c>
      <c r="C2512" s="81" t="s">
        <v>56</v>
      </c>
      <c r="D2512" s="81" t="s">
        <v>94</v>
      </c>
      <c r="E2512" s="81" t="s">
        <v>24</v>
      </c>
      <c r="F2512" s="81"/>
      <c r="G2512" s="81" t="s">
        <v>75</v>
      </c>
      <c r="H2512" s="88" t="n">
        <v>37865</v>
      </c>
      <c r="I2512" s="81" t="n">
        <v>0</v>
      </c>
      <c r="J2512" s="81" t="n">
        <v>0</v>
      </c>
      <c r="K2512" s="82" t="n">
        <f aca="false">IF(J2512=0,0,J2512/I2512)</f>
        <v>0</v>
      </c>
      <c r="L2512" s="82" t="n">
        <f aca="false">I2512/UOM</f>
        <v>0</v>
      </c>
      <c r="M2512" s="82" t="n">
        <f aca="false">J2512/UOM</f>
        <v>0</v>
      </c>
      <c r="N2512" s="83" t="str">
        <f aca="false">IF(F2512="P","PHY",IF(F2512="G","G",E2512))</f>
        <v>P</v>
      </c>
      <c r="O2512" s="83" t="str">
        <f aca="false">IF(ISNA(VLOOKUP(G2512,BadCanCurves,1,FALSE())),VLOOKUP(D2512,FOLIOS,6,FALSE()),"not used")</f>
        <v>not used</v>
      </c>
      <c r="P2512" s="83" t="n">
        <f aca="false">IF($N2512="P",VLOOKUP(H2512,PrcBuckets,2,FALSE()),0)</f>
        <v>11</v>
      </c>
      <c r="Q2512" s="83" t="n">
        <f aca="false">IF($N2512="D",VLOOKUP(H2512,BasisBuckets,2,FALSE()),0)</f>
        <v>0</v>
      </c>
      <c r="R2512" s="83" t="n">
        <f aca="false">IF($N2512="PHY",VLOOKUP(H2512,PGDBuckets,2,FALSE()),0)</f>
        <v>0</v>
      </c>
      <c r="S2512" s="83" t="n">
        <f aca="false">IF($N2512="G",VLOOKUP(H2512,PGDBuckets,2,FALSE()),0)</f>
        <v>0</v>
      </c>
      <c r="T2512" s="83" t="n">
        <f aca="false">SUM(P2512:S2512)</f>
        <v>11</v>
      </c>
      <c r="U2512" s="83" t="str">
        <f aca="false">IF(O2512="not used","-",O2512&amp;N2512&amp;T2512)</f>
        <v>-</v>
      </c>
      <c r="V2512" s="83" t="str">
        <f aca="false">IF(O2512="Not Used","-",VLOOKUP(D2512,FOLIOS,7,FALSE())&amp;H2512)</f>
        <v>-</v>
      </c>
      <c r="W2512" s="83" t="str">
        <f aca="false">IF(U2512="-","-",O2512&amp;E2512&amp;H2512)</f>
        <v>-</v>
      </c>
      <c r="X2512" s="84" t="str">
        <f aca="false">D2512&amp;G2512</f>
        <v>FT-CAND-ERMS-PRCNG</v>
      </c>
      <c r="AF2512" s="0" t="str">
        <f aca="false">D2512&amp;V2512</f>
        <v>FT-CAND-ERMS-PRC-</v>
      </c>
    </row>
    <row r="2513" customFormat="false" ht="12.75" hidden="false" customHeight="false" outlineLevel="0" collapsed="false">
      <c r="A2513" s="80" t="n">
        <v>36682</v>
      </c>
      <c r="B2513" s="81" t="s">
        <v>55</v>
      </c>
      <c r="C2513" s="81" t="s">
        <v>56</v>
      </c>
      <c r="D2513" s="81" t="s">
        <v>94</v>
      </c>
      <c r="E2513" s="81" t="s">
        <v>24</v>
      </c>
      <c r="F2513" s="81"/>
      <c r="G2513" s="81" t="s">
        <v>75</v>
      </c>
      <c r="H2513" s="88" t="n">
        <v>37895</v>
      </c>
      <c r="I2513" s="81" t="n">
        <v>0</v>
      </c>
      <c r="J2513" s="81" t="n">
        <v>0</v>
      </c>
      <c r="K2513" s="82" t="n">
        <f aca="false">IF(J2513=0,0,J2513/I2513)</f>
        <v>0</v>
      </c>
      <c r="L2513" s="82" t="n">
        <f aca="false">I2513/UOM</f>
        <v>0</v>
      </c>
      <c r="M2513" s="82" t="n">
        <f aca="false">J2513/UOM</f>
        <v>0</v>
      </c>
      <c r="N2513" s="83" t="str">
        <f aca="false">IF(F2513="P","PHY",IF(F2513="G","G",E2513))</f>
        <v>P</v>
      </c>
      <c r="O2513" s="83" t="str">
        <f aca="false">IF(ISNA(VLOOKUP(G2513,BadCanCurves,1,FALSE())),VLOOKUP(D2513,FOLIOS,6,FALSE()),"not used")</f>
        <v>not used</v>
      </c>
      <c r="P2513" s="83" t="n">
        <f aca="false">IF($N2513="P",VLOOKUP(H2513,PrcBuckets,2,FALSE()),0)</f>
        <v>11</v>
      </c>
      <c r="Q2513" s="83" t="n">
        <f aca="false">IF($N2513="D",VLOOKUP(H2513,BasisBuckets,2,FALSE()),0)</f>
        <v>0</v>
      </c>
      <c r="R2513" s="83" t="n">
        <f aca="false">IF($N2513="PHY",VLOOKUP(H2513,PGDBuckets,2,FALSE()),0)</f>
        <v>0</v>
      </c>
      <c r="S2513" s="83" t="n">
        <f aca="false">IF($N2513="G",VLOOKUP(H2513,PGDBuckets,2,FALSE()),0)</f>
        <v>0</v>
      </c>
      <c r="T2513" s="83" t="n">
        <f aca="false">SUM(P2513:S2513)</f>
        <v>11</v>
      </c>
      <c r="U2513" s="83" t="str">
        <f aca="false">IF(O2513="not used","-",O2513&amp;N2513&amp;T2513)</f>
        <v>-</v>
      </c>
      <c r="V2513" s="83" t="str">
        <f aca="false">IF(O2513="Not Used","-",VLOOKUP(D2513,FOLIOS,7,FALSE())&amp;H2513)</f>
        <v>-</v>
      </c>
      <c r="W2513" s="83" t="str">
        <f aca="false">IF(U2513="-","-",O2513&amp;E2513&amp;H2513)</f>
        <v>-</v>
      </c>
      <c r="X2513" s="84" t="str">
        <f aca="false">D2513&amp;G2513</f>
        <v>FT-CAND-ERMS-PRCNG</v>
      </c>
      <c r="AF2513" s="0" t="str">
        <f aca="false">D2513&amp;V2513</f>
        <v>FT-CAND-ERMS-PRC-</v>
      </c>
    </row>
    <row r="2514" customFormat="false" ht="12.75" hidden="false" customHeight="false" outlineLevel="0" collapsed="false">
      <c r="A2514" s="80" t="n">
        <v>36682</v>
      </c>
      <c r="B2514" s="81" t="s">
        <v>55</v>
      </c>
      <c r="C2514" s="81" t="s">
        <v>56</v>
      </c>
      <c r="D2514" s="81" t="s">
        <v>94</v>
      </c>
      <c r="E2514" s="81" t="s">
        <v>24</v>
      </c>
      <c r="F2514" s="81"/>
      <c r="G2514" s="81" t="s">
        <v>75</v>
      </c>
      <c r="H2514" s="88" t="n">
        <v>37926</v>
      </c>
      <c r="I2514" s="81" t="n">
        <v>0</v>
      </c>
      <c r="J2514" s="81" t="n">
        <v>0</v>
      </c>
      <c r="K2514" s="82" t="n">
        <f aca="false">IF(J2514=0,0,J2514/I2514)</f>
        <v>0</v>
      </c>
      <c r="L2514" s="82" t="n">
        <f aca="false">I2514/UOM</f>
        <v>0</v>
      </c>
      <c r="M2514" s="82" t="n">
        <f aca="false">J2514/UOM</f>
        <v>0</v>
      </c>
      <c r="N2514" s="83" t="str">
        <f aca="false">IF(F2514="P","PHY",IF(F2514="G","G",E2514))</f>
        <v>P</v>
      </c>
      <c r="O2514" s="83" t="str">
        <f aca="false">IF(ISNA(VLOOKUP(G2514,BadCanCurves,1,FALSE())),VLOOKUP(D2514,FOLIOS,6,FALSE()),"not used")</f>
        <v>not used</v>
      </c>
      <c r="P2514" s="83" t="n">
        <f aca="false">IF($N2514="P",VLOOKUP(H2514,PrcBuckets,2,FALSE()),0)</f>
        <v>11</v>
      </c>
      <c r="Q2514" s="83" t="n">
        <f aca="false">IF($N2514="D",VLOOKUP(H2514,BasisBuckets,2,FALSE()),0)</f>
        <v>0</v>
      </c>
      <c r="R2514" s="83" t="n">
        <f aca="false">IF($N2514="PHY",VLOOKUP(H2514,PGDBuckets,2,FALSE()),0)</f>
        <v>0</v>
      </c>
      <c r="S2514" s="83" t="n">
        <f aca="false">IF($N2514="G",VLOOKUP(H2514,PGDBuckets,2,FALSE()),0)</f>
        <v>0</v>
      </c>
      <c r="T2514" s="83" t="n">
        <f aca="false">SUM(P2514:S2514)</f>
        <v>11</v>
      </c>
      <c r="U2514" s="83" t="str">
        <f aca="false">IF(O2514="not used","-",O2514&amp;N2514&amp;T2514)</f>
        <v>-</v>
      </c>
      <c r="V2514" s="83" t="str">
        <f aca="false">IF(O2514="Not Used","-",VLOOKUP(D2514,FOLIOS,7,FALSE())&amp;H2514)</f>
        <v>-</v>
      </c>
      <c r="W2514" s="83" t="str">
        <f aca="false">IF(U2514="-","-",O2514&amp;E2514&amp;H2514)</f>
        <v>-</v>
      </c>
      <c r="X2514" s="84" t="str">
        <f aca="false">D2514&amp;G2514</f>
        <v>FT-CAND-ERMS-PRCNG</v>
      </c>
      <c r="AF2514" s="0" t="str">
        <f aca="false">D2514&amp;V2514</f>
        <v>FT-CAND-ERMS-PRC-</v>
      </c>
    </row>
    <row r="2515" customFormat="false" ht="12.75" hidden="false" customHeight="false" outlineLevel="0" collapsed="false">
      <c r="A2515" s="80" t="n">
        <v>36682</v>
      </c>
      <c r="B2515" s="81" t="s">
        <v>55</v>
      </c>
      <c r="C2515" s="81" t="s">
        <v>56</v>
      </c>
      <c r="D2515" s="81" t="s">
        <v>94</v>
      </c>
      <c r="E2515" s="81" t="s">
        <v>24</v>
      </c>
      <c r="F2515" s="81"/>
      <c r="G2515" s="81" t="s">
        <v>75</v>
      </c>
      <c r="H2515" s="88" t="n">
        <v>37956</v>
      </c>
      <c r="I2515" s="81" t="n">
        <v>0</v>
      </c>
      <c r="J2515" s="81" t="n">
        <v>0</v>
      </c>
      <c r="K2515" s="82" t="n">
        <f aca="false">IF(J2515=0,0,J2515/I2515)</f>
        <v>0</v>
      </c>
      <c r="L2515" s="82" t="n">
        <f aca="false">I2515/UOM</f>
        <v>0</v>
      </c>
      <c r="M2515" s="82" t="n">
        <f aca="false">J2515/UOM</f>
        <v>0</v>
      </c>
      <c r="N2515" s="83" t="str">
        <f aca="false">IF(F2515="P","PHY",IF(F2515="G","G",E2515))</f>
        <v>P</v>
      </c>
      <c r="O2515" s="83" t="str">
        <f aca="false">IF(ISNA(VLOOKUP(G2515,BadCanCurves,1,FALSE())),VLOOKUP(D2515,FOLIOS,6,FALSE()),"not used")</f>
        <v>not used</v>
      </c>
      <c r="P2515" s="83" t="n">
        <f aca="false">IF($N2515="P",VLOOKUP(H2515,PrcBuckets,2,FALSE()),0)</f>
        <v>11</v>
      </c>
      <c r="Q2515" s="83" t="n">
        <f aca="false">IF($N2515="D",VLOOKUP(H2515,BasisBuckets,2,FALSE()),0)</f>
        <v>0</v>
      </c>
      <c r="R2515" s="83" t="n">
        <f aca="false">IF($N2515="PHY",VLOOKUP(H2515,PGDBuckets,2,FALSE()),0)</f>
        <v>0</v>
      </c>
      <c r="S2515" s="83" t="n">
        <f aca="false">IF($N2515="G",VLOOKUP(H2515,PGDBuckets,2,FALSE()),0)</f>
        <v>0</v>
      </c>
      <c r="T2515" s="83" t="n">
        <f aca="false">SUM(P2515:S2515)</f>
        <v>11</v>
      </c>
      <c r="U2515" s="83" t="str">
        <f aca="false">IF(O2515="not used","-",O2515&amp;N2515&amp;T2515)</f>
        <v>-</v>
      </c>
      <c r="V2515" s="83" t="str">
        <f aca="false">IF(O2515="Not Used","-",VLOOKUP(D2515,FOLIOS,7,FALSE())&amp;H2515)</f>
        <v>-</v>
      </c>
      <c r="W2515" s="83" t="str">
        <f aca="false">IF(U2515="-","-",O2515&amp;E2515&amp;H2515)</f>
        <v>-</v>
      </c>
      <c r="X2515" s="84" t="str">
        <f aca="false">D2515&amp;G2515</f>
        <v>FT-CAND-ERMS-PRCNG</v>
      </c>
      <c r="AF2515" s="0" t="str">
        <f aca="false">D2515&amp;V2515</f>
        <v>FT-CAND-ERMS-PRC-</v>
      </c>
    </row>
    <row r="2516" customFormat="false" ht="12.75" hidden="false" customHeight="false" outlineLevel="0" collapsed="false">
      <c r="A2516" s="80" t="n">
        <v>36682</v>
      </c>
      <c r="B2516" s="81" t="s">
        <v>55</v>
      </c>
      <c r="C2516" s="81" t="s">
        <v>56</v>
      </c>
      <c r="D2516" s="81" t="s">
        <v>94</v>
      </c>
      <c r="E2516" s="81" t="s">
        <v>24</v>
      </c>
      <c r="F2516" s="81"/>
      <c r="G2516" s="81" t="s">
        <v>75</v>
      </c>
      <c r="H2516" s="88" t="n">
        <v>37987</v>
      </c>
      <c r="I2516" s="81" t="n">
        <v>0</v>
      </c>
      <c r="J2516" s="81" t="n">
        <v>0</v>
      </c>
      <c r="K2516" s="82" t="n">
        <f aca="false">IF(J2516=0,0,J2516/I2516)</f>
        <v>0</v>
      </c>
      <c r="L2516" s="82" t="n">
        <f aca="false">I2516/UOM</f>
        <v>0</v>
      </c>
      <c r="M2516" s="82" t="n">
        <f aca="false">J2516/UOM</f>
        <v>0</v>
      </c>
      <c r="N2516" s="83" t="str">
        <f aca="false">IF(F2516="P","PHY",IF(F2516="G","G",E2516))</f>
        <v>P</v>
      </c>
      <c r="O2516" s="83" t="str">
        <f aca="false">IF(ISNA(VLOOKUP(G2516,BadCanCurves,1,FALSE())),VLOOKUP(D2516,FOLIOS,6,FALSE()),"not used")</f>
        <v>not used</v>
      </c>
      <c r="P2516" s="83" t="n">
        <f aca="false">IF($N2516="P",VLOOKUP(H2516,PrcBuckets,2,FALSE()),0)</f>
        <v>12</v>
      </c>
      <c r="Q2516" s="83" t="n">
        <f aca="false">IF($N2516="D",VLOOKUP(H2516,BasisBuckets,2,FALSE()),0)</f>
        <v>0</v>
      </c>
      <c r="R2516" s="83" t="n">
        <f aca="false">IF($N2516="PHY",VLOOKUP(H2516,PGDBuckets,2,FALSE()),0)</f>
        <v>0</v>
      </c>
      <c r="S2516" s="83" t="n">
        <f aca="false">IF($N2516="G",VLOOKUP(H2516,PGDBuckets,2,FALSE()),0)</f>
        <v>0</v>
      </c>
      <c r="T2516" s="83" t="n">
        <f aca="false">SUM(P2516:S2516)</f>
        <v>12</v>
      </c>
      <c r="U2516" s="83" t="str">
        <f aca="false">IF(O2516="not used","-",O2516&amp;N2516&amp;T2516)</f>
        <v>-</v>
      </c>
      <c r="V2516" s="83" t="str">
        <f aca="false">IF(O2516="Not Used","-",VLOOKUP(D2516,FOLIOS,7,FALSE())&amp;H2516)</f>
        <v>-</v>
      </c>
      <c r="W2516" s="83" t="str">
        <f aca="false">IF(U2516="-","-",O2516&amp;E2516&amp;H2516)</f>
        <v>-</v>
      </c>
      <c r="X2516" s="84" t="str">
        <f aca="false">D2516&amp;G2516</f>
        <v>FT-CAND-ERMS-PRCNG</v>
      </c>
      <c r="AF2516" s="0" t="str">
        <f aca="false">D2516&amp;V2516</f>
        <v>FT-CAND-ERMS-PRC-</v>
      </c>
    </row>
    <row r="2517" customFormat="false" ht="12.75" hidden="false" customHeight="false" outlineLevel="0" collapsed="false">
      <c r="A2517" s="80" t="n">
        <v>36682</v>
      </c>
      <c r="B2517" s="81" t="s">
        <v>55</v>
      </c>
      <c r="C2517" s="81" t="s">
        <v>56</v>
      </c>
      <c r="D2517" s="81" t="s">
        <v>94</v>
      </c>
      <c r="E2517" s="81" t="s">
        <v>24</v>
      </c>
      <c r="F2517" s="81"/>
      <c r="G2517" s="81" t="s">
        <v>75</v>
      </c>
      <c r="H2517" s="88" t="n">
        <v>38018</v>
      </c>
      <c r="I2517" s="81" t="n">
        <v>0</v>
      </c>
      <c r="J2517" s="81" t="n">
        <v>0</v>
      </c>
      <c r="K2517" s="82" t="n">
        <f aca="false">IF(J2517=0,0,J2517/I2517)</f>
        <v>0</v>
      </c>
      <c r="L2517" s="82" t="n">
        <f aca="false">I2517/UOM</f>
        <v>0</v>
      </c>
      <c r="M2517" s="82" t="n">
        <f aca="false">J2517/UOM</f>
        <v>0</v>
      </c>
      <c r="N2517" s="83" t="str">
        <f aca="false">IF(F2517="P","PHY",IF(F2517="G","G",E2517))</f>
        <v>P</v>
      </c>
      <c r="O2517" s="83" t="str">
        <f aca="false">IF(ISNA(VLOOKUP(G2517,BadCanCurves,1,FALSE())),VLOOKUP(D2517,FOLIOS,6,FALSE()),"not used")</f>
        <v>not used</v>
      </c>
      <c r="P2517" s="83" t="n">
        <f aca="false">IF($N2517="P",VLOOKUP(H2517,PrcBuckets,2,FALSE()),0)</f>
        <v>12</v>
      </c>
      <c r="Q2517" s="83" t="n">
        <f aca="false">IF($N2517="D",VLOOKUP(H2517,BasisBuckets,2,FALSE()),0)</f>
        <v>0</v>
      </c>
      <c r="R2517" s="83" t="n">
        <f aca="false">IF($N2517="PHY",VLOOKUP(H2517,PGDBuckets,2,FALSE()),0)</f>
        <v>0</v>
      </c>
      <c r="S2517" s="83" t="n">
        <f aca="false">IF($N2517="G",VLOOKUP(H2517,PGDBuckets,2,FALSE()),0)</f>
        <v>0</v>
      </c>
      <c r="T2517" s="83" t="n">
        <f aca="false">SUM(P2517:S2517)</f>
        <v>12</v>
      </c>
      <c r="U2517" s="83" t="str">
        <f aca="false">IF(O2517="not used","-",O2517&amp;N2517&amp;T2517)</f>
        <v>-</v>
      </c>
      <c r="V2517" s="83" t="str">
        <f aca="false">IF(O2517="Not Used","-",VLOOKUP(D2517,FOLIOS,7,FALSE())&amp;H2517)</f>
        <v>-</v>
      </c>
      <c r="W2517" s="83" t="str">
        <f aca="false">IF(U2517="-","-",O2517&amp;E2517&amp;H2517)</f>
        <v>-</v>
      </c>
      <c r="X2517" s="84" t="str">
        <f aca="false">D2517&amp;G2517</f>
        <v>FT-CAND-ERMS-PRCNG</v>
      </c>
      <c r="AF2517" s="0" t="str">
        <f aca="false">D2517&amp;V2517</f>
        <v>FT-CAND-ERMS-PRC-</v>
      </c>
    </row>
    <row r="2518" customFormat="false" ht="12.75" hidden="false" customHeight="false" outlineLevel="0" collapsed="false">
      <c r="A2518" s="80" t="n">
        <v>36682</v>
      </c>
      <c r="B2518" s="81" t="s">
        <v>55</v>
      </c>
      <c r="C2518" s="81" t="s">
        <v>56</v>
      </c>
      <c r="D2518" s="81" t="s">
        <v>94</v>
      </c>
      <c r="E2518" s="81" t="s">
        <v>24</v>
      </c>
      <c r="F2518" s="81"/>
      <c r="G2518" s="81" t="s">
        <v>75</v>
      </c>
      <c r="H2518" s="88" t="n">
        <v>38047</v>
      </c>
      <c r="I2518" s="81" t="n">
        <v>0</v>
      </c>
      <c r="J2518" s="81" t="n">
        <v>0</v>
      </c>
      <c r="K2518" s="82" t="n">
        <f aca="false">IF(J2518=0,0,J2518/I2518)</f>
        <v>0</v>
      </c>
      <c r="L2518" s="82" t="n">
        <f aca="false">I2518/UOM</f>
        <v>0</v>
      </c>
      <c r="M2518" s="82" t="n">
        <f aca="false">J2518/UOM</f>
        <v>0</v>
      </c>
      <c r="N2518" s="83" t="str">
        <f aca="false">IF(F2518="P","PHY",IF(F2518="G","G",E2518))</f>
        <v>P</v>
      </c>
      <c r="O2518" s="83" t="str">
        <f aca="false">IF(ISNA(VLOOKUP(G2518,BadCanCurves,1,FALSE())),VLOOKUP(D2518,FOLIOS,6,FALSE()),"not used")</f>
        <v>not used</v>
      </c>
      <c r="P2518" s="83" t="n">
        <f aca="false">IF($N2518="P",VLOOKUP(H2518,PrcBuckets,2,FALSE()),0)</f>
        <v>12</v>
      </c>
      <c r="Q2518" s="83" t="n">
        <f aca="false">IF($N2518="D",VLOOKUP(H2518,BasisBuckets,2,FALSE()),0)</f>
        <v>0</v>
      </c>
      <c r="R2518" s="83" t="n">
        <f aca="false">IF($N2518="PHY",VLOOKUP(H2518,PGDBuckets,2,FALSE()),0)</f>
        <v>0</v>
      </c>
      <c r="S2518" s="83" t="n">
        <f aca="false">IF($N2518="G",VLOOKUP(H2518,PGDBuckets,2,FALSE()),0)</f>
        <v>0</v>
      </c>
      <c r="T2518" s="83" t="n">
        <f aca="false">SUM(P2518:S2518)</f>
        <v>12</v>
      </c>
      <c r="U2518" s="83" t="str">
        <f aca="false">IF(O2518="not used","-",O2518&amp;N2518&amp;T2518)</f>
        <v>-</v>
      </c>
      <c r="V2518" s="83" t="str">
        <f aca="false">IF(O2518="Not Used","-",VLOOKUP(D2518,FOLIOS,7,FALSE())&amp;H2518)</f>
        <v>-</v>
      </c>
      <c r="W2518" s="83" t="str">
        <f aca="false">IF(U2518="-","-",O2518&amp;E2518&amp;H2518)</f>
        <v>-</v>
      </c>
      <c r="X2518" s="84" t="str">
        <f aca="false">D2518&amp;G2518</f>
        <v>FT-CAND-ERMS-PRCNG</v>
      </c>
      <c r="AF2518" s="0" t="str">
        <f aca="false">D2518&amp;V2518</f>
        <v>FT-CAND-ERMS-PRC-</v>
      </c>
    </row>
    <row r="2519" customFormat="false" ht="12.75" hidden="false" customHeight="false" outlineLevel="0" collapsed="false">
      <c r="A2519" s="80" t="n">
        <v>36682</v>
      </c>
      <c r="B2519" s="81" t="s">
        <v>55</v>
      </c>
      <c r="C2519" s="81" t="s">
        <v>56</v>
      </c>
      <c r="D2519" s="81" t="s">
        <v>94</v>
      </c>
      <c r="E2519" s="81" t="s">
        <v>24</v>
      </c>
      <c r="F2519" s="81"/>
      <c r="G2519" s="81" t="s">
        <v>75</v>
      </c>
      <c r="H2519" s="88" t="n">
        <v>38078</v>
      </c>
      <c r="I2519" s="81" t="n">
        <v>0</v>
      </c>
      <c r="J2519" s="81" t="n">
        <v>0</v>
      </c>
      <c r="K2519" s="82" t="n">
        <f aca="false">IF(J2519=0,0,J2519/I2519)</f>
        <v>0</v>
      </c>
      <c r="L2519" s="82" t="n">
        <f aca="false">I2519/UOM</f>
        <v>0</v>
      </c>
      <c r="M2519" s="82" t="n">
        <f aca="false">J2519/UOM</f>
        <v>0</v>
      </c>
      <c r="N2519" s="83" t="str">
        <f aca="false">IF(F2519="P","PHY",IF(F2519="G","G",E2519))</f>
        <v>P</v>
      </c>
      <c r="O2519" s="83" t="str">
        <f aca="false">IF(ISNA(VLOOKUP(G2519,BadCanCurves,1,FALSE())),VLOOKUP(D2519,FOLIOS,6,FALSE()),"not used")</f>
        <v>not used</v>
      </c>
      <c r="P2519" s="83" t="n">
        <f aca="false">IF($N2519="P",VLOOKUP(H2519,PrcBuckets,2,FALSE()),0)</f>
        <v>12</v>
      </c>
      <c r="Q2519" s="83" t="n">
        <f aca="false">IF($N2519="D",VLOOKUP(H2519,BasisBuckets,2,FALSE()),0)</f>
        <v>0</v>
      </c>
      <c r="R2519" s="83" t="n">
        <f aca="false">IF($N2519="PHY",VLOOKUP(H2519,PGDBuckets,2,FALSE()),0)</f>
        <v>0</v>
      </c>
      <c r="S2519" s="83" t="n">
        <f aca="false">IF($N2519="G",VLOOKUP(H2519,PGDBuckets,2,FALSE()),0)</f>
        <v>0</v>
      </c>
      <c r="T2519" s="83" t="n">
        <f aca="false">SUM(P2519:S2519)</f>
        <v>12</v>
      </c>
      <c r="U2519" s="83" t="str">
        <f aca="false">IF(O2519="not used","-",O2519&amp;N2519&amp;T2519)</f>
        <v>-</v>
      </c>
      <c r="V2519" s="83" t="str">
        <f aca="false">IF(O2519="Not Used","-",VLOOKUP(D2519,FOLIOS,7,FALSE())&amp;H2519)</f>
        <v>-</v>
      </c>
      <c r="W2519" s="83" t="str">
        <f aca="false">IF(U2519="-","-",O2519&amp;E2519&amp;H2519)</f>
        <v>-</v>
      </c>
      <c r="X2519" s="84" t="str">
        <f aca="false">D2519&amp;G2519</f>
        <v>FT-CAND-ERMS-PRCNG</v>
      </c>
      <c r="AF2519" s="0" t="str">
        <f aca="false">D2519&amp;V2519</f>
        <v>FT-CAND-ERMS-PRC-</v>
      </c>
    </row>
    <row r="2520" customFormat="false" ht="12.75" hidden="false" customHeight="false" outlineLevel="0" collapsed="false">
      <c r="A2520" s="80" t="n">
        <v>36682</v>
      </c>
      <c r="B2520" s="81" t="s">
        <v>55</v>
      </c>
      <c r="C2520" s="81" t="s">
        <v>56</v>
      </c>
      <c r="D2520" s="81" t="s">
        <v>94</v>
      </c>
      <c r="E2520" s="81" t="s">
        <v>24</v>
      </c>
      <c r="F2520" s="81"/>
      <c r="G2520" s="81" t="s">
        <v>75</v>
      </c>
      <c r="H2520" s="88" t="n">
        <v>38108</v>
      </c>
      <c r="I2520" s="81" t="n">
        <v>0</v>
      </c>
      <c r="J2520" s="81" t="n">
        <v>0</v>
      </c>
      <c r="K2520" s="82" t="n">
        <f aca="false">IF(J2520=0,0,J2520/I2520)</f>
        <v>0</v>
      </c>
      <c r="L2520" s="82" t="n">
        <f aca="false">I2520/UOM</f>
        <v>0</v>
      </c>
      <c r="M2520" s="82" t="n">
        <f aca="false">J2520/UOM</f>
        <v>0</v>
      </c>
      <c r="N2520" s="83" t="str">
        <f aca="false">IF(F2520="P","PHY",IF(F2520="G","G",E2520))</f>
        <v>P</v>
      </c>
      <c r="O2520" s="83" t="str">
        <f aca="false">IF(ISNA(VLOOKUP(G2520,BadCanCurves,1,FALSE())),VLOOKUP(D2520,FOLIOS,6,FALSE()),"not used")</f>
        <v>not used</v>
      </c>
      <c r="P2520" s="83" t="n">
        <f aca="false">IF($N2520="P",VLOOKUP(H2520,PrcBuckets,2,FALSE()),0)</f>
        <v>12</v>
      </c>
      <c r="Q2520" s="83" t="n">
        <f aca="false">IF($N2520="D",VLOOKUP(H2520,BasisBuckets,2,FALSE()),0)</f>
        <v>0</v>
      </c>
      <c r="R2520" s="83" t="n">
        <f aca="false">IF($N2520="PHY",VLOOKUP(H2520,PGDBuckets,2,FALSE()),0)</f>
        <v>0</v>
      </c>
      <c r="S2520" s="83" t="n">
        <f aca="false">IF($N2520="G",VLOOKUP(H2520,PGDBuckets,2,FALSE()),0)</f>
        <v>0</v>
      </c>
      <c r="T2520" s="83" t="n">
        <f aca="false">SUM(P2520:S2520)</f>
        <v>12</v>
      </c>
      <c r="U2520" s="83" t="str">
        <f aca="false">IF(O2520="not used","-",O2520&amp;N2520&amp;T2520)</f>
        <v>-</v>
      </c>
      <c r="V2520" s="83" t="str">
        <f aca="false">IF(O2520="Not Used","-",VLOOKUP(D2520,FOLIOS,7,FALSE())&amp;H2520)</f>
        <v>-</v>
      </c>
      <c r="W2520" s="83" t="str">
        <f aca="false">IF(U2520="-","-",O2520&amp;E2520&amp;H2520)</f>
        <v>-</v>
      </c>
      <c r="X2520" s="84" t="str">
        <f aca="false">D2520&amp;G2520</f>
        <v>FT-CAND-ERMS-PRCNG</v>
      </c>
      <c r="AF2520" s="0" t="str">
        <f aca="false">D2520&amp;V2520</f>
        <v>FT-CAND-ERMS-PRC-</v>
      </c>
    </row>
    <row r="2521" customFormat="false" ht="12.75" hidden="false" customHeight="false" outlineLevel="0" collapsed="false">
      <c r="A2521" s="80" t="n">
        <v>36682</v>
      </c>
      <c r="B2521" s="81" t="s">
        <v>55</v>
      </c>
      <c r="C2521" s="81" t="s">
        <v>56</v>
      </c>
      <c r="D2521" s="81" t="s">
        <v>94</v>
      </c>
      <c r="E2521" s="81" t="s">
        <v>24</v>
      </c>
      <c r="F2521" s="81"/>
      <c r="G2521" s="81" t="s">
        <v>75</v>
      </c>
      <c r="H2521" s="88" t="n">
        <v>38139</v>
      </c>
      <c r="I2521" s="81" t="n">
        <v>0</v>
      </c>
      <c r="J2521" s="81" t="n">
        <v>0</v>
      </c>
      <c r="K2521" s="82" t="n">
        <f aca="false">IF(J2521=0,0,J2521/I2521)</f>
        <v>0</v>
      </c>
      <c r="L2521" s="82" t="n">
        <f aca="false">I2521/UOM</f>
        <v>0</v>
      </c>
      <c r="M2521" s="82" t="n">
        <f aca="false">J2521/UOM</f>
        <v>0</v>
      </c>
      <c r="N2521" s="83" t="str">
        <f aca="false">IF(F2521="P","PHY",IF(F2521="G","G",E2521))</f>
        <v>P</v>
      </c>
      <c r="O2521" s="83" t="str">
        <f aca="false">IF(ISNA(VLOOKUP(G2521,BadCanCurves,1,FALSE())),VLOOKUP(D2521,FOLIOS,6,FALSE()),"not used")</f>
        <v>not used</v>
      </c>
      <c r="P2521" s="83" t="n">
        <f aca="false">IF($N2521="P",VLOOKUP(H2521,PrcBuckets,2,FALSE()),0)</f>
        <v>12</v>
      </c>
      <c r="Q2521" s="83" t="n">
        <f aca="false">IF($N2521="D",VLOOKUP(H2521,BasisBuckets,2,FALSE()),0)</f>
        <v>0</v>
      </c>
      <c r="R2521" s="83" t="n">
        <f aca="false">IF($N2521="PHY",VLOOKUP(H2521,PGDBuckets,2,FALSE()),0)</f>
        <v>0</v>
      </c>
      <c r="S2521" s="83" t="n">
        <f aca="false">IF($N2521="G",VLOOKUP(H2521,PGDBuckets,2,FALSE()),0)</f>
        <v>0</v>
      </c>
      <c r="T2521" s="83" t="n">
        <f aca="false">SUM(P2521:S2521)</f>
        <v>12</v>
      </c>
      <c r="U2521" s="83" t="str">
        <f aca="false">IF(O2521="not used","-",O2521&amp;N2521&amp;T2521)</f>
        <v>-</v>
      </c>
      <c r="V2521" s="83" t="str">
        <f aca="false">IF(O2521="Not Used","-",VLOOKUP(D2521,FOLIOS,7,FALSE())&amp;H2521)</f>
        <v>-</v>
      </c>
      <c r="W2521" s="83" t="str">
        <f aca="false">IF(U2521="-","-",O2521&amp;E2521&amp;H2521)</f>
        <v>-</v>
      </c>
      <c r="X2521" s="84" t="str">
        <f aca="false">D2521&amp;G2521</f>
        <v>FT-CAND-ERMS-PRCNG</v>
      </c>
      <c r="AF2521" s="0" t="str">
        <f aca="false">D2521&amp;V2521</f>
        <v>FT-CAND-ERMS-PRC-</v>
      </c>
    </row>
    <row r="2522" customFormat="false" ht="12.75" hidden="false" customHeight="false" outlineLevel="0" collapsed="false">
      <c r="A2522" s="80" t="n">
        <v>36682</v>
      </c>
      <c r="B2522" s="81" t="s">
        <v>55</v>
      </c>
      <c r="C2522" s="81" t="s">
        <v>56</v>
      </c>
      <c r="D2522" s="81" t="s">
        <v>94</v>
      </c>
      <c r="E2522" s="81" t="s">
        <v>24</v>
      </c>
      <c r="F2522" s="81"/>
      <c r="G2522" s="81" t="s">
        <v>75</v>
      </c>
      <c r="H2522" s="88" t="n">
        <v>38169</v>
      </c>
      <c r="I2522" s="81" t="n">
        <v>0</v>
      </c>
      <c r="J2522" s="81" t="n">
        <v>0</v>
      </c>
      <c r="K2522" s="82" t="n">
        <f aca="false">IF(J2522=0,0,J2522/I2522)</f>
        <v>0</v>
      </c>
      <c r="L2522" s="82" t="n">
        <f aca="false">I2522/UOM</f>
        <v>0</v>
      </c>
      <c r="M2522" s="82" t="n">
        <f aca="false">J2522/UOM</f>
        <v>0</v>
      </c>
      <c r="N2522" s="83" t="str">
        <f aca="false">IF(F2522="P","PHY",IF(F2522="G","G",E2522))</f>
        <v>P</v>
      </c>
      <c r="O2522" s="83" t="str">
        <f aca="false">IF(ISNA(VLOOKUP(G2522,BadCanCurves,1,FALSE())),VLOOKUP(D2522,FOLIOS,6,FALSE()),"not used")</f>
        <v>not used</v>
      </c>
      <c r="P2522" s="83" t="n">
        <f aca="false">IF($N2522="P",VLOOKUP(H2522,PrcBuckets,2,FALSE()),0)</f>
        <v>12</v>
      </c>
      <c r="Q2522" s="83" t="n">
        <f aca="false">IF($N2522="D",VLOOKUP(H2522,BasisBuckets,2,FALSE()),0)</f>
        <v>0</v>
      </c>
      <c r="R2522" s="83" t="n">
        <f aca="false">IF($N2522="PHY",VLOOKUP(H2522,PGDBuckets,2,FALSE()),0)</f>
        <v>0</v>
      </c>
      <c r="S2522" s="83" t="n">
        <f aca="false">IF($N2522="G",VLOOKUP(H2522,PGDBuckets,2,FALSE()),0)</f>
        <v>0</v>
      </c>
      <c r="T2522" s="83" t="n">
        <f aca="false">SUM(P2522:S2522)</f>
        <v>12</v>
      </c>
      <c r="U2522" s="83" t="str">
        <f aca="false">IF(O2522="not used","-",O2522&amp;N2522&amp;T2522)</f>
        <v>-</v>
      </c>
      <c r="V2522" s="83" t="str">
        <f aca="false">IF(O2522="Not Used","-",VLOOKUP(D2522,FOLIOS,7,FALSE())&amp;H2522)</f>
        <v>-</v>
      </c>
      <c r="W2522" s="83" t="str">
        <f aca="false">IF(U2522="-","-",O2522&amp;E2522&amp;H2522)</f>
        <v>-</v>
      </c>
      <c r="X2522" s="84" t="str">
        <f aca="false">D2522&amp;G2522</f>
        <v>FT-CAND-ERMS-PRCNG</v>
      </c>
      <c r="AF2522" s="0" t="str">
        <f aca="false">D2522&amp;V2522</f>
        <v>FT-CAND-ERMS-PRC-</v>
      </c>
    </row>
    <row r="2523" customFormat="false" ht="12.75" hidden="false" customHeight="false" outlineLevel="0" collapsed="false">
      <c r="A2523" s="80" t="n">
        <v>36682</v>
      </c>
      <c r="B2523" s="81" t="s">
        <v>55</v>
      </c>
      <c r="C2523" s="81" t="s">
        <v>56</v>
      </c>
      <c r="D2523" s="81" t="s">
        <v>94</v>
      </c>
      <c r="E2523" s="81" t="s">
        <v>24</v>
      </c>
      <c r="F2523" s="81"/>
      <c r="G2523" s="81" t="s">
        <v>75</v>
      </c>
      <c r="H2523" s="88" t="n">
        <v>38200</v>
      </c>
      <c r="I2523" s="81" t="n">
        <v>0</v>
      </c>
      <c r="J2523" s="81" t="n">
        <v>0</v>
      </c>
      <c r="K2523" s="82" t="n">
        <f aca="false">IF(J2523=0,0,J2523/I2523)</f>
        <v>0</v>
      </c>
      <c r="L2523" s="82" t="n">
        <f aca="false">I2523/UOM</f>
        <v>0</v>
      </c>
      <c r="M2523" s="82" t="n">
        <f aca="false">J2523/UOM</f>
        <v>0</v>
      </c>
      <c r="N2523" s="83" t="str">
        <f aca="false">IF(F2523="P","PHY",IF(F2523="G","G",E2523))</f>
        <v>P</v>
      </c>
      <c r="O2523" s="83" t="str">
        <f aca="false">IF(ISNA(VLOOKUP(G2523,BadCanCurves,1,FALSE())),VLOOKUP(D2523,FOLIOS,6,FALSE()),"not used")</f>
        <v>not used</v>
      </c>
      <c r="P2523" s="83" t="n">
        <f aca="false">IF($N2523="P",VLOOKUP(H2523,PrcBuckets,2,FALSE()),0)</f>
        <v>12</v>
      </c>
      <c r="Q2523" s="83" t="n">
        <f aca="false">IF($N2523="D",VLOOKUP(H2523,BasisBuckets,2,FALSE()),0)</f>
        <v>0</v>
      </c>
      <c r="R2523" s="83" t="n">
        <f aca="false">IF($N2523="PHY",VLOOKUP(H2523,PGDBuckets,2,FALSE()),0)</f>
        <v>0</v>
      </c>
      <c r="S2523" s="83" t="n">
        <f aca="false">IF($N2523="G",VLOOKUP(H2523,PGDBuckets,2,FALSE()),0)</f>
        <v>0</v>
      </c>
      <c r="T2523" s="83" t="n">
        <f aca="false">SUM(P2523:S2523)</f>
        <v>12</v>
      </c>
      <c r="U2523" s="83" t="str">
        <f aca="false">IF(O2523="not used","-",O2523&amp;N2523&amp;T2523)</f>
        <v>-</v>
      </c>
      <c r="V2523" s="83" t="str">
        <f aca="false">IF(O2523="Not Used","-",VLOOKUP(D2523,FOLIOS,7,FALSE())&amp;H2523)</f>
        <v>-</v>
      </c>
      <c r="W2523" s="83" t="str">
        <f aca="false">IF(U2523="-","-",O2523&amp;E2523&amp;H2523)</f>
        <v>-</v>
      </c>
      <c r="X2523" s="84" t="str">
        <f aca="false">D2523&amp;G2523</f>
        <v>FT-CAND-ERMS-PRCNG</v>
      </c>
      <c r="AF2523" s="0" t="str">
        <f aca="false">D2523&amp;V2523</f>
        <v>FT-CAND-ERMS-PRC-</v>
      </c>
    </row>
    <row r="2524" customFormat="false" ht="12.75" hidden="false" customHeight="false" outlineLevel="0" collapsed="false">
      <c r="A2524" s="80" t="n">
        <v>36682</v>
      </c>
      <c r="B2524" s="81" t="s">
        <v>55</v>
      </c>
      <c r="C2524" s="81" t="s">
        <v>56</v>
      </c>
      <c r="D2524" s="81" t="s">
        <v>94</v>
      </c>
      <c r="E2524" s="81" t="s">
        <v>24</v>
      </c>
      <c r="F2524" s="81"/>
      <c r="G2524" s="81" t="s">
        <v>75</v>
      </c>
      <c r="H2524" s="88" t="n">
        <v>38231</v>
      </c>
      <c r="I2524" s="81" t="n">
        <v>0</v>
      </c>
      <c r="J2524" s="81" t="n">
        <v>0</v>
      </c>
      <c r="K2524" s="82" t="n">
        <f aca="false">IF(J2524=0,0,J2524/I2524)</f>
        <v>0</v>
      </c>
      <c r="L2524" s="82" t="n">
        <f aca="false">I2524/UOM</f>
        <v>0</v>
      </c>
      <c r="M2524" s="82" t="n">
        <f aca="false">J2524/UOM</f>
        <v>0</v>
      </c>
      <c r="N2524" s="83" t="str">
        <f aca="false">IF(F2524="P","PHY",IF(F2524="G","G",E2524))</f>
        <v>P</v>
      </c>
      <c r="O2524" s="83" t="str">
        <f aca="false">IF(ISNA(VLOOKUP(G2524,BadCanCurves,1,FALSE())),VLOOKUP(D2524,FOLIOS,6,FALSE()),"not used")</f>
        <v>not used</v>
      </c>
      <c r="P2524" s="83" t="n">
        <f aca="false">IF($N2524="P",VLOOKUP(H2524,PrcBuckets,2,FALSE()),0)</f>
        <v>12</v>
      </c>
      <c r="Q2524" s="83" t="n">
        <f aca="false">IF($N2524="D",VLOOKUP(H2524,BasisBuckets,2,FALSE()),0)</f>
        <v>0</v>
      </c>
      <c r="R2524" s="83" t="n">
        <f aca="false">IF($N2524="PHY",VLOOKUP(H2524,PGDBuckets,2,FALSE()),0)</f>
        <v>0</v>
      </c>
      <c r="S2524" s="83" t="n">
        <f aca="false">IF($N2524="G",VLOOKUP(H2524,PGDBuckets,2,FALSE()),0)</f>
        <v>0</v>
      </c>
      <c r="T2524" s="83" t="n">
        <f aca="false">SUM(P2524:S2524)</f>
        <v>12</v>
      </c>
      <c r="U2524" s="83" t="str">
        <f aca="false">IF(O2524="not used","-",O2524&amp;N2524&amp;T2524)</f>
        <v>-</v>
      </c>
      <c r="V2524" s="83" t="str">
        <f aca="false">IF(O2524="Not Used","-",VLOOKUP(D2524,FOLIOS,7,FALSE())&amp;H2524)</f>
        <v>-</v>
      </c>
      <c r="W2524" s="83" t="str">
        <f aca="false">IF(U2524="-","-",O2524&amp;E2524&amp;H2524)</f>
        <v>-</v>
      </c>
      <c r="X2524" s="84" t="str">
        <f aca="false">D2524&amp;G2524</f>
        <v>FT-CAND-ERMS-PRCNG</v>
      </c>
      <c r="AF2524" s="0" t="str">
        <f aca="false">D2524&amp;V2524</f>
        <v>FT-CAND-ERMS-PRC-</v>
      </c>
    </row>
    <row r="2525" customFormat="false" ht="12.75" hidden="false" customHeight="false" outlineLevel="0" collapsed="false">
      <c r="A2525" s="80" t="n">
        <v>36682</v>
      </c>
      <c r="B2525" s="81" t="s">
        <v>55</v>
      </c>
      <c r="C2525" s="81" t="s">
        <v>56</v>
      </c>
      <c r="D2525" s="81" t="s">
        <v>94</v>
      </c>
      <c r="E2525" s="81" t="s">
        <v>24</v>
      </c>
      <c r="F2525" s="81"/>
      <c r="G2525" s="81" t="s">
        <v>75</v>
      </c>
      <c r="H2525" s="88" t="n">
        <v>38261</v>
      </c>
      <c r="I2525" s="81" t="n">
        <v>0</v>
      </c>
      <c r="J2525" s="81" t="n">
        <v>0</v>
      </c>
      <c r="K2525" s="82" t="n">
        <f aca="false">IF(J2525=0,0,J2525/I2525)</f>
        <v>0</v>
      </c>
      <c r="L2525" s="82" t="n">
        <f aca="false">I2525/UOM</f>
        <v>0</v>
      </c>
      <c r="M2525" s="82" t="n">
        <f aca="false">J2525/UOM</f>
        <v>0</v>
      </c>
      <c r="N2525" s="83" t="str">
        <f aca="false">IF(F2525="P","PHY",IF(F2525="G","G",E2525))</f>
        <v>P</v>
      </c>
      <c r="O2525" s="83" t="str">
        <f aca="false">IF(ISNA(VLOOKUP(G2525,BadCanCurves,1,FALSE())),VLOOKUP(D2525,FOLIOS,6,FALSE()),"not used")</f>
        <v>not used</v>
      </c>
      <c r="P2525" s="83" t="n">
        <f aca="false">IF($N2525="P",VLOOKUP(H2525,PrcBuckets,2,FALSE()),0)</f>
        <v>12</v>
      </c>
      <c r="Q2525" s="83" t="n">
        <f aca="false">IF($N2525="D",VLOOKUP(H2525,BasisBuckets,2,FALSE()),0)</f>
        <v>0</v>
      </c>
      <c r="R2525" s="83" t="n">
        <f aca="false">IF($N2525="PHY",VLOOKUP(H2525,PGDBuckets,2,FALSE()),0)</f>
        <v>0</v>
      </c>
      <c r="S2525" s="83" t="n">
        <f aca="false">IF($N2525="G",VLOOKUP(H2525,PGDBuckets,2,FALSE()),0)</f>
        <v>0</v>
      </c>
      <c r="T2525" s="83" t="n">
        <f aca="false">SUM(P2525:S2525)</f>
        <v>12</v>
      </c>
      <c r="U2525" s="83" t="str">
        <f aca="false">IF(O2525="not used","-",O2525&amp;N2525&amp;T2525)</f>
        <v>-</v>
      </c>
      <c r="V2525" s="83" t="str">
        <f aca="false">IF(O2525="Not Used","-",VLOOKUP(D2525,FOLIOS,7,FALSE())&amp;H2525)</f>
        <v>-</v>
      </c>
      <c r="W2525" s="83" t="str">
        <f aca="false">IF(U2525="-","-",O2525&amp;E2525&amp;H2525)</f>
        <v>-</v>
      </c>
      <c r="X2525" s="84" t="str">
        <f aca="false">D2525&amp;G2525</f>
        <v>FT-CAND-ERMS-PRCNG</v>
      </c>
      <c r="AF2525" s="0" t="str">
        <f aca="false">D2525&amp;V2525</f>
        <v>FT-CAND-ERMS-PRC-</v>
      </c>
    </row>
    <row r="2526" customFormat="false" ht="12.75" hidden="false" customHeight="false" outlineLevel="0" collapsed="false">
      <c r="A2526" s="80" t="n">
        <v>36682</v>
      </c>
      <c r="B2526" s="81" t="s">
        <v>55</v>
      </c>
      <c r="C2526" s="81" t="s">
        <v>56</v>
      </c>
      <c r="D2526" s="81" t="s">
        <v>94</v>
      </c>
      <c r="E2526" s="81" t="s">
        <v>24</v>
      </c>
      <c r="F2526" s="81"/>
      <c r="G2526" s="81" t="s">
        <v>75</v>
      </c>
      <c r="H2526" s="88" t="n">
        <v>38292</v>
      </c>
      <c r="I2526" s="81" t="n">
        <v>0</v>
      </c>
      <c r="J2526" s="81" t="n">
        <v>0</v>
      </c>
      <c r="K2526" s="82" t="n">
        <f aca="false">IF(J2526=0,0,J2526/I2526)</f>
        <v>0</v>
      </c>
      <c r="L2526" s="82" t="n">
        <f aca="false">I2526/UOM</f>
        <v>0</v>
      </c>
      <c r="M2526" s="82" t="n">
        <f aca="false">J2526/UOM</f>
        <v>0</v>
      </c>
      <c r="N2526" s="83" t="str">
        <f aca="false">IF(F2526="P","PHY",IF(F2526="G","G",E2526))</f>
        <v>P</v>
      </c>
      <c r="O2526" s="83" t="str">
        <f aca="false">IF(ISNA(VLOOKUP(G2526,BadCanCurves,1,FALSE())),VLOOKUP(D2526,FOLIOS,6,FALSE()),"not used")</f>
        <v>not used</v>
      </c>
      <c r="P2526" s="83" t="n">
        <f aca="false">IF($N2526="P",VLOOKUP(H2526,PrcBuckets,2,FALSE()),0)</f>
        <v>12</v>
      </c>
      <c r="Q2526" s="83" t="n">
        <f aca="false">IF($N2526="D",VLOOKUP(H2526,BasisBuckets,2,FALSE()),0)</f>
        <v>0</v>
      </c>
      <c r="R2526" s="83" t="n">
        <f aca="false">IF($N2526="PHY",VLOOKUP(H2526,PGDBuckets,2,FALSE()),0)</f>
        <v>0</v>
      </c>
      <c r="S2526" s="83" t="n">
        <f aca="false">IF($N2526="G",VLOOKUP(H2526,PGDBuckets,2,FALSE()),0)</f>
        <v>0</v>
      </c>
      <c r="T2526" s="83" t="n">
        <f aca="false">SUM(P2526:S2526)</f>
        <v>12</v>
      </c>
      <c r="U2526" s="83" t="str">
        <f aca="false">IF(O2526="not used","-",O2526&amp;N2526&amp;T2526)</f>
        <v>-</v>
      </c>
      <c r="V2526" s="83" t="str">
        <f aca="false">IF(O2526="Not Used","-",VLOOKUP(D2526,FOLIOS,7,FALSE())&amp;H2526)</f>
        <v>-</v>
      </c>
      <c r="W2526" s="83" t="str">
        <f aca="false">IF(U2526="-","-",O2526&amp;E2526&amp;H2526)</f>
        <v>-</v>
      </c>
      <c r="X2526" s="84" t="str">
        <f aca="false">D2526&amp;G2526</f>
        <v>FT-CAND-ERMS-PRCNG</v>
      </c>
      <c r="AF2526" s="0" t="str">
        <f aca="false">D2526&amp;V2526</f>
        <v>FT-CAND-ERMS-PRC-</v>
      </c>
    </row>
    <row r="2527" customFormat="false" ht="12.75" hidden="false" customHeight="false" outlineLevel="0" collapsed="false">
      <c r="A2527" s="80" t="n">
        <v>36682</v>
      </c>
      <c r="B2527" s="81" t="s">
        <v>55</v>
      </c>
      <c r="C2527" s="81" t="s">
        <v>56</v>
      </c>
      <c r="D2527" s="81" t="s">
        <v>94</v>
      </c>
      <c r="E2527" s="81" t="s">
        <v>24</v>
      </c>
      <c r="F2527" s="81"/>
      <c r="G2527" s="81" t="s">
        <v>75</v>
      </c>
      <c r="H2527" s="88" t="n">
        <v>38322</v>
      </c>
      <c r="I2527" s="81" t="n">
        <v>0</v>
      </c>
      <c r="J2527" s="81" t="n">
        <v>0</v>
      </c>
      <c r="K2527" s="82" t="n">
        <f aca="false">IF(J2527=0,0,J2527/I2527)</f>
        <v>0</v>
      </c>
      <c r="L2527" s="82" t="n">
        <f aca="false">I2527/UOM</f>
        <v>0</v>
      </c>
      <c r="M2527" s="82" t="n">
        <f aca="false">J2527/UOM</f>
        <v>0</v>
      </c>
      <c r="N2527" s="83" t="str">
        <f aca="false">IF(F2527="P","PHY",IF(F2527="G","G",E2527))</f>
        <v>P</v>
      </c>
      <c r="O2527" s="83" t="str">
        <f aca="false">IF(ISNA(VLOOKUP(G2527,BadCanCurves,1,FALSE())),VLOOKUP(D2527,FOLIOS,6,FALSE()),"not used")</f>
        <v>not used</v>
      </c>
      <c r="P2527" s="83" t="n">
        <f aca="false">IF($N2527="P",VLOOKUP(H2527,PrcBuckets,2,FALSE()),0)</f>
        <v>12</v>
      </c>
      <c r="Q2527" s="83" t="n">
        <f aca="false">IF($N2527="D",VLOOKUP(H2527,BasisBuckets,2,FALSE()),0)</f>
        <v>0</v>
      </c>
      <c r="R2527" s="83" t="n">
        <f aca="false">IF($N2527="PHY",VLOOKUP(H2527,PGDBuckets,2,FALSE()),0)</f>
        <v>0</v>
      </c>
      <c r="S2527" s="83" t="n">
        <f aca="false">IF($N2527="G",VLOOKUP(H2527,PGDBuckets,2,FALSE()),0)</f>
        <v>0</v>
      </c>
      <c r="T2527" s="83" t="n">
        <f aca="false">SUM(P2527:S2527)</f>
        <v>12</v>
      </c>
      <c r="U2527" s="83" t="str">
        <f aca="false">IF(O2527="not used","-",O2527&amp;N2527&amp;T2527)</f>
        <v>-</v>
      </c>
      <c r="V2527" s="83" t="str">
        <f aca="false">IF(O2527="Not Used","-",VLOOKUP(D2527,FOLIOS,7,FALSE())&amp;H2527)</f>
        <v>-</v>
      </c>
      <c r="W2527" s="83" t="str">
        <f aca="false">IF(U2527="-","-",O2527&amp;E2527&amp;H2527)</f>
        <v>-</v>
      </c>
      <c r="X2527" s="84" t="str">
        <f aca="false">D2527&amp;G2527</f>
        <v>FT-CAND-ERMS-PRCNG</v>
      </c>
      <c r="AF2527" s="0" t="str">
        <f aca="false">D2527&amp;V2527</f>
        <v>FT-CAND-ERMS-PRC-</v>
      </c>
    </row>
    <row r="2528" customFormat="false" ht="12.75" hidden="false" customHeight="false" outlineLevel="0" collapsed="false">
      <c r="A2528" s="80" t="n">
        <v>36682</v>
      </c>
      <c r="B2528" s="81" t="s">
        <v>55</v>
      </c>
      <c r="C2528" s="81" t="s">
        <v>56</v>
      </c>
      <c r="D2528" s="81" t="s">
        <v>94</v>
      </c>
      <c r="E2528" s="81" t="s">
        <v>24</v>
      </c>
      <c r="F2528" s="81"/>
      <c r="G2528" s="81" t="s">
        <v>75</v>
      </c>
      <c r="H2528" s="88" t="n">
        <v>38353</v>
      </c>
      <c r="I2528" s="81" t="n">
        <v>0</v>
      </c>
      <c r="J2528" s="81" t="n">
        <v>0</v>
      </c>
      <c r="K2528" s="82" t="n">
        <f aca="false">IF(J2528=0,0,J2528/I2528)</f>
        <v>0</v>
      </c>
      <c r="L2528" s="82" t="n">
        <f aca="false">I2528/UOM</f>
        <v>0</v>
      </c>
      <c r="M2528" s="82" t="n">
        <f aca="false">J2528/UOM</f>
        <v>0</v>
      </c>
      <c r="N2528" s="83" t="str">
        <f aca="false">IF(F2528="P","PHY",IF(F2528="G","G",E2528))</f>
        <v>P</v>
      </c>
      <c r="O2528" s="83" t="str">
        <f aca="false">IF(ISNA(VLOOKUP(G2528,BadCanCurves,1,FALSE())),VLOOKUP(D2528,FOLIOS,6,FALSE()),"not used")</f>
        <v>not used</v>
      </c>
      <c r="P2528" s="83" t="n">
        <f aca="false">IF($N2528="P",VLOOKUP(H2528,PrcBuckets,2,FALSE()),0)</f>
        <v>13</v>
      </c>
      <c r="Q2528" s="83" t="n">
        <f aca="false">IF($N2528="D",VLOOKUP(H2528,BasisBuckets,2,FALSE()),0)</f>
        <v>0</v>
      </c>
      <c r="R2528" s="83" t="n">
        <f aca="false">IF($N2528="PHY",VLOOKUP(H2528,PGDBuckets,2,FALSE()),0)</f>
        <v>0</v>
      </c>
      <c r="S2528" s="83" t="n">
        <f aca="false">IF($N2528="G",VLOOKUP(H2528,PGDBuckets,2,FALSE()),0)</f>
        <v>0</v>
      </c>
      <c r="T2528" s="83" t="n">
        <f aca="false">SUM(P2528:S2528)</f>
        <v>13</v>
      </c>
      <c r="U2528" s="83" t="str">
        <f aca="false">IF(O2528="not used","-",O2528&amp;N2528&amp;T2528)</f>
        <v>-</v>
      </c>
      <c r="V2528" s="83" t="str">
        <f aca="false">IF(O2528="Not Used","-",VLOOKUP(D2528,FOLIOS,7,FALSE())&amp;H2528)</f>
        <v>-</v>
      </c>
      <c r="W2528" s="83" t="str">
        <f aca="false">IF(U2528="-","-",O2528&amp;E2528&amp;H2528)</f>
        <v>-</v>
      </c>
      <c r="X2528" s="84" t="str">
        <f aca="false">D2528&amp;G2528</f>
        <v>FT-CAND-ERMS-PRCNG</v>
      </c>
      <c r="AF2528" s="0" t="str">
        <f aca="false">D2528&amp;V2528</f>
        <v>FT-CAND-ERMS-PRC-</v>
      </c>
    </row>
    <row r="2529" customFormat="false" ht="12.75" hidden="false" customHeight="false" outlineLevel="0" collapsed="false">
      <c r="A2529" s="80" t="n">
        <v>36682</v>
      </c>
      <c r="B2529" s="81" t="s">
        <v>55</v>
      </c>
      <c r="C2529" s="81" t="s">
        <v>56</v>
      </c>
      <c r="D2529" s="81" t="s">
        <v>94</v>
      </c>
      <c r="E2529" s="81" t="s">
        <v>24</v>
      </c>
      <c r="F2529" s="81"/>
      <c r="G2529" s="81" t="s">
        <v>75</v>
      </c>
      <c r="H2529" s="88" t="n">
        <v>38384</v>
      </c>
      <c r="I2529" s="81" t="n">
        <v>0</v>
      </c>
      <c r="J2529" s="81" t="n">
        <v>0</v>
      </c>
      <c r="K2529" s="82" t="n">
        <f aca="false">IF(J2529=0,0,J2529/I2529)</f>
        <v>0</v>
      </c>
      <c r="L2529" s="82" t="n">
        <f aca="false">I2529/UOM</f>
        <v>0</v>
      </c>
      <c r="M2529" s="82" t="n">
        <f aca="false">J2529/UOM</f>
        <v>0</v>
      </c>
      <c r="N2529" s="83" t="str">
        <f aca="false">IF(F2529="P","PHY",IF(F2529="G","G",E2529))</f>
        <v>P</v>
      </c>
      <c r="O2529" s="83" t="str">
        <f aca="false">IF(ISNA(VLOOKUP(G2529,BadCanCurves,1,FALSE())),VLOOKUP(D2529,FOLIOS,6,FALSE()),"not used")</f>
        <v>not used</v>
      </c>
      <c r="P2529" s="83" t="n">
        <f aca="false">IF($N2529="P",VLOOKUP(H2529,PrcBuckets,2,FALSE()),0)</f>
        <v>13</v>
      </c>
      <c r="Q2529" s="83" t="n">
        <f aca="false">IF($N2529="D",VLOOKUP(H2529,BasisBuckets,2,FALSE()),0)</f>
        <v>0</v>
      </c>
      <c r="R2529" s="83" t="n">
        <f aca="false">IF($N2529="PHY",VLOOKUP(H2529,PGDBuckets,2,FALSE()),0)</f>
        <v>0</v>
      </c>
      <c r="S2529" s="83" t="n">
        <f aca="false">IF($N2529="G",VLOOKUP(H2529,PGDBuckets,2,FALSE()),0)</f>
        <v>0</v>
      </c>
      <c r="T2529" s="83" t="n">
        <f aca="false">SUM(P2529:S2529)</f>
        <v>13</v>
      </c>
      <c r="U2529" s="83" t="str">
        <f aca="false">IF(O2529="not used","-",O2529&amp;N2529&amp;T2529)</f>
        <v>-</v>
      </c>
      <c r="V2529" s="83" t="str">
        <f aca="false">IF(O2529="Not Used","-",VLOOKUP(D2529,FOLIOS,7,FALSE())&amp;H2529)</f>
        <v>-</v>
      </c>
      <c r="W2529" s="83" t="str">
        <f aca="false">IF(U2529="-","-",O2529&amp;E2529&amp;H2529)</f>
        <v>-</v>
      </c>
      <c r="X2529" s="84" t="str">
        <f aca="false">D2529&amp;G2529</f>
        <v>FT-CAND-ERMS-PRCNG</v>
      </c>
      <c r="AF2529" s="0" t="str">
        <f aca="false">D2529&amp;V2529</f>
        <v>FT-CAND-ERMS-PRC-</v>
      </c>
    </row>
    <row r="2530" customFormat="false" ht="12.75" hidden="false" customHeight="false" outlineLevel="0" collapsed="false">
      <c r="A2530" s="80" t="n">
        <v>36682</v>
      </c>
      <c r="B2530" s="81" t="s">
        <v>55</v>
      </c>
      <c r="C2530" s="81" t="s">
        <v>56</v>
      </c>
      <c r="D2530" s="81" t="s">
        <v>94</v>
      </c>
      <c r="E2530" s="81" t="s">
        <v>24</v>
      </c>
      <c r="F2530" s="81"/>
      <c r="G2530" s="81" t="s">
        <v>75</v>
      </c>
      <c r="H2530" s="88" t="n">
        <v>38412</v>
      </c>
      <c r="I2530" s="81" t="n">
        <v>0</v>
      </c>
      <c r="J2530" s="81" t="n">
        <v>0</v>
      </c>
      <c r="K2530" s="82" t="n">
        <f aca="false">IF(J2530=0,0,J2530/I2530)</f>
        <v>0</v>
      </c>
      <c r="L2530" s="82" t="n">
        <f aca="false">I2530/UOM</f>
        <v>0</v>
      </c>
      <c r="M2530" s="82" t="n">
        <f aca="false">J2530/UOM</f>
        <v>0</v>
      </c>
      <c r="N2530" s="83" t="str">
        <f aca="false">IF(F2530="P","PHY",IF(F2530="G","G",E2530))</f>
        <v>P</v>
      </c>
      <c r="O2530" s="83" t="str">
        <f aca="false">IF(ISNA(VLOOKUP(G2530,BadCanCurves,1,FALSE())),VLOOKUP(D2530,FOLIOS,6,FALSE()),"not used")</f>
        <v>not used</v>
      </c>
      <c r="P2530" s="83" t="n">
        <f aca="false">IF($N2530="P",VLOOKUP(H2530,PrcBuckets,2,FALSE()),0)</f>
        <v>13</v>
      </c>
      <c r="Q2530" s="83" t="n">
        <f aca="false">IF($N2530="D",VLOOKUP(H2530,BasisBuckets,2,FALSE()),0)</f>
        <v>0</v>
      </c>
      <c r="R2530" s="83" t="n">
        <f aca="false">IF($N2530="PHY",VLOOKUP(H2530,PGDBuckets,2,FALSE()),0)</f>
        <v>0</v>
      </c>
      <c r="S2530" s="83" t="n">
        <f aca="false">IF($N2530="G",VLOOKUP(H2530,PGDBuckets,2,FALSE()),0)</f>
        <v>0</v>
      </c>
      <c r="T2530" s="83" t="n">
        <f aca="false">SUM(P2530:S2530)</f>
        <v>13</v>
      </c>
      <c r="U2530" s="83" t="str">
        <f aca="false">IF(O2530="not used","-",O2530&amp;N2530&amp;T2530)</f>
        <v>-</v>
      </c>
      <c r="V2530" s="83" t="str">
        <f aca="false">IF(O2530="Not Used","-",VLOOKUP(D2530,FOLIOS,7,FALSE())&amp;H2530)</f>
        <v>-</v>
      </c>
      <c r="W2530" s="83" t="str">
        <f aca="false">IF(U2530="-","-",O2530&amp;E2530&amp;H2530)</f>
        <v>-</v>
      </c>
      <c r="X2530" s="84" t="str">
        <f aca="false">D2530&amp;G2530</f>
        <v>FT-CAND-ERMS-PRCNG</v>
      </c>
      <c r="AF2530" s="0" t="str">
        <f aca="false">D2530&amp;V2530</f>
        <v>FT-CAND-ERMS-PRC-</v>
      </c>
    </row>
    <row r="2531" customFormat="false" ht="12.75" hidden="false" customHeight="false" outlineLevel="0" collapsed="false">
      <c r="A2531" s="80" t="n">
        <v>36682</v>
      </c>
      <c r="B2531" s="81" t="s">
        <v>55</v>
      </c>
      <c r="C2531" s="81" t="s">
        <v>56</v>
      </c>
      <c r="D2531" s="81" t="s">
        <v>94</v>
      </c>
      <c r="E2531" s="81" t="s">
        <v>24</v>
      </c>
      <c r="F2531" s="81"/>
      <c r="G2531" s="81" t="s">
        <v>75</v>
      </c>
      <c r="H2531" s="88" t="n">
        <v>38443</v>
      </c>
      <c r="I2531" s="81" t="n">
        <v>0</v>
      </c>
      <c r="J2531" s="81" t="n">
        <v>0</v>
      </c>
      <c r="K2531" s="82" t="n">
        <f aca="false">IF(J2531=0,0,J2531/I2531)</f>
        <v>0</v>
      </c>
      <c r="L2531" s="82" t="n">
        <f aca="false">I2531/UOM</f>
        <v>0</v>
      </c>
      <c r="M2531" s="82" t="n">
        <f aca="false">J2531/UOM</f>
        <v>0</v>
      </c>
      <c r="N2531" s="83" t="str">
        <f aca="false">IF(F2531="P","PHY",IF(F2531="G","G",E2531))</f>
        <v>P</v>
      </c>
      <c r="O2531" s="83" t="str">
        <f aca="false">IF(ISNA(VLOOKUP(G2531,BadCanCurves,1,FALSE())),VLOOKUP(D2531,FOLIOS,6,FALSE()),"not used")</f>
        <v>not used</v>
      </c>
      <c r="P2531" s="83" t="n">
        <f aca="false">IF($N2531="P",VLOOKUP(H2531,PrcBuckets,2,FALSE()),0)</f>
        <v>13</v>
      </c>
      <c r="Q2531" s="83" t="n">
        <f aca="false">IF($N2531="D",VLOOKUP(H2531,BasisBuckets,2,FALSE()),0)</f>
        <v>0</v>
      </c>
      <c r="R2531" s="83" t="n">
        <f aca="false">IF($N2531="PHY",VLOOKUP(H2531,PGDBuckets,2,FALSE()),0)</f>
        <v>0</v>
      </c>
      <c r="S2531" s="83" t="n">
        <f aca="false">IF($N2531="G",VLOOKUP(H2531,PGDBuckets,2,FALSE()),0)</f>
        <v>0</v>
      </c>
      <c r="T2531" s="83" t="n">
        <f aca="false">SUM(P2531:S2531)</f>
        <v>13</v>
      </c>
      <c r="U2531" s="83" t="str">
        <f aca="false">IF(O2531="not used","-",O2531&amp;N2531&amp;T2531)</f>
        <v>-</v>
      </c>
      <c r="V2531" s="83" t="str">
        <f aca="false">IF(O2531="Not Used","-",VLOOKUP(D2531,FOLIOS,7,FALSE())&amp;H2531)</f>
        <v>-</v>
      </c>
      <c r="W2531" s="83" t="str">
        <f aca="false">IF(U2531="-","-",O2531&amp;E2531&amp;H2531)</f>
        <v>-</v>
      </c>
      <c r="X2531" s="84" t="str">
        <f aca="false">D2531&amp;G2531</f>
        <v>FT-CAND-ERMS-PRCNG</v>
      </c>
      <c r="AF2531" s="0" t="str">
        <f aca="false">D2531&amp;V2531</f>
        <v>FT-CAND-ERMS-PRC-</v>
      </c>
    </row>
    <row r="2532" customFormat="false" ht="12.75" hidden="false" customHeight="false" outlineLevel="0" collapsed="false">
      <c r="A2532" s="80" t="n">
        <v>36682</v>
      </c>
      <c r="B2532" s="81" t="s">
        <v>55</v>
      </c>
      <c r="C2532" s="81" t="s">
        <v>56</v>
      </c>
      <c r="D2532" s="81" t="s">
        <v>94</v>
      </c>
      <c r="E2532" s="81" t="s">
        <v>24</v>
      </c>
      <c r="F2532" s="81"/>
      <c r="G2532" s="81" t="s">
        <v>75</v>
      </c>
      <c r="H2532" s="88" t="n">
        <v>38473</v>
      </c>
      <c r="I2532" s="81" t="n">
        <v>0</v>
      </c>
      <c r="J2532" s="81" t="n">
        <v>0</v>
      </c>
      <c r="K2532" s="82" t="n">
        <f aca="false">IF(J2532=0,0,J2532/I2532)</f>
        <v>0</v>
      </c>
      <c r="L2532" s="82" t="n">
        <f aca="false">I2532/UOM</f>
        <v>0</v>
      </c>
      <c r="M2532" s="82" t="n">
        <f aca="false">J2532/UOM</f>
        <v>0</v>
      </c>
      <c r="N2532" s="83" t="str">
        <f aca="false">IF(F2532="P","PHY",IF(F2532="G","G",E2532))</f>
        <v>P</v>
      </c>
      <c r="O2532" s="83" t="str">
        <f aca="false">IF(ISNA(VLOOKUP(G2532,BadCanCurves,1,FALSE())),VLOOKUP(D2532,FOLIOS,6,FALSE()),"not used")</f>
        <v>not used</v>
      </c>
      <c r="P2532" s="83" t="n">
        <f aca="false">IF($N2532="P",VLOOKUP(H2532,PrcBuckets,2,FALSE()),0)</f>
        <v>13</v>
      </c>
      <c r="Q2532" s="83" t="n">
        <f aca="false">IF($N2532="D",VLOOKUP(H2532,BasisBuckets,2,FALSE()),0)</f>
        <v>0</v>
      </c>
      <c r="R2532" s="83" t="n">
        <f aca="false">IF($N2532="PHY",VLOOKUP(H2532,PGDBuckets,2,FALSE()),0)</f>
        <v>0</v>
      </c>
      <c r="S2532" s="83" t="n">
        <f aca="false">IF($N2532="G",VLOOKUP(H2532,PGDBuckets,2,FALSE()),0)</f>
        <v>0</v>
      </c>
      <c r="T2532" s="83" t="n">
        <f aca="false">SUM(P2532:S2532)</f>
        <v>13</v>
      </c>
      <c r="U2532" s="83" t="str">
        <f aca="false">IF(O2532="not used","-",O2532&amp;N2532&amp;T2532)</f>
        <v>-</v>
      </c>
      <c r="V2532" s="83" t="str">
        <f aca="false">IF(O2532="Not Used","-",VLOOKUP(D2532,FOLIOS,7,FALSE())&amp;H2532)</f>
        <v>-</v>
      </c>
      <c r="W2532" s="83" t="str">
        <f aca="false">IF(U2532="-","-",O2532&amp;E2532&amp;H2532)</f>
        <v>-</v>
      </c>
      <c r="X2532" s="84" t="str">
        <f aca="false">D2532&amp;G2532</f>
        <v>FT-CAND-ERMS-PRCNG</v>
      </c>
      <c r="AF2532" s="0" t="str">
        <f aca="false">D2532&amp;V2532</f>
        <v>FT-CAND-ERMS-PRC-</v>
      </c>
    </row>
    <row r="2533" customFormat="false" ht="12.75" hidden="false" customHeight="false" outlineLevel="0" collapsed="false">
      <c r="A2533" s="80" t="n">
        <v>36682</v>
      </c>
      <c r="B2533" s="81" t="s">
        <v>55</v>
      </c>
      <c r="C2533" s="81" t="s">
        <v>56</v>
      </c>
      <c r="D2533" s="81" t="s">
        <v>94</v>
      </c>
      <c r="E2533" s="81" t="s">
        <v>24</v>
      </c>
      <c r="F2533" s="81"/>
      <c r="G2533" s="81" t="s">
        <v>75</v>
      </c>
      <c r="H2533" s="88" t="n">
        <v>38504</v>
      </c>
      <c r="I2533" s="81" t="n">
        <v>0</v>
      </c>
      <c r="J2533" s="81" t="n">
        <v>0</v>
      </c>
      <c r="K2533" s="82" t="n">
        <f aca="false">IF(J2533=0,0,J2533/I2533)</f>
        <v>0</v>
      </c>
      <c r="L2533" s="82" t="n">
        <f aca="false">I2533/UOM</f>
        <v>0</v>
      </c>
      <c r="M2533" s="82" t="n">
        <f aca="false">J2533/UOM</f>
        <v>0</v>
      </c>
      <c r="N2533" s="83" t="str">
        <f aca="false">IF(F2533="P","PHY",IF(F2533="G","G",E2533))</f>
        <v>P</v>
      </c>
      <c r="O2533" s="83" t="str">
        <f aca="false">IF(ISNA(VLOOKUP(G2533,BadCanCurves,1,FALSE())),VLOOKUP(D2533,FOLIOS,6,FALSE()),"not used")</f>
        <v>not used</v>
      </c>
      <c r="P2533" s="83" t="n">
        <f aca="false">IF($N2533="P",VLOOKUP(H2533,PrcBuckets,2,FALSE()),0)</f>
        <v>13</v>
      </c>
      <c r="Q2533" s="83" t="n">
        <f aca="false">IF($N2533="D",VLOOKUP(H2533,BasisBuckets,2,FALSE()),0)</f>
        <v>0</v>
      </c>
      <c r="R2533" s="83" t="n">
        <f aca="false">IF($N2533="PHY",VLOOKUP(H2533,PGDBuckets,2,FALSE()),0)</f>
        <v>0</v>
      </c>
      <c r="S2533" s="83" t="n">
        <f aca="false">IF($N2533="G",VLOOKUP(H2533,PGDBuckets,2,FALSE()),0)</f>
        <v>0</v>
      </c>
      <c r="T2533" s="83" t="n">
        <f aca="false">SUM(P2533:S2533)</f>
        <v>13</v>
      </c>
      <c r="U2533" s="83" t="str">
        <f aca="false">IF(O2533="not used","-",O2533&amp;N2533&amp;T2533)</f>
        <v>-</v>
      </c>
      <c r="V2533" s="83" t="str">
        <f aca="false">IF(O2533="Not Used","-",VLOOKUP(D2533,FOLIOS,7,FALSE())&amp;H2533)</f>
        <v>-</v>
      </c>
      <c r="W2533" s="83" t="str">
        <f aca="false">IF(U2533="-","-",O2533&amp;E2533&amp;H2533)</f>
        <v>-</v>
      </c>
      <c r="X2533" s="84" t="str">
        <f aca="false">D2533&amp;G2533</f>
        <v>FT-CAND-ERMS-PRCNG</v>
      </c>
      <c r="AF2533" s="0" t="str">
        <f aca="false">D2533&amp;V2533</f>
        <v>FT-CAND-ERMS-PRC-</v>
      </c>
    </row>
    <row r="2534" customFormat="false" ht="12.75" hidden="false" customHeight="false" outlineLevel="0" collapsed="false">
      <c r="A2534" s="80" t="n">
        <v>36682</v>
      </c>
      <c r="B2534" s="81" t="s">
        <v>55</v>
      </c>
      <c r="C2534" s="81" t="s">
        <v>56</v>
      </c>
      <c r="D2534" s="81" t="s">
        <v>94</v>
      </c>
      <c r="E2534" s="81" t="s">
        <v>24</v>
      </c>
      <c r="F2534" s="81"/>
      <c r="G2534" s="81" t="s">
        <v>75</v>
      </c>
      <c r="H2534" s="88" t="n">
        <v>38534</v>
      </c>
      <c r="I2534" s="81" t="n">
        <v>0</v>
      </c>
      <c r="J2534" s="81" t="n">
        <v>0</v>
      </c>
      <c r="K2534" s="82" t="n">
        <f aca="false">IF(J2534=0,0,J2534/I2534)</f>
        <v>0</v>
      </c>
      <c r="L2534" s="82" t="n">
        <f aca="false">I2534/UOM</f>
        <v>0</v>
      </c>
      <c r="M2534" s="82" t="n">
        <f aca="false">J2534/UOM</f>
        <v>0</v>
      </c>
      <c r="N2534" s="83" t="str">
        <f aca="false">IF(F2534="P","PHY",IF(F2534="G","G",E2534))</f>
        <v>P</v>
      </c>
      <c r="O2534" s="83" t="str">
        <f aca="false">IF(ISNA(VLOOKUP(G2534,BadCanCurves,1,FALSE())),VLOOKUP(D2534,FOLIOS,6,FALSE()),"not used")</f>
        <v>not used</v>
      </c>
      <c r="P2534" s="83" t="n">
        <f aca="false">IF($N2534="P",VLOOKUP(H2534,PrcBuckets,2,FALSE()),0)</f>
        <v>13</v>
      </c>
      <c r="Q2534" s="83" t="n">
        <f aca="false">IF($N2534="D",VLOOKUP(H2534,BasisBuckets,2,FALSE()),0)</f>
        <v>0</v>
      </c>
      <c r="R2534" s="83" t="n">
        <f aca="false">IF($N2534="PHY",VLOOKUP(H2534,PGDBuckets,2,FALSE()),0)</f>
        <v>0</v>
      </c>
      <c r="S2534" s="83" t="n">
        <f aca="false">IF($N2534="G",VLOOKUP(H2534,PGDBuckets,2,FALSE()),0)</f>
        <v>0</v>
      </c>
      <c r="T2534" s="83" t="n">
        <f aca="false">SUM(P2534:S2534)</f>
        <v>13</v>
      </c>
      <c r="U2534" s="83" t="str">
        <f aca="false">IF(O2534="not used","-",O2534&amp;N2534&amp;T2534)</f>
        <v>-</v>
      </c>
      <c r="V2534" s="83" t="str">
        <f aca="false">IF(O2534="Not Used","-",VLOOKUP(D2534,FOLIOS,7,FALSE())&amp;H2534)</f>
        <v>-</v>
      </c>
      <c r="W2534" s="83" t="str">
        <f aca="false">IF(U2534="-","-",O2534&amp;E2534&amp;H2534)</f>
        <v>-</v>
      </c>
      <c r="X2534" s="84" t="str">
        <f aca="false">D2534&amp;G2534</f>
        <v>FT-CAND-ERMS-PRCNG</v>
      </c>
      <c r="AF2534" s="0" t="str">
        <f aca="false">D2534&amp;V2534</f>
        <v>FT-CAND-ERMS-PRC-</v>
      </c>
    </row>
    <row r="2535" customFormat="false" ht="12.75" hidden="false" customHeight="false" outlineLevel="0" collapsed="false">
      <c r="A2535" s="80" t="n">
        <v>36682</v>
      </c>
      <c r="B2535" s="81" t="s">
        <v>55</v>
      </c>
      <c r="C2535" s="81" t="s">
        <v>56</v>
      </c>
      <c r="D2535" s="81" t="s">
        <v>94</v>
      </c>
      <c r="E2535" s="81" t="s">
        <v>24</v>
      </c>
      <c r="F2535" s="81"/>
      <c r="G2535" s="81" t="s">
        <v>75</v>
      </c>
      <c r="H2535" s="88" t="n">
        <v>38565</v>
      </c>
      <c r="I2535" s="81" t="n">
        <v>0</v>
      </c>
      <c r="J2535" s="81" t="n">
        <v>0</v>
      </c>
      <c r="K2535" s="82" t="n">
        <f aca="false">IF(J2535=0,0,J2535/I2535)</f>
        <v>0</v>
      </c>
      <c r="L2535" s="82" t="n">
        <f aca="false">I2535/UOM</f>
        <v>0</v>
      </c>
      <c r="M2535" s="82" t="n">
        <f aca="false">J2535/UOM</f>
        <v>0</v>
      </c>
      <c r="N2535" s="83" t="str">
        <f aca="false">IF(F2535="P","PHY",IF(F2535="G","G",E2535))</f>
        <v>P</v>
      </c>
      <c r="O2535" s="83" t="str">
        <f aca="false">IF(ISNA(VLOOKUP(G2535,BadCanCurves,1,FALSE())),VLOOKUP(D2535,FOLIOS,6,FALSE()),"not used")</f>
        <v>not used</v>
      </c>
      <c r="P2535" s="83" t="n">
        <f aca="false">IF($N2535="P",VLOOKUP(H2535,PrcBuckets,2,FALSE()),0)</f>
        <v>13</v>
      </c>
      <c r="Q2535" s="83" t="n">
        <f aca="false">IF($N2535="D",VLOOKUP(H2535,BasisBuckets,2,FALSE()),0)</f>
        <v>0</v>
      </c>
      <c r="R2535" s="83" t="n">
        <f aca="false">IF($N2535="PHY",VLOOKUP(H2535,PGDBuckets,2,FALSE()),0)</f>
        <v>0</v>
      </c>
      <c r="S2535" s="83" t="n">
        <f aca="false">IF($N2535="G",VLOOKUP(H2535,PGDBuckets,2,FALSE()),0)</f>
        <v>0</v>
      </c>
      <c r="T2535" s="83" t="n">
        <f aca="false">SUM(P2535:S2535)</f>
        <v>13</v>
      </c>
      <c r="U2535" s="83" t="str">
        <f aca="false">IF(O2535="not used","-",O2535&amp;N2535&amp;T2535)</f>
        <v>-</v>
      </c>
      <c r="V2535" s="83" t="str">
        <f aca="false">IF(O2535="Not Used","-",VLOOKUP(D2535,FOLIOS,7,FALSE())&amp;H2535)</f>
        <v>-</v>
      </c>
      <c r="W2535" s="83" t="str">
        <f aca="false">IF(U2535="-","-",O2535&amp;E2535&amp;H2535)</f>
        <v>-</v>
      </c>
      <c r="X2535" s="84" t="str">
        <f aca="false">D2535&amp;G2535</f>
        <v>FT-CAND-ERMS-PRCNG</v>
      </c>
      <c r="AF2535" s="0" t="str">
        <f aca="false">D2535&amp;V2535</f>
        <v>FT-CAND-ERMS-PRC-</v>
      </c>
    </row>
    <row r="2536" customFormat="false" ht="12.75" hidden="false" customHeight="false" outlineLevel="0" collapsed="false">
      <c r="A2536" s="80" t="n">
        <v>36682</v>
      </c>
      <c r="B2536" s="81" t="s">
        <v>55</v>
      </c>
      <c r="C2536" s="81" t="s">
        <v>56</v>
      </c>
      <c r="D2536" s="81" t="s">
        <v>94</v>
      </c>
      <c r="E2536" s="81" t="s">
        <v>24</v>
      </c>
      <c r="F2536" s="81"/>
      <c r="G2536" s="81" t="s">
        <v>75</v>
      </c>
      <c r="H2536" s="88" t="n">
        <v>38596</v>
      </c>
      <c r="I2536" s="81" t="n">
        <v>0</v>
      </c>
      <c r="J2536" s="81" t="n">
        <v>0</v>
      </c>
      <c r="K2536" s="82" t="n">
        <f aca="false">IF(J2536=0,0,J2536/I2536)</f>
        <v>0</v>
      </c>
      <c r="L2536" s="82" t="n">
        <f aca="false">I2536/UOM</f>
        <v>0</v>
      </c>
      <c r="M2536" s="82" t="n">
        <f aca="false">J2536/UOM</f>
        <v>0</v>
      </c>
      <c r="N2536" s="83" t="str">
        <f aca="false">IF(F2536="P","PHY",IF(F2536="G","G",E2536))</f>
        <v>P</v>
      </c>
      <c r="O2536" s="83" t="str">
        <f aca="false">IF(ISNA(VLOOKUP(G2536,BadCanCurves,1,FALSE())),VLOOKUP(D2536,FOLIOS,6,FALSE()),"not used")</f>
        <v>not used</v>
      </c>
      <c r="P2536" s="83" t="n">
        <f aca="false">IF($N2536="P",VLOOKUP(H2536,PrcBuckets,2,FALSE()),0)</f>
        <v>13</v>
      </c>
      <c r="Q2536" s="83" t="n">
        <f aca="false">IF($N2536="D",VLOOKUP(H2536,BasisBuckets,2,FALSE()),0)</f>
        <v>0</v>
      </c>
      <c r="R2536" s="83" t="n">
        <f aca="false">IF($N2536="PHY",VLOOKUP(H2536,PGDBuckets,2,FALSE()),0)</f>
        <v>0</v>
      </c>
      <c r="S2536" s="83" t="n">
        <f aca="false">IF($N2536="G",VLOOKUP(H2536,PGDBuckets,2,FALSE()),0)</f>
        <v>0</v>
      </c>
      <c r="T2536" s="83" t="n">
        <f aca="false">SUM(P2536:S2536)</f>
        <v>13</v>
      </c>
      <c r="U2536" s="83" t="str">
        <f aca="false">IF(O2536="not used","-",O2536&amp;N2536&amp;T2536)</f>
        <v>-</v>
      </c>
      <c r="V2536" s="83" t="str">
        <f aca="false">IF(O2536="Not Used","-",VLOOKUP(D2536,FOLIOS,7,FALSE())&amp;H2536)</f>
        <v>-</v>
      </c>
      <c r="W2536" s="83" t="str">
        <f aca="false">IF(U2536="-","-",O2536&amp;E2536&amp;H2536)</f>
        <v>-</v>
      </c>
      <c r="X2536" s="84" t="str">
        <f aca="false">D2536&amp;G2536</f>
        <v>FT-CAND-ERMS-PRCNG</v>
      </c>
      <c r="AF2536" s="0" t="str">
        <f aca="false">D2536&amp;V2536</f>
        <v>FT-CAND-ERMS-PRC-</v>
      </c>
    </row>
    <row r="2537" customFormat="false" ht="12.75" hidden="false" customHeight="false" outlineLevel="0" collapsed="false">
      <c r="A2537" s="80" t="n">
        <v>36682</v>
      </c>
      <c r="B2537" s="81" t="s">
        <v>55</v>
      </c>
      <c r="C2537" s="81" t="s">
        <v>56</v>
      </c>
      <c r="D2537" s="81" t="s">
        <v>94</v>
      </c>
      <c r="E2537" s="81" t="s">
        <v>24</v>
      </c>
      <c r="F2537" s="81"/>
      <c r="G2537" s="81" t="s">
        <v>75</v>
      </c>
      <c r="H2537" s="88" t="n">
        <v>38626</v>
      </c>
      <c r="I2537" s="81" t="n">
        <v>0</v>
      </c>
      <c r="J2537" s="81" t="n">
        <v>0</v>
      </c>
      <c r="K2537" s="82" t="n">
        <f aca="false">IF(J2537=0,0,J2537/I2537)</f>
        <v>0</v>
      </c>
      <c r="L2537" s="82" t="n">
        <f aca="false">I2537/UOM</f>
        <v>0</v>
      </c>
      <c r="M2537" s="82" t="n">
        <f aca="false">J2537/UOM</f>
        <v>0</v>
      </c>
      <c r="N2537" s="83" t="str">
        <f aca="false">IF(F2537="P","PHY",IF(F2537="G","G",E2537))</f>
        <v>P</v>
      </c>
      <c r="O2537" s="83" t="str">
        <f aca="false">IF(ISNA(VLOOKUP(G2537,BadCanCurves,1,FALSE())),VLOOKUP(D2537,FOLIOS,6,FALSE()),"not used")</f>
        <v>not used</v>
      </c>
      <c r="P2537" s="83" t="n">
        <f aca="false">IF($N2537="P",VLOOKUP(H2537,PrcBuckets,2,FALSE()),0)</f>
        <v>13</v>
      </c>
      <c r="Q2537" s="83" t="n">
        <f aca="false">IF($N2537="D",VLOOKUP(H2537,BasisBuckets,2,FALSE()),0)</f>
        <v>0</v>
      </c>
      <c r="R2537" s="83" t="n">
        <f aca="false">IF($N2537="PHY",VLOOKUP(H2537,PGDBuckets,2,FALSE()),0)</f>
        <v>0</v>
      </c>
      <c r="S2537" s="83" t="n">
        <f aca="false">IF($N2537="G",VLOOKUP(H2537,PGDBuckets,2,FALSE()),0)</f>
        <v>0</v>
      </c>
      <c r="T2537" s="83" t="n">
        <f aca="false">SUM(P2537:S2537)</f>
        <v>13</v>
      </c>
      <c r="U2537" s="83" t="str">
        <f aca="false">IF(O2537="not used","-",O2537&amp;N2537&amp;T2537)</f>
        <v>-</v>
      </c>
      <c r="V2537" s="83" t="str">
        <f aca="false">IF(O2537="Not Used","-",VLOOKUP(D2537,FOLIOS,7,FALSE())&amp;H2537)</f>
        <v>-</v>
      </c>
      <c r="W2537" s="83" t="str">
        <f aca="false">IF(U2537="-","-",O2537&amp;E2537&amp;H2537)</f>
        <v>-</v>
      </c>
      <c r="X2537" s="84" t="str">
        <f aca="false">D2537&amp;G2537</f>
        <v>FT-CAND-ERMS-PRCNG</v>
      </c>
      <c r="AF2537" s="0" t="str">
        <f aca="false">D2537&amp;V2537</f>
        <v>FT-CAND-ERMS-PRC-</v>
      </c>
    </row>
    <row r="2538" customFormat="false" ht="12.75" hidden="false" customHeight="false" outlineLevel="0" collapsed="false">
      <c r="A2538" s="80" t="n">
        <v>36682</v>
      </c>
      <c r="B2538" s="81" t="s">
        <v>55</v>
      </c>
      <c r="C2538" s="81" t="s">
        <v>56</v>
      </c>
      <c r="D2538" s="81" t="s">
        <v>94</v>
      </c>
      <c r="E2538" s="81" t="s">
        <v>24</v>
      </c>
      <c r="F2538" s="81"/>
      <c r="G2538" s="81" t="s">
        <v>75</v>
      </c>
      <c r="H2538" s="88" t="n">
        <v>38657</v>
      </c>
      <c r="I2538" s="81" t="n">
        <v>0</v>
      </c>
      <c r="J2538" s="81" t="n">
        <v>0</v>
      </c>
      <c r="K2538" s="82" t="n">
        <f aca="false">IF(J2538=0,0,J2538/I2538)</f>
        <v>0</v>
      </c>
      <c r="L2538" s="82" t="n">
        <f aca="false">I2538/UOM</f>
        <v>0</v>
      </c>
      <c r="M2538" s="82" t="n">
        <f aca="false">J2538/UOM</f>
        <v>0</v>
      </c>
      <c r="N2538" s="83" t="str">
        <f aca="false">IF(F2538="P","PHY",IF(F2538="G","G",E2538))</f>
        <v>P</v>
      </c>
      <c r="O2538" s="83" t="str">
        <f aca="false">IF(ISNA(VLOOKUP(G2538,BadCanCurves,1,FALSE())),VLOOKUP(D2538,FOLIOS,6,FALSE()),"not used")</f>
        <v>not used</v>
      </c>
      <c r="P2538" s="83" t="n">
        <f aca="false">IF($N2538="P",VLOOKUP(H2538,PrcBuckets,2,FALSE()),0)</f>
        <v>13</v>
      </c>
      <c r="Q2538" s="83" t="n">
        <f aca="false">IF($N2538="D",VLOOKUP(H2538,BasisBuckets,2,FALSE()),0)</f>
        <v>0</v>
      </c>
      <c r="R2538" s="83" t="n">
        <f aca="false">IF($N2538="PHY",VLOOKUP(H2538,PGDBuckets,2,FALSE()),0)</f>
        <v>0</v>
      </c>
      <c r="S2538" s="83" t="n">
        <f aca="false">IF($N2538="G",VLOOKUP(H2538,PGDBuckets,2,FALSE()),0)</f>
        <v>0</v>
      </c>
      <c r="T2538" s="83" t="n">
        <f aca="false">SUM(P2538:S2538)</f>
        <v>13</v>
      </c>
      <c r="U2538" s="83" t="str">
        <f aca="false">IF(O2538="not used","-",O2538&amp;N2538&amp;T2538)</f>
        <v>-</v>
      </c>
      <c r="V2538" s="83" t="str">
        <f aca="false">IF(O2538="Not Used","-",VLOOKUP(D2538,FOLIOS,7,FALSE())&amp;H2538)</f>
        <v>-</v>
      </c>
      <c r="W2538" s="83" t="str">
        <f aca="false">IF(U2538="-","-",O2538&amp;E2538&amp;H2538)</f>
        <v>-</v>
      </c>
      <c r="X2538" s="84" t="str">
        <f aca="false">D2538&amp;G2538</f>
        <v>FT-CAND-ERMS-PRCNG</v>
      </c>
      <c r="AF2538" s="0" t="str">
        <f aca="false">D2538&amp;V2538</f>
        <v>FT-CAND-ERMS-PRC-</v>
      </c>
    </row>
    <row r="2539" customFormat="false" ht="12.75" hidden="false" customHeight="false" outlineLevel="0" collapsed="false">
      <c r="A2539" s="80" t="n">
        <v>36682</v>
      </c>
      <c r="B2539" s="81" t="s">
        <v>55</v>
      </c>
      <c r="C2539" s="81" t="s">
        <v>56</v>
      </c>
      <c r="D2539" s="81" t="s">
        <v>94</v>
      </c>
      <c r="E2539" s="81" t="s">
        <v>24</v>
      </c>
      <c r="F2539" s="81"/>
      <c r="G2539" s="81" t="s">
        <v>75</v>
      </c>
      <c r="H2539" s="88" t="n">
        <v>38687</v>
      </c>
      <c r="I2539" s="81" t="n">
        <v>0</v>
      </c>
      <c r="J2539" s="81" t="n">
        <v>0</v>
      </c>
      <c r="K2539" s="82" t="n">
        <f aca="false">IF(J2539=0,0,J2539/I2539)</f>
        <v>0</v>
      </c>
      <c r="L2539" s="82" t="n">
        <f aca="false">I2539/UOM</f>
        <v>0</v>
      </c>
      <c r="M2539" s="82" t="n">
        <f aca="false">J2539/UOM</f>
        <v>0</v>
      </c>
      <c r="N2539" s="83" t="str">
        <f aca="false">IF(F2539="P","PHY",IF(F2539="G","G",E2539))</f>
        <v>P</v>
      </c>
      <c r="O2539" s="83" t="str">
        <f aca="false">IF(ISNA(VLOOKUP(G2539,BadCanCurves,1,FALSE())),VLOOKUP(D2539,FOLIOS,6,FALSE()),"not used")</f>
        <v>not used</v>
      </c>
      <c r="P2539" s="83" t="n">
        <f aca="false">IF($N2539="P",VLOOKUP(H2539,PrcBuckets,2,FALSE()),0)</f>
        <v>13</v>
      </c>
      <c r="Q2539" s="83" t="n">
        <f aca="false">IF($N2539="D",VLOOKUP(H2539,BasisBuckets,2,FALSE()),0)</f>
        <v>0</v>
      </c>
      <c r="R2539" s="83" t="n">
        <f aca="false">IF($N2539="PHY",VLOOKUP(H2539,PGDBuckets,2,FALSE()),0)</f>
        <v>0</v>
      </c>
      <c r="S2539" s="83" t="n">
        <f aca="false">IF($N2539="G",VLOOKUP(H2539,PGDBuckets,2,FALSE()),0)</f>
        <v>0</v>
      </c>
      <c r="T2539" s="83" t="n">
        <f aca="false">SUM(P2539:S2539)</f>
        <v>13</v>
      </c>
      <c r="U2539" s="83" t="str">
        <f aca="false">IF(O2539="not used","-",O2539&amp;N2539&amp;T2539)</f>
        <v>-</v>
      </c>
      <c r="V2539" s="83" t="str">
        <f aca="false">IF(O2539="Not Used","-",VLOOKUP(D2539,FOLIOS,7,FALSE())&amp;H2539)</f>
        <v>-</v>
      </c>
      <c r="W2539" s="83" t="str">
        <f aca="false">IF(U2539="-","-",O2539&amp;E2539&amp;H2539)</f>
        <v>-</v>
      </c>
      <c r="X2539" s="84" t="str">
        <f aca="false">D2539&amp;G2539</f>
        <v>FT-CAND-ERMS-PRCNG</v>
      </c>
      <c r="AF2539" s="0" t="str">
        <f aca="false">D2539&amp;V2539</f>
        <v>FT-CAND-ERMS-PRC-</v>
      </c>
    </row>
    <row r="2540" customFormat="false" ht="12.75" hidden="false" customHeight="false" outlineLevel="0" collapsed="false">
      <c r="A2540" s="80" t="n">
        <v>36682</v>
      </c>
      <c r="B2540" s="81" t="s">
        <v>55</v>
      </c>
      <c r="C2540" s="81" t="s">
        <v>56</v>
      </c>
      <c r="D2540" s="81" t="s">
        <v>94</v>
      </c>
      <c r="E2540" s="81" t="s">
        <v>24</v>
      </c>
      <c r="F2540" s="81"/>
      <c r="G2540" s="81" t="s">
        <v>75</v>
      </c>
      <c r="H2540" s="88" t="n">
        <v>38718</v>
      </c>
      <c r="I2540" s="81" t="n">
        <v>0</v>
      </c>
      <c r="J2540" s="81" t="n">
        <v>0</v>
      </c>
      <c r="K2540" s="82" t="n">
        <f aca="false">IF(J2540=0,0,J2540/I2540)</f>
        <v>0</v>
      </c>
      <c r="L2540" s="82" t="n">
        <f aca="false">I2540/UOM</f>
        <v>0</v>
      </c>
      <c r="M2540" s="82" t="n">
        <f aca="false">J2540/UOM</f>
        <v>0</v>
      </c>
      <c r="N2540" s="83" t="str">
        <f aca="false">IF(F2540="P","PHY",IF(F2540="G","G",E2540))</f>
        <v>P</v>
      </c>
      <c r="O2540" s="83" t="str">
        <f aca="false">IF(ISNA(VLOOKUP(G2540,BadCanCurves,1,FALSE())),VLOOKUP(D2540,FOLIOS,6,FALSE()),"not used")</f>
        <v>not used</v>
      </c>
      <c r="P2540" s="83" t="n">
        <f aca="false">IF($N2540="P",VLOOKUP(H2540,PrcBuckets,2,FALSE()),0)</f>
        <v>13</v>
      </c>
      <c r="Q2540" s="83" t="n">
        <f aca="false">IF($N2540="D",VLOOKUP(H2540,BasisBuckets,2,FALSE()),0)</f>
        <v>0</v>
      </c>
      <c r="R2540" s="83" t="n">
        <f aca="false">IF($N2540="PHY",VLOOKUP(H2540,PGDBuckets,2,FALSE()),0)</f>
        <v>0</v>
      </c>
      <c r="S2540" s="83" t="n">
        <f aca="false">IF($N2540="G",VLOOKUP(H2540,PGDBuckets,2,FALSE()),0)</f>
        <v>0</v>
      </c>
      <c r="T2540" s="83" t="n">
        <f aca="false">SUM(P2540:S2540)</f>
        <v>13</v>
      </c>
      <c r="U2540" s="83" t="str">
        <f aca="false">IF(O2540="not used","-",O2540&amp;N2540&amp;T2540)</f>
        <v>-</v>
      </c>
      <c r="V2540" s="83" t="str">
        <f aca="false">IF(O2540="Not Used","-",VLOOKUP(D2540,FOLIOS,7,FALSE())&amp;H2540)</f>
        <v>-</v>
      </c>
      <c r="W2540" s="83" t="str">
        <f aca="false">IF(U2540="-","-",O2540&amp;E2540&amp;H2540)</f>
        <v>-</v>
      </c>
      <c r="X2540" s="84" t="str">
        <f aca="false">D2540&amp;G2540</f>
        <v>FT-CAND-ERMS-PRCNG</v>
      </c>
      <c r="AF2540" s="0" t="str">
        <f aca="false">D2540&amp;V2540</f>
        <v>FT-CAND-ERMS-PRC-</v>
      </c>
    </row>
    <row r="2541" customFormat="false" ht="12.75" hidden="false" customHeight="false" outlineLevel="0" collapsed="false">
      <c r="A2541" s="80" t="n">
        <v>36682</v>
      </c>
      <c r="B2541" s="81" t="s">
        <v>55</v>
      </c>
      <c r="C2541" s="81" t="s">
        <v>56</v>
      </c>
      <c r="D2541" s="81" t="s">
        <v>94</v>
      </c>
      <c r="E2541" s="81" t="s">
        <v>24</v>
      </c>
      <c r="F2541" s="81"/>
      <c r="G2541" s="81" t="s">
        <v>75</v>
      </c>
      <c r="H2541" s="88" t="n">
        <v>38749</v>
      </c>
      <c r="I2541" s="81" t="n">
        <v>0</v>
      </c>
      <c r="J2541" s="81" t="n">
        <v>0</v>
      </c>
      <c r="K2541" s="82" t="n">
        <f aca="false">IF(J2541=0,0,J2541/I2541)</f>
        <v>0</v>
      </c>
      <c r="L2541" s="82" t="n">
        <f aca="false">I2541/UOM</f>
        <v>0</v>
      </c>
      <c r="M2541" s="82" t="n">
        <f aca="false">J2541/UOM</f>
        <v>0</v>
      </c>
      <c r="N2541" s="83" t="str">
        <f aca="false">IF(F2541="P","PHY",IF(F2541="G","G",E2541))</f>
        <v>P</v>
      </c>
      <c r="O2541" s="83" t="str">
        <f aca="false">IF(ISNA(VLOOKUP(G2541,BadCanCurves,1,FALSE())),VLOOKUP(D2541,FOLIOS,6,FALSE()),"not used")</f>
        <v>not used</v>
      </c>
      <c r="P2541" s="83" t="n">
        <f aca="false">IF($N2541="P",VLOOKUP(H2541,PrcBuckets,2,FALSE()),0)</f>
        <v>13</v>
      </c>
      <c r="Q2541" s="83" t="n">
        <f aca="false">IF($N2541="D",VLOOKUP(H2541,BasisBuckets,2,FALSE()),0)</f>
        <v>0</v>
      </c>
      <c r="R2541" s="83" t="n">
        <f aca="false">IF($N2541="PHY",VLOOKUP(H2541,PGDBuckets,2,FALSE()),0)</f>
        <v>0</v>
      </c>
      <c r="S2541" s="83" t="n">
        <f aca="false">IF($N2541="G",VLOOKUP(H2541,PGDBuckets,2,FALSE()),0)</f>
        <v>0</v>
      </c>
      <c r="T2541" s="83" t="n">
        <f aca="false">SUM(P2541:S2541)</f>
        <v>13</v>
      </c>
      <c r="U2541" s="83" t="str">
        <f aca="false">IF(O2541="not used","-",O2541&amp;N2541&amp;T2541)</f>
        <v>-</v>
      </c>
      <c r="V2541" s="83" t="str">
        <f aca="false">IF(O2541="Not Used","-",VLOOKUP(D2541,FOLIOS,7,FALSE())&amp;H2541)</f>
        <v>-</v>
      </c>
      <c r="W2541" s="83" t="str">
        <f aca="false">IF(U2541="-","-",O2541&amp;E2541&amp;H2541)</f>
        <v>-</v>
      </c>
      <c r="X2541" s="84" t="str">
        <f aca="false">D2541&amp;G2541</f>
        <v>FT-CAND-ERMS-PRCNG</v>
      </c>
      <c r="AF2541" s="0" t="str">
        <f aca="false">D2541&amp;V2541</f>
        <v>FT-CAND-ERMS-PRC-</v>
      </c>
    </row>
    <row r="2542" customFormat="false" ht="12.75" hidden="false" customHeight="false" outlineLevel="0" collapsed="false">
      <c r="A2542" s="80" t="n">
        <v>36682</v>
      </c>
      <c r="B2542" s="81" t="s">
        <v>55</v>
      </c>
      <c r="C2542" s="81" t="s">
        <v>56</v>
      </c>
      <c r="D2542" s="81" t="s">
        <v>94</v>
      </c>
      <c r="E2542" s="81" t="s">
        <v>24</v>
      </c>
      <c r="F2542" s="81"/>
      <c r="G2542" s="81" t="s">
        <v>75</v>
      </c>
      <c r="H2542" s="88" t="n">
        <v>38777</v>
      </c>
      <c r="I2542" s="81" t="n">
        <v>0</v>
      </c>
      <c r="J2542" s="81" t="n">
        <v>0</v>
      </c>
      <c r="K2542" s="82" t="n">
        <f aca="false">IF(J2542=0,0,J2542/I2542)</f>
        <v>0</v>
      </c>
      <c r="L2542" s="82" t="n">
        <f aca="false">I2542/UOM</f>
        <v>0</v>
      </c>
      <c r="M2542" s="82" t="n">
        <f aca="false">J2542/UOM</f>
        <v>0</v>
      </c>
      <c r="N2542" s="83" t="str">
        <f aca="false">IF(F2542="P","PHY",IF(F2542="G","G",E2542))</f>
        <v>P</v>
      </c>
      <c r="O2542" s="83" t="str">
        <f aca="false">IF(ISNA(VLOOKUP(G2542,BadCanCurves,1,FALSE())),VLOOKUP(D2542,FOLIOS,6,FALSE()),"not used")</f>
        <v>not used</v>
      </c>
      <c r="P2542" s="83" t="n">
        <f aca="false">IF($N2542="P",VLOOKUP(H2542,PrcBuckets,2,FALSE()),0)</f>
        <v>13</v>
      </c>
      <c r="Q2542" s="83" t="n">
        <f aca="false">IF($N2542="D",VLOOKUP(H2542,BasisBuckets,2,FALSE()),0)</f>
        <v>0</v>
      </c>
      <c r="R2542" s="83" t="n">
        <f aca="false">IF($N2542="PHY",VLOOKUP(H2542,PGDBuckets,2,FALSE()),0)</f>
        <v>0</v>
      </c>
      <c r="S2542" s="83" t="n">
        <f aca="false">IF($N2542="G",VLOOKUP(H2542,PGDBuckets,2,FALSE()),0)</f>
        <v>0</v>
      </c>
      <c r="T2542" s="83" t="n">
        <f aca="false">SUM(P2542:S2542)</f>
        <v>13</v>
      </c>
      <c r="U2542" s="83" t="str">
        <f aca="false">IF(O2542="not used","-",O2542&amp;N2542&amp;T2542)</f>
        <v>-</v>
      </c>
      <c r="V2542" s="83" t="str">
        <f aca="false">IF(O2542="Not Used","-",VLOOKUP(D2542,FOLIOS,7,FALSE())&amp;H2542)</f>
        <v>-</v>
      </c>
      <c r="W2542" s="83" t="str">
        <f aca="false">IF(U2542="-","-",O2542&amp;E2542&amp;H2542)</f>
        <v>-</v>
      </c>
      <c r="X2542" s="84" t="str">
        <f aca="false">D2542&amp;G2542</f>
        <v>FT-CAND-ERMS-PRCNG</v>
      </c>
      <c r="AF2542" s="0" t="str">
        <f aca="false">D2542&amp;V2542</f>
        <v>FT-CAND-ERMS-PRC-</v>
      </c>
    </row>
    <row r="2543" customFormat="false" ht="12.75" hidden="false" customHeight="false" outlineLevel="0" collapsed="false">
      <c r="A2543" s="80" t="n">
        <v>36682</v>
      </c>
      <c r="B2543" s="81" t="s">
        <v>55</v>
      </c>
      <c r="C2543" s="81" t="s">
        <v>56</v>
      </c>
      <c r="D2543" s="81" t="s">
        <v>94</v>
      </c>
      <c r="E2543" s="81" t="s">
        <v>24</v>
      </c>
      <c r="F2543" s="81"/>
      <c r="G2543" s="81" t="s">
        <v>75</v>
      </c>
      <c r="H2543" s="88" t="n">
        <v>38808</v>
      </c>
      <c r="I2543" s="81" t="n">
        <v>0</v>
      </c>
      <c r="J2543" s="81" t="n">
        <v>0</v>
      </c>
      <c r="K2543" s="82" t="n">
        <f aca="false">IF(J2543=0,0,J2543/I2543)</f>
        <v>0</v>
      </c>
      <c r="L2543" s="82" t="n">
        <f aca="false">I2543/UOM</f>
        <v>0</v>
      </c>
      <c r="M2543" s="82" t="n">
        <f aca="false">J2543/UOM</f>
        <v>0</v>
      </c>
      <c r="N2543" s="83" t="str">
        <f aca="false">IF(F2543="P","PHY",IF(F2543="G","G",E2543))</f>
        <v>P</v>
      </c>
      <c r="O2543" s="83" t="str">
        <f aca="false">IF(ISNA(VLOOKUP(G2543,BadCanCurves,1,FALSE())),VLOOKUP(D2543,FOLIOS,6,FALSE()),"not used")</f>
        <v>not used</v>
      </c>
      <c r="P2543" s="83" t="n">
        <f aca="false">IF($N2543="P",VLOOKUP(H2543,PrcBuckets,2,FALSE()),0)</f>
        <v>13</v>
      </c>
      <c r="Q2543" s="83" t="n">
        <f aca="false">IF($N2543="D",VLOOKUP(H2543,BasisBuckets,2,FALSE()),0)</f>
        <v>0</v>
      </c>
      <c r="R2543" s="83" t="n">
        <f aca="false">IF($N2543="PHY",VLOOKUP(H2543,PGDBuckets,2,FALSE()),0)</f>
        <v>0</v>
      </c>
      <c r="S2543" s="83" t="n">
        <f aca="false">IF($N2543="G",VLOOKUP(H2543,PGDBuckets,2,FALSE()),0)</f>
        <v>0</v>
      </c>
      <c r="T2543" s="83" t="n">
        <f aca="false">SUM(P2543:S2543)</f>
        <v>13</v>
      </c>
      <c r="U2543" s="83" t="str">
        <f aca="false">IF(O2543="not used","-",O2543&amp;N2543&amp;T2543)</f>
        <v>-</v>
      </c>
      <c r="V2543" s="83" t="str">
        <f aca="false">IF(O2543="Not Used","-",VLOOKUP(D2543,FOLIOS,7,FALSE())&amp;H2543)</f>
        <v>-</v>
      </c>
      <c r="W2543" s="83" t="str">
        <f aca="false">IF(U2543="-","-",O2543&amp;E2543&amp;H2543)</f>
        <v>-</v>
      </c>
      <c r="X2543" s="84" t="str">
        <f aca="false">D2543&amp;G2543</f>
        <v>FT-CAND-ERMS-PRCNG</v>
      </c>
      <c r="AF2543" s="0" t="str">
        <f aca="false">D2543&amp;V2543</f>
        <v>FT-CAND-ERMS-PRC-</v>
      </c>
    </row>
    <row r="2544" customFormat="false" ht="12.75" hidden="false" customHeight="false" outlineLevel="0" collapsed="false">
      <c r="A2544" s="80" t="n">
        <v>36682</v>
      </c>
      <c r="B2544" s="81" t="s">
        <v>55</v>
      </c>
      <c r="C2544" s="81" t="s">
        <v>56</v>
      </c>
      <c r="D2544" s="81" t="s">
        <v>94</v>
      </c>
      <c r="E2544" s="81" t="s">
        <v>24</v>
      </c>
      <c r="F2544" s="81"/>
      <c r="G2544" s="81" t="s">
        <v>75</v>
      </c>
      <c r="H2544" s="88" t="n">
        <v>38838</v>
      </c>
      <c r="I2544" s="81" t="n">
        <v>0</v>
      </c>
      <c r="J2544" s="81" t="n">
        <v>0</v>
      </c>
      <c r="K2544" s="82" t="n">
        <f aca="false">IF(J2544=0,0,J2544/I2544)</f>
        <v>0</v>
      </c>
      <c r="L2544" s="82" t="n">
        <f aca="false">I2544/UOM</f>
        <v>0</v>
      </c>
      <c r="M2544" s="82" t="n">
        <f aca="false">J2544/UOM</f>
        <v>0</v>
      </c>
      <c r="N2544" s="83" t="str">
        <f aca="false">IF(F2544="P","PHY",IF(F2544="G","G",E2544))</f>
        <v>P</v>
      </c>
      <c r="O2544" s="83" t="str">
        <f aca="false">IF(ISNA(VLOOKUP(G2544,BadCanCurves,1,FALSE())),VLOOKUP(D2544,FOLIOS,6,FALSE()),"not used")</f>
        <v>not used</v>
      </c>
      <c r="P2544" s="83" t="n">
        <f aca="false">IF($N2544="P",VLOOKUP(H2544,PrcBuckets,2,FALSE()),0)</f>
        <v>13</v>
      </c>
      <c r="Q2544" s="83" t="n">
        <f aca="false">IF($N2544="D",VLOOKUP(H2544,BasisBuckets,2,FALSE()),0)</f>
        <v>0</v>
      </c>
      <c r="R2544" s="83" t="n">
        <f aca="false">IF($N2544="PHY",VLOOKUP(H2544,PGDBuckets,2,FALSE()),0)</f>
        <v>0</v>
      </c>
      <c r="S2544" s="83" t="n">
        <f aca="false">IF($N2544="G",VLOOKUP(H2544,PGDBuckets,2,FALSE()),0)</f>
        <v>0</v>
      </c>
      <c r="T2544" s="83" t="n">
        <f aca="false">SUM(P2544:S2544)</f>
        <v>13</v>
      </c>
      <c r="U2544" s="83" t="str">
        <f aca="false">IF(O2544="not used","-",O2544&amp;N2544&amp;T2544)</f>
        <v>-</v>
      </c>
      <c r="V2544" s="83" t="str">
        <f aca="false">IF(O2544="Not Used","-",VLOOKUP(D2544,FOLIOS,7,FALSE())&amp;H2544)</f>
        <v>-</v>
      </c>
      <c r="W2544" s="83" t="str">
        <f aca="false">IF(U2544="-","-",O2544&amp;E2544&amp;H2544)</f>
        <v>-</v>
      </c>
      <c r="X2544" s="84" t="str">
        <f aca="false">D2544&amp;G2544</f>
        <v>FT-CAND-ERMS-PRCNG</v>
      </c>
      <c r="AF2544" s="0" t="str">
        <f aca="false">D2544&amp;V2544</f>
        <v>FT-CAND-ERMS-PRC-</v>
      </c>
    </row>
    <row r="2545" customFormat="false" ht="12.75" hidden="false" customHeight="false" outlineLevel="0" collapsed="false">
      <c r="A2545" s="80" t="n">
        <v>36682</v>
      </c>
      <c r="B2545" s="81" t="s">
        <v>55</v>
      </c>
      <c r="C2545" s="81" t="s">
        <v>56</v>
      </c>
      <c r="D2545" s="81" t="s">
        <v>94</v>
      </c>
      <c r="E2545" s="81" t="s">
        <v>24</v>
      </c>
      <c r="F2545" s="81"/>
      <c r="G2545" s="81" t="s">
        <v>75</v>
      </c>
      <c r="H2545" s="88" t="n">
        <v>38869</v>
      </c>
      <c r="I2545" s="81" t="n">
        <v>0</v>
      </c>
      <c r="J2545" s="81" t="n">
        <v>0</v>
      </c>
      <c r="K2545" s="82" t="n">
        <f aca="false">IF(J2545=0,0,J2545/I2545)</f>
        <v>0</v>
      </c>
      <c r="L2545" s="82" t="n">
        <f aca="false">I2545/UOM</f>
        <v>0</v>
      </c>
      <c r="M2545" s="82" t="n">
        <f aca="false">J2545/UOM</f>
        <v>0</v>
      </c>
      <c r="N2545" s="83" t="str">
        <f aca="false">IF(F2545="P","PHY",IF(F2545="G","G",E2545))</f>
        <v>P</v>
      </c>
      <c r="O2545" s="83" t="str">
        <f aca="false">IF(ISNA(VLOOKUP(G2545,BadCanCurves,1,FALSE())),VLOOKUP(D2545,FOLIOS,6,FALSE()),"not used")</f>
        <v>not used</v>
      </c>
      <c r="P2545" s="83" t="n">
        <f aca="false">IF($N2545="P",VLOOKUP(H2545,PrcBuckets,2,FALSE()),0)</f>
        <v>13</v>
      </c>
      <c r="Q2545" s="83" t="n">
        <f aca="false">IF($N2545="D",VLOOKUP(H2545,BasisBuckets,2,FALSE()),0)</f>
        <v>0</v>
      </c>
      <c r="R2545" s="83" t="n">
        <f aca="false">IF($N2545="PHY",VLOOKUP(H2545,PGDBuckets,2,FALSE()),0)</f>
        <v>0</v>
      </c>
      <c r="S2545" s="83" t="n">
        <f aca="false">IF($N2545="G",VLOOKUP(H2545,PGDBuckets,2,FALSE()),0)</f>
        <v>0</v>
      </c>
      <c r="T2545" s="83" t="n">
        <f aca="false">SUM(P2545:S2545)</f>
        <v>13</v>
      </c>
      <c r="U2545" s="83" t="str">
        <f aca="false">IF(O2545="not used","-",O2545&amp;N2545&amp;T2545)</f>
        <v>-</v>
      </c>
      <c r="V2545" s="83" t="str">
        <f aca="false">IF(O2545="Not Used","-",VLOOKUP(D2545,FOLIOS,7,FALSE())&amp;H2545)</f>
        <v>-</v>
      </c>
      <c r="W2545" s="83" t="str">
        <f aca="false">IF(U2545="-","-",O2545&amp;E2545&amp;H2545)</f>
        <v>-</v>
      </c>
      <c r="X2545" s="84" t="str">
        <f aca="false">D2545&amp;G2545</f>
        <v>FT-CAND-ERMS-PRCNG</v>
      </c>
      <c r="AF2545" s="0" t="str">
        <f aca="false">D2545&amp;V2545</f>
        <v>FT-CAND-ERMS-PRC-</v>
      </c>
    </row>
    <row r="2546" customFormat="false" ht="12.75" hidden="false" customHeight="false" outlineLevel="0" collapsed="false">
      <c r="A2546" s="80" t="n">
        <v>36682</v>
      </c>
      <c r="B2546" s="81" t="s">
        <v>55</v>
      </c>
      <c r="C2546" s="81" t="s">
        <v>56</v>
      </c>
      <c r="D2546" s="81" t="s">
        <v>94</v>
      </c>
      <c r="E2546" s="81" t="s">
        <v>24</v>
      </c>
      <c r="F2546" s="81"/>
      <c r="G2546" s="81" t="s">
        <v>75</v>
      </c>
      <c r="H2546" s="88" t="n">
        <v>38899</v>
      </c>
      <c r="I2546" s="81" t="n">
        <v>0</v>
      </c>
      <c r="J2546" s="81" t="n">
        <v>0</v>
      </c>
      <c r="K2546" s="82" t="n">
        <f aca="false">IF(J2546=0,0,J2546/I2546)</f>
        <v>0</v>
      </c>
      <c r="L2546" s="82" t="n">
        <f aca="false">I2546/UOM</f>
        <v>0</v>
      </c>
      <c r="M2546" s="82" t="n">
        <f aca="false">J2546/UOM</f>
        <v>0</v>
      </c>
      <c r="N2546" s="83" t="str">
        <f aca="false">IF(F2546="P","PHY",IF(F2546="G","G",E2546))</f>
        <v>P</v>
      </c>
      <c r="O2546" s="83" t="str">
        <f aca="false">IF(ISNA(VLOOKUP(G2546,BadCanCurves,1,FALSE())),VLOOKUP(D2546,FOLIOS,6,FALSE()),"not used")</f>
        <v>not used</v>
      </c>
      <c r="P2546" s="83" t="n">
        <f aca="false">IF($N2546="P",VLOOKUP(H2546,PrcBuckets,2,FALSE()),0)</f>
        <v>13</v>
      </c>
      <c r="Q2546" s="83" t="n">
        <f aca="false">IF($N2546="D",VLOOKUP(H2546,BasisBuckets,2,FALSE()),0)</f>
        <v>0</v>
      </c>
      <c r="R2546" s="83" t="n">
        <f aca="false">IF($N2546="PHY",VLOOKUP(H2546,PGDBuckets,2,FALSE()),0)</f>
        <v>0</v>
      </c>
      <c r="S2546" s="83" t="n">
        <f aca="false">IF($N2546="G",VLOOKUP(H2546,PGDBuckets,2,FALSE()),0)</f>
        <v>0</v>
      </c>
      <c r="T2546" s="83" t="n">
        <f aca="false">SUM(P2546:S2546)</f>
        <v>13</v>
      </c>
      <c r="U2546" s="83" t="str">
        <f aca="false">IF(O2546="not used","-",O2546&amp;N2546&amp;T2546)</f>
        <v>-</v>
      </c>
      <c r="V2546" s="83" t="str">
        <f aca="false">IF(O2546="Not Used","-",VLOOKUP(D2546,FOLIOS,7,FALSE())&amp;H2546)</f>
        <v>-</v>
      </c>
      <c r="W2546" s="83" t="str">
        <f aca="false">IF(U2546="-","-",O2546&amp;E2546&amp;H2546)</f>
        <v>-</v>
      </c>
      <c r="X2546" s="84" t="str">
        <f aca="false">D2546&amp;G2546</f>
        <v>FT-CAND-ERMS-PRCNG</v>
      </c>
      <c r="AF2546" s="0" t="str">
        <f aca="false">D2546&amp;V2546</f>
        <v>FT-CAND-ERMS-PRC-</v>
      </c>
    </row>
    <row r="2547" customFormat="false" ht="12.75" hidden="false" customHeight="false" outlineLevel="0" collapsed="false">
      <c r="A2547" s="80" t="n">
        <v>36682</v>
      </c>
      <c r="B2547" s="81" t="s">
        <v>55</v>
      </c>
      <c r="C2547" s="81" t="s">
        <v>56</v>
      </c>
      <c r="D2547" s="81" t="s">
        <v>94</v>
      </c>
      <c r="E2547" s="81" t="s">
        <v>24</v>
      </c>
      <c r="F2547" s="81"/>
      <c r="G2547" s="81" t="s">
        <v>75</v>
      </c>
      <c r="H2547" s="88" t="n">
        <v>38930</v>
      </c>
      <c r="I2547" s="81" t="n">
        <v>0</v>
      </c>
      <c r="J2547" s="81" t="n">
        <v>0</v>
      </c>
      <c r="K2547" s="82" t="n">
        <f aca="false">IF(J2547=0,0,J2547/I2547)</f>
        <v>0</v>
      </c>
      <c r="L2547" s="82" t="n">
        <f aca="false">I2547/UOM</f>
        <v>0</v>
      </c>
      <c r="M2547" s="82" t="n">
        <f aca="false">J2547/UOM</f>
        <v>0</v>
      </c>
      <c r="N2547" s="83" t="str">
        <f aca="false">IF(F2547="P","PHY",IF(F2547="G","G",E2547))</f>
        <v>P</v>
      </c>
      <c r="O2547" s="83" t="str">
        <f aca="false">IF(ISNA(VLOOKUP(G2547,BadCanCurves,1,FALSE())),VLOOKUP(D2547,FOLIOS,6,FALSE()),"not used")</f>
        <v>not used</v>
      </c>
      <c r="P2547" s="83" t="n">
        <f aca="false">IF($N2547="P",VLOOKUP(H2547,PrcBuckets,2,FALSE()),0)</f>
        <v>13</v>
      </c>
      <c r="Q2547" s="83" t="n">
        <f aca="false">IF($N2547="D",VLOOKUP(H2547,BasisBuckets,2,FALSE()),0)</f>
        <v>0</v>
      </c>
      <c r="R2547" s="83" t="n">
        <f aca="false">IF($N2547="PHY",VLOOKUP(H2547,PGDBuckets,2,FALSE()),0)</f>
        <v>0</v>
      </c>
      <c r="S2547" s="83" t="n">
        <f aca="false">IF($N2547="G",VLOOKUP(H2547,PGDBuckets,2,FALSE()),0)</f>
        <v>0</v>
      </c>
      <c r="T2547" s="83" t="n">
        <f aca="false">SUM(P2547:S2547)</f>
        <v>13</v>
      </c>
      <c r="U2547" s="83" t="str">
        <f aca="false">IF(O2547="not used","-",O2547&amp;N2547&amp;T2547)</f>
        <v>-</v>
      </c>
      <c r="V2547" s="83" t="str">
        <f aca="false">IF(O2547="Not Used","-",VLOOKUP(D2547,FOLIOS,7,FALSE())&amp;H2547)</f>
        <v>-</v>
      </c>
      <c r="W2547" s="83" t="str">
        <f aca="false">IF(U2547="-","-",O2547&amp;E2547&amp;H2547)</f>
        <v>-</v>
      </c>
      <c r="X2547" s="84" t="str">
        <f aca="false">D2547&amp;G2547</f>
        <v>FT-CAND-ERMS-PRCNG</v>
      </c>
      <c r="AF2547" s="0" t="str">
        <f aca="false">D2547&amp;V2547</f>
        <v>FT-CAND-ERMS-PRC-</v>
      </c>
    </row>
    <row r="2548" customFormat="false" ht="12.75" hidden="false" customHeight="false" outlineLevel="0" collapsed="false">
      <c r="A2548" s="80" t="n">
        <v>36682</v>
      </c>
      <c r="B2548" s="81" t="s">
        <v>55</v>
      </c>
      <c r="C2548" s="81" t="s">
        <v>56</v>
      </c>
      <c r="D2548" s="81" t="s">
        <v>94</v>
      </c>
      <c r="E2548" s="81" t="s">
        <v>24</v>
      </c>
      <c r="F2548" s="81"/>
      <c r="G2548" s="81" t="s">
        <v>75</v>
      </c>
      <c r="H2548" s="88" t="n">
        <v>38961</v>
      </c>
      <c r="I2548" s="81" t="n">
        <v>0</v>
      </c>
      <c r="J2548" s="81" t="n">
        <v>0</v>
      </c>
      <c r="K2548" s="82" t="n">
        <f aca="false">IF(J2548=0,0,J2548/I2548)</f>
        <v>0</v>
      </c>
      <c r="L2548" s="82" t="n">
        <f aca="false">I2548/UOM</f>
        <v>0</v>
      </c>
      <c r="M2548" s="82" t="n">
        <f aca="false">J2548/UOM</f>
        <v>0</v>
      </c>
      <c r="N2548" s="83" t="str">
        <f aca="false">IF(F2548="P","PHY",IF(F2548="G","G",E2548))</f>
        <v>P</v>
      </c>
      <c r="O2548" s="83" t="str">
        <f aca="false">IF(ISNA(VLOOKUP(G2548,BadCanCurves,1,FALSE())),VLOOKUP(D2548,FOLIOS,6,FALSE()),"not used")</f>
        <v>not used</v>
      </c>
      <c r="P2548" s="83" t="n">
        <f aca="false">IF($N2548="P",VLOOKUP(H2548,PrcBuckets,2,FALSE()),0)</f>
        <v>13</v>
      </c>
      <c r="Q2548" s="83" t="n">
        <f aca="false">IF($N2548="D",VLOOKUP(H2548,BasisBuckets,2,FALSE()),0)</f>
        <v>0</v>
      </c>
      <c r="R2548" s="83" t="n">
        <f aca="false">IF($N2548="PHY",VLOOKUP(H2548,PGDBuckets,2,FALSE()),0)</f>
        <v>0</v>
      </c>
      <c r="S2548" s="83" t="n">
        <f aca="false">IF($N2548="G",VLOOKUP(H2548,PGDBuckets,2,FALSE()),0)</f>
        <v>0</v>
      </c>
      <c r="T2548" s="83" t="n">
        <f aca="false">SUM(P2548:S2548)</f>
        <v>13</v>
      </c>
      <c r="U2548" s="83" t="str">
        <f aca="false">IF(O2548="not used","-",O2548&amp;N2548&amp;T2548)</f>
        <v>-</v>
      </c>
      <c r="V2548" s="83" t="str">
        <f aca="false">IF(O2548="Not Used","-",VLOOKUP(D2548,FOLIOS,7,FALSE())&amp;H2548)</f>
        <v>-</v>
      </c>
      <c r="W2548" s="83" t="str">
        <f aca="false">IF(U2548="-","-",O2548&amp;E2548&amp;H2548)</f>
        <v>-</v>
      </c>
      <c r="X2548" s="84" t="str">
        <f aca="false">D2548&amp;G2548</f>
        <v>FT-CAND-ERMS-PRCNG</v>
      </c>
      <c r="AF2548" s="0" t="str">
        <f aca="false">D2548&amp;V2548</f>
        <v>FT-CAND-ERMS-PRC-</v>
      </c>
    </row>
    <row r="2549" customFormat="false" ht="12.75" hidden="false" customHeight="false" outlineLevel="0" collapsed="false">
      <c r="A2549" s="80" t="n">
        <v>36682</v>
      </c>
      <c r="B2549" s="81" t="s">
        <v>55</v>
      </c>
      <c r="C2549" s="81" t="s">
        <v>56</v>
      </c>
      <c r="D2549" s="81" t="s">
        <v>94</v>
      </c>
      <c r="E2549" s="81" t="s">
        <v>24</v>
      </c>
      <c r="F2549" s="81"/>
      <c r="G2549" s="81" t="s">
        <v>75</v>
      </c>
      <c r="H2549" s="88" t="n">
        <v>38991</v>
      </c>
      <c r="I2549" s="81" t="n">
        <v>0</v>
      </c>
      <c r="J2549" s="81" t="n">
        <v>0</v>
      </c>
      <c r="K2549" s="82" t="n">
        <f aca="false">IF(J2549=0,0,J2549/I2549)</f>
        <v>0</v>
      </c>
      <c r="L2549" s="82" t="n">
        <f aca="false">I2549/UOM</f>
        <v>0</v>
      </c>
      <c r="M2549" s="82" t="n">
        <f aca="false">J2549/UOM</f>
        <v>0</v>
      </c>
      <c r="N2549" s="83" t="str">
        <f aca="false">IF(F2549="P","PHY",IF(F2549="G","G",E2549))</f>
        <v>P</v>
      </c>
      <c r="O2549" s="83" t="str">
        <f aca="false">IF(ISNA(VLOOKUP(G2549,BadCanCurves,1,FALSE())),VLOOKUP(D2549,FOLIOS,6,FALSE()),"not used")</f>
        <v>not used</v>
      </c>
      <c r="P2549" s="83" t="n">
        <f aca="false">IF($N2549="P",VLOOKUP(H2549,PrcBuckets,2,FALSE()),0)</f>
        <v>13</v>
      </c>
      <c r="Q2549" s="83" t="n">
        <f aca="false">IF($N2549="D",VLOOKUP(H2549,BasisBuckets,2,FALSE()),0)</f>
        <v>0</v>
      </c>
      <c r="R2549" s="83" t="n">
        <f aca="false">IF($N2549="PHY",VLOOKUP(H2549,PGDBuckets,2,FALSE()),0)</f>
        <v>0</v>
      </c>
      <c r="S2549" s="83" t="n">
        <f aca="false">IF($N2549="G",VLOOKUP(H2549,PGDBuckets,2,FALSE()),0)</f>
        <v>0</v>
      </c>
      <c r="T2549" s="83" t="n">
        <f aca="false">SUM(P2549:S2549)</f>
        <v>13</v>
      </c>
      <c r="U2549" s="83" t="str">
        <f aca="false">IF(O2549="not used","-",O2549&amp;N2549&amp;T2549)</f>
        <v>-</v>
      </c>
      <c r="V2549" s="83" t="str">
        <f aca="false">IF(O2549="Not Used","-",VLOOKUP(D2549,FOLIOS,7,FALSE())&amp;H2549)</f>
        <v>-</v>
      </c>
      <c r="W2549" s="83" t="str">
        <f aca="false">IF(U2549="-","-",O2549&amp;E2549&amp;H2549)</f>
        <v>-</v>
      </c>
      <c r="X2549" s="84" t="str">
        <f aca="false">D2549&amp;G2549</f>
        <v>FT-CAND-ERMS-PRCNG</v>
      </c>
      <c r="AF2549" s="0" t="str">
        <f aca="false">D2549&amp;V2549</f>
        <v>FT-CAND-ERMS-PRC-</v>
      </c>
    </row>
    <row r="2550" customFormat="false" ht="12.75" hidden="false" customHeight="false" outlineLevel="0" collapsed="false">
      <c r="A2550" s="80" t="n">
        <v>36682</v>
      </c>
      <c r="B2550" s="81" t="s">
        <v>55</v>
      </c>
      <c r="C2550" s="81" t="s">
        <v>56</v>
      </c>
      <c r="D2550" s="81" t="s">
        <v>94</v>
      </c>
      <c r="E2550" s="81" t="s">
        <v>24</v>
      </c>
      <c r="F2550" s="81"/>
      <c r="G2550" s="81" t="s">
        <v>75</v>
      </c>
      <c r="H2550" s="88" t="n">
        <v>39022</v>
      </c>
      <c r="I2550" s="81" t="n">
        <v>0</v>
      </c>
      <c r="J2550" s="81" t="n">
        <v>0</v>
      </c>
      <c r="K2550" s="82" t="n">
        <f aca="false">IF(J2550=0,0,J2550/I2550)</f>
        <v>0</v>
      </c>
      <c r="L2550" s="82" t="n">
        <f aca="false">I2550/UOM</f>
        <v>0</v>
      </c>
      <c r="M2550" s="82" t="n">
        <f aca="false">J2550/UOM</f>
        <v>0</v>
      </c>
      <c r="N2550" s="83" t="str">
        <f aca="false">IF(F2550="P","PHY",IF(F2550="G","G",E2550))</f>
        <v>P</v>
      </c>
      <c r="O2550" s="83" t="str">
        <f aca="false">IF(ISNA(VLOOKUP(G2550,BadCanCurves,1,FALSE())),VLOOKUP(D2550,FOLIOS,6,FALSE()),"not used")</f>
        <v>not used</v>
      </c>
      <c r="P2550" s="83" t="n">
        <f aca="false">IF($N2550="P",VLOOKUP(H2550,PrcBuckets,2,FALSE()),0)</f>
        <v>13</v>
      </c>
      <c r="Q2550" s="83" t="n">
        <f aca="false">IF($N2550="D",VLOOKUP(H2550,BasisBuckets,2,FALSE()),0)</f>
        <v>0</v>
      </c>
      <c r="R2550" s="83" t="n">
        <f aca="false">IF($N2550="PHY",VLOOKUP(H2550,PGDBuckets,2,FALSE()),0)</f>
        <v>0</v>
      </c>
      <c r="S2550" s="83" t="n">
        <f aca="false">IF($N2550="G",VLOOKUP(H2550,PGDBuckets,2,FALSE()),0)</f>
        <v>0</v>
      </c>
      <c r="T2550" s="83" t="n">
        <f aca="false">SUM(P2550:S2550)</f>
        <v>13</v>
      </c>
      <c r="U2550" s="83" t="str">
        <f aca="false">IF(O2550="not used","-",O2550&amp;N2550&amp;T2550)</f>
        <v>-</v>
      </c>
      <c r="V2550" s="83" t="str">
        <f aca="false">IF(O2550="Not Used","-",VLOOKUP(D2550,FOLIOS,7,FALSE())&amp;H2550)</f>
        <v>-</v>
      </c>
      <c r="W2550" s="83" t="str">
        <f aca="false">IF(U2550="-","-",O2550&amp;E2550&amp;H2550)</f>
        <v>-</v>
      </c>
      <c r="X2550" s="84" t="str">
        <f aca="false">D2550&amp;G2550</f>
        <v>FT-CAND-ERMS-PRCNG</v>
      </c>
      <c r="AF2550" s="0" t="str">
        <f aca="false">D2550&amp;V2550</f>
        <v>FT-CAND-ERMS-PRC-</v>
      </c>
    </row>
    <row r="2551" customFormat="false" ht="12.75" hidden="false" customHeight="false" outlineLevel="0" collapsed="false">
      <c r="A2551" s="80" t="n">
        <v>36682</v>
      </c>
      <c r="B2551" s="81" t="s">
        <v>55</v>
      </c>
      <c r="C2551" s="81" t="s">
        <v>56</v>
      </c>
      <c r="D2551" s="81" t="s">
        <v>94</v>
      </c>
      <c r="E2551" s="81" t="s">
        <v>24</v>
      </c>
      <c r="F2551" s="81"/>
      <c r="G2551" s="81" t="s">
        <v>75</v>
      </c>
      <c r="H2551" s="88" t="n">
        <v>39052</v>
      </c>
      <c r="I2551" s="81" t="n">
        <v>0</v>
      </c>
      <c r="J2551" s="81" t="n">
        <v>0</v>
      </c>
      <c r="K2551" s="82" t="n">
        <f aca="false">IF(J2551=0,0,J2551/I2551)</f>
        <v>0</v>
      </c>
      <c r="L2551" s="82" t="n">
        <f aca="false">I2551/UOM</f>
        <v>0</v>
      </c>
      <c r="M2551" s="82" t="n">
        <f aca="false">J2551/UOM</f>
        <v>0</v>
      </c>
      <c r="N2551" s="83" t="str">
        <f aca="false">IF(F2551="P","PHY",IF(F2551="G","G",E2551))</f>
        <v>P</v>
      </c>
      <c r="O2551" s="83" t="str">
        <f aca="false">IF(ISNA(VLOOKUP(G2551,BadCanCurves,1,FALSE())),VLOOKUP(D2551,FOLIOS,6,FALSE()),"not used")</f>
        <v>not used</v>
      </c>
      <c r="P2551" s="83" t="n">
        <f aca="false">IF($N2551="P",VLOOKUP(H2551,PrcBuckets,2,FALSE()),0)</f>
        <v>13</v>
      </c>
      <c r="Q2551" s="83" t="n">
        <f aca="false">IF($N2551="D",VLOOKUP(H2551,BasisBuckets,2,FALSE()),0)</f>
        <v>0</v>
      </c>
      <c r="R2551" s="83" t="n">
        <f aca="false">IF($N2551="PHY",VLOOKUP(H2551,PGDBuckets,2,FALSE()),0)</f>
        <v>0</v>
      </c>
      <c r="S2551" s="83" t="n">
        <f aca="false">IF($N2551="G",VLOOKUP(H2551,PGDBuckets,2,FALSE()),0)</f>
        <v>0</v>
      </c>
      <c r="T2551" s="83" t="n">
        <f aca="false">SUM(P2551:S2551)</f>
        <v>13</v>
      </c>
      <c r="U2551" s="83" t="str">
        <f aca="false">IF(O2551="not used","-",O2551&amp;N2551&amp;T2551)</f>
        <v>-</v>
      </c>
      <c r="V2551" s="83" t="str">
        <f aca="false">IF(O2551="Not Used","-",VLOOKUP(D2551,FOLIOS,7,FALSE())&amp;H2551)</f>
        <v>-</v>
      </c>
      <c r="W2551" s="83" t="str">
        <f aca="false">IF(U2551="-","-",O2551&amp;E2551&amp;H2551)</f>
        <v>-</v>
      </c>
      <c r="X2551" s="84" t="str">
        <f aca="false">D2551&amp;G2551</f>
        <v>FT-CAND-ERMS-PRCNG</v>
      </c>
      <c r="AF2551" s="0" t="str">
        <f aca="false">D2551&amp;V2551</f>
        <v>FT-CAND-ERMS-PRC-</v>
      </c>
    </row>
    <row r="2552" customFormat="false" ht="12.75" hidden="false" customHeight="false" outlineLevel="0" collapsed="false">
      <c r="A2552" s="80" t="n">
        <v>36682</v>
      </c>
      <c r="B2552" s="81" t="s">
        <v>55</v>
      </c>
      <c r="C2552" s="81" t="s">
        <v>56</v>
      </c>
      <c r="D2552" s="81" t="s">
        <v>94</v>
      </c>
      <c r="E2552" s="81" t="s">
        <v>24</v>
      </c>
      <c r="F2552" s="81"/>
      <c r="G2552" s="81" t="s">
        <v>75</v>
      </c>
      <c r="H2552" s="88" t="n">
        <v>39083</v>
      </c>
      <c r="I2552" s="81" t="n">
        <v>0</v>
      </c>
      <c r="J2552" s="81" t="n">
        <v>0</v>
      </c>
      <c r="K2552" s="82" t="n">
        <f aca="false">IF(J2552=0,0,J2552/I2552)</f>
        <v>0</v>
      </c>
      <c r="L2552" s="82" t="n">
        <f aca="false">I2552/UOM</f>
        <v>0</v>
      </c>
      <c r="M2552" s="82" t="n">
        <f aca="false">J2552/UOM</f>
        <v>0</v>
      </c>
      <c r="N2552" s="83" t="str">
        <f aca="false">IF(F2552="P","PHY",IF(F2552="G","G",E2552))</f>
        <v>P</v>
      </c>
      <c r="O2552" s="83" t="str">
        <f aca="false">IF(ISNA(VLOOKUP(G2552,BadCanCurves,1,FALSE())),VLOOKUP(D2552,FOLIOS,6,FALSE()),"not used")</f>
        <v>not used</v>
      </c>
      <c r="P2552" s="83" t="n">
        <f aca="false">IF($N2552="P",VLOOKUP(H2552,PrcBuckets,2,FALSE()),0)</f>
        <v>13</v>
      </c>
      <c r="Q2552" s="83" t="n">
        <f aca="false">IF($N2552="D",VLOOKUP(H2552,BasisBuckets,2,FALSE()),0)</f>
        <v>0</v>
      </c>
      <c r="R2552" s="83" t="n">
        <f aca="false">IF($N2552="PHY",VLOOKUP(H2552,PGDBuckets,2,FALSE()),0)</f>
        <v>0</v>
      </c>
      <c r="S2552" s="83" t="n">
        <f aca="false">IF($N2552="G",VLOOKUP(H2552,PGDBuckets,2,FALSE()),0)</f>
        <v>0</v>
      </c>
      <c r="T2552" s="83" t="n">
        <f aca="false">SUM(P2552:S2552)</f>
        <v>13</v>
      </c>
      <c r="U2552" s="83" t="str">
        <f aca="false">IF(O2552="not used","-",O2552&amp;N2552&amp;T2552)</f>
        <v>-</v>
      </c>
      <c r="V2552" s="83" t="str">
        <f aca="false">IF(O2552="Not Used","-",VLOOKUP(D2552,FOLIOS,7,FALSE())&amp;H2552)</f>
        <v>-</v>
      </c>
      <c r="W2552" s="83" t="str">
        <f aca="false">IF(U2552="-","-",O2552&amp;E2552&amp;H2552)</f>
        <v>-</v>
      </c>
      <c r="X2552" s="84" t="str">
        <f aca="false">D2552&amp;G2552</f>
        <v>FT-CAND-ERMS-PRCNG</v>
      </c>
      <c r="AF2552" s="0" t="str">
        <f aca="false">D2552&amp;V2552</f>
        <v>FT-CAND-ERMS-PRC-</v>
      </c>
    </row>
    <row r="2553" customFormat="false" ht="12.75" hidden="false" customHeight="false" outlineLevel="0" collapsed="false">
      <c r="A2553" s="80" t="n">
        <v>36682</v>
      </c>
      <c r="B2553" s="81" t="s">
        <v>55</v>
      </c>
      <c r="C2553" s="81" t="s">
        <v>56</v>
      </c>
      <c r="D2553" s="81" t="s">
        <v>94</v>
      </c>
      <c r="E2553" s="81" t="s">
        <v>24</v>
      </c>
      <c r="F2553" s="81"/>
      <c r="G2553" s="81" t="s">
        <v>75</v>
      </c>
      <c r="H2553" s="88" t="n">
        <v>39114</v>
      </c>
      <c r="I2553" s="81" t="n">
        <v>0</v>
      </c>
      <c r="J2553" s="81" t="n">
        <v>0</v>
      </c>
      <c r="K2553" s="82" t="n">
        <f aca="false">IF(J2553=0,0,J2553/I2553)</f>
        <v>0</v>
      </c>
      <c r="L2553" s="82" t="n">
        <f aca="false">I2553/UOM</f>
        <v>0</v>
      </c>
      <c r="M2553" s="82" t="n">
        <f aca="false">J2553/UOM</f>
        <v>0</v>
      </c>
      <c r="N2553" s="83" t="str">
        <f aca="false">IF(F2553="P","PHY",IF(F2553="G","G",E2553))</f>
        <v>P</v>
      </c>
      <c r="O2553" s="83" t="str">
        <f aca="false">IF(ISNA(VLOOKUP(G2553,BadCanCurves,1,FALSE())),VLOOKUP(D2553,FOLIOS,6,FALSE()),"not used")</f>
        <v>not used</v>
      </c>
      <c r="P2553" s="83" t="n">
        <f aca="false">IF($N2553="P",VLOOKUP(H2553,PrcBuckets,2,FALSE()),0)</f>
        <v>13</v>
      </c>
      <c r="Q2553" s="83" t="n">
        <f aca="false">IF($N2553="D",VLOOKUP(H2553,BasisBuckets,2,FALSE()),0)</f>
        <v>0</v>
      </c>
      <c r="R2553" s="83" t="n">
        <f aca="false">IF($N2553="PHY",VLOOKUP(H2553,PGDBuckets,2,FALSE()),0)</f>
        <v>0</v>
      </c>
      <c r="S2553" s="83" t="n">
        <f aca="false">IF($N2553="G",VLOOKUP(H2553,PGDBuckets,2,FALSE()),0)</f>
        <v>0</v>
      </c>
      <c r="T2553" s="83" t="n">
        <f aca="false">SUM(P2553:S2553)</f>
        <v>13</v>
      </c>
      <c r="U2553" s="83" t="str">
        <f aca="false">IF(O2553="not used","-",O2553&amp;N2553&amp;T2553)</f>
        <v>-</v>
      </c>
      <c r="V2553" s="83" t="str">
        <f aca="false">IF(O2553="Not Used","-",VLOOKUP(D2553,FOLIOS,7,FALSE())&amp;H2553)</f>
        <v>-</v>
      </c>
      <c r="W2553" s="83" t="str">
        <f aca="false">IF(U2553="-","-",O2553&amp;E2553&amp;H2553)</f>
        <v>-</v>
      </c>
      <c r="X2553" s="84" t="str">
        <f aca="false">D2553&amp;G2553</f>
        <v>FT-CAND-ERMS-PRCNG</v>
      </c>
      <c r="AF2553" s="0" t="str">
        <f aca="false">D2553&amp;V2553</f>
        <v>FT-CAND-ERMS-PRC-</v>
      </c>
    </row>
    <row r="2554" customFormat="false" ht="12.75" hidden="false" customHeight="false" outlineLevel="0" collapsed="false">
      <c r="A2554" s="80" t="n">
        <v>36682</v>
      </c>
      <c r="B2554" s="81" t="s">
        <v>55</v>
      </c>
      <c r="C2554" s="81" t="s">
        <v>56</v>
      </c>
      <c r="D2554" s="81" t="s">
        <v>94</v>
      </c>
      <c r="E2554" s="81" t="s">
        <v>24</v>
      </c>
      <c r="F2554" s="81"/>
      <c r="G2554" s="81" t="s">
        <v>75</v>
      </c>
      <c r="H2554" s="88" t="n">
        <v>39142</v>
      </c>
      <c r="I2554" s="81" t="n">
        <v>0</v>
      </c>
      <c r="J2554" s="81" t="n">
        <v>0</v>
      </c>
      <c r="K2554" s="82" t="n">
        <f aca="false">IF(J2554=0,0,J2554/I2554)</f>
        <v>0</v>
      </c>
      <c r="L2554" s="82" t="n">
        <f aca="false">I2554/UOM</f>
        <v>0</v>
      </c>
      <c r="M2554" s="82" t="n">
        <f aca="false">J2554/UOM</f>
        <v>0</v>
      </c>
      <c r="N2554" s="83" t="str">
        <f aca="false">IF(F2554="P","PHY",IF(F2554="G","G",E2554))</f>
        <v>P</v>
      </c>
      <c r="O2554" s="83" t="str">
        <f aca="false">IF(ISNA(VLOOKUP(G2554,BadCanCurves,1,FALSE())),VLOOKUP(D2554,FOLIOS,6,FALSE()),"not used")</f>
        <v>not used</v>
      </c>
      <c r="P2554" s="83" t="n">
        <f aca="false">IF($N2554="P",VLOOKUP(H2554,PrcBuckets,2,FALSE()),0)</f>
        <v>13</v>
      </c>
      <c r="Q2554" s="83" t="n">
        <f aca="false">IF($N2554="D",VLOOKUP(H2554,BasisBuckets,2,FALSE()),0)</f>
        <v>0</v>
      </c>
      <c r="R2554" s="83" t="n">
        <f aca="false">IF($N2554="PHY",VLOOKUP(H2554,PGDBuckets,2,FALSE()),0)</f>
        <v>0</v>
      </c>
      <c r="S2554" s="83" t="n">
        <f aca="false">IF($N2554="G",VLOOKUP(H2554,PGDBuckets,2,FALSE()),0)</f>
        <v>0</v>
      </c>
      <c r="T2554" s="83" t="n">
        <f aca="false">SUM(P2554:S2554)</f>
        <v>13</v>
      </c>
      <c r="U2554" s="83" t="str">
        <f aca="false">IF(O2554="not used","-",O2554&amp;N2554&amp;T2554)</f>
        <v>-</v>
      </c>
      <c r="V2554" s="83" t="str">
        <f aca="false">IF(O2554="Not Used","-",VLOOKUP(D2554,FOLIOS,7,FALSE())&amp;H2554)</f>
        <v>-</v>
      </c>
      <c r="W2554" s="83" t="str">
        <f aca="false">IF(U2554="-","-",O2554&amp;E2554&amp;H2554)</f>
        <v>-</v>
      </c>
      <c r="X2554" s="84" t="str">
        <f aca="false">D2554&amp;G2554</f>
        <v>FT-CAND-ERMS-PRCNG</v>
      </c>
      <c r="AF2554" s="0" t="str">
        <f aca="false">D2554&amp;V2554</f>
        <v>FT-CAND-ERMS-PRC-</v>
      </c>
    </row>
    <row r="2555" customFormat="false" ht="12.75" hidden="false" customHeight="false" outlineLevel="0" collapsed="false">
      <c r="A2555" s="80" t="n">
        <v>36682</v>
      </c>
      <c r="B2555" s="81" t="s">
        <v>55</v>
      </c>
      <c r="C2555" s="81" t="s">
        <v>56</v>
      </c>
      <c r="D2555" s="81" t="s">
        <v>94</v>
      </c>
      <c r="E2555" s="81" t="s">
        <v>24</v>
      </c>
      <c r="F2555" s="81"/>
      <c r="G2555" s="81" t="s">
        <v>75</v>
      </c>
      <c r="H2555" s="88" t="n">
        <v>39173</v>
      </c>
      <c r="I2555" s="81" t="n">
        <v>0</v>
      </c>
      <c r="J2555" s="81" t="n">
        <v>0</v>
      </c>
      <c r="K2555" s="82" t="n">
        <f aca="false">IF(J2555=0,0,J2555/I2555)</f>
        <v>0</v>
      </c>
      <c r="L2555" s="82" t="n">
        <f aca="false">I2555/UOM</f>
        <v>0</v>
      </c>
      <c r="M2555" s="82" t="n">
        <f aca="false">J2555/UOM</f>
        <v>0</v>
      </c>
      <c r="N2555" s="83" t="str">
        <f aca="false">IF(F2555="P","PHY",IF(F2555="G","G",E2555))</f>
        <v>P</v>
      </c>
      <c r="O2555" s="83" t="str">
        <f aca="false">IF(ISNA(VLOOKUP(G2555,BadCanCurves,1,FALSE())),VLOOKUP(D2555,FOLIOS,6,FALSE()),"not used")</f>
        <v>not used</v>
      </c>
      <c r="P2555" s="83" t="n">
        <f aca="false">IF($N2555="P",VLOOKUP(H2555,PrcBuckets,2,FALSE()),0)</f>
        <v>13</v>
      </c>
      <c r="Q2555" s="83" t="n">
        <f aca="false">IF($N2555="D",VLOOKUP(H2555,BasisBuckets,2,FALSE()),0)</f>
        <v>0</v>
      </c>
      <c r="R2555" s="83" t="n">
        <f aca="false">IF($N2555="PHY",VLOOKUP(H2555,PGDBuckets,2,FALSE()),0)</f>
        <v>0</v>
      </c>
      <c r="S2555" s="83" t="n">
        <f aca="false">IF($N2555="G",VLOOKUP(H2555,PGDBuckets,2,FALSE()),0)</f>
        <v>0</v>
      </c>
      <c r="T2555" s="83" t="n">
        <f aca="false">SUM(P2555:S2555)</f>
        <v>13</v>
      </c>
      <c r="U2555" s="83" t="str">
        <f aca="false">IF(O2555="not used","-",O2555&amp;N2555&amp;T2555)</f>
        <v>-</v>
      </c>
      <c r="V2555" s="83" t="str">
        <f aca="false">IF(O2555="Not Used","-",VLOOKUP(D2555,FOLIOS,7,FALSE())&amp;H2555)</f>
        <v>-</v>
      </c>
      <c r="W2555" s="83" t="str">
        <f aca="false">IF(U2555="-","-",O2555&amp;E2555&amp;H2555)</f>
        <v>-</v>
      </c>
      <c r="X2555" s="84" t="str">
        <f aca="false">D2555&amp;G2555</f>
        <v>FT-CAND-ERMS-PRCNG</v>
      </c>
      <c r="AF2555" s="0" t="str">
        <f aca="false">D2555&amp;V2555</f>
        <v>FT-CAND-ERMS-PRC-</v>
      </c>
    </row>
    <row r="2556" customFormat="false" ht="12.75" hidden="false" customHeight="false" outlineLevel="0" collapsed="false">
      <c r="A2556" s="80" t="n">
        <v>36682</v>
      </c>
      <c r="B2556" s="81" t="s">
        <v>55</v>
      </c>
      <c r="C2556" s="81" t="s">
        <v>56</v>
      </c>
      <c r="D2556" s="81" t="s">
        <v>94</v>
      </c>
      <c r="E2556" s="81" t="s">
        <v>24</v>
      </c>
      <c r="F2556" s="81"/>
      <c r="G2556" s="81" t="s">
        <v>75</v>
      </c>
      <c r="H2556" s="88" t="n">
        <v>39203</v>
      </c>
      <c r="I2556" s="81" t="n">
        <v>0</v>
      </c>
      <c r="J2556" s="81" t="n">
        <v>0</v>
      </c>
      <c r="K2556" s="82" t="n">
        <f aca="false">IF(J2556=0,0,J2556/I2556)</f>
        <v>0</v>
      </c>
      <c r="L2556" s="82" t="n">
        <f aca="false">I2556/UOM</f>
        <v>0</v>
      </c>
      <c r="M2556" s="82" t="n">
        <f aca="false">J2556/UOM</f>
        <v>0</v>
      </c>
      <c r="N2556" s="83" t="str">
        <f aca="false">IF(F2556="P","PHY",IF(F2556="G","G",E2556))</f>
        <v>P</v>
      </c>
      <c r="O2556" s="83" t="str">
        <f aca="false">IF(ISNA(VLOOKUP(G2556,BadCanCurves,1,FALSE())),VLOOKUP(D2556,FOLIOS,6,FALSE()),"not used")</f>
        <v>not used</v>
      </c>
      <c r="P2556" s="83" t="n">
        <f aca="false">IF($N2556="P",VLOOKUP(H2556,PrcBuckets,2,FALSE()),0)</f>
        <v>13</v>
      </c>
      <c r="Q2556" s="83" t="n">
        <f aca="false">IF($N2556="D",VLOOKUP(H2556,BasisBuckets,2,FALSE()),0)</f>
        <v>0</v>
      </c>
      <c r="R2556" s="83" t="n">
        <f aca="false">IF($N2556="PHY",VLOOKUP(H2556,PGDBuckets,2,FALSE()),0)</f>
        <v>0</v>
      </c>
      <c r="S2556" s="83" t="n">
        <f aca="false">IF($N2556="G",VLOOKUP(H2556,PGDBuckets,2,FALSE()),0)</f>
        <v>0</v>
      </c>
      <c r="T2556" s="83" t="n">
        <f aca="false">SUM(P2556:S2556)</f>
        <v>13</v>
      </c>
      <c r="U2556" s="83" t="str">
        <f aca="false">IF(O2556="not used","-",O2556&amp;N2556&amp;T2556)</f>
        <v>-</v>
      </c>
      <c r="V2556" s="83" t="str">
        <f aca="false">IF(O2556="Not Used","-",VLOOKUP(D2556,FOLIOS,7,FALSE())&amp;H2556)</f>
        <v>-</v>
      </c>
      <c r="W2556" s="83" t="str">
        <f aca="false">IF(U2556="-","-",O2556&amp;E2556&amp;H2556)</f>
        <v>-</v>
      </c>
      <c r="X2556" s="84" t="str">
        <f aca="false">D2556&amp;G2556</f>
        <v>FT-CAND-ERMS-PRCNG</v>
      </c>
      <c r="AF2556" s="0" t="str">
        <f aca="false">D2556&amp;V2556</f>
        <v>FT-CAND-ERMS-PRC-</v>
      </c>
    </row>
    <row r="2557" customFormat="false" ht="12.75" hidden="false" customHeight="false" outlineLevel="0" collapsed="false">
      <c r="A2557" s="80" t="n">
        <v>36682</v>
      </c>
      <c r="B2557" s="81" t="s">
        <v>55</v>
      </c>
      <c r="C2557" s="81" t="s">
        <v>56</v>
      </c>
      <c r="D2557" s="81" t="s">
        <v>94</v>
      </c>
      <c r="E2557" s="81" t="s">
        <v>24</v>
      </c>
      <c r="F2557" s="81"/>
      <c r="G2557" s="81" t="s">
        <v>75</v>
      </c>
      <c r="H2557" s="88" t="n">
        <v>39234</v>
      </c>
      <c r="I2557" s="81" t="n">
        <v>0</v>
      </c>
      <c r="J2557" s="81" t="n">
        <v>0</v>
      </c>
      <c r="K2557" s="82" t="n">
        <f aca="false">IF(J2557=0,0,J2557/I2557)</f>
        <v>0</v>
      </c>
      <c r="L2557" s="82" t="n">
        <f aca="false">I2557/UOM</f>
        <v>0</v>
      </c>
      <c r="M2557" s="82" t="n">
        <f aca="false">J2557/UOM</f>
        <v>0</v>
      </c>
      <c r="N2557" s="83" t="str">
        <f aca="false">IF(F2557="P","PHY",IF(F2557="G","G",E2557))</f>
        <v>P</v>
      </c>
      <c r="O2557" s="83" t="str">
        <f aca="false">IF(ISNA(VLOOKUP(G2557,BadCanCurves,1,FALSE())),VLOOKUP(D2557,FOLIOS,6,FALSE()),"not used")</f>
        <v>not used</v>
      </c>
      <c r="P2557" s="83" t="n">
        <f aca="false">IF($N2557="P",VLOOKUP(H2557,PrcBuckets,2,FALSE()),0)</f>
        <v>13</v>
      </c>
      <c r="Q2557" s="83" t="n">
        <f aca="false">IF($N2557="D",VLOOKUP(H2557,BasisBuckets,2,FALSE()),0)</f>
        <v>0</v>
      </c>
      <c r="R2557" s="83" t="n">
        <f aca="false">IF($N2557="PHY",VLOOKUP(H2557,PGDBuckets,2,FALSE()),0)</f>
        <v>0</v>
      </c>
      <c r="S2557" s="83" t="n">
        <f aca="false">IF($N2557="G",VLOOKUP(H2557,PGDBuckets,2,FALSE()),0)</f>
        <v>0</v>
      </c>
      <c r="T2557" s="83" t="n">
        <f aca="false">SUM(P2557:S2557)</f>
        <v>13</v>
      </c>
      <c r="U2557" s="83" t="str">
        <f aca="false">IF(O2557="not used","-",O2557&amp;N2557&amp;T2557)</f>
        <v>-</v>
      </c>
      <c r="V2557" s="83" t="str">
        <f aca="false">IF(O2557="Not Used","-",VLOOKUP(D2557,FOLIOS,7,FALSE())&amp;H2557)</f>
        <v>-</v>
      </c>
      <c r="W2557" s="83" t="str">
        <f aca="false">IF(U2557="-","-",O2557&amp;E2557&amp;H2557)</f>
        <v>-</v>
      </c>
      <c r="X2557" s="84" t="str">
        <f aca="false">D2557&amp;G2557</f>
        <v>FT-CAND-ERMS-PRCNG</v>
      </c>
      <c r="AF2557" s="0" t="str">
        <f aca="false">D2557&amp;V2557</f>
        <v>FT-CAND-ERMS-PRC-</v>
      </c>
    </row>
    <row r="2558" customFormat="false" ht="12.75" hidden="false" customHeight="false" outlineLevel="0" collapsed="false">
      <c r="A2558" s="80" t="n">
        <v>36682</v>
      </c>
      <c r="B2558" s="81" t="s">
        <v>55</v>
      </c>
      <c r="C2558" s="81" t="s">
        <v>56</v>
      </c>
      <c r="D2558" s="81" t="s">
        <v>94</v>
      </c>
      <c r="E2558" s="81" t="s">
        <v>24</v>
      </c>
      <c r="F2558" s="81"/>
      <c r="G2558" s="81" t="s">
        <v>75</v>
      </c>
      <c r="H2558" s="88" t="n">
        <v>39264</v>
      </c>
      <c r="I2558" s="81" t="n">
        <v>0</v>
      </c>
      <c r="J2558" s="81" t="n">
        <v>0</v>
      </c>
      <c r="K2558" s="82" t="n">
        <f aca="false">IF(J2558=0,0,J2558/I2558)</f>
        <v>0</v>
      </c>
      <c r="L2558" s="82" t="n">
        <f aca="false">I2558/UOM</f>
        <v>0</v>
      </c>
      <c r="M2558" s="82" t="n">
        <f aca="false">J2558/UOM</f>
        <v>0</v>
      </c>
      <c r="N2558" s="83" t="str">
        <f aca="false">IF(F2558="P","PHY",IF(F2558="G","G",E2558))</f>
        <v>P</v>
      </c>
      <c r="O2558" s="83" t="str">
        <f aca="false">IF(ISNA(VLOOKUP(G2558,BadCanCurves,1,FALSE())),VLOOKUP(D2558,FOLIOS,6,FALSE()),"not used")</f>
        <v>not used</v>
      </c>
      <c r="P2558" s="83" t="n">
        <f aca="false">IF($N2558="P",VLOOKUP(H2558,PrcBuckets,2,FALSE()),0)</f>
        <v>13</v>
      </c>
      <c r="Q2558" s="83" t="n">
        <f aca="false">IF($N2558="D",VLOOKUP(H2558,BasisBuckets,2,FALSE()),0)</f>
        <v>0</v>
      </c>
      <c r="R2558" s="83" t="n">
        <f aca="false">IF($N2558="PHY",VLOOKUP(H2558,PGDBuckets,2,FALSE()),0)</f>
        <v>0</v>
      </c>
      <c r="S2558" s="83" t="n">
        <f aca="false">IF($N2558="G",VLOOKUP(H2558,PGDBuckets,2,FALSE()),0)</f>
        <v>0</v>
      </c>
      <c r="T2558" s="83" t="n">
        <f aca="false">SUM(P2558:S2558)</f>
        <v>13</v>
      </c>
      <c r="U2558" s="83" t="str">
        <f aca="false">IF(O2558="not used","-",O2558&amp;N2558&amp;T2558)</f>
        <v>-</v>
      </c>
      <c r="V2558" s="83" t="str">
        <f aca="false">IF(O2558="Not Used","-",VLOOKUP(D2558,FOLIOS,7,FALSE())&amp;H2558)</f>
        <v>-</v>
      </c>
      <c r="W2558" s="83" t="str">
        <f aca="false">IF(U2558="-","-",O2558&amp;E2558&amp;H2558)</f>
        <v>-</v>
      </c>
      <c r="X2558" s="84" t="str">
        <f aca="false">D2558&amp;G2558</f>
        <v>FT-CAND-ERMS-PRCNG</v>
      </c>
      <c r="AF2558" s="0" t="str">
        <f aca="false">D2558&amp;V2558</f>
        <v>FT-CAND-ERMS-PRC-</v>
      </c>
    </row>
    <row r="2559" customFormat="false" ht="12.75" hidden="false" customHeight="false" outlineLevel="0" collapsed="false">
      <c r="A2559" s="80" t="n">
        <v>36682</v>
      </c>
      <c r="B2559" s="81" t="s">
        <v>55</v>
      </c>
      <c r="C2559" s="81" t="s">
        <v>56</v>
      </c>
      <c r="D2559" s="81" t="s">
        <v>94</v>
      </c>
      <c r="E2559" s="81" t="s">
        <v>24</v>
      </c>
      <c r="F2559" s="81"/>
      <c r="G2559" s="81" t="s">
        <v>75</v>
      </c>
      <c r="H2559" s="88" t="n">
        <v>39295</v>
      </c>
      <c r="I2559" s="81" t="n">
        <v>0</v>
      </c>
      <c r="J2559" s="81" t="n">
        <v>0</v>
      </c>
      <c r="K2559" s="82" t="n">
        <f aca="false">IF(J2559=0,0,J2559/I2559)</f>
        <v>0</v>
      </c>
      <c r="L2559" s="82" t="n">
        <f aca="false">I2559/UOM</f>
        <v>0</v>
      </c>
      <c r="M2559" s="82" t="n">
        <f aca="false">J2559/UOM</f>
        <v>0</v>
      </c>
      <c r="N2559" s="83" t="str">
        <f aca="false">IF(F2559="P","PHY",IF(F2559="G","G",E2559))</f>
        <v>P</v>
      </c>
      <c r="O2559" s="83" t="str">
        <f aca="false">IF(ISNA(VLOOKUP(G2559,BadCanCurves,1,FALSE())),VLOOKUP(D2559,FOLIOS,6,FALSE()),"not used")</f>
        <v>not used</v>
      </c>
      <c r="P2559" s="83" t="n">
        <f aca="false">IF($N2559="P",VLOOKUP(H2559,PrcBuckets,2,FALSE()),0)</f>
        <v>13</v>
      </c>
      <c r="Q2559" s="83" t="n">
        <f aca="false">IF($N2559="D",VLOOKUP(H2559,BasisBuckets,2,FALSE()),0)</f>
        <v>0</v>
      </c>
      <c r="R2559" s="83" t="n">
        <f aca="false">IF($N2559="PHY",VLOOKUP(H2559,PGDBuckets,2,FALSE()),0)</f>
        <v>0</v>
      </c>
      <c r="S2559" s="83" t="n">
        <f aca="false">IF($N2559="G",VLOOKUP(H2559,PGDBuckets,2,FALSE()),0)</f>
        <v>0</v>
      </c>
      <c r="T2559" s="83" t="n">
        <f aca="false">SUM(P2559:S2559)</f>
        <v>13</v>
      </c>
      <c r="U2559" s="83" t="str">
        <f aca="false">IF(O2559="not used","-",O2559&amp;N2559&amp;T2559)</f>
        <v>-</v>
      </c>
      <c r="V2559" s="83" t="str">
        <f aca="false">IF(O2559="Not Used","-",VLOOKUP(D2559,FOLIOS,7,FALSE())&amp;H2559)</f>
        <v>-</v>
      </c>
      <c r="W2559" s="83" t="str">
        <f aca="false">IF(U2559="-","-",O2559&amp;E2559&amp;H2559)</f>
        <v>-</v>
      </c>
      <c r="X2559" s="84" t="str">
        <f aca="false">D2559&amp;G2559</f>
        <v>FT-CAND-ERMS-PRCNG</v>
      </c>
      <c r="AF2559" s="0" t="str">
        <f aca="false">D2559&amp;V2559</f>
        <v>FT-CAND-ERMS-PRC-</v>
      </c>
    </row>
    <row r="2560" customFormat="false" ht="12.75" hidden="false" customHeight="false" outlineLevel="0" collapsed="false">
      <c r="A2560" s="80" t="n">
        <v>36682</v>
      </c>
      <c r="B2560" s="81" t="s">
        <v>55</v>
      </c>
      <c r="C2560" s="81" t="s">
        <v>56</v>
      </c>
      <c r="D2560" s="81" t="s">
        <v>94</v>
      </c>
      <c r="E2560" s="81" t="s">
        <v>24</v>
      </c>
      <c r="F2560" s="81"/>
      <c r="G2560" s="81" t="s">
        <v>75</v>
      </c>
      <c r="H2560" s="88" t="n">
        <v>39326</v>
      </c>
      <c r="I2560" s="81" t="n">
        <v>0</v>
      </c>
      <c r="J2560" s="81" t="n">
        <v>0</v>
      </c>
      <c r="K2560" s="82" t="n">
        <f aca="false">IF(J2560=0,0,J2560/I2560)</f>
        <v>0</v>
      </c>
      <c r="L2560" s="82" t="n">
        <f aca="false">I2560/UOM</f>
        <v>0</v>
      </c>
      <c r="M2560" s="82" t="n">
        <f aca="false">J2560/UOM</f>
        <v>0</v>
      </c>
      <c r="N2560" s="83" t="str">
        <f aca="false">IF(F2560="P","PHY",IF(F2560="G","G",E2560))</f>
        <v>P</v>
      </c>
      <c r="O2560" s="83" t="str">
        <f aca="false">IF(ISNA(VLOOKUP(G2560,BadCanCurves,1,FALSE())),VLOOKUP(D2560,FOLIOS,6,FALSE()),"not used")</f>
        <v>not used</v>
      </c>
      <c r="P2560" s="83" t="n">
        <f aca="false">IF($N2560="P",VLOOKUP(H2560,PrcBuckets,2,FALSE()),0)</f>
        <v>13</v>
      </c>
      <c r="Q2560" s="83" t="n">
        <f aca="false">IF($N2560="D",VLOOKUP(H2560,BasisBuckets,2,FALSE()),0)</f>
        <v>0</v>
      </c>
      <c r="R2560" s="83" t="n">
        <f aca="false">IF($N2560="PHY",VLOOKUP(H2560,PGDBuckets,2,FALSE()),0)</f>
        <v>0</v>
      </c>
      <c r="S2560" s="83" t="n">
        <f aca="false">IF($N2560="G",VLOOKUP(H2560,PGDBuckets,2,FALSE()),0)</f>
        <v>0</v>
      </c>
      <c r="T2560" s="83" t="n">
        <f aca="false">SUM(P2560:S2560)</f>
        <v>13</v>
      </c>
      <c r="U2560" s="83" t="str">
        <f aca="false">IF(O2560="not used","-",O2560&amp;N2560&amp;T2560)</f>
        <v>-</v>
      </c>
      <c r="V2560" s="83" t="str">
        <f aca="false">IF(O2560="Not Used","-",VLOOKUP(D2560,FOLIOS,7,FALSE())&amp;H2560)</f>
        <v>-</v>
      </c>
      <c r="W2560" s="83" t="str">
        <f aca="false">IF(U2560="-","-",O2560&amp;E2560&amp;H2560)</f>
        <v>-</v>
      </c>
      <c r="X2560" s="84" t="str">
        <f aca="false">D2560&amp;G2560</f>
        <v>FT-CAND-ERMS-PRCNG</v>
      </c>
      <c r="AF2560" s="0" t="str">
        <f aca="false">D2560&amp;V2560</f>
        <v>FT-CAND-ERMS-PRC-</v>
      </c>
    </row>
    <row r="2561" customFormat="false" ht="12.75" hidden="false" customHeight="false" outlineLevel="0" collapsed="false">
      <c r="A2561" s="80" t="n">
        <v>36682</v>
      </c>
      <c r="B2561" s="81" t="s">
        <v>55</v>
      </c>
      <c r="C2561" s="81" t="s">
        <v>56</v>
      </c>
      <c r="D2561" s="81" t="s">
        <v>94</v>
      </c>
      <c r="E2561" s="81" t="s">
        <v>24</v>
      </c>
      <c r="F2561" s="81"/>
      <c r="G2561" s="81" t="s">
        <v>75</v>
      </c>
      <c r="H2561" s="88" t="n">
        <v>39356</v>
      </c>
      <c r="I2561" s="81" t="n">
        <v>0</v>
      </c>
      <c r="J2561" s="81" t="n">
        <v>0</v>
      </c>
      <c r="K2561" s="82" t="n">
        <f aca="false">IF(J2561=0,0,J2561/I2561)</f>
        <v>0</v>
      </c>
      <c r="L2561" s="82" t="n">
        <f aca="false">I2561/UOM</f>
        <v>0</v>
      </c>
      <c r="M2561" s="82" t="n">
        <f aca="false">J2561/UOM</f>
        <v>0</v>
      </c>
      <c r="N2561" s="83" t="str">
        <f aca="false">IF(F2561="P","PHY",IF(F2561="G","G",E2561))</f>
        <v>P</v>
      </c>
      <c r="O2561" s="83" t="str">
        <f aca="false">IF(ISNA(VLOOKUP(G2561,BadCanCurves,1,FALSE())),VLOOKUP(D2561,FOLIOS,6,FALSE()),"not used")</f>
        <v>not used</v>
      </c>
      <c r="P2561" s="83" t="n">
        <f aca="false">IF($N2561="P",VLOOKUP(H2561,PrcBuckets,2,FALSE()),0)</f>
        <v>13</v>
      </c>
      <c r="Q2561" s="83" t="n">
        <f aca="false">IF($N2561="D",VLOOKUP(H2561,BasisBuckets,2,FALSE()),0)</f>
        <v>0</v>
      </c>
      <c r="R2561" s="83" t="n">
        <f aca="false">IF($N2561="PHY",VLOOKUP(H2561,PGDBuckets,2,FALSE()),0)</f>
        <v>0</v>
      </c>
      <c r="S2561" s="83" t="n">
        <f aca="false">IF($N2561="G",VLOOKUP(H2561,PGDBuckets,2,FALSE()),0)</f>
        <v>0</v>
      </c>
      <c r="T2561" s="83" t="n">
        <f aca="false">SUM(P2561:S2561)</f>
        <v>13</v>
      </c>
      <c r="U2561" s="83" t="str">
        <f aca="false">IF(O2561="not used","-",O2561&amp;N2561&amp;T2561)</f>
        <v>-</v>
      </c>
      <c r="V2561" s="83" t="str">
        <f aca="false">IF(O2561="Not Used","-",VLOOKUP(D2561,FOLIOS,7,FALSE())&amp;H2561)</f>
        <v>-</v>
      </c>
      <c r="W2561" s="83" t="str">
        <f aca="false">IF(U2561="-","-",O2561&amp;E2561&amp;H2561)</f>
        <v>-</v>
      </c>
      <c r="X2561" s="84" t="str">
        <f aca="false">D2561&amp;G2561</f>
        <v>FT-CAND-ERMS-PRCNG</v>
      </c>
      <c r="AF2561" s="0" t="str">
        <f aca="false">D2561&amp;V2561</f>
        <v>FT-CAND-ERMS-PRC-</v>
      </c>
    </row>
    <row r="2562" customFormat="false" ht="12.75" hidden="false" customHeight="false" outlineLevel="0" collapsed="false">
      <c r="A2562" s="80" t="n">
        <v>36682</v>
      </c>
      <c r="B2562" s="81" t="s">
        <v>55</v>
      </c>
      <c r="C2562" s="81" t="s">
        <v>56</v>
      </c>
      <c r="D2562" s="81" t="s">
        <v>94</v>
      </c>
      <c r="E2562" s="81" t="s">
        <v>24</v>
      </c>
      <c r="F2562" s="81"/>
      <c r="G2562" s="81" t="s">
        <v>75</v>
      </c>
      <c r="H2562" s="88" t="n">
        <v>39387</v>
      </c>
      <c r="I2562" s="81" t="n">
        <v>0</v>
      </c>
      <c r="J2562" s="81" t="n">
        <v>0</v>
      </c>
      <c r="K2562" s="82" t="n">
        <f aca="false">IF(J2562=0,0,J2562/I2562)</f>
        <v>0</v>
      </c>
      <c r="L2562" s="82" t="n">
        <f aca="false">I2562/UOM</f>
        <v>0</v>
      </c>
      <c r="M2562" s="82" t="n">
        <f aca="false">J2562/UOM</f>
        <v>0</v>
      </c>
      <c r="N2562" s="83" t="str">
        <f aca="false">IF(F2562="P","PHY",IF(F2562="G","G",E2562))</f>
        <v>P</v>
      </c>
      <c r="O2562" s="83" t="str">
        <f aca="false">IF(ISNA(VLOOKUP(G2562,BadCanCurves,1,FALSE())),VLOOKUP(D2562,FOLIOS,6,FALSE()),"not used")</f>
        <v>not used</v>
      </c>
      <c r="P2562" s="83" t="n">
        <f aca="false">IF($N2562="P",VLOOKUP(H2562,PrcBuckets,2,FALSE()),0)</f>
        <v>13</v>
      </c>
      <c r="Q2562" s="83" t="n">
        <f aca="false">IF($N2562="D",VLOOKUP(H2562,BasisBuckets,2,FALSE()),0)</f>
        <v>0</v>
      </c>
      <c r="R2562" s="83" t="n">
        <f aca="false">IF($N2562="PHY",VLOOKUP(H2562,PGDBuckets,2,FALSE()),0)</f>
        <v>0</v>
      </c>
      <c r="S2562" s="83" t="n">
        <f aca="false">IF($N2562="G",VLOOKUP(H2562,PGDBuckets,2,FALSE()),0)</f>
        <v>0</v>
      </c>
      <c r="T2562" s="83" t="n">
        <f aca="false">SUM(P2562:S2562)</f>
        <v>13</v>
      </c>
      <c r="U2562" s="83" t="str">
        <f aca="false">IF(O2562="not used","-",O2562&amp;N2562&amp;T2562)</f>
        <v>-</v>
      </c>
      <c r="V2562" s="83" t="str">
        <f aca="false">IF(O2562="Not Used","-",VLOOKUP(D2562,FOLIOS,7,FALSE())&amp;H2562)</f>
        <v>-</v>
      </c>
      <c r="W2562" s="83" t="str">
        <f aca="false">IF(U2562="-","-",O2562&amp;E2562&amp;H2562)</f>
        <v>-</v>
      </c>
      <c r="X2562" s="84" t="str">
        <f aca="false">D2562&amp;G2562</f>
        <v>FT-CAND-ERMS-PRCNG</v>
      </c>
      <c r="AF2562" s="0" t="str">
        <f aca="false">D2562&amp;V2562</f>
        <v>FT-CAND-ERMS-PRC-</v>
      </c>
    </row>
    <row r="2563" customFormat="false" ht="12.75" hidden="false" customHeight="false" outlineLevel="0" collapsed="false">
      <c r="A2563" s="80" t="n">
        <v>36682</v>
      </c>
      <c r="B2563" s="81" t="s">
        <v>55</v>
      </c>
      <c r="C2563" s="81" t="s">
        <v>56</v>
      </c>
      <c r="D2563" s="81" t="s">
        <v>94</v>
      </c>
      <c r="E2563" s="81" t="s">
        <v>24</v>
      </c>
      <c r="F2563" s="81"/>
      <c r="G2563" s="81" t="s">
        <v>75</v>
      </c>
      <c r="H2563" s="88" t="n">
        <v>39417</v>
      </c>
      <c r="I2563" s="81" t="n">
        <v>0</v>
      </c>
      <c r="J2563" s="81" t="n">
        <v>0</v>
      </c>
      <c r="K2563" s="82" t="n">
        <f aca="false">IF(J2563=0,0,J2563/I2563)</f>
        <v>0</v>
      </c>
      <c r="L2563" s="82" t="n">
        <f aca="false">I2563/UOM</f>
        <v>0</v>
      </c>
      <c r="M2563" s="82" t="n">
        <f aca="false">J2563/UOM</f>
        <v>0</v>
      </c>
      <c r="N2563" s="83" t="str">
        <f aca="false">IF(F2563="P","PHY",IF(F2563="G","G",E2563))</f>
        <v>P</v>
      </c>
      <c r="O2563" s="83" t="str">
        <f aca="false">IF(ISNA(VLOOKUP(G2563,BadCanCurves,1,FALSE())),VLOOKUP(D2563,FOLIOS,6,FALSE()),"not used")</f>
        <v>not used</v>
      </c>
      <c r="P2563" s="83" t="n">
        <f aca="false">IF($N2563="P",VLOOKUP(H2563,PrcBuckets,2,FALSE()),0)</f>
        <v>13</v>
      </c>
      <c r="Q2563" s="83" t="n">
        <f aca="false">IF($N2563="D",VLOOKUP(H2563,BasisBuckets,2,FALSE()),0)</f>
        <v>0</v>
      </c>
      <c r="R2563" s="83" t="n">
        <f aca="false">IF($N2563="PHY",VLOOKUP(H2563,PGDBuckets,2,FALSE()),0)</f>
        <v>0</v>
      </c>
      <c r="S2563" s="83" t="n">
        <f aca="false">IF($N2563="G",VLOOKUP(H2563,PGDBuckets,2,FALSE()),0)</f>
        <v>0</v>
      </c>
      <c r="T2563" s="83" t="n">
        <f aca="false">SUM(P2563:S2563)</f>
        <v>13</v>
      </c>
      <c r="U2563" s="83" t="str">
        <f aca="false">IF(O2563="not used","-",O2563&amp;N2563&amp;T2563)</f>
        <v>-</v>
      </c>
      <c r="V2563" s="83" t="str">
        <f aca="false">IF(O2563="Not Used","-",VLOOKUP(D2563,FOLIOS,7,FALSE())&amp;H2563)</f>
        <v>-</v>
      </c>
      <c r="W2563" s="83" t="str">
        <f aca="false">IF(U2563="-","-",O2563&amp;E2563&amp;H2563)</f>
        <v>-</v>
      </c>
      <c r="X2563" s="84" t="str">
        <f aca="false">D2563&amp;G2563</f>
        <v>FT-CAND-ERMS-PRCNG</v>
      </c>
      <c r="AF2563" s="0" t="str">
        <f aca="false">D2563&amp;V2563</f>
        <v>FT-CAND-ERMS-PRC-</v>
      </c>
    </row>
    <row r="2564" customFormat="false" ht="12.75" hidden="false" customHeight="false" outlineLevel="0" collapsed="false">
      <c r="A2564" s="80" t="n">
        <v>36682</v>
      </c>
      <c r="B2564" s="81" t="s">
        <v>55</v>
      </c>
      <c r="C2564" s="81" t="s">
        <v>56</v>
      </c>
      <c r="D2564" s="81" t="s">
        <v>94</v>
      </c>
      <c r="E2564" s="81" t="s">
        <v>24</v>
      </c>
      <c r="F2564" s="81"/>
      <c r="G2564" s="81" t="s">
        <v>75</v>
      </c>
      <c r="H2564" s="88" t="n">
        <v>39448</v>
      </c>
      <c r="I2564" s="81" t="n">
        <v>0</v>
      </c>
      <c r="J2564" s="81" t="n">
        <v>0</v>
      </c>
      <c r="K2564" s="82" t="n">
        <f aca="false">IF(J2564=0,0,J2564/I2564)</f>
        <v>0</v>
      </c>
      <c r="L2564" s="82" t="n">
        <f aca="false">I2564/UOM</f>
        <v>0</v>
      </c>
      <c r="M2564" s="82" t="n">
        <f aca="false">J2564/UOM</f>
        <v>0</v>
      </c>
      <c r="N2564" s="83" t="str">
        <f aca="false">IF(F2564="P","PHY",IF(F2564="G","G",E2564))</f>
        <v>P</v>
      </c>
      <c r="O2564" s="83" t="str">
        <f aca="false">IF(ISNA(VLOOKUP(G2564,BadCanCurves,1,FALSE())),VLOOKUP(D2564,FOLIOS,6,FALSE()),"not used")</f>
        <v>not used</v>
      </c>
      <c r="P2564" s="83" t="n">
        <f aca="false">IF($N2564="P",VLOOKUP(H2564,PrcBuckets,2,FALSE()),0)</f>
        <v>13</v>
      </c>
      <c r="Q2564" s="83" t="n">
        <f aca="false">IF($N2564="D",VLOOKUP(H2564,BasisBuckets,2,FALSE()),0)</f>
        <v>0</v>
      </c>
      <c r="R2564" s="83" t="n">
        <f aca="false">IF($N2564="PHY",VLOOKUP(H2564,PGDBuckets,2,FALSE()),0)</f>
        <v>0</v>
      </c>
      <c r="S2564" s="83" t="n">
        <f aca="false">IF($N2564="G",VLOOKUP(H2564,PGDBuckets,2,FALSE()),0)</f>
        <v>0</v>
      </c>
      <c r="T2564" s="83" t="n">
        <f aca="false">SUM(P2564:S2564)</f>
        <v>13</v>
      </c>
      <c r="U2564" s="83" t="str">
        <f aca="false">IF(O2564="not used","-",O2564&amp;N2564&amp;T2564)</f>
        <v>-</v>
      </c>
      <c r="V2564" s="83" t="str">
        <f aca="false">IF(O2564="Not Used","-",VLOOKUP(D2564,FOLIOS,7,FALSE())&amp;H2564)</f>
        <v>-</v>
      </c>
      <c r="W2564" s="83" t="str">
        <f aca="false">IF(U2564="-","-",O2564&amp;E2564&amp;H2564)</f>
        <v>-</v>
      </c>
      <c r="X2564" s="84" t="str">
        <f aca="false">D2564&amp;G2564</f>
        <v>FT-CAND-ERMS-PRCNG</v>
      </c>
      <c r="AF2564" s="0" t="str">
        <f aca="false">D2564&amp;V2564</f>
        <v>FT-CAND-ERMS-PRC-</v>
      </c>
    </row>
    <row r="2565" customFormat="false" ht="12.75" hidden="false" customHeight="false" outlineLevel="0" collapsed="false">
      <c r="A2565" s="80" t="n">
        <v>36682</v>
      </c>
      <c r="B2565" s="81" t="s">
        <v>55</v>
      </c>
      <c r="C2565" s="81" t="s">
        <v>56</v>
      </c>
      <c r="D2565" s="81" t="s">
        <v>94</v>
      </c>
      <c r="E2565" s="81" t="s">
        <v>24</v>
      </c>
      <c r="F2565" s="81"/>
      <c r="G2565" s="81" t="s">
        <v>75</v>
      </c>
      <c r="H2565" s="88" t="n">
        <v>39479</v>
      </c>
      <c r="I2565" s="81" t="n">
        <v>0</v>
      </c>
      <c r="J2565" s="81" t="n">
        <v>0</v>
      </c>
      <c r="K2565" s="82" t="n">
        <f aca="false">IF(J2565=0,0,J2565/I2565)</f>
        <v>0</v>
      </c>
      <c r="L2565" s="82" t="n">
        <f aca="false">I2565/UOM</f>
        <v>0</v>
      </c>
      <c r="M2565" s="82" t="n">
        <f aca="false">J2565/UOM</f>
        <v>0</v>
      </c>
      <c r="N2565" s="83" t="str">
        <f aca="false">IF(F2565="P","PHY",IF(F2565="G","G",E2565))</f>
        <v>P</v>
      </c>
      <c r="O2565" s="83" t="str">
        <f aca="false">IF(ISNA(VLOOKUP(G2565,BadCanCurves,1,FALSE())),VLOOKUP(D2565,FOLIOS,6,FALSE()),"not used")</f>
        <v>not used</v>
      </c>
      <c r="P2565" s="83" t="n">
        <f aca="false">IF($N2565="P",VLOOKUP(H2565,PrcBuckets,2,FALSE()),0)</f>
        <v>13</v>
      </c>
      <c r="Q2565" s="83" t="n">
        <f aca="false">IF($N2565="D",VLOOKUP(H2565,BasisBuckets,2,FALSE()),0)</f>
        <v>0</v>
      </c>
      <c r="R2565" s="83" t="n">
        <f aca="false">IF($N2565="PHY",VLOOKUP(H2565,PGDBuckets,2,FALSE()),0)</f>
        <v>0</v>
      </c>
      <c r="S2565" s="83" t="n">
        <f aca="false">IF($N2565="G",VLOOKUP(H2565,PGDBuckets,2,FALSE()),0)</f>
        <v>0</v>
      </c>
      <c r="T2565" s="83" t="n">
        <f aca="false">SUM(P2565:S2565)</f>
        <v>13</v>
      </c>
      <c r="U2565" s="83" t="str">
        <f aca="false">IF(O2565="not used","-",O2565&amp;N2565&amp;T2565)</f>
        <v>-</v>
      </c>
      <c r="V2565" s="83" t="str">
        <f aca="false">IF(O2565="Not Used","-",VLOOKUP(D2565,FOLIOS,7,FALSE())&amp;H2565)</f>
        <v>-</v>
      </c>
      <c r="W2565" s="83" t="str">
        <f aca="false">IF(U2565="-","-",O2565&amp;E2565&amp;H2565)</f>
        <v>-</v>
      </c>
      <c r="X2565" s="84" t="str">
        <f aca="false">D2565&amp;G2565</f>
        <v>FT-CAND-ERMS-PRCNG</v>
      </c>
      <c r="AF2565" s="0" t="str">
        <f aca="false">D2565&amp;V2565</f>
        <v>FT-CAND-ERMS-PRC-</v>
      </c>
    </row>
    <row r="2566" customFormat="false" ht="12.75" hidden="false" customHeight="false" outlineLevel="0" collapsed="false">
      <c r="A2566" s="80" t="n">
        <v>36682</v>
      </c>
      <c r="B2566" s="81" t="s">
        <v>55</v>
      </c>
      <c r="C2566" s="81" t="s">
        <v>56</v>
      </c>
      <c r="D2566" s="81" t="s">
        <v>94</v>
      </c>
      <c r="E2566" s="81" t="s">
        <v>24</v>
      </c>
      <c r="F2566" s="81"/>
      <c r="G2566" s="81" t="s">
        <v>75</v>
      </c>
      <c r="H2566" s="88" t="n">
        <v>39508</v>
      </c>
      <c r="I2566" s="81" t="n">
        <v>0</v>
      </c>
      <c r="J2566" s="81" t="n">
        <v>0</v>
      </c>
      <c r="K2566" s="82" t="n">
        <f aca="false">IF(J2566=0,0,J2566/I2566)</f>
        <v>0</v>
      </c>
      <c r="L2566" s="82" t="n">
        <f aca="false">I2566/UOM</f>
        <v>0</v>
      </c>
      <c r="M2566" s="82" t="n">
        <f aca="false">J2566/UOM</f>
        <v>0</v>
      </c>
      <c r="N2566" s="83" t="str">
        <f aca="false">IF(F2566="P","PHY",IF(F2566="G","G",E2566))</f>
        <v>P</v>
      </c>
      <c r="O2566" s="83" t="str">
        <f aca="false">IF(ISNA(VLOOKUP(G2566,BadCanCurves,1,FALSE())),VLOOKUP(D2566,FOLIOS,6,FALSE()),"not used")</f>
        <v>not used</v>
      </c>
      <c r="P2566" s="83" t="n">
        <f aca="false">IF($N2566="P",VLOOKUP(H2566,PrcBuckets,2,FALSE()),0)</f>
        <v>13</v>
      </c>
      <c r="Q2566" s="83" t="n">
        <f aca="false">IF($N2566="D",VLOOKUP(H2566,BasisBuckets,2,FALSE()),0)</f>
        <v>0</v>
      </c>
      <c r="R2566" s="83" t="n">
        <f aca="false">IF($N2566="PHY",VLOOKUP(H2566,PGDBuckets,2,FALSE()),0)</f>
        <v>0</v>
      </c>
      <c r="S2566" s="83" t="n">
        <f aca="false">IF($N2566="G",VLOOKUP(H2566,PGDBuckets,2,FALSE()),0)</f>
        <v>0</v>
      </c>
      <c r="T2566" s="83" t="n">
        <f aca="false">SUM(P2566:S2566)</f>
        <v>13</v>
      </c>
      <c r="U2566" s="83" t="str">
        <f aca="false">IF(O2566="not used","-",O2566&amp;N2566&amp;T2566)</f>
        <v>-</v>
      </c>
      <c r="V2566" s="83" t="str">
        <f aca="false">IF(O2566="Not Used","-",VLOOKUP(D2566,FOLIOS,7,FALSE())&amp;H2566)</f>
        <v>-</v>
      </c>
      <c r="W2566" s="83" t="str">
        <f aca="false">IF(U2566="-","-",O2566&amp;E2566&amp;H2566)</f>
        <v>-</v>
      </c>
      <c r="X2566" s="84" t="str">
        <f aca="false">D2566&amp;G2566</f>
        <v>FT-CAND-ERMS-PRCNG</v>
      </c>
      <c r="AF2566" s="0" t="str">
        <f aca="false">D2566&amp;V2566</f>
        <v>FT-CAND-ERMS-PRC-</v>
      </c>
    </row>
    <row r="2567" customFormat="false" ht="12.75" hidden="false" customHeight="false" outlineLevel="0" collapsed="false">
      <c r="A2567" s="80" t="n">
        <v>36682</v>
      </c>
      <c r="B2567" s="81" t="s">
        <v>55</v>
      </c>
      <c r="C2567" s="81" t="s">
        <v>56</v>
      </c>
      <c r="D2567" s="81" t="s">
        <v>94</v>
      </c>
      <c r="E2567" s="81" t="s">
        <v>24</v>
      </c>
      <c r="F2567" s="81"/>
      <c r="G2567" s="81" t="s">
        <v>75</v>
      </c>
      <c r="H2567" s="88" t="n">
        <v>39539</v>
      </c>
      <c r="I2567" s="81" t="n">
        <v>0</v>
      </c>
      <c r="J2567" s="81" t="n">
        <v>0</v>
      </c>
      <c r="K2567" s="82" t="n">
        <f aca="false">IF(J2567=0,0,J2567/I2567)</f>
        <v>0</v>
      </c>
      <c r="L2567" s="82" t="n">
        <f aca="false">I2567/UOM</f>
        <v>0</v>
      </c>
      <c r="M2567" s="82" t="n">
        <f aca="false">J2567/UOM</f>
        <v>0</v>
      </c>
      <c r="N2567" s="83" t="str">
        <f aca="false">IF(F2567="P","PHY",IF(F2567="G","G",E2567))</f>
        <v>P</v>
      </c>
      <c r="O2567" s="83" t="str">
        <f aca="false">IF(ISNA(VLOOKUP(G2567,BadCanCurves,1,FALSE())),VLOOKUP(D2567,FOLIOS,6,FALSE()),"not used")</f>
        <v>not used</v>
      </c>
      <c r="P2567" s="83" t="n">
        <f aca="false">IF($N2567="P",VLOOKUP(H2567,PrcBuckets,2,FALSE()),0)</f>
        <v>13</v>
      </c>
      <c r="Q2567" s="83" t="n">
        <f aca="false">IF($N2567="D",VLOOKUP(H2567,BasisBuckets,2,FALSE()),0)</f>
        <v>0</v>
      </c>
      <c r="R2567" s="83" t="n">
        <f aca="false">IF($N2567="PHY",VLOOKUP(H2567,PGDBuckets,2,FALSE()),0)</f>
        <v>0</v>
      </c>
      <c r="S2567" s="83" t="n">
        <f aca="false">IF($N2567="G",VLOOKUP(H2567,PGDBuckets,2,FALSE()),0)</f>
        <v>0</v>
      </c>
      <c r="T2567" s="83" t="n">
        <f aca="false">SUM(P2567:S2567)</f>
        <v>13</v>
      </c>
      <c r="U2567" s="83" t="str">
        <f aca="false">IF(O2567="not used","-",O2567&amp;N2567&amp;T2567)</f>
        <v>-</v>
      </c>
      <c r="V2567" s="83" t="str">
        <f aca="false">IF(O2567="Not Used","-",VLOOKUP(D2567,FOLIOS,7,FALSE())&amp;H2567)</f>
        <v>-</v>
      </c>
      <c r="W2567" s="83" t="str">
        <f aca="false">IF(U2567="-","-",O2567&amp;E2567&amp;H2567)</f>
        <v>-</v>
      </c>
      <c r="X2567" s="84" t="str">
        <f aca="false">D2567&amp;G2567</f>
        <v>FT-CAND-ERMS-PRCNG</v>
      </c>
      <c r="AF2567" s="0" t="str">
        <f aca="false">D2567&amp;V2567</f>
        <v>FT-CAND-ERMS-PRC-</v>
      </c>
    </row>
    <row r="2568" customFormat="false" ht="12.75" hidden="false" customHeight="false" outlineLevel="0" collapsed="false">
      <c r="A2568" s="80" t="n">
        <v>36682</v>
      </c>
      <c r="B2568" s="81" t="s">
        <v>55</v>
      </c>
      <c r="C2568" s="81" t="s">
        <v>56</v>
      </c>
      <c r="D2568" s="81" t="s">
        <v>94</v>
      </c>
      <c r="E2568" s="81" t="s">
        <v>24</v>
      </c>
      <c r="F2568" s="81"/>
      <c r="G2568" s="81" t="s">
        <v>75</v>
      </c>
      <c r="H2568" s="88" t="n">
        <v>39569</v>
      </c>
      <c r="I2568" s="81" t="n">
        <v>0</v>
      </c>
      <c r="J2568" s="81" t="n">
        <v>0</v>
      </c>
      <c r="K2568" s="82" t="n">
        <f aca="false">IF(J2568=0,0,J2568/I2568)</f>
        <v>0</v>
      </c>
      <c r="L2568" s="82" t="n">
        <f aca="false">I2568/UOM</f>
        <v>0</v>
      </c>
      <c r="M2568" s="82" t="n">
        <f aca="false">J2568/UOM</f>
        <v>0</v>
      </c>
      <c r="N2568" s="83" t="str">
        <f aca="false">IF(F2568="P","PHY",IF(F2568="G","G",E2568))</f>
        <v>P</v>
      </c>
      <c r="O2568" s="83" t="str">
        <f aca="false">IF(ISNA(VLOOKUP(G2568,BadCanCurves,1,FALSE())),VLOOKUP(D2568,FOLIOS,6,FALSE()),"not used")</f>
        <v>not used</v>
      </c>
      <c r="P2568" s="83" t="n">
        <f aca="false">IF($N2568="P",VLOOKUP(H2568,PrcBuckets,2,FALSE()),0)</f>
        <v>13</v>
      </c>
      <c r="Q2568" s="83" t="n">
        <f aca="false">IF($N2568="D",VLOOKUP(H2568,BasisBuckets,2,FALSE()),0)</f>
        <v>0</v>
      </c>
      <c r="R2568" s="83" t="n">
        <f aca="false">IF($N2568="PHY",VLOOKUP(H2568,PGDBuckets,2,FALSE()),0)</f>
        <v>0</v>
      </c>
      <c r="S2568" s="83" t="n">
        <f aca="false">IF($N2568="G",VLOOKUP(H2568,PGDBuckets,2,FALSE()),0)</f>
        <v>0</v>
      </c>
      <c r="T2568" s="83" t="n">
        <f aca="false">SUM(P2568:S2568)</f>
        <v>13</v>
      </c>
      <c r="U2568" s="83" t="str">
        <f aca="false">IF(O2568="not used","-",O2568&amp;N2568&amp;T2568)</f>
        <v>-</v>
      </c>
      <c r="V2568" s="83" t="str">
        <f aca="false">IF(O2568="Not Used","-",VLOOKUP(D2568,FOLIOS,7,FALSE())&amp;H2568)</f>
        <v>-</v>
      </c>
      <c r="W2568" s="83" t="str">
        <f aca="false">IF(U2568="-","-",O2568&amp;E2568&amp;H2568)</f>
        <v>-</v>
      </c>
      <c r="X2568" s="84" t="str">
        <f aca="false">D2568&amp;G2568</f>
        <v>FT-CAND-ERMS-PRCNG</v>
      </c>
      <c r="AF2568" s="0" t="str">
        <f aca="false">D2568&amp;V2568</f>
        <v>FT-CAND-ERMS-PRC-</v>
      </c>
    </row>
    <row r="2569" customFormat="false" ht="12.75" hidden="false" customHeight="false" outlineLevel="0" collapsed="false">
      <c r="A2569" s="80" t="n">
        <v>36682</v>
      </c>
      <c r="B2569" s="81" t="s">
        <v>55</v>
      </c>
      <c r="C2569" s="81" t="s">
        <v>56</v>
      </c>
      <c r="D2569" s="81" t="s">
        <v>94</v>
      </c>
      <c r="E2569" s="81" t="s">
        <v>24</v>
      </c>
      <c r="F2569" s="81"/>
      <c r="G2569" s="81" t="s">
        <v>75</v>
      </c>
      <c r="H2569" s="88" t="n">
        <v>39600</v>
      </c>
      <c r="I2569" s="81" t="n">
        <v>0</v>
      </c>
      <c r="J2569" s="81" t="n">
        <v>0</v>
      </c>
      <c r="K2569" s="82" t="n">
        <f aca="false">IF(J2569=0,0,J2569/I2569)</f>
        <v>0</v>
      </c>
      <c r="L2569" s="82" t="n">
        <f aca="false">I2569/UOM</f>
        <v>0</v>
      </c>
      <c r="M2569" s="82" t="n">
        <f aca="false">J2569/UOM</f>
        <v>0</v>
      </c>
      <c r="N2569" s="83" t="str">
        <f aca="false">IF(F2569="P","PHY",IF(F2569="G","G",E2569))</f>
        <v>P</v>
      </c>
      <c r="O2569" s="83" t="str">
        <f aca="false">IF(ISNA(VLOOKUP(G2569,BadCanCurves,1,FALSE())),VLOOKUP(D2569,FOLIOS,6,FALSE()),"not used")</f>
        <v>not used</v>
      </c>
      <c r="P2569" s="83" t="n">
        <f aca="false">IF($N2569="P",VLOOKUP(H2569,PrcBuckets,2,FALSE()),0)</f>
        <v>13</v>
      </c>
      <c r="Q2569" s="83" t="n">
        <f aca="false">IF($N2569="D",VLOOKUP(H2569,BasisBuckets,2,FALSE()),0)</f>
        <v>0</v>
      </c>
      <c r="R2569" s="83" t="n">
        <f aca="false">IF($N2569="PHY",VLOOKUP(H2569,PGDBuckets,2,FALSE()),0)</f>
        <v>0</v>
      </c>
      <c r="S2569" s="83" t="n">
        <f aca="false">IF($N2569="G",VLOOKUP(H2569,PGDBuckets,2,FALSE()),0)</f>
        <v>0</v>
      </c>
      <c r="T2569" s="83" t="n">
        <f aca="false">SUM(P2569:S2569)</f>
        <v>13</v>
      </c>
      <c r="U2569" s="83" t="str">
        <f aca="false">IF(O2569="not used","-",O2569&amp;N2569&amp;T2569)</f>
        <v>-</v>
      </c>
      <c r="V2569" s="83" t="str">
        <f aca="false">IF(O2569="Not Used","-",VLOOKUP(D2569,FOLIOS,7,FALSE())&amp;H2569)</f>
        <v>-</v>
      </c>
      <c r="W2569" s="83" t="str">
        <f aca="false">IF(U2569="-","-",O2569&amp;E2569&amp;H2569)</f>
        <v>-</v>
      </c>
      <c r="X2569" s="84" t="str">
        <f aca="false">D2569&amp;G2569</f>
        <v>FT-CAND-ERMS-PRCNG</v>
      </c>
      <c r="AF2569" s="0" t="str">
        <f aca="false">D2569&amp;V2569</f>
        <v>FT-CAND-ERMS-PRC-</v>
      </c>
    </row>
    <row r="2570" customFormat="false" ht="12.75" hidden="false" customHeight="false" outlineLevel="0" collapsed="false">
      <c r="A2570" s="80" t="n">
        <v>36682</v>
      </c>
      <c r="B2570" s="81" t="s">
        <v>55</v>
      </c>
      <c r="C2570" s="81" t="s">
        <v>56</v>
      </c>
      <c r="D2570" s="81" t="s">
        <v>94</v>
      </c>
      <c r="E2570" s="81" t="s">
        <v>24</v>
      </c>
      <c r="F2570" s="81"/>
      <c r="G2570" s="81" t="s">
        <v>75</v>
      </c>
      <c r="H2570" s="88" t="n">
        <v>39630</v>
      </c>
      <c r="I2570" s="81" t="n">
        <v>0</v>
      </c>
      <c r="J2570" s="81" t="n">
        <v>0</v>
      </c>
      <c r="K2570" s="82" t="n">
        <f aca="false">IF(J2570=0,0,J2570/I2570)</f>
        <v>0</v>
      </c>
      <c r="L2570" s="82" t="n">
        <f aca="false">I2570/UOM</f>
        <v>0</v>
      </c>
      <c r="M2570" s="82" t="n">
        <f aca="false">J2570/UOM</f>
        <v>0</v>
      </c>
      <c r="N2570" s="83" t="str">
        <f aca="false">IF(F2570="P","PHY",IF(F2570="G","G",E2570))</f>
        <v>P</v>
      </c>
      <c r="O2570" s="83" t="str">
        <f aca="false">IF(ISNA(VLOOKUP(G2570,BadCanCurves,1,FALSE())),VLOOKUP(D2570,FOLIOS,6,FALSE()),"not used")</f>
        <v>not used</v>
      </c>
      <c r="P2570" s="83" t="n">
        <f aca="false">IF($N2570="P",VLOOKUP(H2570,PrcBuckets,2,FALSE()),0)</f>
        <v>13</v>
      </c>
      <c r="Q2570" s="83" t="n">
        <f aca="false">IF($N2570="D",VLOOKUP(H2570,BasisBuckets,2,FALSE()),0)</f>
        <v>0</v>
      </c>
      <c r="R2570" s="83" t="n">
        <f aca="false">IF($N2570="PHY",VLOOKUP(H2570,PGDBuckets,2,FALSE()),0)</f>
        <v>0</v>
      </c>
      <c r="S2570" s="83" t="n">
        <f aca="false">IF($N2570="G",VLOOKUP(H2570,PGDBuckets,2,FALSE()),0)</f>
        <v>0</v>
      </c>
      <c r="T2570" s="83" t="n">
        <f aca="false">SUM(P2570:S2570)</f>
        <v>13</v>
      </c>
      <c r="U2570" s="83" t="str">
        <f aca="false">IF(O2570="not used","-",O2570&amp;N2570&amp;T2570)</f>
        <v>-</v>
      </c>
      <c r="V2570" s="83" t="str">
        <f aca="false">IF(O2570="Not Used","-",VLOOKUP(D2570,FOLIOS,7,FALSE())&amp;H2570)</f>
        <v>-</v>
      </c>
      <c r="W2570" s="83" t="str">
        <f aca="false">IF(U2570="-","-",O2570&amp;E2570&amp;H2570)</f>
        <v>-</v>
      </c>
      <c r="X2570" s="84" t="str">
        <f aca="false">D2570&amp;G2570</f>
        <v>FT-CAND-ERMS-PRCNG</v>
      </c>
      <c r="AF2570" s="0" t="str">
        <f aca="false">D2570&amp;V2570</f>
        <v>FT-CAND-ERMS-PRC-</v>
      </c>
    </row>
    <row r="2571" customFormat="false" ht="12.75" hidden="false" customHeight="false" outlineLevel="0" collapsed="false">
      <c r="A2571" s="80" t="n">
        <v>36682</v>
      </c>
      <c r="B2571" s="81" t="s">
        <v>55</v>
      </c>
      <c r="C2571" s="81" t="s">
        <v>56</v>
      </c>
      <c r="D2571" s="81" t="s">
        <v>94</v>
      </c>
      <c r="E2571" s="81" t="s">
        <v>24</v>
      </c>
      <c r="F2571" s="81"/>
      <c r="G2571" s="81" t="s">
        <v>75</v>
      </c>
      <c r="H2571" s="88" t="n">
        <v>39661</v>
      </c>
      <c r="I2571" s="81" t="n">
        <v>0</v>
      </c>
      <c r="J2571" s="81" t="n">
        <v>0</v>
      </c>
      <c r="K2571" s="82" t="n">
        <f aca="false">IF(J2571=0,0,J2571/I2571)</f>
        <v>0</v>
      </c>
      <c r="L2571" s="82" t="n">
        <f aca="false">I2571/UOM</f>
        <v>0</v>
      </c>
      <c r="M2571" s="82" t="n">
        <f aca="false">J2571/UOM</f>
        <v>0</v>
      </c>
      <c r="N2571" s="83" t="str">
        <f aca="false">IF(F2571="P","PHY",IF(F2571="G","G",E2571))</f>
        <v>P</v>
      </c>
      <c r="O2571" s="83" t="str">
        <f aca="false">IF(ISNA(VLOOKUP(G2571,BadCanCurves,1,FALSE())),VLOOKUP(D2571,FOLIOS,6,FALSE()),"not used")</f>
        <v>not used</v>
      </c>
      <c r="P2571" s="83" t="n">
        <f aca="false">IF($N2571="P",VLOOKUP(H2571,PrcBuckets,2,FALSE()),0)</f>
        <v>13</v>
      </c>
      <c r="Q2571" s="83" t="n">
        <f aca="false">IF($N2571="D",VLOOKUP(H2571,BasisBuckets,2,FALSE()),0)</f>
        <v>0</v>
      </c>
      <c r="R2571" s="83" t="n">
        <f aca="false">IF($N2571="PHY",VLOOKUP(H2571,PGDBuckets,2,FALSE()),0)</f>
        <v>0</v>
      </c>
      <c r="S2571" s="83" t="n">
        <f aca="false">IF($N2571="G",VLOOKUP(H2571,PGDBuckets,2,FALSE()),0)</f>
        <v>0</v>
      </c>
      <c r="T2571" s="83" t="n">
        <f aca="false">SUM(P2571:S2571)</f>
        <v>13</v>
      </c>
      <c r="U2571" s="83" t="str">
        <f aca="false">IF(O2571="not used","-",O2571&amp;N2571&amp;T2571)</f>
        <v>-</v>
      </c>
      <c r="V2571" s="83" t="str">
        <f aca="false">IF(O2571="Not Used","-",VLOOKUP(D2571,FOLIOS,7,FALSE())&amp;H2571)</f>
        <v>-</v>
      </c>
      <c r="W2571" s="83" t="str">
        <f aca="false">IF(U2571="-","-",O2571&amp;E2571&amp;H2571)</f>
        <v>-</v>
      </c>
      <c r="X2571" s="84" t="str">
        <f aca="false">D2571&amp;G2571</f>
        <v>FT-CAND-ERMS-PRCNG</v>
      </c>
      <c r="AF2571" s="0" t="str">
        <f aca="false">D2571&amp;V2571</f>
        <v>FT-CAND-ERMS-PRC-</v>
      </c>
    </row>
    <row r="2572" customFormat="false" ht="12.75" hidden="false" customHeight="false" outlineLevel="0" collapsed="false">
      <c r="A2572" s="80" t="n">
        <v>36682</v>
      </c>
      <c r="B2572" s="81" t="s">
        <v>55</v>
      </c>
      <c r="C2572" s="81" t="s">
        <v>56</v>
      </c>
      <c r="D2572" s="81" t="s">
        <v>94</v>
      </c>
      <c r="E2572" s="81" t="s">
        <v>24</v>
      </c>
      <c r="F2572" s="81"/>
      <c r="G2572" s="81" t="s">
        <v>75</v>
      </c>
      <c r="H2572" s="88" t="n">
        <v>39692</v>
      </c>
      <c r="I2572" s="81" t="n">
        <v>0</v>
      </c>
      <c r="J2572" s="81" t="n">
        <v>0</v>
      </c>
      <c r="K2572" s="82" t="n">
        <f aca="false">IF(J2572=0,0,J2572/I2572)</f>
        <v>0</v>
      </c>
      <c r="L2572" s="82" t="n">
        <f aca="false">I2572/UOM</f>
        <v>0</v>
      </c>
      <c r="M2572" s="82" t="n">
        <f aca="false">J2572/UOM</f>
        <v>0</v>
      </c>
      <c r="N2572" s="83" t="str">
        <f aca="false">IF(F2572="P","PHY",IF(F2572="G","G",E2572))</f>
        <v>P</v>
      </c>
      <c r="O2572" s="83" t="str">
        <f aca="false">IF(ISNA(VLOOKUP(G2572,BadCanCurves,1,FALSE())),VLOOKUP(D2572,FOLIOS,6,FALSE()),"not used")</f>
        <v>not used</v>
      </c>
      <c r="P2572" s="83" t="n">
        <f aca="false">IF($N2572="P",VLOOKUP(H2572,PrcBuckets,2,FALSE()),0)</f>
        <v>13</v>
      </c>
      <c r="Q2572" s="83" t="n">
        <f aca="false">IF($N2572="D",VLOOKUP(H2572,BasisBuckets,2,FALSE()),0)</f>
        <v>0</v>
      </c>
      <c r="R2572" s="83" t="n">
        <f aca="false">IF($N2572="PHY",VLOOKUP(H2572,PGDBuckets,2,FALSE()),0)</f>
        <v>0</v>
      </c>
      <c r="S2572" s="83" t="n">
        <f aca="false">IF($N2572="G",VLOOKUP(H2572,PGDBuckets,2,FALSE()),0)</f>
        <v>0</v>
      </c>
      <c r="T2572" s="83" t="n">
        <f aca="false">SUM(P2572:S2572)</f>
        <v>13</v>
      </c>
      <c r="U2572" s="83" t="str">
        <f aca="false">IF(O2572="not used","-",O2572&amp;N2572&amp;T2572)</f>
        <v>-</v>
      </c>
      <c r="V2572" s="83" t="str">
        <f aca="false">IF(O2572="Not Used","-",VLOOKUP(D2572,FOLIOS,7,FALSE())&amp;H2572)</f>
        <v>-</v>
      </c>
      <c r="W2572" s="83" t="str">
        <f aca="false">IF(U2572="-","-",O2572&amp;E2572&amp;H2572)</f>
        <v>-</v>
      </c>
      <c r="X2572" s="84" t="str">
        <f aca="false">D2572&amp;G2572</f>
        <v>FT-CAND-ERMS-PRCNG</v>
      </c>
      <c r="AF2572" s="0" t="str">
        <f aca="false">D2572&amp;V2572</f>
        <v>FT-CAND-ERMS-PRC-</v>
      </c>
    </row>
    <row r="2573" customFormat="false" ht="12.75" hidden="false" customHeight="false" outlineLevel="0" collapsed="false">
      <c r="A2573" s="80" t="n">
        <v>36682</v>
      </c>
      <c r="B2573" s="81" t="s">
        <v>55</v>
      </c>
      <c r="C2573" s="81" t="s">
        <v>56</v>
      </c>
      <c r="D2573" s="81" t="s">
        <v>94</v>
      </c>
      <c r="E2573" s="81" t="s">
        <v>24</v>
      </c>
      <c r="F2573" s="81"/>
      <c r="G2573" s="81" t="s">
        <v>75</v>
      </c>
      <c r="H2573" s="88" t="n">
        <v>39722</v>
      </c>
      <c r="I2573" s="81" t="n">
        <v>0</v>
      </c>
      <c r="J2573" s="81" t="n">
        <v>0</v>
      </c>
      <c r="K2573" s="82" t="n">
        <f aca="false">IF(J2573=0,0,J2573/I2573)</f>
        <v>0</v>
      </c>
      <c r="L2573" s="82" t="n">
        <f aca="false">I2573/UOM</f>
        <v>0</v>
      </c>
      <c r="M2573" s="82" t="n">
        <f aca="false">J2573/UOM</f>
        <v>0</v>
      </c>
      <c r="N2573" s="83" t="str">
        <f aca="false">IF(F2573="P","PHY",IF(F2573="G","G",E2573))</f>
        <v>P</v>
      </c>
      <c r="O2573" s="83" t="str">
        <f aca="false">IF(ISNA(VLOOKUP(G2573,BadCanCurves,1,FALSE())),VLOOKUP(D2573,FOLIOS,6,FALSE()),"not used")</f>
        <v>not used</v>
      </c>
      <c r="P2573" s="83" t="n">
        <f aca="false">IF($N2573="P",VLOOKUP(H2573,PrcBuckets,2,FALSE()),0)</f>
        <v>13</v>
      </c>
      <c r="Q2573" s="83" t="n">
        <f aca="false">IF($N2573="D",VLOOKUP(H2573,BasisBuckets,2,FALSE()),0)</f>
        <v>0</v>
      </c>
      <c r="R2573" s="83" t="n">
        <f aca="false">IF($N2573="PHY",VLOOKUP(H2573,PGDBuckets,2,FALSE()),0)</f>
        <v>0</v>
      </c>
      <c r="S2573" s="83" t="n">
        <f aca="false">IF($N2573="G",VLOOKUP(H2573,PGDBuckets,2,FALSE()),0)</f>
        <v>0</v>
      </c>
      <c r="T2573" s="83" t="n">
        <f aca="false">SUM(P2573:S2573)</f>
        <v>13</v>
      </c>
      <c r="U2573" s="83" t="str">
        <f aca="false">IF(O2573="not used","-",O2573&amp;N2573&amp;T2573)</f>
        <v>-</v>
      </c>
      <c r="V2573" s="83" t="str">
        <f aca="false">IF(O2573="Not Used","-",VLOOKUP(D2573,FOLIOS,7,FALSE())&amp;H2573)</f>
        <v>-</v>
      </c>
      <c r="W2573" s="83" t="str">
        <f aca="false">IF(U2573="-","-",O2573&amp;E2573&amp;H2573)</f>
        <v>-</v>
      </c>
      <c r="X2573" s="84" t="str">
        <f aca="false">D2573&amp;G2573</f>
        <v>FT-CAND-ERMS-PRCNG</v>
      </c>
      <c r="AF2573" s="0" t="str">
        <f aca="false">D2573&amp;V2573</f>
        <v>FT-CAND-ERMS-PRC-</v>
      </c>
    </row>
    <row r="2574" customFormat="false" ht="12.75" hidden="false" customHeight="false" outlineLevel="0" collapsed="false">
      <c r="A2574" s="80" t="n">
        <v>36682</v>
      </c>
      <c r="B2574" s="81" t="s">
        <v>55</v>
      </c>
      <c r="C2574" s="81" t="s">
        <v>56</v>
      </c>
      <c r="D2574" s="81" t="s">
        <v>94</v>
      </c>
      <c r="E2574" s="81" t="s">
        <v>24</v>
      </c>
      <c r="F2574" s="81"/>
      <c r="G2574" s="81" t="s">
        <v>75</v>
      </c>
      <c r="H2574" s="88" t="n">
        <v>39753</v>
      </c>
      <c r="I2574" s="81" t="n">
        <v>0</v>
      </c>
      <c r="J2574" s="81" t="n">
        <v>0</v>
      </c>
      <c r="K2574" s="82" t="n">
        <f aca="false">IF(J2574=0,0,J2574/I2574)</f>
        <v>0</v>
      </c>
      <c r="L2574" s="82" t="n">
        <f aca="false">I2574/UOM</f>
        <v>0</v>
      </c>
      <c r="M2574" s="82" t="n">
        <f aca="false">J2574/UOM</f>
        <v>0</v>
      </c>
      <c r="N2574" s="83" t="str">
        <f aca="false">IF(F2574="P","PHY",IF(F2574="G","G",E2574))</f>
        <v>P</v>
      </c>
      <c r="O2574" s="83" t="str">
        <f aca="false">IF(ISNA(VLOOKUP(G2574,BadCanCurves,1,FALSE())),VLOOKUP(D2574,FOLIOS,6,FALSE()),"not used")</f>
        <v>not used</v>
      </c>
      <c r="P2574" s="83" t="n">
        <f aca="false">IF($N2574="P",VLOOKUP(H2574,PrcBuckets,2,FALSE()),0)</f>
        <v>13</v>
      </c>
      <c r="Q2574" s="83" t="n">
        <f aca="false">IF($N2574="D",VLOOKUP(H2574,BasisBuckets,2,FALSE()),0)</f>
        <v>0</v>
      </c>
      <c r="R2574" s="83" t="n">
        <f aca="false">IF($N2574="PHY",VLOOKUP(H2574,PGDBuckets,2,FALSE()),0)</f>
        <v>0</v>
      </c>
      <c r="S2574" s="83" t="n">
        <f aca="false">IF($N2574="G",VLOOKUP(H2574,PGDBuckets,2,FALSE()),0)</f>
        <v>0</v>
      </c>
      <c r="T2574" s="83" t="n">
        <f aca="false">SUM(P2574:S2574)</f>
        <v>13</v>
      </c>
      <c r="U2574" s="83" t="str">
        <f aca="false">IF(O2574="not used","-",O2574&amp;N2574&amp;T2574)</f>
        <v>-</v>
      </c>
      <c r="V2574" s="83" t="str">
        <f aca="false">IF(O2574="Not Used","-",VLOOKUP(D2574,FOLIOS,7,FALSE())&amp;H2574)</f>
        <v>-</v>
      </c>
      <c r="W2574" s="83" t="str">
        <f aca="false">IF(U2574="-","-",O2574&amp;E2574&amp;H2574)</f>
        <v>-</v>
      </c>
      <c r="X2574" s="84" t="str">
        <f aca="false">D2574&amp;G2574</f>
        <v>FT-CAND-ERMS-PRCNG</v>
      </c>
      <c r="AF2574" s="0" t="str">
        <f aca="false">D2574&amp;V2574</f>
        <v>FT-CAND-ERMS-PRC-</v>
      </c>
    </row>
    <row r="2575" customFormat="false" ht="12.75" hidden="false" customHeight="false" outlineLevel="0" collapsed="false">
      <c r="A2575" s="80" t="n">
        <v>36682</v>
      </c>
      <c r="B2575" s="81" t="s">
        <v>55</v>
      </c>
      <c r="C2575" s="81" t="s">
        <v>56</v>
      </c>
      <c r="D2575" s="81" t="s">
        <v>94</v>
      </c>
      <c r="E2575" s="81" t="s">
        <v>24</v>
      </c>
      <c r="F2575" s="81"/>
      <c r="G2575" s="81" t="s">
        <v>75</v>
      </c>
      <c r="H2575" s="88" t="n">
        <v>39783</v>
      </c>
      <c r="I2575" s="81" t="n">
        <v>0</v>
      </c>
      <c r="J2575" s="81" t="n">
        <v>0</v>
      </c>
      <c r="K2575" s="82" t="n">
        <f aca="false">IF(J2575=0,0,J2575/I2575)</f>
        <v>0</v>
      </c>
      <c r="L2575" s="82" t="n">
        <f aca="false">I2575/UOM</f>
        <v>0</v>
      </c>
      <c r="M2575" s="82" t="n">
        <f aca="false">J2575/UOM</f>
        <v>0</v>
      </c>
      <c r="N2575" s="83" t="str">
        <f aca="false">IF(F2575="P","PHY",IF(F2575="G","G",E2575))</f>
        <v>P</v>
      </c>
      <c r="O2575" s="83" t="str">
        <f aca="false">IF(ISNA(VLOOKUP(G2575,BadCanCurves,1,FALSE())),VLOOKUP(D2575,FOLIOS,6,FALSE()),"not used")</f>
        <v>not used</v>
      </c>
      <c r="P2575" s="83" t="n">
        <f aca="false">IF($N2575="P",VLOOKUP(H2575,PrcBuckets,2,FALSE()),0)</f>
        <v>13</v>
      </c>
      <c r="Q2575" s="83" t="n">
        <f aca="false">IF($N2575="D",VLOOKUP(H2575,BasisBuckets,2,FALSE()),0)</f>
        <v>0</v>
      </c>
      <c r="R2575" s="83" t="n">
        <f aca="false">IF($N2575="PHY",VLOOKUP(H2575,PGDBuckets,2,FALSE()),0)</f>
        <v>0</v>
      </c>
      <c r="S2575" s="83" t="n">
        <f aca="false">IF($N2575="G",VLOOKUP(H2575,PGDBuckets,2,FALSE()),0)</f>
        <v>0</v>
      </c>
      <c r="T2575" s="83" t="n">
        <f aca="false">SUM(P2575:S2575)</f>
        <v>13</v>
      </c>
      <c r="U2575" s="83" t="str">
        <f aca="false">IF(O2575="not used","-",O2575&amp;N2575&amp;T2575)</f>
        <v>-</v>
      </c>
      <c r="V2575" s="83" t="str">
        <f aca="false">IF(O2575="Not Used","-",VLOOKUP(D2575,FOLIOS,7,FALSE())&amp;H2575)</f>
        <v>-</v>
      </c>
      <c r="W2575" s="83" t="str">
        <f aca="false">IF(U2575="-","-",O2575&amp;E2575&amp;H2575)</f>
        <v>-</v>
      </c>
      <c r="X2575" s="84" t="str">
        <f aca="false">D2575&amp;G2575</f>
        <v>FT-CAND-ERMS-PRCNG</v>
      </c>
      <c r="AF2575" s="0" t="str">
        <f aca="false">D2575&amp;V2575</f>
        <v>FT-CAND-ERMS-PRC-</v>
      </c>
    </row>
    <row r="2576" customFormat="false" ht="12.75" hidden="false" customHeight="false" outlineLevel="0" collapsed="false">
      <c r="A2576" s="80" t="n">
        <v>36682</v>
      </c>
      <c r="B2576" s="81" t="s">
        <v>55</v>
      </c>
      <c r="C2576" s="81" t="s">
        <v>56</v>
      </c>
      <c r="D2576" s="81" t="s">
        <v>94</v>
      </c>
      <c r="E2576" s="81" t="s">
        <v>24</v>
      </c>
      <c r="F2576" s="81"/>
      <c r="G2576" s="81" t="s">
        <v>75</v>
      </c>
      <c r="H2576" s="88" t="n">
        <v>39814</v>
      </c>
      <c r="I2576" s="81" t="n">
        <v>0</v>
      </c>
      <c r="J2576" s="81" t="n">
        <v>0</v>
      </c>
      <c r="K2576" s="82" t="n">
        <f aca="false">IF(J2576=0,0,J2576/I2576)</f>
        <v>0</v>
      </c>
      <c r="L2576" s="82" t="n">
        <f aca="false">I2576/UOM</f>
        <v>0</v>
      </c>
      <c r="M2576" s="82" t="n">
        <f aca="false">J2576/UOM</f>
        <v>0</v>
      </c>
      <c r="N2576" s="83" t="str">
        <f aca="false">IF(F2576="P","PHY",IF(F2576="G","G",E2576))</f>
        <v>P</v>
      </c>
      <c r="O2576" s="83" t="str">
        <f aca="false">IF(ISNA(VLOOKUP(G2576,BadCanCurves,1,FALSE())),VLOOKUP(D2576,FOLIOS,6,FALSE()),"not used")</f>
        <v>not used</v>
      </c>
      <c r="P2576" s="83" t="n">
        <f aca="false">IF($N2576="P",VLOOKUP(H2576,PrcBuckets,2,FALSE()),0)</f>
        <v>13</v>
      </c>
      <c r="Q2576" s="83" t="n">
        <f aca="false">IF($N2576="D",VLOOKUP(H2576,BasisBuckets,2,FALSE()),0)</f>
        <v>0</v>
      </c>
      <c r="R2576" s="83" t="n">
        <f aca="false">IF($N2576="PHY",VLOOKUP(H2576,PGDBuckets,2,FALSE()),0)</f>
        <v>0</v>
      </c>
      <c r="S2576" s="83" t="n">
        <f aca="false">IF($N2576="G",VLOOKUP(H2576,PGDBuckets,2,FALSE()),0)</f>
        <v>0</v>
      </c>
      <c r="T2576" s="83" t="n">
        <f aca="false">SUM(P2576:S2576)</f>
        <v>13</v>
      </c>
      <c r="U2576" s="83" t="str">
        <f aca="false">IF(O2576="not used","-",O2576&amp;N2576&amp;T2576)</f>
        <v>-</v>
      </c>
      <c r="V2576" s="83" t="str">
        <f aca="false">IF(O2576="Not Used","-",VLOOKUP(D2576,FOLIOS,7,FALSE())&amp;H2576)</f>
        <v>-</v>
      </c>
      <c r="W2576" s="83" t="str">
        <f aca="false">IF(U2576="-","-",O2576&amp;E2576&amp;H2576)</f>
        <v>-</v>
      </c>
      <c r="X2576" s="84" t="str">
        <f aca="false">D2576&amp;G2576</f>
        <v>FT-CAND-ERMS-PRCNG</v>
      </c>
      <c r="AF2576" s="0" t="str">
        <f aca="false">D2576&amp;V2576</f>
        <v>FT-CAND-ERMS-PRC-</v>
      </c>
    </row>
    <row r="2577" customFormat="false" ht="12.75" hidden="false" customHeight="false" outlineLevel="0" collapsed="false">
      <c r="A2577" s="80" t="n">
        <v>36682</v>
      </c>
      <c r="B2577" s="81" t="s">
        <v>55</v>
      </c>
      <c r="C2577" s="81" t="s">
        <v>56</v>
      </c>
      <c r="D2577" s="81" t="s">
        <v>94</v>
      </c>
      <c r="E2577" s="81" t="s">
        <v>24</v>
      </c>
      <c r="F2577" s="81"/>
      <c r="G2577" s="81" t="s">
        <v>75</v>
      </c>
      <c r="H2577" s="88" t="n">
        <v>39845</v>
      </c>
      <c r="I2577" s="81" t="n">
        <v>0</v>
      </c>
      <c r="J2577" s="81" t="n">
        <v>0</v>
      </c>
      <c r="K2577" s="82" t="n">
        <f aca="false">IF(J2577=0,0,J2577/I2577)</f>
        <v>0</v>
      </c>
      <c r="L2577" s="82" t="n">
        <f aca="false">I2577/UOM</f>
        <v>0</v>
      </c>
      <c r="M2577" s="82" t="n">
        <f aca="false">J2577/UOM</f>
        <v>0</v>
      </c>
      <c r="N2577" s="83" t="str">
        <f aca="false">IF(F2577="P","PHY",IF(F2577="G","G",E2577))</f>
        <v>P</v>
      </c>
      <c r="O2577" s="83" t="str">
        <f aca="false">IF(ISNA(VLOOKUP(G2577,BadCanCurves,1,FALSE())),VLOOKUP(D2577,FOLIOS,6,FALSE()),"not used")</f>
        <v>not used</v>
      </c>
      <c r="P2577" s="83" t="n">
        <f aca="false">IF($N2577="P",VLOOKUP(H2577,PrcBuckets,2,FALSE()),0)</f>
        <v>13</v>
      </c>
      <c r="Q2577" s="83" t="n">
        <f aca="false">IF($N2577="D",VLOOKUP(H2577,BasisBuckets,2,FALSE()),0)</f>
        <v>0</v>
      </c>
      <c r="R2577" s="83" t="n">
        <f aca="false">IF($N2577="PHY",VLOOKUP(H2577,PGDBuckets,2,FALSE()),0)</f>
        <v>0</v>
      </c>
      <c r="S2577" s="83" t="n">
        <f aca="false">IF($N2577="G",VLOOKUP(H2577,PGDBuckets,2,FALSE()),0)</f>
        <v>0</v>
      </c>
      <c r="T2577" s="83" t="n">
        <f aca="false">SUM(P2577:S2577)</f>
        <v>13</v>
      </c>
      <c r="U2577" s="83" t="str">
        <f aca="false">IF(O2577="not used","-",O2577&amp;N2577&amp;T2577)</f>
        <v>-</v>
      </c>
      <c r="V2577" s="83" t="str">
        <f aca="false">IF(O2577="Not Used","-",VLOOKUP(D2577,FOLIOS,7,FALSE())&amp;H2577)</f>
        <v>-</v>
      </c>
      <c r="W2577" s="83" t="str">
        <f aca="false">IF(U2577="-","-",O2577&amp;E2577&amp;H2577)</f>
        <v>-</v>
      </c>
      <c r="X2577" s="84" t="str">
        <f aca="false">D2577&amp;G2577</f>
        <v>FT-CAND-ERMS-PRCNG</v>
      </c>
      <c r="AF2577" s="0" t="str">
        <f aca="false">D2577&amp;V2577</f>
        <v>FT-CAND-ERMS-PRC-</v>
      </c>
    </row>
    <row r="2578" customFormat="false" ht="12.75" hidden="false" customHeight="false" outlineLevel="0" collapsed="false">
      <c r="A2578" s="80" t="n">
        <v>36682</v>
      </c>
      <c r="B2578" s="81" t="s">
        <v>55</v>
      </c>
      <c r="C2578" s="81" t="s">
        <v>56</v>
      </c>
      <c r="D2578" s="81" t="s">
        <v>94</v>
      </c>
      <c r="E2578" s="81" t="s">
        <v>24</v>
      </c>
      <c r="F2578" s="81"/>
      <c r="G2578" s="81" t="s">
        <v>75</v>
      </c>
      <c r="H2578" s="88" t="n">
        <v>39873</v>
      </c>
      <c r="I2578" s="81" t="n">
        <v>0</v>
      </c>
      <c r="J2578" s="81" t="n">
        <v>0</v>
      </c>
      <c r="K2578" s="82" t="n">
        <f aca="false">IF(J2578=0,0,J2578/I2578)</f>
        <v>0</v>
      </c>
      <c r="L2578" s="82" t="n">
        <f aca="false">I2578/UOM</f>
        <v>0</v>
      </c>
      <c r="M2578" s="82" t="n">
        <f aca="false">J2578/UOM</f>
        <v>0</v>
      </c>
      <c r="N2578" s="83" t="str">
        <f aca="false">IF(F2578="P","PHY",IF(F2578="G","G",E2578))</f>
        <v>P</v>
      </c>
      <c r="O2578" s="83" t="str">
        <f aca="false">IF(ISNA(VLOOKUP(G2578,BadCanCurves,1,FALSE())),VLOOKUP(D2578,FOLIOS,6,FALSE()),"not used")</f>
        <v>not used</v>
      </c>
      <c r="P2578" s="83" t="n">
        <f aca="false">IF($N2578="P",VLOOKUP(H2578,PrcBuckets,2,FALSE()),0)</f>
        <v>13</v>
      </c>
      <c r="Q2578" s="83" t="n">
        <f aca="false">IF($N2578="D",VLOOKUP(H2578,BasisBuckets,2,FALSE()),0)</f>
        <v>0</v>
      </c>
      <c r="R2578" s="83" t="n">
        <f aca="false">IF($N2578="PHY",VLOOKUP(H2578,PGDBuckets,2,FALSE()),0)</f>
        <v>0</v>
      </c>
      <c r="S2578" s="83" t="n">
        <f aca="false">IF($N2578="G",VLOOKUP(H2578,PGDBuckets,2,FALSE()),0)</f>
        <v>0</v>
      </c>
      <c r="T2578" s="83" t="n">
        <f aca="false">SUM(P2578:S2578)</f>
        <v>13</v>
      </c>
      <c r="U2578" s="83" t="str">
        <f aca="false">IF(O2578="not used","-",O2578&amp;N2578&amp;T2578)</f>
        <v>-</v>
      </c>
      <c r="V2578" s="83" t="str">
        <f aca="false">IF(O2578="Not Used","-",VLOOKUP(D2578,FOLIOS,7,FALSE())&amp;H2578)</f>
        <v>-</v>
      </c>
      <c r="W2578" s="83" t="str">
        <f aca="false">IF(U2578="-","-",O2578&amp;E2578&amp;H2578)</f>
        <v>-</v>
      </c>
      <c r="X2578" s="84" t="str">
        <f aca="false">D2578&amp;G2578</f>
        <v>FT-CAND-ERMS-PRCNG</v>
      </c>
      <c r="AF2578" s="0" t="str">
        <f aca="false">D2578&amp;V2578</f>
        <v>FT-CAND-ERMS-PRC-</v>
      </c>
    </row>
    <row r="2579" customFormat="false" ht="12.75" hidden="false" customHeight="false" outlineLevel="0" collapsed="false">
      <c r="A2579" s="80" t="n">
        <v>36682</v>
      </c>
      <c r="B2579" s="81" t="s">
        <v>55</v>
      </c>
      <c r="C2579" s="81" t="s">
        <v>56</v>
      </c>
      <c r="D2579" s="81" t="s">
        <v>94</v>
      </c>
      <c r="E2579" s="81" t="s">
        <v>24</v>
      </c>
      <c r="F2579" s="81"/>
      <c r="G2579" s="81" t="s">
        <v>75</v>
      </c>
      <c r="H2579" s="88" t="n">
        <v>39904</v>
      </c>
      <c r="I2579" s="81" t="n">
        <v>0</v>
      </c>
      <c r="J2579" s="81" t="n">
        <v>0</v>
      </c>
      <c r="K2579" s="82" t="n">
        <f aca="false">IF(J2579=0,0,J2579/I2579)</f>
        <v>0</v>
      </c>
      <c r="L2579" s="82" t="n">
        <f aca="false">I2579/UOM</f>
        <v>0</v>
      </c>
      <c r="M2579" s="82" t="n">
        <f aca="false">J2579/UOM</f>
        <v>0</v>
      </c>
      <c r="N2579" s="83" t="str">
        <f aca="false">IF(F2579="P","PHY",IF(F2579="G","G",E2579))</f>
        <v>P</v>
      </c>
      <c r="O2579" s="83" t="str">
        <f aca="false">IF(ISNA(VLOOKUP(G2579,BadCanCurves,1,FALSE())),VLOOKUP(D2579,FOLIOS,6,FALSE()),"not used")</f>
        <v>not used</v>
      </c>
      <c r="P2579" s="83" t="n">
        <f aca="false">IF($N2579="P",VLOOKUP(H2579,PrcBuckets,2,FALSE()),0)</f>
        <v>13</v>
      </c>
      <c r="Q2579" s="83" t="n">
        <f aca="false">IF($N2579="D",VLOOKUP(H2579,BasisBuckets,2,FALSE()),0)</f>
        <v>0</v>
      </c>
      <c r="R2579" s="83" t="n">
        <f aca="false">IF($N2579="PHY",VLOOKUP(H2579,PGDBuckets,2,FALSE()),0)</f>
        <v>0</v>
      </c>
      <c r="S2579" s="83" t="n">
        <f aca="false">IF($N2579="G",VLOOKUP(H2579,PGDBuckets,2,FALSE()),0)</f>
        <v>0</v>
      </c>
      <c r="T2579" s="83" t="n">
        <f aca="false">SUM(P2579:S2579)</f>
        <v>13</v>
      </c>
      <c r="U2579" s="83" t="str">
        <f aca="false">IF(O2579="not used","-",O2579&amp;N2579&amp;T2579)</f>
        <v>-</v>
      </c>
      <c r="V2579" s="83" t="str">
        <f aca="false">IF(O2579="Not Used","-",VLOOKUP(D2579,FOLIOS,7,FALSE())&amp;H2579)</f>
        <v>-</v>
      </c>
      <c r="W2579" s="83" t="str">
        <f aca="false">IF(U2579="-","-",O2579&amp;E2579&amp;H2579)</f>
        <v>-</v>
      </c>
      <c r="X2579" s="84" t="str">
        <f aca="false">D2579&amp;G2579</f>
        <v>FT-CAND-ERMS-PRCNG</v>
      </c>
      <c r="AF2579" s="0" t="str">
        <f aca="false">D2579&amp;V2579</f>
        <v>FT-CAND-ERMS-PRC-</v>
      </c>
    </row>
    <row r="2580" customFormat="false" ht="12.75" hidden="false" customHeight="false" outlineLevel="0" collapsed="false">
      <c r="A2580" s="80" t="n">
        <v>36682</v>
      </c>
      <c r="B2580" s="81" t="s">
        <v>55</v>
      </c>
      <c r="C2580" s="81" t="s">
        <v>56</v>
      </c>
      <c r="D2580" s="81" t="s">
        <v>94</v>
      </c>
      <c r="E2580" s="81" t="s">
        <v>24</v>
      </c>
      <c r="F2580" s="81"/>
      <c r="G2580" s="81" t="s">
        <v>75</v>
      </c>
      <c r="H2580" s="88" t="n">
        <v>39934</v>
      </c>
      <c r="I2580" s="81" t="n">
        <v>0</v>
      </c>
      <c r="J2580" s="81" t="n">
        <v>0</v>
      </c>
      <c r="K2580" s="82" t="n">
        <f aca="false">IF(J2580=0,0,J2580/I2580)</f>
        <v>0</v>
      </c>
      <c r="L2580" s="82" t="n">
        <f aca="false">I2580/UOM</f>
        <v>0</v>
      </c>
      <c r="M2580" s="82" t="n">
        <f aca="false">J2580/UOM</f>
        <v>0</v>
      </c>
      <c r="N2580" s="83" t="str">
        <f aca="false">IF(F2580="P","PHY",IF(F2580="G","G",E2580))</f>
        <v>P</v>
      </c>
      <c r="O2580" s="83" t="str">
        <f aca="false">IF(ISNA(VLOOKUP(G2580,BadCanCurves,1,FALSE())),VLOOKUP(D2580,FOLIOS,6,FALSE()),"not used")</f>
        <v>not used</v>
      </c>
      <c r="P2580" s="83" t="n">
        <f aca="false">IF($N2580="P",VLOOKUP(H2580,PrcBuckets,2,FALSE()),0)</f>
        <v>13</v>
      </c>
      <c r="Q2580" s="83" t="n">
        <f aca="false">IF($N2580="D",VLOOKUP(H2580,BasisBuckets,2,FALSE()),0)</f>
        <v>0</v>
      </c>
      <c r="R2580" s="83" t="n">
        <f aca="false">IF($N2580="PHY",VLOOKUP(H2580,PGDBuckets,2,FALSE()),0)</f>
        <v>0</v>
      </c>
      <c r="S2580" s="83" t="n">
        <f aca="false">IF($N2580="G",VLOOKUP(H2580,PGDBuckets,2,FALSE()),0)</f>
        <v>0</v>
      </c>
      <c r="T2580" s="83" t="n">
        <f aca="false">SUM(P2580:S2580)</f>
        <v>13</v>
      </c>
      <c r="U2580" s="83" t="str">
        <f aca="false">IF(O2580="not used","-",O2580&amp;N2580&amp;T2580)</f>
        <v>-</v>
      </c>
      <c r="V2580" s="83" t="str">
        <f aca="false">IF(O2580="Not Used","-",VLOOKUP(D2580,FOLIOS,7,FALSE())&amp;H2580)</f>
        <v>-</v>
      </c>
      <c r="W2580" s="83" t="str">
        <f aca="false">IF(U2580="-","-",O2580&amp;E2580&amp;H2580)</f>
        <v>-</v>
      </c>
      <c r="X2580" s="84" t="str">
        <f aca="false">D2580&amp;G2580</f>
        <v>FT-CAND-ERMS-PRCNG</v>
      </c>
      <c r="AF2580" s="0" t="str">
        <f aca="false">D2580&amp;V2580</f>
        <v>FT-CAND-ERMS-PRC-</v>
      </c>
    </row>
    <row r="2581" customFormat="false" ht="12.75" hidden="false" customHeight="false" outlineLevel="0" collapsed="false">
      <c r="A2581" s="80" t="n">
        <v>36682</v>
      </c>
      <c r="B2581" s="81" t="s">
        <v>55</v>
      </c>
      <c r="C2581" s="81" t="s">
        <v>56</v>
      </c>
      <c r="D2581" s="81" t="s">
        <v>94</v>
      </c>
      <c r="E2581" s="81" t="s">
        <v>24</v>
      </c>
      <c r="F2581" s="81"/>
      <c r="G2581" s="81" t="s">
        <v>75</v>
      </c>
      <c r="H2581" s="88" t="n">
        <v>39965</v>
      </c>
      <c r="I2581" s="81" t="n">
        <v>0</v>
      </c>
      <c r="J2581" s="81" t="n">
        <v>0</v>
      </c>
      <c r="K2581" s="82" t="n">
        <f aca="false">IF(J2581=0,0,J2581/I2581)</f>
        <v>0</v>
      </c>
      <c r="L2581" s="82" t="n">
        <f aca="false">I2581/UOM</f>
        <v>0</v>
      </c>
      <c r="M2581" s="82" t="n">
        <f aca="false">J2581/UOM</f>
        <v>0</v>
      </c>
      <c r="N2581" s="83" t="str">
        <f aca="false">IF(F2581="P","PHY",IF(F2581="G","G",E2581))</f>
        <v>P</v>
      </c>
      <c r="O2581" s="83" t="str">
        <f aca="false">IF(ISNA(VLOOKUP(G2581,BadCanCurves,1,FALSE())),VLOOKUP(D2581,FOLIOS,6,FALSE()),"not used")</f>
        <v>not used</v>
      </c>
      <c r="P2581" s="83" t="n">
        <f aca="false">IF($N2581="P",VLOOKUP(H2581,PrcBuckets,2,FALSE()),0)</f>
        <v>13</v>
      </c>
      <c r="Q2581" s="83" t="n">
        <f aca="false">IF($N2581="D",VLOOKUP(H2581,BasisBuckets,2,FALSE()),0)</f>
        <v>0</v>
      </c>
      <c r="R2581" s="83" t="n">
        <f aca="false">IF($N2581="PHY",VLOOKUP(H2581,PGDBuckets,2,FALSE()),0)</f>
        <v>0</v>
      </c>
      <c r="S2581" s="83" t="n">
        <f aca="false">IF($N2581="G",VLOOKUP(H2581,PGDBuckets,2,FALSE()),0)</f>
        <v>0</v>
      </c>
      <c r="T2581" s="83" t="n">
        <f aca="false">SUM(P2581:S2581)</f>
        <v>13</v>
      </c>
      <c r="U2581" s="83" t="str">
        <f aca="false">IF(O2581="not used","-",O2581&amp;N2581&amp;T2581)</f>
        <v>-</v>
      </c>
      <c r="V2581" s="83" t="str">
        <f aca="false">IF(O2581="Not Used","-",VLOOKUP(D2581,FOLIOS,7,FALSE())&amp;H2581)</f>
        <v>-</v>
      </c>
      <c r="W2581" s="83" t="str">
        <f aca="false">IF(U2581="-","-",O2581&amp;E2581&amp;H2581)</f>
        <v>-</v>
      </c>
      <c r="X2581" s="84" t="str">
        <f aca="false">D2581&amp;G2581</f>
        <v>FT-CAND-ERMS-PRCNG</v>
      </c>
      <c r="AF2581" s="0" t="str">
        <f aca="false">D2581&amp;V2581</f>
        <v>FT-CAND-ERMS-PRC-</v>
      </c>
    </row>
    <row r="2582" customFormat="false" ht="12.75" hidden="false" customHeight="false" outlineLevel="0" collapsed="false">
      <c r="A2582" s="80" t="n">
        <v>36682</v>
      </c>
      <c r="B2582" s="81" t="s">
        <v>55</v>
      </c>
      <c r="C2582" s="81" t="s">
        <v>56</v>
      </c>
      <c r="D2582" s="81" t="s">
        <v>94</v>
      </c>
      <c r="E2582" s="81" t="s">
        <v>24</v>
      </c>
      <c r="F2582" s="81"/>
      <c r="G2582" s="81" t="s">
        <v>75</v>
      </c>
      <c r="H2582" s="88" t="n">
        <v>39995</v>
      </c>
      <c r="I2582" s="81" t="n">
        <v>0</v>
      </c>
      <c r="J2582" s="81" t="n">
        <v>0</v>
      </c>
      <c r="K2582" s="82" t="n">
        <f aca="false">IF(J2582=0,0,J2582/I2582)</f>
        <v>0</v>
      </c>
      <c r="L2582" s="82" t="n">
        <f aca="false">I2582/UOM</f>
        <v>0</v>
      </c>
      <c r="M2582" s="82" t="n">
        <f aca="false">J2582/UOM</f>
        <v>0</v>
      </c>
      <c r="N2582" s="83" t="str">
        <f aca="false">IF(F2582="P","PHY",IF(F2582="G","G",E2582))</f>
        <v>P</v>
      </c>
      <c r="O2582" s="83" t="str">
        <f aca="false">IF(ISNA(VLOOKUP(G2582,BadCanCurves,1,FALSE())),VLOOKUP(D2582,FOLIOS,6,FALSE()),"not used")</f>
        <v>not used</v>
      </c>
      <c r="P2582" s="83" t="n">
        <f aca="false">IF($N2582="P",VLOOKUP(H2582,PrcBuckets,2,FALSE()),0)</f>
        <v>13</v>
      </c>
      <c r="Q2582" s="83" t="n">
        <f aca="false">IF($N2582="D",VLOOKUP(H2582,BasisBuckets,2,FALSE()),0)</f>
        <v>0</v>
      </c>
      <c r="R2582" s="83" t="n">
        <f aca="false">IF($N2582="PHY",VLOOKUP(H2582,PGDBuckets,2,FALSE()),0)</f>
        <v>0</v>
      </c>
      <c r="S2582" s="83" t="n">
        <f aca="false">IF($N2582="G",VLOOKUP(H2582,PGDBuckets,2,FALSE()),0)</f>
        <v>0</v>
      </c>
      <c r="T2582" s="83" t="n">
        <f aca="false">SUM(P2582:S2582)</f>
        <v>13</v>
      </c>
      <c r="U2582" s="83" t="str">
        <f aca="false">IF(O2582="not used","-",O2582&amp;N2582&amp;T2582)</f>
        <v>-</v>
      </c>
      <c r="V2582" s="83" t="str">
        <f aca="false">IF(O2582="Not Used","-",VLOOKUP(D2582,FOLIOS,7,FALSE())&amp;H2582)</f>
        <v>-</v>
      </c>
      <c r="W2582" s="83" t="str">
        <f aca="false">IF(U2582="-","-",O2582&amp;E2582&amp;H2582)</f>
        <v>-</v>
      </c>
      <c r="X2582" s="84" t="str">
        <f aca="false">D2582&amp;G2582</f>
        <v>FT-CAND-ERMS-PRCNG</v>
      </c>
      <c r="AF2582" s="0" t="str">
        <f aca="false">D2582&amp;V2582</f>
        <v>FT-CAND-ERMS-PRC-</v>
      </c>
    </row>
    <row r="2583" customFormat="false" ht="12.75" hidden="false" customHeight="false" outlineLevel="0" collapsed="false">
      <c r="A2583" s="80" t="n">
        <v>36682</v>
      </c>
      <c r="B2583" s="81" t="s">
        <v>55</v>
      </c>
      <c r="C2583" s="81" t="s">
        <v>56</v>
      </c>
      <c r="D2583" s="81" t="s">
        <v>94</v>
      </c>
      <c r="E2583" s="81" t="s">
        <v>24</v>
      </c>
      <c r="F2583" s="81"/>
      <c r="G2583" s="81" t="s">
        <v>75</v>
      </c>
      <c r="H2583" s="88" t="n">
        <v>40026</v>
      </c>
      <c r="I2583" s="81" t="n">
        <v>0</v>
      </c>
      <c r="J2583" s="81" t="n">
        <v>0</v>
      </c>
      <c r="K2583" s="82" t="n">
        <f aca="false">IF(J2583=0,0,J2583/I2583)</f>
        <v>0</v>
      </c>
      <c r="L2583" s="82" t="n">
        <f aca="false">I2583/UOM</f>
        <v>0</v>
      </c>
      <c r="M2583" s="82" t="n">
        <f aca="false">J2583/UOM</f>
        <v>0</v>
      </c>
      <c r="N2583" s="83" t="str">
        <f aca="false">IF(F2583="P","PHY",IF(F2583="G","G",E2583))</f>
        <v>P</v>
      </c>
      <c r="O2583" s="83" t="str">
        <f aca="false">IF(ISNA(VLOOKUP(G2583,BadCanCurves,1,FALSE())),VLOOKUP(D2583,FOLIOS,6,FALSE()),"not used")</f>
        <v>not used</v>
      </c>
      <c r="P2583" s="83" t="n">
        <f aca="false">IF($N2583="P",VLOOKUP(H2583,PrcBuckets,2,FALSE()),0)</f>
        <v>13</v>
      </c>
      <c r="Q2583" s="83" t="n">
        <f aca="false">IF($N2583="D",VLOOKUP(H2583,BasisBuckets,2,FALSE()),0)</f>
        <v>0</v>
      </c>
      <c r="R2583" s="83" t="n">
        <f aca="false">IF($N2583="PHY",VLOOKUP(H2583,PGDBuckets,2,FALSE()),0)</f>
        <v>0</v>
      </c>
      <c r="S2583" s="83" t="n">
        <f aca="false">IF($N2583="G",VLOOKUP(H2583,PGDBuckets,2,FALSE()),0)</f>
        <v>0</v>
      </c>
      <c r="T2583" s="83" t="n">
        <f aca="false">SUM(P2583:S2583)</f>
        <v>13</v>
      </c>
      <c r="U2583" s="83" t="str">
        <f aca="false">IF(O2583="not used","-",O2583&amp;N2583&amp;T2583)</f>
        <v>-</v>
      </c>
      <c r="V2583" s="83" t="str">
        <f aca="false">IF(O2583="Not Used","-",VLOOKUP(D2583,FOLIOS,7,FALSE())&amp;H2583)</f>
        <v>-</v>
      </c>
      <c r="W2583" s="83" t="str">
        <f aca="false">IF(U2583="-","-",O2583&amp;E2583&amp;H2583)</f>
        <v>-</v>
      </c>
      <c r="X2583" s="84" t="str">
        <f aca="false">D2583&amp;G2583</f>
        <v>FT-CAND-ERMS-PRCNG</v>
      </c>
      <c r="AF2583" s="0" t="str">
        <f aca="false">D2583&amp;V2583</f>
        <v>FT-CAND-ERMS-PRC-</v>
      </c>
    </row>
    <row r="2584" customFormat="false" ht="12.75" hidden="false" customHeight="false" outlineLevel="0" collapsed="false">
      <c r="A2584" s="80" t="n">
        <v>36682</v>
      </c>
      <c r="B2584" s="81" t="s">
        <v>55</v>
      </c>
      <c r="C2584" s="81" t="s">
        <v>56</v>
      </c>
      <c r="D2584" s="81" t="s">
        <v>94</v>
      </c>
      <c r="E2584" s="81" t="s">
        <v>24</v>
      </c>
      <c r="F2584" s="81"/>
      <c r="G2584" s="81" t="s">
        <v>75</v>
      </c>
      <c r="H2584" s="88" t="n">
        <v>40057</v>
      </c>
      <c r="I2584" s="81" t="n">
        <v>0</v>
      </c>
      <c r="J2584" s="81" t="n">
        <v>0</v>
      </c>
      <c r="K2584" s="82" t="n">
        <f aca="false">IF(J2584=0,0,J2584/I2584)</f>
        <v>0</v>
      </c>
      <c r="L2584" s="82" t="n">
        <f aca="false">I2584/UOM</f>
        <v>0</v>
      </c>
      <c r="M2584" s="82" t="n">
        <f aca="false">J2584/UOM</f>
        <v>0</v>
      </c>
      <c r="N2584" s="83" t="str">
        <f aca="false">IF(F2584="P","PHY",IF(F2584="G","G",E2584))</f>
        <v>P</v>
      </c>
      <c r="O2584" s="83" t="str">
        <f aca="false">IF(ISNA(VLOOKUP(G2584,BadCanCurves,1,FALSE())),VLOOKUP(D2584,FOLIOS,6,FALSE()),"not used")</f>
        <v>not used</v>
      </c>
      <c r="P2584" s="83" t="n">
        <f aca="false">IF($N2584="P",VLOOKUP(H2584,PrcBuckets,2,FALSE()),0)</f>
        <v>13</v>
      </c>
      <c r="Q2584" s="83" t="n">
        <f aca="false">IF($N2584="D",VLOOKUP(H2584,BasisBuckets,2,FALSE()),0)</f>
        <v>0</v>
      </c>
      <c r="R2584" s="83" t="n">
        <f aca="false">IF($N2584="PHY",VLOOKUP(H2584,PGDBuckets,2,FALSE()),0)</f>
        <v>0</v>
      </c>
      <c r="S2584" s="83" t="n">
        <f aca="false">IF($N2584="G",VLOOKUP(H2584,PGDBuckets,2,FALSE()),0)</f>
        <v>0</v>
      </c>
      <c r="T2584" s="83" t="n">
        <f aca="false">SUM(P2584:S2584)</f>
        <v>13</v>
      </c>
      <c r="U2584" s="83" t="str">
        <f aca="false">IF(O2584="not used","-",O2584&amp;N2584&amp;T2584)</f>
        <v>-</v>
      </c>
      <c r="V2584" s="83" t="str">
        <f aca="false">IF(O2584="Not Used","-",VLOOKUP(D2584,FOLIOS,7,FALSE())&amp;H2584)</f>
        <v>-</v>
      </c>
      <c r="W2584" s="83" t="str">
        <f aca="false">IF(U2584="-","-",O2584&amp;E2584&amp;H2584)</f>
        <v>-</v>
      </c>
      <c r="X2584" s="84" t="str">
        <f aca="false">D2584&amp;G2584</f>
        <v>FT-CAND-ERMS-PRCNG</v>
      </c>
      <c r="AF2584" s="0" t="str">
        <f aca="false">D2584&amp;V2584</f>
        <v>FT-CAND-ERMS-PRC-</v>
      </c>
    </row>
    <row r="2585" customFormat="false" ht="12.75" hidden="false" customHeight="false" outlineLevel="0" collapsed="false">
      <c r="A2585" s="80" t="n">
        <v>36682</v>
      </c>
      <c r="B2585" s="81" t="s">
        <v>55</v>
      </c>
      <c r="C2585" s="81" t="s">
        <v>56</v>
      </c>
      <c r="D2585" s="81" t="s">
        <v>94</v>
      </c>
      <c r="E2585" s="81" t="s">
        <v>24</v>
      </c>
      <c r="F2585" s="81"/>
      <c r="G2585" s="81" t="s">
        <v>75</v>
      </c>
      <c r="H2585" s="88" t="n">
        <v>40087</v>
      </c>
      <c r="I2585" s="81" t="n">
        <v>0</v>
      </c>
      <c r="J2585" s="81" t="n">
        <v>0</v>
      </c>
      <c r="K2585" s="82" t="n">
        <f aca="false">IF(J2585=0,0,J2585/I2585)</f>
        <v>0</v>
      </c>
      <c r="L2585" s="82" t="n">
        <f aca="false">I2585/UOM</f>
        <v>0</v>
      </c>
      <c r="M2585" s="82" t="n">
        <f aca="false">J2585/UOM</f>
        <v>0</v>
      </c>
      <c r="N2585" s="83" t="str">
        <f aca="false">IF(F2585="P","PHY",IF(F2585="G","G",E2585))</f>
        <v>P</v>
      </c>
      <c r="O2585" s="83" t="str">
        <f aca="false">IF(ISNA(VLOOKUP(G2585,BadCanCurves,1,FALSE())),VLOOKUP(D2585,FOLIOS,6,FALSE()),"not used")</f>
        <v>not used</v>
      </c>
      <c r="P2585" s="83" t="n">
        <f aca="false">IF($N2585="P",VLOOKUP(H2585,PrcBuckets,2,FALSE()),0)</f>
        <v>13</v>
      </c>
      <c r="Q2585" s="83" t="n">
        <f aca="false">IF($N2585="D",VLOOKUP(H2585,BasisBuckets,2,FALSE()),0)</f>
        <v>0</v>
      </c>
      <c r="R2585" s="83" t="n">
        <f aca="false">IF($N2585="PHY",VLOOKUP(H2585,PGDBuckets,2,FALSE()),0)</f>
        <v>0</v>
      </c>
      <c r="S2585" s="83" t="n">
        <f aca="false">IF($N2585="G",VLOOKUP(H2585,PGDBuckets,2,FALSE()),0)</f>
        <v>0</v>
      </c>
      <c r="T2585" s="83" t="n">
        <f aca="false">SUM(P2585:S2585)</f>
        <v>13</v>
      </c>
      <c r="U2585" s="83" t="str">
        <f aca="false">IF(O2585="not used","-",O2585&amp;N2585&amp;T2585)</f>
        <v>-</v>
      </c>
      <c r="V2585" s="83" t="str">
        <f aca="false">IF(O2585="Not Used","-",VLOOKUP(D2585,FOLIOS,7,FALSE())&amp;H2585)</f>
        <v>-</v>
      </c>
      <c r="W2585" s="83" t="str">
        <f aca="false">IF(U2585="-","-",O2585&amp;E2585&amp;H2585)</f>
        <v>-</v>
      </c>
      <c r="X2585" s="84" t="str">
        <f aca="false">D2585&amp;G2585</f>
        <v>FT-CAND-ERMS-PRCNG</v>
      </c>
      <c r="AF2585" s="0" t="str">
        <f aca="false">D2585&amp;V2585</f>
        <v>FT-CAND-ERMS-PRC-</v>
      </c>
    </row>
    <row r="2586" customFormat="false" ht="12.75" hidden="false" customHeight="false" outlineLevel="0" collapsed="false">
      <c r="A2586" s="80" t="n">
        <v>36682</v>
      </c>
      <c r="B2586" s="81" t="s">
        <v>55</v>
      </c>
      <c r="C2586" s="81" t="s">
        <v>56</v>
      </c>
      <c r="D2586" s="81" t="s">
        <v>94</v>
      </c>
      <c r="E2586" s="81" t="s">
        <v>24</v>
      </c>
      <c r="F2586" s="81"/>
      <c r="G2586" s="81" t="s">
        <v>75</v>
      </c>
      <c r="H2586" s="88" t="n">
        <v>40118</v>
      </c>
      <c r="I2586" s="81" t="n">
        <v>0</v>
      </c>
      <c r="J2586" s="81" t="n">
        <v>0</v>
      </c>
      <c r="K2586" s="82" t="n">
        <f aca="false">IF(J2586=0,0,J2586/I2586)</f>
        <v>0</v>
      </c>
      <c r="L2586" s="82" t="n">
        <f aca="false">I2586/UOM</f>
        <v>0</v>
      </c>
      <c r="M2586" s="82" t="n">
        <f aca="false">J2586/UOM</f>
        <v>0</v>
      </c>
      <c r="N2586" s="83" t="str">
        <f aca="false">IF(F2586="P","PHY",IF(F2586="G","G",E2586))</f>
        <v>P</v>
      </c>
      <c r="O2586" s="83" t="str">
        <f aca="false">IF(ISNA(VLOOKUP(G2586,BadCanCurves,1,FALSE())),VLOOKUP(D2586,FOLIOS,6,FALSE()),"not used")</f>
        <v>not used</v>
      </c>
      <c r="P2586" s="83" t="n">
        <f aca="false">IF($N2586="P",VLOOKUP(H2586,PrcBuckets,2,FALSE()),0)</f>
        <v>13</v>
      </c>
      <c r="Q2586" s="83" t="n">
        <f aca="false">IF($N2586="D",VLOOKUP(H2586,BasisBuckets,2,FALSE()),0)</f>
        <v>0</v>
      </c>
      <c r="R2586" s="83" t="n">
        <f aca="false">IF($N2586="PHY",VLOOKUP(H2586,PGDBuckets,2,FALSE()),0)</f>
        <v>0</v>
      </c>
      <c r="S2586" s="83" t="n">
        <f aca="false">IF($N2586="G",VLOOKUP(H2586,PGDBuckets,2,FALSE()),0)</f>
        <v>0</v>
      </c>
      <c r="T2586" s="83" t="n">
        <f aca="false">SUM(P2586:S2586)</f>
        <v>13</v>
      </c>
      <c r="U2586" s="83" t="str">
        <f aca="false">IF(O2586="not used","-",O2586&amp;N2586&amp;T2586)</f>
        <v>-</v>
      </c>
      <c r="V2586" s="83" t="str">
        <f aca="false">IF(O2586="Not Used","-",VLOOKUP(D2586,FOLIOS,7,FALSE())&amp;H2586)</f>
        <v>-</v>
      </c>
      <c r="W2586" s="83" t="str">
        <f aca="false">IF(U2586="-","-",O2586&amp;E2586&amp;H2586)</f>
        <v>-</v>
      </c>
      <c r="X2586" s="84" t="str">
        <f aca="false">D2586&amp;G2586</f>
        <v>FT-CAND-ERMS-PRCNG</v>
      </c>
      <c r="AF2586" s="0" t="str">
        <f aca="false">D2586&amp;V2586</f>
        <v>FT-CAND-ERMS-PRC-</v>
      </c>
    </row>
    <row r="2587" customFormat="false" ht="12.75" hidden="false" customHeight="false" outlineLevel="0" collapsed="false">
      <c r="A2587" s="80" t="n">
        <v>36682</v>
      </c>
      <c r="B2587" s="81" t="s">
        <v>55</v>
      </c>
      <c r="C2587" s="81" t="s">
        <v>56</v>
      </c>
      <c r="D2587" s="81" t="s">
        <v>94</v>
      </c>
      <c r="E2587" s="81" t="s">
        <v>24</v>
      </c>
      <c r="F2587" s="81"/>
      <c r="G2587" s="81" t="s">
        <v>75</v>
      </c>
      <c r="H2587" s="88" t="n">
        <v>40148</v>
      </c>
      <c r="I2587" s="81" t="n">
        <v>0</v>
      </c>
      <c r="J2587" s="81" t="n">
        <v>0</v>
      </c>
      <c r="K2587" s="82" t="n">
        <f aca="false">IF(J2587=0,0,J2587/I2587)</f>
        <v>0</v>
      </c>
      <c r="L2587" s="82" t="n">
        <f aca="false">I2587/UOM</f>
        <v>0</v>
      </c>
      <c r="M2587" s="82" t="n">
        <f aca="false">J2587/UOM</f>
        <v>0</v>
      </c>
      <c r="N2587" s="83" t="str">
        <f aca="false">IF(F2587="P","PHY",IF(F2587="G","G",E2587))</f>
        <v>P</v>
      </c>
      <c r="O2587" s="83" t="str">
        <f aca="false">IF(ISNA(VLOOKUP(G2587,BadCanCurves,1,FALSE())),VLOOKUP(D2587,FOLIOS,6,FALSE()),"not used")</f>
        <v>not used</v>
      </c>
      <c r="P2587" s="83" t="n">
        <f aca="false">IF($N2587="P",VLOOKUP(H2587,PrcBuckets,2,FALSE()),0)</f>
        <v>13</v>
      </c>
      <c r="Q2587" s="83" t="n">
        <f aca="false">IF($N2587="D",VLOOKUP(H2587,BasisBuckets,2,FALSE()),0)</f>
        <v>0</v>
      </c>
      <c r="R2587" s="83" t="n">
        <f aca="false">IF($N2587="PHY",VLOOKUP(H2587,PGDBuckets,2,FALSE()),0)</f>
        <v>0</v>
      </c>
      <c r="S2587" s="83" t="n">
        <f aca="false">IF($N2587="G",VLOOKUP(H2587,PGDBuckets,2,FALSE()),0)</f>
        <v>0</v>
      </c>
      <c r="T2587" s="83" t="n">
        <f aca="false">SUM(P2587:S2587)</f>
        <v>13</v>
      </c>
      <c r="U2587" s="83" t="str">
        <f aca="false">IF(O2587="not used","-",O2587&amp;N2587&amp;T2587)</f>
        <v>-</v>
      </c>
      <c r="V2587" s="83" t="str">
        <f aca="false">IF(O2587="Not Used","-",VLOOKUP(D2587,FOLIOS,7,FALSE())&amp;H2587)</f>
        <v>-</v>
      </c>
      <c r="W2587" s="83" t="str">
        <f aca="false">IF(U2587="-","-",O2587&amp;E2587&amp;H2587)</f>
        <v>-</v>
      </c>
      <c r="X2587" s="84" t="str">
        <f aca="false">D2587&amp;G2587</f>
        <v>FT-CAND-ERMS-PRCNG</v>
      </c>
      <c r="AF2587" s="0" t="str">
        <f aca="false">D2587&amp;V2587</f>
        <v>FT-CAND-ERMS-PRC-</v>
      </c>
    </row>
    <row r="2588" customFormat="false" ht="12.75" hidden="false" customHeight="false" outlineLevel="0" collapsed="false">
      <c r="A2588" s="80" t="n">
        <v>36682</v>
      </c>
      <c r="B2588" s="81" t="s">
        <v>55</v>
      </c>
      <c r="C2588" s="81" t="s">
        <v>56</v>
      </c>
      <c r="D2588" s="81" t="s">
        <v>94</v>
      </c>
      <c r="E2588" s="81" t="s">
        <v>24</v>
      </c>
      <c r="F2588" s="81"/>
      <c r="G2588" s="81" t="s">
        <v>75</v>
      </c>
      <c r="H2588" s="88" t="n">
        <v>40179</v>
      </c>
      <c r="I2588" s="81" t="n">
        <v>0</v>
      </c>
      <c r="J2588" s="81" t="n">
        <v>0</v>
      </c>
      <c r="K2588" s="82" t="n">
        <f aca="false">IF(J2588=0,0,J2588/I2588)</f>
        <v>0</v>
      </c>
      <c r="L2588" s="82" t="n">
        <f aca="false">I2588/UOM</f>
        <v>0</v>
      </c>
      <c r="M2588" s="82" t="n">
        <f aca="false">J2588/UOM</f>
        <v>0</v>
      </c>
      <c r="N2588" s="83" t="str">
        <f aca="false">IF(F2588="P","PHY",IF(F2588="G","G",E2588))</f>
        <v>P</v>
      </c>
      <c r="O2588" s="83" t="str">
        <f aca="false">IF(ISNA(VLOOKUP(G2588,BadCanCurves,1,FALSE())),VLOOKUP(D2588,FOLIOS,6,FALSE()),"not used")</f>
        <v>not used</v>
      </c>
      <c r="P2588" s="83" t="n">
        <f aca="false">IF($N2588="P",VLOOKUP(H2588,PrcBuckets,2,FALSE()),0)</f>
        <v>13</v>
      </c>
      <c r="Q2588" s="83" t="n">
        <f aca="false">IF($N2588="D",VLOOKUP(H2588,BasisBuckets,2,FALSE()),0)</f>
        <v>0</v>
      </c>
      <c r="R2588" s="83" t="n">
        <f aca="false">IF($N2588="PHY",VLOOKUP(H2588,PGDBuckets,2,FALSE()),0)</f>
        <v>0</v>
      </c>
      <c r="S2588" s="83" t="n">
        <f aca="false">IF($N2588="G",VLOOKUP(H2588,PGDBuckets,2,FALSE()),0)</f>
        <v>0</v>
      </c>
      <c r="T2588" s="83" t="n">
        <f aca="false">SUM(P2588:S2588)</f>
        <v>13</v>
      </c>
      <c r="U2588" s="83" t="str">
        <f aca="false">IF(O2588="not used","-",O2588&amp;N2588&amp;T2588)</f>
        <v>-</v>
      </c>
      <c r="V2588" s="83" t="str">
        <f aca="false">IF(O2588="Not Used","-",VLOOKUP(D2588,FOLIOS,7,FALSE())&amp;H2588)</f>
        <v>-</v>
      </c>
      <c r="W2588" s="83" t="str">
        <f aca="false">IF(U2588="-","-",O2588&amp;E2588&amp;H2588)</f>
        <v>-</v>
      </c>
      <c r="X2588" s="84" t="str">
        <f aca="false">D2588&amp;G2588</f>
        <v>FT-CAND-ERMS-PRCNG</v>
      </c>
      <c r="AF2588" s="0" t="str">
        <f aca="false">D2588&amp;V2588</f>
        <v>FT-CAND-ERMS-PRC-</v>
      </c>
    </row>
    <row r="2589" customFormat="false" ht="12.75" hidden="false" customHeight="false" outlineLevel="0" collapsed="false">
      <c r="A2589" s="80" t="n">
        <v>36682</v>
      </c>
      <c r="B2589" s="81" t="s">
        <v>55</v>
      </c>
      <c r="C2589" s="81" t="s">
        <v>56</v>
      </c>
      <c r="D2589" s="81" t="s">
        <v>94</v>
      </c>
      <c r="E2589" s="81" t="s">
        <v>24</v>
      </c>
      <c r="F2589" s="81"/>
      <c r="G2589" s="81" t="s">
        <v>75</v>
      </c>
      <c r="H2589" s="88" t="n">
        <v>40210</v>
      </c>
      <c r="I2589" s="81" t="n">
        <v>0</v>
      </c>
      <c r="J2589" s="81" t="n">
        <v>0</v>
      </c>
      <c r="K2589" s="82" t="n">
        <f aca="false">IF(J2589=0,0,J2589/I2589)</f>
        <v>0</v>
      </c>
      <c r="L2589" s="82" t="n">
        <f aca="false">I2589/UOM</f>
        <v>0</v>
      </c>
      <c r="M2589" s="82" t="n">
        <f aca="false">J2589/UOM</f>
        <v>0</v>
      </c>
      <c r="N2589" s="83" t="str">
        <f aca="false">IF(F2589="P","PHY",IF(F2589="G","G",E2589))</f>
        <v>P</v>
      </c>
      <c r="O2589" s="83" t="str">
        <f aca="false">IF(ISNA(VLOOKUP(G2589,BadCanCurves,1,FALSE())),VLOOKUP(D2589,FOLIOS,6,FALSE()),"not used")</f>
        <v>not used</v>
      </c>
      <c r="P2589" s="83" t="n">
        <f aca="false">IF($N2589="P",VLOOKUP(H2589,PrcBuckets,2,FALSE()),0)</f>
        <v>13</v>
      </c>
      <c r="Q2589" s="83" t="n">
        <f aca="false">IF($N2589="D",VLOOKUP(H2589,BasisBuckets,2,FALSE()),0)</f>
        <v>0</v>
      </c>
      <c r="R2589" s="83" t="n">
        <f aca="false">IF($N2589="PHY",VLOOKUP(H2589,PGDBuckets,2,FALSE()),0)</f>
        <v>0</v>
      </c>
      <c r="S2589" s="83" t="n">
        <f aca="false">IF($N2589="G",VLOOKUP(H2589,PGDBuckets,2,FALSE()),0)</f>
        <v>0</v>
      </c>
      <c r="T2589" s="83" t="n">
        <f aca="false">SUM(P2589:S2589)</f>
        <v>13</v>
      </c>
      <c r="U2589" s="83" t="str">
        <f aca="false">IF(O2589="not used","-",O2589&amp;N2589&amp;T2589)</f>
        <v>-</v>
      </c>
      <c r="V2589" s="83" t="str">
        <f aca="false">IF(O2589="Not Used","-",VLOOKUP(D2589,FOLIOS,7,FALSE())&amp;H2589)</f>
        <v>-</v>
      </c>
      <c r="W2589" s="83" t="str">
        <f aca="false">IF(U2589="-","-",O2589&amp;E2589&amp;H2589)</f>
        <v>-</v>
      </c>
      <c r="X2589" s="84" t="str">
        <f aca="false">D2589&amp;G2589</f>
        <v>FT-CAND-ERMS-PRCNG</v>
      </c>
      <c r="AF2589" s="0" t="str">
        <f aca="false">D2589&amp;V2589</f>
        <v>FT-CAND-ERMS-PRC-</v>
      </c>
    </row>
    <row r="2590" customFormat="false" ht="12.75" hidden="false" customHeight="false" outlineLevel="0" collapsed="false">
      <c r="A2590" s="80" t="n">
        <v>36682</v>
      </c>
      <c r="B2590" s="81" t="s">
        <v>55</v>
      </c>
      <c r="C2590" s="81" t="s">
        <v>56</v>
      </c>
      <c r="D2590" s="81" t="s">
        <v>94</v>
      </c>
      <c r="E2590" s="81" t="s">
        <v>24</v>
      </c>
      <c r="F2590" s="81"/>
      <c r="G2590" s="81" t="s">
        <v>75</v>
      </c>
      <c r="H2590" s="88" t="n">
        <v>40238</v>
      </c>
      <c r="I2590" s="81" t="n">
        <v>0</v>
      </c>
      <c r="J2590" s="81" t="n">
        <v>0</v>
      </c>
      <c r="K2590" s="82" t="n">
        <f aca="false">IF(J2590=0,0,J2590/I2590)</f>
        <v>0</v>
      </c>
      <c r="L2590" s="82" t="n">
        <f aca="false">I2590/UOM</f>
        <v>0</v>
      </c>
      <c r="M2590" s="82" t="n">
        <f aca="false">J2590/UOM</f>
        <v>0</v>
      </c>
      <c r="N2590" s="83" t="str">
        <f aca="false">IF(F2590="P","PHY",IF(F2590="G","G",E2590))</f>
        <v>P</v>
      </c>
      <c r="O2590" s="83" t="str">
        <f aca="false">IF(ISNA(VLOOKUP(G2590,BadCanCurves,1,FALSE())),VLOOKUP(D2590,FOLIOS,6,FALSE()),"not used")</f>
        <v>not used</v>
      </c>
      <c r="P2590" s="83" t="n">
        <f aca="false">IF($N2590="P",VLOOKUP(H2590,PrcBuckets,2,FALSE()),0)</f>
        <v>13</v>
      </c>
      <c r="Q2590" s="83" t="n">
        <f aca="false">IF($N2590="D",VLOOKUP(H2590,BasisBuckets,2,FALSE()),0)</f>
        <v>0</v>
      </c>
      <c r="R2590" s="83" t="n">
        <f aca="false">IF($N2590="PHY",VLOOKUP(H2590,PGDBuckets,2,FALSE()),0)</f>
        <v>0</v>
      </c>
      <c r="S2590" s="83" t="n">
        <f aca="false">IF($N2590="G",VLOOKUP(H2590,PGDBuckets,2,FALSE()),0)</f>
        <v>0</v>
      </c>
      <c r="T2590" s="83" t="n">
        <f aca="false">SUM(P2590:S2590)</f>
        <v>13</v>
      </c>
      <c r="U2590" s="83" t="str">
        <f aca="false">IF(O2590="not used","-",O2590&amp;N2590&amp;T2590)</f>
        <v>-</v>
      </c>
      <c r="V2590" s="83" t="str">
        <f aca="false">IF(O2590="Not Used","-",VLOOKUP(D2590,FOLIOS,7,FALSE())&amp;H2590)</f>
        <v>-</v>
      </c>
      <c r="W2590" s="83" t="str">
        <f aca="false">IF(U2590="-","-",O2590&amp;E2590&amp;H2590)</f>
        <v>-</v>
      </c>
      <c r="X2590" s="84" t="str">
        <f aca="false">D2590&amp;G2590</f>
        <v>FT-CAND-ERMS-PRCNG</v>
      </c>
      <c r="AF2590" s="0" t="str">
        <f aca="false">D2590&amp;V2590</f>
        <v>FT-CAND-ERMS-PRC-</v>
      </c>
    </row>
    <row r="2591" customFormat="false" ht="12.75" hidden="false" customHeight="false" outlineLevel="0" collapsed="false">
      <c r="A2591" s="80" t="n">
        <v>36682</v>
      </c>
      <c r="B2591" s="81" t="s">
        <v>55</v>
      </c>
      <c r="C2591" s="81" t="s">
        <v>56</v>
      </c>
      <c r="D2591" s="81" t="s">
        <v>94</v>
      </c>
      <c r="E2591" s="81" t="s">
        <v>24</v>
      </c>
      <c r="F2591" s="81"/>
      <c r="G2591" s="81" t="s">
        <v>75</v>
      </c>
      <c r="H2591" s="88" t="n">
        <v>40269</v>
      </c>
      <c r="I2591" s="81" t="n">
        <v>0</v>
      </c>
      <c r="J2591" s="81" t="n">
        <v>0</v>
      </c>
      <c r="K2591" s="82" t="n">
        <f aca="false">IF(J2591=0,0,J2591/I2591)</f>
        <v>0</v>
      </c>
      <c r="L2591" s="82" t="n">
        <f aca="false">I2591/UOM</f>
        <v>0</v>
      </c>
      <c r="M2591" s="82" t="n">
        <f aca="false">J2591/UOM</f>
        <v>0</v>
      </c>
      <c r="N2591" s="83" t="str">
        <f aca="false">IF(F2591="P","PHY",IF(F2591="G","G",E2591))</f>
        <v>P</v>
      </c>
      <c r="O2591" s="83" t="str">
        <f aca="false">IF(ISNA(VLOOKUP(G2591,BadCanCurves,1,FALSE())),VLOOKUP(D2591,FOLIOS,6,FALSE()),"not used")</f>
        <v>not used</v>
      </c>
      <c r="P2591" s="83" t="n">
        <f aca="false">IF($N2591="P",VLOOKUP(H2591,PrcBuckets,2,FALSE()),0)</f>
        <v>13</v>
      </c>
      <c r="Q2591" s="83" t="n">
        <f aca="false">IF($N2591="D",VLOOKUP(H2591,BasisBuckets,2,FALSE()),0)</f>
        <v>0</v>
      </c>
      <c r="R2591" s="83" t="n">
        <f aca="false">IF($N2591="PHY",VLOOKUP(H2591,PGDBuckets,2,FALSE()),0)</f>
        <v>0</v>
      </c>
      <c r="S2591" s="83" t="n">
        <f aca="false">IF($N2591="G",VLOOKUP(H2591,PGDBuckets,2,FALSE()),0)</f>
        <v>0</v>
      </c>
      <c r="T2591" s="83" t="n">
        <f aca="false">SUM(P2591:S2591)</f>
        <v>13</v>
      </c>
      <c r="U2591" s="83" t="str">
        <f aca="false">IF(O2591="not used","-",O2591&amp;N2591&amp;T2591)</f>
        <v>-</v>
      </c>
      <c r="V2591" s="83" t="str">
        <f aca="false">IF(O2591="Not Used","-",VLOOKUP(D2591,FOLIOS,7,FALSE())&amp;H2591)</f>
        <v>-</v>
      </c>
      <c r="W2591" s="83" t="str">
        <f aca="false">IF(U2591="-","-",O2591&amp;E2591&amp;H2591)</f>
        <v>-</v>
      </c>
      <c r="X2591" s="84" t="str">
        <f aca="false">D2591&amp;G2591</f>
        <v>FT-CAND-ERMS-PRCNG</v>
      </c>
      <c r="AF2591" s="0" t="str">
        <f aca="false">D2591&amp;V2591</f>
        <v>FT-CAND-ERMS-PRC-</v>
      </c>
    </row>
    <row r="2592" customFormat="false" ht="12.75" hidden="false" customHeight="false" outlineLevel="0" collapsed="false">
      <c r="A2592" s="80" t="n">
        <v>36682</v>
      </c>
      <c r="B2592" s="81" t="s">
        <v>55</v>
      </c>
      <c r="C2592" s="81" t="s">
        <v>56</v>
      </c>
      <c r="D2592" s="81" t="s">
        <v>94</v>
      </c>
      <c r="E2592" s="81" t="s">
        <v>24</v>
      </c>
      <c r="F2592" s="81"/>
      <c r="G2592" s="81" t="s">
        <v>75</v>
      </c>
      <c r="H2592" s="88" t="n">
        <v>40299</v>
      </c>
      <c r="I2592" s="81" t="n">
        <v>0</v>
      </c>
      <c r="J2592" s="81" t="n">
        <v>0</v>
      </c>
      <c r="K2592" s="82" t="n">
        <f aca="false">IF(J2592=0,0,J2592/I2592)</f>
        <v>0</v>
      </c>
      <c r="L2592" s="82" t="n">
        <f aca="false">I2592/UOM</f>
        <v>0</v>
      </c>
      <c r="M2592" s="82" t="n">
        <f aca="false">J2592/UOM</f>
        <v>0</v>
      </c>
      <c r="N2592" s="83" t="str">
        <f aca="false">IF(F2592="P","PHY",IF(F2592="G","G",E2592))</f>
        <v>P</v>
      </c>
      <c r="O2592" s="83" t="str">
        <f aca="false">IF(ISNA(VLOOKUP(G2592,BadCanCurves,1,FALSE())),VLOOKUP(D2592,FOLIOS,6,FALSE()),"not used")</f>
        <v>not used</v>
      </c>
      <c r="P2592" s="83" t="n">
        <f aca="false">IF($N2592="P",VLOOKUP(H2592,PrcBuckets,2,FALSE()),0)</f>
        <v>13</v>
      </c>
      <c r="Q2592" s="83" t="n">
        <f aca="false">IF($N2592="D",VLOOKUP(H2592,BasisBuckets,2,FALSE()),0)</f>
        <v>0</v>
      </c>
      <c r="R2592" s="83" t="n">
        <f aca="false">IF($N2592="PHY",VLOOKUP(H2592,PGDBuckets,2,FALSE()),0)</f>
        <v>0</v>
      </c>
      <c r="S2592" s="83" t="n">
        <f aca="false">IF($N2592="G",VLOOKUP(H2592,PGDBuckets,2,FALSE()),0)</f>
        <v>0</v>
      </c>
      <c r="T2592" s="83" t="n">
        <f aca="false">SUM(P2592:S2592)</f>
        <v>13</v>
      </c>
      <c r="U2592" s="83" t="str">
        <f aca="false">IF(O2592="not used","-",O2592&amp;N2592&amp;T2592)</f>
        <v>-</v>
      </c>
      <c r="V2592" s="83" t="str">
        <f aca="false">IF(O2592="Not Used","-",VLOOKUP(D2592,FOLIOS,7,FALSE())&amp;H2592)</f>
        <v>-</v>
      </c>
      <c r="W2592" s="83" t="str">
        <f aca="false">IF(U2592="-","-",O2592&amp;E2592&amp;H2592)</f>
        <v>-</v>
      </c>
      <c r="X2592" s="84" t="str">
        <f aca="false">D2592&amp;G2592</f>
        <v>FT-CAND-ERMS-PRCNG</v>
      </c>
      <c r="AF2592" s="0" t="str">
        <f aca="false">D2592&amp;V2592</f>
        <v>FT-CAND-ERMS-PRC-</v>
      </c>
    </row>
    <row r="2593" customFormat="false" ht="12.75" hidden="false" customHeight="false" outlineLevel="0" collapsed="false">
      <c r="A2593" s="80" t="n">
        <v>36682</v>
      </c>
      <c r="B2593" s="81" t="s">
        <v>55</v>
      </c>
      <c r="C2593" s="81" t="s">
        <v>56</v>
      </c>
      <c r="D2593" s="81" t="s">
        <v>94</v>
      </c>
      <c r="E2593" s="81" t="s">
        <v>24</v>
      </c>
      <c r="F2593" s="81"/>
      <c r="G2593" s="81" t="s">
        <v>75</v>
      </c>
      <c r="H2593" s="88" t="n">
        <v>40330</v>
      </c>
      <c r="I2593" s="81" t="n">
        <v>0</v>
      </c>
      <c r="J2593" s="81" t="n">
        <v>0</v>
      </c>
      <c r="K2593" s="82" t="n">
        <f aca="false">IF(J2593=0,0,J2593/I2593)</f>
        <v>0</v>
      </c>
      <c r="L2593" s="82" t="n">
        <f aca="false">I2593/UOM</f>
        <v>0</v>
      </c>
      <c r="M2593" s="82" t="n">
        <f aca="false">J2593/UOM</f>
        <v>0</v>
      </c>
      <c r="N2593" s="83" t="str">
        <f aca="false">IF(F2593="P","PHY",IF(F2593="G","G",E2593))</f>
        <v>P</v>
      </c>
      <c r="O2593" s="83" t="str">
        <f aca="false">IF(ISNA(VLOOKUP(G2593,BadCanCurves,1,FALSE())),VLOOKUP(D2593,FOLIOS,6,FALSE()),"not used")</f>
        <v>not used</v>
      </c>
      <c r="P2593" s="83" t="n">
        <f aca="false">IF($N2593="P",VLOOKUP(H2593,PrcBuckets,2,FALSE()),0)</f>
        <v>13</v>
      </c>
      <c r="Q2593" s="83" t="n">
        <f aca="false">IF($N2593="D",VLOOKUP(H2593,BasisBuckets,2,FALSE()),0)</f>
        <v>0</v>
      </c>
      <c r="R2593" s="83" t="n">
        <f aca="false">IF($N2593="PHY",VLOOKUP(H2593,PGDBuckets,2,FALSE()),0)</f>
        <v>0</v>
      </c>
      <c r="S2593" s="83" t="n">
        <f aca="false">IF($N2593="G",VLOOKUP(H2593,PGDBuckets,2,FALSE()),0)</f>
        <v>0</v>
      </c>
      <c r="T2593" s="83" t="n">
        <f aca="false">SUM(P2593:S2593)</f>
        <v>13</v>
      </c>
      <c r="U2593" s="83" t="str">
        <f aca="false">IF(O2593="not used","-",O2593&amp;N2593&amp;T2593)</f>
        <v>-</v>
      </c>
      <c r="V2593" s="83" t="str">
        <f aca="false">IF(O2593="Not Used","-",VLOOKUP(D2593,FOLIOS,7,FALSE())&amp;H2593)</f>
        <v>-</v>
      </c>
      <c r="W2593" s="83" t="str">
        <f aca="false">IF(U2593="-","-",O2593&amp;E2593&amp;H2593)</f>
        <v>-</v>
      </c>
      <c r="X2593" s="84" t="str">
        <f aca="false">D2593&amp;G2593</f>
        <v>FT-CAND-ERMS-PRCNG</v>
      </c>
      <c r="AF2593" s="0" t="str">
        <f aca="false">D2593&amp;V2593</f>
        <v>FT-CAND-ERMS-PRC-</v>
      </c>
    </row>
    <row r="2594" customFormat="false" ht="12.75" hidden="false" customHeight="false" outlineLevel="0" collapsed="false">
      <c r="A2594" s="80" t="n">
        <v>36682</v>
      </c>
      <c r="B2594" s="81" t="s">
        <v>55</v>
      </c>
      <c r="C2594" s="81" t="s">
        <v>56</v>
      </c>
      <c r="D2594" s="81" t="s">
        <v>94</v>
      </c>
      <c r="E2594" s="81" t="s">
        <v>24</v>
      </c>
      <c r="F2594" s="81"/>
      <c r="G2594" s="81" t="s">
        <v>75</v>
      </c>
      <c r="H2594" s="88" t="n">
        <v>40360</v>
      </c>
      <c r="I2594" s="81" t="n">
        <v>0</v>
      </c>
      <c r="J2594" s="81" t="n">
        <v>0</v>
      </c>
      <c r="K2594" s="82" t="n">
        <f aca="false">IF(J2594=0,0,J2594/I2594)</f>
        <v>0</v>
      </c>
      <c r="L2594" s="82" t="n">
        <f aca="false">I2594/UOM</f>
        <v>0</v>
      </c>
      <c r="M2594" s="82" t="n">
        <f aca="false">J2594/UOM</f>
        <v>0</v>
      </c>
      <c r="N2594" s="83" t="str">
        <f aca="false">IF(F2594="P","PHY",IF(F2594="G","G",E2594))</f>
        <v>P</v>
      </c>
      <c r="O2594" s="83" t="str">
        <f aca="false">IF(ISNA(VLOOKUP(G2594,BadCanCurves,1,FALSE())),VLOOKUP(D2594,FOLIOS,6,FALSE()),"not used")</f>
        <v>not used</v>
      </c>
      <c r="P2594" s="83" t="n">
        <f aca="false">IF($N2594="P",VLOOKUP(H2594,PrcBuckets,2,FALSE()),0)</f>
        <v>13</v>
      </c>
      <c r="Q2594" s="83" t="n">
        <f aca="false">IF($N2594="D",VLOOKUP(H2594,BasisBuckets,2,FALSE()),0)</f>
        <v>0</v>
      </c>
      <c r="R2594" s="83" t="n">
        <f aca="false">IF($N2594="PHY",VLOOKUP(H2594,PGDBuckets,2,FALSE()),0)</f>
        <v>0</v>
      </c>
      <c r="S2594" s="83" t="n">
        <f aca="false">IF($N2594="G",VLOOKUP(H2594,PGDBuckets,2,FALSE()),0)</f>
        <v>0</v>
      </c>
      <c r="T2594" s="83" t="n">
        <f aca="false">SUM(P2594:S2594)</f>
        <v>13</v>
      </c>
      <c r="U2594" s="83" t="str">
        <f aca="false">IF(O2594="not used","-",O2594&amp;N2594&amp;T2594)</f>
        <v>-</v>
      </c>
      <c r="V2594" s="83" t="str">
        <f aca="false">IF(O2594="Not Used","-",VLOOKUP(D2594,FOLIOS,7,FALSE())&amp;H2594)</f>
        <v>-</v>
      </c>
      <c r="W2594" s="83" t="str">
        <f aca="false">IF(U2594="-","-",O2594&amp;E2594&amp;H2594)</f>
        <v>-</v>
      </c>
      <c r="X2594" s="84" t="str">
        <f aca="false">D2594&amp;G2594</f>
        <v>FT-CAND-ERMS-PRCNG</v>
      </c>
      <c r="AF2594" s="0" t="str">
        <f aca="false">D2594&amp;V2594</f>
        <v>FT-CAND-ERMS-PRC-</v>
      </c>
    </row>
    <row r="2595" customFormat="false" ht="12.75" hidden="false" customHeight="false" outlineLevel="0" collapsed="false">
      <c r="A2595" s="80" t="n">
        <v>36682</v>
      </c>
      <c r="B2595" s="81" t="s">
        <v>55</v>
      </c>
      <c r="C2595" s="81" t="s">
        <v>56</v>
      </c>
      <c r="D2595" s="81" t="s">
        <v>94</v>
      </c>
      <c r="E2595" s="81" t="s">
        <v>24</v>
      </c>
      <c r="F2595" s="81"/>
      <c r="G2595" s="81" t="s">
        <v>75</v>
      </c>
      <c r="H2595" s="88" t="n">
        <v>40391</v>
      </c>
      <c r="I2595" s="81" t="n">
        <v>0</v>
      </c>
      <c r="J2595" s="81" t="n">
        <v>0</v>
      </c>
      <c r="K2595" s="82" t="n">
        <f aca="false">IF(J2595=0,0,J2595/I2595)</f>
        <v>0</v>
      </c>
      <c r="L2595" s="82" t="n">
        <f aca="false">I2595/UOM</f>
        <v>0</v>
      </c>
      <c r="M2595" s="82" t="n">
        <f aca="false">J2595/UOM</f>
        <v>0</v>
      </c>
      <c r="N2595" s="83" t="str">
        <f aca="false">IF(F2595="P","PHY",IF(F2595="G","G",E2595))</f>
        <v>P</v>
      </c>
      <c r="O2595" s="83" t="str">
        <f aca="false">IF(ISNA(VLOOKUP(G2595,BadCanCurves,1,FALSE())),VLOOKUP(D2595,FOLIOS,6,FALSE()),"not used")</f>
        <v>not used</v>
      </c>
      <c r="P2595" s="83" t="n">
        <f aca="false">IF($N2595="P",VLOOKUP(H2595,PrcBuckets,2,FALSE()),0)</f>
        <v>13</v>
      </c>
      <c r="Q2595" s="83" t="n">
        <f aca="false">IF($N2595="D",VLOOKUP(H2595,BasisBuckets,2,FALSE()),0)</f>
        <v>0</v>
      </c>
      <c r="R2595" s="83" t="n">
        <f aca="false">IF($N2595="PHY",VLOOKUP(H2595,PGDBuckets,2,FALSE()),0)</f>
        <v>0</v>
      </c>
      <c r="S2595" s="83" t="n">
        <f aca="false">IF($N2595="G",VLOOKUP(H2595,PGDBuckets,2,FALSE()),0)</f>
        <v>0</v>
      </c>
      <c r="T2595" s="83" t="n">
        <f aca="false">SUM(P2595:S2595)</f>
        <v>13</v>
      </c>
      <c r="U2595" s="83" t="str">
        <f aca="false">IF(O2595="not used","-",O2595&amp;N2595&amp;T2595)</f>
        <v>-</v>
      </c>
      <c r="V2595" s="83" t="str">
        <f aca="false">IF(O2595="Not Used","-",VLOOKUP(D2595,FOLIOS,7,FALSE())&amp;H2595)</f>
        <v>-</v>
      </c>
      <c r="W2595" s="83" t="str">
        <f aca="false">IF(U2595="-","-",O2595&amp;E2595&amp;H2595)</f>
        <v>-</v>
      </c>
      <c r="X2595" s="84" t="str">
        <f aca="false">D2595&amp;G2595</f>
        <v>FT-CAND-ERMS-PRCNG</v>
      </c>
      <c r="AF2595" s="0" t="str">
        <f aca="false">D2595&amp;V2595</f>
        <v>FT-CAND-ERMS-PRC-</v>
      </c>
    </row>
    <row r="2596" customFormat="false" ht="12.75" hidden="false" customHeight="false" outlineLevel="0" collapsed="false">
      <c r="A2596" s="80" t="n">
        <v>36682</v>
      </c>
      <c r="B2596" s="81" t="s">
        <v>55</v>
      </c>
      <c r="C2596" s="81" t="s">
        <v>56</v>
      </c>
      <c r="D2596" s="81" t="s">
        <v>94</v>
      </c>
      <c r="E2596" s="81" t="s">
        <v>24</v>
      </c>
      <c r="F2596" s="81"/>
      <c r="G2596" s="81" t="s">
        <v>75</v>
      </c>
      <c r="H2596" s="88" t="n">
        <v>40422</v>
      </c>
      <c r="I2596" s="81" t="n">
        <v>0</v>
      </c>
      <c r="J2596" s="81" t="n">
        <v>0</v>
      </c>
      <c r="K2596" s="82" t="n">
        <f aca="false">IF(J2596=0,0,J2596/I2596)</f>
        <v>0</v>
      </c>
      <c r="L2596" s="82" t="n">
        <f aca="false">I2596/UOM</f>
        <v>0</v>
      </c>
      <c r="M2596" s="82" t="n">
        <f aca="false">J2596/UOM</f>
        <v>0</v>
      </c>
      <c r="N2596" s="83" t="str">
        <f aca="false">IF(F2596="P","PHY",IF(F2596="G","G",E2596))</f>
        <v>P</v>
      </c>
      <c r="O2596" s="83" t="str">
        <f aca="false">IF(ISNA(VLOOKUP(G2596,BadCanCurves,1,FALSE())),VLOOKUP(D2596,FOLIOS,6,FALSE()),"not used")</f>
        <v>not used</v>
      </c>
      <c r="P2596" s="83" t="n">
        <f aca="false">IF($N2596="P",VLOOKUP(H2596,PrcBuckets,2,FALSE()),0)</f>
        <v>13</v>
      </c>
      <c r="Q2596" s="83" t="n">
        <f aca="false">IF($N2596="D",VLOOKUP(H2596,BasisBuckets,2,FALSE()),0)</f>
        <v>0</v>
      </c>
      <c r="R2596" s="83" t="n">
        <f aca="false">IF($N2596="PHY",VLOOKUP(H2596,PGDBuckets,2,FALSE()),0)</f>
        <v>0</v>
      </c>
      <c r="S2596" s="83" t="n">
        <f aca="false">IF($N2596="G",VLOOKUP(H2596,PGDBuckets,2,FALSE()),0)</f>
        <v>0</v>
      </c>
      <c r="T2596" s="83" t="n">
        <f aca="false">SUM(P2596:S2596)</f>
        <v>13</v>
      </c>
      <c r="U2596" s="83" t="str">
        <f aca="false">IF(O2596="not used","-",O2596&amp;N2596&amp;T2596)</f>
        <v>-</v>
      </c>
      <c r="V2596" s="83" t="str">
        <f aca="false">IF(O2596="Not Used","-",VLOOKUP(D2596,FOLIOS,7,FALSE())&amp;H2596)</f>
        <v>-</v>
      </c>
      <c r="W2596" s="83" t="str">
        <f aca="false">IF(U2596="-","-",O2596&amp;E2596&amp;H2596)</f>
        <v>-</v>
      </c>
      <c r="X2596" s="84" t="str">
        <f aca="false">D2596&amp;G2596</f>
        <v>FT-CAND-ERMS-PRCNG</v>
      </c>
      <c r="AF2596" s="0" t="str">
        <f aca="false">D2596&amp;V2596</f>
        <v>FT-CAND-ERMS-PRC-</v>
      </c>
    </row>
    <row r="2597" customFormat="false" ht="12.75" hidden="false" customHeight="false" outlineLevel="0" collapsed="false">
      <c r="A2597" s="80" t="n">
        <v>36682</v>
      </c>
      <c r="B2597" s="81" t="s">
        <v>55</v>
      </c>
      <c r="C2597" s="81" t="s">
        <v>56</v>
      </c>
      <c r="D2597" s="81" t="s">
        <v>94</v>
      </c>
      <c r="E2597" s="81" t="s">
        <v>24</v>
      </c>
      <c r="F2597" s="81"/>
      <c r="G2597" s="81" t="s">
        <v>75</v>
      </c>
      <c r="H2597" s="88" t="n">
        <v>40452</v>
      </c>
      <c r="I2597" s="81" t="n">
        <v>0</v>
      </c>
      <c r="J2597" s="81" t="n">
        <v>0</v>
      </c>
      <c r="K2597" s="82" t="n">
        <f aca="false">IF(J2597=0,0,J2597/I2597)</f>
        <v>0</v>
      </c>
      <c r="L2597" s="82" t="n">
        <f aca="false">I2597/UOM</f>
        <v>0</v>
      </c>
      <c r="M2597" s="82" t="n">
        <f aca="false">J2597/UOM</f>
        <v>0</v>
      </c>
      <c r="N2597" s="83" t="str">
        <f aca="false">IF(F2597="P","PHY",IF(F2597="G","G",E2597))</f>
        <v>P</v>
      </c>
      <c r="O2597" s="83" t="str">
        <f aca="false">IF(ISNA(VLOOKUP(G2597,BadCanCurves,1,FALSE())),VLOOKUP(D2597,FOLIOS,6,FALSE()),"not used")</f>
        <v>not used</v>
      </c>
      <c r="P2597" s="83" t="n">
        <f aca="false">IF($N2597="P",VLOOKUP(H2597,PrcBuckets,2,FALSE()),0)</f>
        <v>13</v>
      </c>
      <c r="Q2597" s="83" t="n">
        <f aca="false">IF($N2597="D",VLOOKUP(H2597,BasisBuckets,2,FALSE()),0)</f>
        <v>0</v>
      </c>
      <c r="R2597" s="83" t="n">
        <f aca="false">IF($N2597="PHY",VLOOKUP(H2597,PGDBuckets,2,FALSE()),0)</f>
        <v>0</v>
      </c>
      <c r="S2597" s="83" t="n">
        <f aca="false">IF($N2597="G",VLOOKUP(H2597,PGDBuckets,2,FALSE()),0)</f>
        <v>0</v>
      </c>
      <c r="T2597" s="83" t="n">
        <f aca="false">SUM(P2597:S2597)</f>
        <v>13</v>
      </c>
      <c r="U2597" s="83" t="str">
        <f aca="false">IF(O2597="not used","-",O2597&amp;N2597&amp;T2597)</f>
        <v>-</v>
      </c>
      <c r="V2597" s="83" t="str">
        <f aca="false">IF(O2597="Not Used","-",VLOOKUP(D2597,FOLIOS,7,FALSE())&amp;H2597)</f>
        <v>-</v>
      </c>
      <c r="W2597" s="83" t="str">
        <f aca="false">IF(U2597="-","-",O2597&amp;E2597&amp;H2597)</f>
        <v>-</v>
      </c>
      <c r="X2597" s="84" t="str">
        <f aca="false">D2597&amp;G2597</f>
        <v>FT-CAND-ERMS-PRCNG</v>
      </c>
      <c r="AF2597" s="0" t="str">
        <f aca="false">D2597&amp;V2597</f>
        <v>FT-CAND-ERMS-PRC-</v>
      </c>
    </row>
    <row r="2598" customFormat="false" ht="12.75" hidden="false" customHeight="false" outlineLevel="0" collapsed="false">
      <c r="A2598" s="80" t="n">
        <v>36682</v>
      </c>
      <c r="B2598" s="81" t="s">
        <v>55</v>
      </c>
      <c r="C2598" s="81" t="s">
        <v>56</v>
      </c>
      <c r="D2598" s="81" t="s">
        <v>94</v>
      </c>
      <c r="E2598" s="81" t="s">
        <v>24</v>
      </c>
      <c r="F2598" s="81"/>
      <c r="G2598" s="81" t="s">
        <v>75</v>
      </c>
      <c r="H2598" s="88" t="n">
        <v>40483</v>
      </c>
      <c r="I2598" s="81" t="n">
        <v>0</v>
      </c>
      <c r="J2598" s="81" t="n">
        <v>0</v>
      </c>
      <c r="K2598" s="82" t="n">
        <f aca="false">IF(J2598=0,0,J2598/I2598)</f>
        <v>0</v>
      </c>
      <c r="L2598" s="82" t="n">
        <f aca="false">I2598/UOM</f>
        <v>0</v>
      </c>
      <c r="M2598" s="82" t="n">
        <f aca="false">J2598/UOM</f>
        <v>0</v>
      </c>
      <c r="N2598" s="83" t="str">
        <f aca="false">IF(F2598="P","PHY",IF(F2598="G","G",E2598))</f>
        <v>P</v>
      </c>
      <c r="O2598" s="83" t="str">
        <f aca="false">IF(ISNA(VLOOKUP(G2598,BadCanCurves,1,FALSE())),VLOOKUP(D2598,FOLIOS,6,FALSE()),"not used")</f>
        <v>not used</v>
      </c>
      <c r="P2598" s="83" t="n">
        <f aca="false">IF($N2598="P",VLOOKUP(H2598,PrcBuckets,2,FALSE()),0)</f>
        <v>13</v>
      </c>
      <c r="Q2598" s="83" t="n">
        <f aca="false">IF($N2598="D",VLOOKUP(H2598,BasisBuckets,2,FALSE()),0)</f>
        <v>0</v>
      </c>
      <c r="R2598" s="83" t="n">
        <f aca="false">IF($N2598="PHY",VLOOKUP(H2598,PGDBuckets,2,FALSE()),0)</f>
        <v>0</v>
      </c>
      <c r="S2598" s="83" t="n">
        <f aca="false">IF($N2598="G",VLOOKUP(H2598,PGDBuckets,2,FALSE()),0)</f>
        <v>0</v>
      </c>
      <c r="T2598" s="83" t="n">
        <f aca="false">SUM(P2598:S2598)</f>
        <v>13</v>
      </c>
      <c r="U2598" s="83" t="str">
        <f aca="false">IF(O2598="not used","-",O2598&amp;N2598&amp;T2598)</f>
        <v>-</v>
      </c>
      <c r="V2598" s="83" t="str">
        <f aca="false">IF(O2598="Not Used","-",VLOOKUP(D2598,FOLIOS,7,FALSE())&amp;H2598)</f>
        <v>-</v>
      </c>
      <c r="W2598" s="83" t="str">
        <f aca="false">IF(U2598="-","-",O2598&amp;E2598&amp;H2598)</f>
        <v>-</v>
      </c>
      <c r="X2598" s="84" t="str">
        <f aca="false">D2598&amp;G2598</f>
        <v>FT-CAND-ERMS-PRCNG</v>
      </c>
      <c r="AF2598" s="0" t="str">
        <f aca="false">D2598&amp;V2598</f>
        <v>FT-CAND-ERMS-PRC-</v>
      </c>
    </row>
    <row r="2599" customFormat="false" ht="12.75" hidden="false" customHeight="false" outlineLevel="0" collapsed="false">
      <c r="A2599" s="80" t="n">
        <v>36682</v>
      </c>
      <c r="B2599" s="81" t="s">
        <v>55</v>
      </c>
      <c r="C2599" s="81" t="s">
        <v>56</v>
      </c>
      <c r="D2599" s="81" t="s">
        <v>94</v>
      </c>
      <c r="E2599" s="81" t="s">
        <v>24</v>
      </c>
      <c r="F2599" s="81"/>
      <c r="G2599" s="81" t="s">
        <v>75</v>
      </c>
      <c r="H2599" s="88" t="n">
        <v>40513</v>
      </c>
      <c r="I2599" s="81" t="n">
        <v>0</v>
      </c>
      <c r="J2599" s="81" t="n">
        <v>0</v>
      </c>
      <c r="K2599" s="82" t="n">
        <f aca="false">IF(J2599=0,0,J2599/I2599)</f>
        <v>0</v>
      </c>
      <c r="L2599" s="82" t="n">
        <f aca="false">I2599/UOM</f>
        <v>0</v>
      </c>
      <c r="M2599" s="82" t="n">
        <f aca="false">J2599/UOM</f>
        <v>0</v>
      </c>
      <c r="N2599" s="83" t="str">
        <f aca="false">IF(F2599="P","PHY",IF(F2599="G","G",E2599))</f>
        <v>P</v>
      </c>
      <c r="O2599" s="83" t="str">
        <f aca="false">IF(ISNA(VLOOKUP(G2599,BadCanCurves,1,FALSE())),VLOOKUP(D2599,FOLIOS,6,FALSE()),"not used")</f>
        <v>not used</v>
      </c>
      <c r="P2599" s="83" t="n">
        <f aca="false">IF($N2599="P",VLOOKUP(H2599,PrcBuckets,2,FALSE()),0)</f>
        <v>13</v>
      </c>
      <c r="Q2599" s="83" t="n">
        <f aca="false">IF($N2599="D",VLOOKUP(H2599,BasisBuckets,2,FALSE()),0)</f>
        <v>0</v>
      </c>
      <c r="R2599" s="83" t="n">
        <f aca="false">IF($N2599="PHY",VLOOKUP(H2599,PGDBuckets,2,FALSE()),0)</f>
        <v>0</v>
      </c>
      <c r="S2599" s="83" t="n">
        <f aca="false">IF($N2599="G",VLOOKUP(H2599,PGDBuckets,2,FALSE()),0)</f>
        <v>0</v>
      </c>
      <c r="T2599" s="83" t="n">
        <f aca="false">SUM(P2599:S2599)</f>
        <v>13</v>
      </c>
      <c r="U2599" s="83" t="str">
        <f aca="false">IF(O2599="not used","-",O2599&amp;N2599&amp;T2599)</f>
        <v>-</v>
      </c>
      <c r="V2599" s="83" t="str">
        <f aca="false">IF(O2599="Not Used","-",VLOOKUP(D2599,FOLIOS,7,FALSE())&amp;H2599)</f>
        <v>-</v>
      </c>
      <c r="W2599" s="83" t="str">
        <f aca="false">IF(U2599="-","-",O2599&amp;E2599&amp;H2599)</f>
        <v>-</v>
      </c>
      <c r="X2599" s="84" t="str">
        <f aca="false">D2599&amp;G2599</f>
        <v>FT-CAND-ERMS-PRCNG</v>
      </c>
      <c r="AF2599" s="0" t="str">
        <f aca="false">D2599&amp;V2599</f>
        <v>FT-CAND-ERMS-PRC-</v>
      </c>
    </row>
    <row r="2600" customFormat="false" ht="12.75" hidden="false" customHeight="false" outlineLevel="0" collapsed="false">
      <c r="A2600" s="80" t="n">
        <v>36682</v>
      </c>
      <c r="B2600" s="81" t="s">
        <v>55</v>
      </c>
      <c r="C2600" s="81" t="s">
        <v>56</v>
      </c>
      <c r="D2600" s="81" t="s">
        <v>94</v>
      </c>
      <c r="E2600" s="81" t="s">
        <v>24</v>
      </c>
      <c r="F2600" s="81"/>
      <c r="G2600" s="81" t="s">
        <v>75</v>
      </c>
      <c r="H2600" s="88" t="n">
        <v>40544</v>
      </c>
      <c r="I2600" s="81" t="n">
        <v>0</v>
      </c>
      <c r="J2600" s="81" t="n">
        <v>0</v>
      </c>
      <c r="K2600" s="82" t="n">
        <f aca="false">IF(J2600=0,0,J2600/I2600)</f>
        <v>0</v>
      </c>
      <c r="L2600" s="82" t="n">
        <f aca="false">I2600/UOM</f>
        <v>0</v>
      </c>
      <c r="M2600" s="82" t="n">
        <f aca="false">J2600/UOM</f>
        <v>0</v>
      </c>
      <c r="N2600" s="83" t="str">
        <f aca="false">IF(F2600="P","PHY",IF(F2600="G","G",E2600))</f>
        <v>P</v>
      </c>
      <c r="O2600" s="83" t="str">
        <f aca="false">IF(ISNA(VLOOKUP(G2600,BadCanCurves,1,FALSE())),VLOOKUP(D2600,FOLIOS,6,FALSE()),"not used")</f>
        <v>not used</v>
      </c>
      <c r="P2600" s="83" t="n">
        <f aca="false">IF($N2600="P",VLOOKUP(H2600,PrcBuckets,2,FALSE()),0)</f>
        <v>14</v>
      </c>
      <c r="Q2600" s="83" t="n">
        <f aca="false">IF($N2600="D",VLOOKUP(H2600,BasisBuckets,2,FALSE()),0)</f>
        <v>0</v>
      </c>
      <c r="R2600" s="83" t="n">
        <f aca="false">IF($N2600="PHY",VLOOKUP(H2600,PGDBuckets,2,FALSE()),0)</f>
        <v>0</v>
      </c>
      <c r="S2600" s="83" t="n">
        <f aca="false">IF($N2600="G",VLOOKUP(H2600,PGDBuckets,2,FALSE()),0)</f>
        <v>0</v>
      </c>
      <c r="T2600" s="83" t="n">
        <f aca="false">SUM(P2600:S2600)</f>
        <v>14</v>
      </c>
      <c r="U2600" s="83" t="str">
        <f aca="false">IF(O2600="not used","-",O2600&amp;N2600&amp;T2600)</f>
        <v>-</v>
      </c>
      <c r="V2600" s="83" t="str">
        <f aca="false">IF(O2600="Not Used","-",VLOOKUP(D2600,FOLIOS,7,FALSE())&amp;H2600)</f>
        <v>-</v>
      </c>
      <c r="W2600" s="83" t="str">
        <f aca="false">IF(U2600="-","-",O2600&amp;E2600&amp;H2600)</f>
        <v>-</v>
      </c>
      <c r="X2600" s="84" t="str">
        <f aca="false">D2600&amp;G2600</f>
        <v>FT-CAND-ERMS-PRCNG</v>
      </c>
      <c r="AF2600" s="0" t="str">
        <f aca="false">D2600&amp;V2600</f>
        <v>FT-CAND-ERMS-PRC-</v>
      </c>
    </row>
    <row r="2601" customFormat="false" ht="12.75" hidden="false" customHeight="false" outlineLevel="0" collapsed="false">
      <c r="A2601" s="80" t="n">
        <v>36682</v>
      </c>
      <c r="B2601" s="81" t="s">
        <v>55</v>
      </c>
      <c r="C2601" s="81" t="s">
        <v>56</v>
      </c>
      <c r="D2601" s="81" t="s">
        <v>94</v>
      </c>
      <c r="E2601" s="81" t="s">
        <v>24</v>
      </c>
      <c r="F2601" s="81"/>
      <c r="G2601" s="81" t="s">
        <v>75</v>
      </c>
      <c r="H2601" s="88" t="n">
        <v>40575</v>
      </c>
      <c r="I2601" s="81" t="n">
        <v>0</v>
      </c>
      <c r="J2601" s="81" t="n">
        <v>0</v>
      </c>
      <c r="K2601" s="82" t="n">
        <f aca="false">IF(J2601=0,0,J2601/I2601)</f>
        <v>0</v>
      </c>
      <c r="L2601" s="82" t="n">
        <f aca="false">I2601/UOM</f>
        <v>0</v>
      </c>
      <c r="M2601" s="82" t="n">
        <f aca="false">J2601/UOM</f>
        <v>0</v>
      </c>
      <c r="N2601" s="83" t="str">
        <f aca="false">IF(F2601="P","PHY",IF(F2601="G","G",E2601))</f>
        <v>P</v>
      </c>
      <c r="O2601" s="83" t="str">
        <f aca="false">IF(ISNA(VLOOKUP(G2601,BadCanCurves,1,FALSE())),VLOOKUP(D2601,FOLIOS,6,FALSE()),"not used")</f>
        <v>not used</v>
      </c>
      <c r="P2601" s="83" t="n">
        <f aca="false">IF($N2601="P",VLOOKUP(H2601,PrcBuckets,2,FALSE()),0)</f>
        <v>14</v>
      </c>
      <c r="Q2601" s="83" t="n">
        <f aca="false">IF($N2601="D",VLOOKUP(H2601,BasisBuckets,2,FALSE()),0)</f>
        <v>0</v>
      </c>
      <c r="R2601" s="83" t="n">
        <f aca="false">IF($N2601="PHY",VLOOKUP(H2601,PGDBuckets,2,FALSE()),0)</f>
        <v>0</v>
      </c>
      <c r="S2601" s="83" t="n">
        <f aca="false">IF($N2601="G",VLOOKUP(H2601,PGDBuckets,2,FALSE()),0)</f>
        <v>0</v>
      </c>
      <c r="T2601" s="83" t="n">
        <f aca="false">SUM(P2601:S2601)</f>
        <v>14</v>
      </c>
      <c r="U2601" s="83" t="str">
        <f aca="false">IF(O2601="not used","-",O2601&amp;N2601&amp;T2601)</f>
        <v>-</v>
      </c>
      <c r="V2601" s="83" t="str">
        <f aca="false">IF(O2601="Not Used","-",VLOOKUP(D2601,FOLIOS,7,FALSE())&amp;H2601)</f>
        <v>-</v>
      </c>
      <c r="W2601" s="83" t="str">
        <f aca="false">IF(U2601="-","-",O2601&amp;E2601&amp;H2601)</f>
        <v>-</v>
      </c>
      <c r="X2601" s="84" t="str">
        <f aca="false">D2601&amp;G2601</f>
        <v>FT-CAND-ERMS-PRCNG</v>
      </c>
      <c r="AF2601" s="0" t="str">
        <f aca="false">D2601&amp;V2601</f>
        <v>FT-CAND-ERMS-PRC-</v>
      </c>
    </row>
    <row r="2602" customFormat="false" ht="12.75" hidden="false" customHeight="false" outlineLevel="0" collapsed="false">
      <c r="A2602" s="80" t="n">
        <v>36682</v>
      </c>
      <c r="B2602" s="81" t="s">
        <v>55</v>
      </c>
      <c r="C2602" s="81" t="s">
        <v>56</v>
      </c>
      <c r="D2602" s="81" t="s">
        <v>94</v>
      </c>
      <c r="E2602" s="81" t="s">
        <v>24</v>
      </c>
      <c r="F2602" s="81"/>
      <c r="G2602" s="81" t="s">
        <v>75</v>
      </c>
      <c r="H2602" s="88" t="n">
        <v>40603</v>
      </c>
      <c r="I2602" s="81" t="n">
        <v>0</v>
      </c>
      <c r="J2602" s="81" t="n">
        <v>0</v>
      </c>
      <c r="K2602" s="82" t="n">
        <f aca="false">IF(J2602=0,0,J2602/I2602)</f>
        <v>0</v>
      </c>
      <c r="L2602" s="82" t="n">
        <f aca="false">I2602/UOM</f>
        <v>0</v>
      </c>
      <c r="M2602" s="82" t="n">
        <f aca="false">J2602/UOM</f>
        <v>0</v>
      </c>
      <c r="N2602" s="83" t="str">
        <f aca="false">IF(F2602="P","PHY",IF(F2602="G","G",E2602))</f>
        <v>P</v>
      </c>
      <c r="O2602" s="83" t="str">
        <f aca="false">IF(ISNA(VLOOKUP(G2602,BadCanCurves,1,FALSE())),VLOOKUP(D2602,FOLIOS,6,FALSE()),"not used")</f>
        <v>not used</v>
      </c>
      <c r="P2602" s="83" t="n">
        <f aca="false">IF($N2602="P",VLOOKUP(H2602,PrcBuckets,2,FALSE()),0)</f>
        <v>14</v>
      </c>
      <c r="Q2602" s="83" t="n">
        <f aca="false">IF($N2602="D",VLOOKUP(H2602,BasisBuckets,2,FALSE()),0)</f>
        <v>0</v>
      </c>
      <c r="R2602" s="83" t="n">
        <f aca="false">IF($N2602="PHY",VLOOKUP(H2602,PGDBuckets,2,FALSE()),0)</f>
        <v>0</v>
      </c>
      <c r="S2602" s="83" t="n">
        <f aca="false">IF($N2602="G",VLOOKUP(H2602,PGDBuckets,2,FALSE()),0)</f>
        <v>0</v>
      </c>
      <c r="T2602" s="83" t="n">
        <f aca="false">SUM(P2602:S2602)</f>
        <v>14</v>
      </c>
      <c r="U2602" s="83" t="str">
        <f aca="false">IF(O2602="not used","-",O2602&amp;N2602&amp;T2602)</f>
        <v>-</v>
      </c>
      <c r="V2602" s="83" t="str">
        <f aca="false">IF(O2602="Not Used","-",VLOOKUP(D2602,FOLIOS,7,FALSE())&amp;H2602)</f>
        <v>-</v>
      </c>
      <c r="W2602" s="83" t="str">
        <f aca="false">IF(U2602="-","-",O2602&amp;E2602&amp;H2602)</f>
        <v>-</v>
      </c>
      <c r="X2602" s="84" t="str">
        <f aca="false">D2602&amp;G2602</f>
        <v>FT-CAND-ERMS-PRCNG</v>
      </c>
      <c r="AF2602" s="0" t="str">
        <f aca="false">D2602&amp;V2602</f>
        <v>FT-CAND-ERMS-PRC-</v>
      </c>
    </row>
    <row r="2603" customFormat="false" ht="12.75" hidden="false" customHeight="false" outlineLevel="0" collapsed="false">
      <c r="A2603" s="80" t="n">
        <v>36682</v>
      </c>
      <c r="B2603" s="81" t="s">
        <v>55</v>
      </c>
      <c r="C2603" s="81" t="s">
        <v>56</v>
      </c>
      <c r="D2603" s="81" t="s">
        <v>94</v>
      </c>
      <c r="E2603" s="81" t="s">
        <v>24</v>
      </c>
      <c r="F2603" s="81"/>
      <c r="G2603" s="81" t="s">
        <v>75</v>
      </c>
      <c r="H2603" s="88" t="n">
        <v>40634</v>
      </c>
      <c r="I2603" s="81" t="n">
        <v>0</v>
      </c>
      <c r="J2603" s="81" t="n">
        <v>0</v>
      </c>
      <c r="K2603" s="82" t="n">
        <f aca="false">IF(J2603=0,0,J2603/I2603)</f>
        <v>0</v>
      </c>
      <c r="L2603" s="82" t="n">
        <f aca="false">I2603/UOM</f>
        <v>0</v>
      </c>
      <c r="M2603" s="82" t="n">
        <f aca="false">J2603/UOM</f>
        <v>0</v>
      </c>
      <c r="N2603" s="83" t="str">
        <f aca="false">IF(F2603="P","PHY",IF(F2603="G","G",E2603))</f>
        <v>P</v>
      </c>
      <c r="O2603" s="83" t="str">
        <f aca="false">IF(ISNA(VLOOKUP(G2603,BadCanCurves,1,FALSE())),VLOOKUP(D2603,FOLIOS,6,FALSE()),"not used")</f>
        <v>not used</v>
      </c>
      <c r="P2603" s="83" t="n">
        <f aca="false">IF($N2603="P",VLOOKUP(H2603,PrcBuckets,2,FALSE()),0)</f>
        <v>14</v>
      </c>
      <c r="Q2603" s="83" t="n">
        <f aca="false">IF($N2603="D",VLOOKUP(H2603,BasisBuckets,2,FALSE()),0)</f>
        <v>0</v>
      </c>
      <c r="R2603" s="83" t="n">
        <f aca="false">IF($N2603="PHY",VLOOKUP(H2603,PGDBuckets,2,FALSE()),0)</f>
        <v>0</v>
      </c>
      <c r="S2603" s="83" t="n">
        <f aca="false">IF($N2603="G",VLOOKUP(H2603,PGDBuckets,2,FALSE()),0)</f>
        <v>0</v>
      </c>
      <c r="T2603" s="83" t="n">
        <f aca="false">SUM(P2603:S2603)</f>
        <v>14</v>
      </c>
      <c r="U2603" s="83" t="str">
        <f aca="false">IF(O2603="not used","-",O2603&amp;N2603&amp;T2603)</f>
        <v>-</v>
      </c>
      <c r="V2603" s="83" t="str">
        <f aca="false">IF(O2603="Not Used","-",VLOOKUP(D2603,FOLIOS,7,FALSE())&amp;H2603)</f>
        <v>-</v>
      </c>
      <c r="W2603" s="83" t="str">
        <f aca="false">IF(U2603="-","-",O2603&amp;E2603&amp;H2603)</f>
        <v>-</v>
      </c>
      <c r="X2603" s="84" t="str">
        <f aca="false">D2603&amp;G2603</f>
        <v>FT-CAND-ERMS-PRCNG</v>
      </c>
      <c r="AF2603" s="0" t="str">
        <f aca="false">D2603&amp;V2603</f>
        <v>FT-CAND-ERMS-PRC-</v>
      </c>
    </row>
    <row r="2604" customFormat="false" ht="12.75" hidden="false" customHeight="false" outlineLevel="0" collapsed="false">
      <c r="A2604" s="80" t="n">
        <v>36682</v>
      </c>
      <c r="B2604" s="81" t="s">
        <v>55</v>
      </c>
      <c r="C2604" s="81" t="s">
        <v>56</v>
      </c>
      <c r="D2604" s="81" t="s">
        <v>94</v>
      </c>
      <c r="E2604" s="81" t="s">
        <v>24</v>
      </c>
      <c r="F2604" s="81"/>
      <c r="G2604" s="81" t="s">
        <v>79</v>
      </c>
      <c r="H2604" s="88" t="n">
        <v>36678</v>
      </c>
      <c r="I2604" s="81" t="n">
        <v>0</v>
      </c>
      <c r="J2604" s="81" t="n">
        <v>0</v>
      </c>
      <c r="K2604" s="82" t="n">
        <f aca="false">IF(J2604=0,0,J2604/I2604)</f>
        <v>0</v>
      </c>
      <c r="L2604" s="82" t="n">
        <f aca="false">I2604/UOM</f>
        <v>0</v>
      </c>
      <c r="M2604" s="82" t="n">
        <f aca="false">J2604/UOM</f>
        <v>0</v>
      </c>
      <c r="N2604" s="83" t="str">
        <f aca="false">IF(F2604="P","PHY",IF(F2604="G","G",E2604))</f>
        <v>P</v>
      </c>
      <c r="O2604" s="83" t="str">
        <f aca="false">IF(ISNA(VLOOKUP(G2604,BadCanCurves,1,FALSE())),VLOOKUP(D2604,FOLIOS,6,FALSE()),"not used")</f>
        <v>not used</v>
      </c>
      <c r="P2604" s="83" t="n">
        <f aca="false">IF($N2604="P",VLOOKUP(H2604,PrcBuckets,2,FALSE()),0)</f>
        <v>3</v>
      </c>
      <c r="Q2604" s="83" t="n">
        <f aca="false">IF($N2604="D",VLOOKUP(H2604,BasisBuckets,2,FALSE()),0)</f>
        <v>0</v>
      </c>
      <c r="R2604" s="83" t="n">
        <f aca="false">IF($N2604="PHY",VLOOKUP(H2604,PGDBuckets,2,FALSE()),0)</f>
        <v>0</v>
      </c>
      <c r="S2604" s="83" t="n">
        <f aca="false">IF($N2604="G",VLOOKUP(H2604,PGDBuckets,2,FALSE()),0)</f>
        <v>0</v>
      </c>
      <c r="T2604" s="83" t="n">
        <f aca="false">SUM(P2604:S2604)</f>
        <v>3</v>
      </c>
      <c r="U2604" s="83" t="str">
        <f aca="false">IF(O2604="not used","-",O2604&amp;N2604&amp;T2604)</f>
        <v>-</v>
      </c>
      <c r="V2604" s="83" t="str">
        <f aca="false">IF(O2604="Not Used","-",VLOOKUP(D2604,FOLIOS,7,FALSE())&amp;H2604)</f>
        <v>-</v>
      </c>
      <c r="W2604" s="83" t="str">
        <f aca="false">IF(U2604="-","-",O2604&amp;E2604&amp;H2604)</f>
        <v>-</v>
      </c>
      <c r="X2604" s="84" t="str">
        <f aca="false">D2604&amp;G2604</f>
        <v>FT-CAND-ERMS-PRCNGMR-AECO/C</v>
      </c>
      <c r="AF2604" s="0" t="str">
        <f aca="false">D2604&amp;V2604</f>
        <v>FT-CAND-ERMS-PRC-</v>
      </c>
    </row>
    <row r="2605" customFormat="false" ht="12.75" hidden="false" customHeight="false" outlineLevel="0" collapsed="false">
      <c r="A2605" s="80" t="n">
        <v>36682</v>
      </c>
      <c r="B2605" s="81" t="s">
        <v>55</v>
      </c>
      <c r="C2605" s="81" t="s">
        <v>56</v>
      </c>
      <c r="D2605" s="81" t="s">
        <v>94</v>
      </c>
      <c r="E2605" s="81" t="s">
        <v>24</v>
      </c>
      <c r="F2605" s="81"/>
      <c r="G2605" s="81" t="s">
        <v>79</v>
      </c>
      <c r="H2605" s="88" t="n">
        <v>36708</v>
      </c>
      <c r="I2605" s="81" t="n">
        <v>0</v>
      </c>
      <c r="J2605" s="81" t="n">
        <v>0</v>
      </c>
      <c r="K2605" s="82" t="n">
        <f aca="false">IF(J2605=0,0,J2605/I2605)</f>
        <v>0</v>
      </c>
      <c r="L2605" s="82" t="n">
        <f aca="false">I2605/UOM</f>
        <v>0</v>
      </c>
      <c r="M2605" s="82" t="n">
        <f aca="false">J2605/UOM</f>
        <v>0</v>
      </c>
      <c r="N2605" s="83" t="str">
        <f aca="false">IF(F2605="P","PHY",IF(F2605="G","G",E2605))</f>
        <v>P</v>
      </c>
      <c r="O2605" s="83" t="str">
        <f aca="false">IF(ISNA(VLOOKUP(G2605,BadCanCurves,1,FALSE())),VLOOKUP(D2605,FOLIOS,6,FALSE()),"not used")</f>
        <v>not used</v>
      </c>
      <c r="P2605" s="83" t="n">
        <f aca="false">IF($N2605="P",VLOOKUP(H2605,PrcBuckets,2,FALSE()),0)</f>
        <v>4</v>
      </c>
      <c r="Q2605" s="83" t="n">
        <f aca="false">IF($N2605="D",VLOOKUP(H2605,BasisBuckets,2,FALSE()),0)</f>
        <v>0</v>
      </c>
      <c r="R2605" s="83" t="n">
        <f aca="false">IF($N2605="PHY",VLOOKUP(H2605,PGDBuckets,2,FALSE()),0)</f>
        <v>0</v>
      </c>
      <c r="S2605" s="83" t="n">
        <f aca="false">IF($N2605="G",VLOOKUP(H2605,PGDBuckets,2,FALSE()),0)</f>
        <v>0</v>
      </c>
      <c r="T2605" s="83" t="n">
        <f aca="false">SUM(P2605:S2605)</f>
        <v>4</v>
      </c>
      <c r="U2605" s="83" t="str">
        <f aca="false">IF(O2605="not used","-",O2605&amp;N2605&amp;T2605)</f>
        <v>-</v>
      </c>
      <c r="V2605" s="83" t="str">
        <f aca="false">IF(O2605="Not Used","-",VLOOKUP(D2605,FOLIOS,7,FALSE())&amp;H2605)</f>
        <v>-</v>
      </c>
      <c r="W2605" s="83" t="str">
        <f aca="false">IF(U2605="-","-",O2605&amp;E2605&amp;H2605)</f>
        <v>-</v>
      </c>
      <c r="X2605" s="84" t="str">
        <f aca="false">D2605&amp;G2605</f>
        <v>FT-CAND-ERMS-PRCNGMR-AECO/C</v>
      </c>
      <c r="AF2605" s="0" t="str">
        <f aca="false">D2605&amp;V2605</f>
        <v>FT-CAND-ERMS-PRC-</v>
      </c>
    </row>
    <row r="2606" customFormat="false" ht="12.75" hidden="false" customHeight="false" outlineLevel="0" collapsed="false">
      <c r="A2606" s="80" t="n">
        <v>36682</v>
      </c>
      <c r="B2606" s="81" t="s">
        <v>55</v>
      </c>
      <c r="C2606" s="81" t="s">
        <v>56</v>
      </c>
      <c r="D2606" s="81" t="s">
        <v>94</v>
      </c>
      <c r="E2606" s="81" t="s">
        <v>24</v>
      </c>
      <c r="F2606" s="81"/>
      <c r="G2606" s="81" t="s">
        <v>79</v>
      </c>
      <c r="H2606" s="88" t="n">
        <v>36739</v>
      </c>
      <c r="I2606" s="81" t="n">
        <v>0</v>
      </c>
      <c r="J2606" s="81" t="n">
        <v>0</v>
      </c>
      <c r="K2606" s="82" t="n">
        <f aca="false">IF(J2606=0,0,J2606/I2606)</f>
        <v>0</v>
      </c>
      <c r="L2606" s="82" t="n">
        <f aca="false">I2606/UOM</f>
        <v>0</v>
      </c>
      <c r="M2606" s="82" t="n">
        <f aca="false">J2606/UOM</f>
        <v>0</v>
      </c>
      <c r="N2606" s="83" t="str">
        <f aca="false">IF(F2606="P","PHY",IF(F2606="G","G",E2606))</f>
        <v>P</v>
      </c>
      <c r="O2606" s="83" t="str">
        <f aca="false">IF(ISNA(VLOOKUP(G2606,BadCanCurves,1,FALSE())),VLOOKUP(D2606,FOLIOS,6,FALSE()),"not used")</f>
        <v>not used</v>
      </c>
      <c r="P2606" s="83" t="n">
        <f aca="false">IF($N2606="P",VLOOKUP(H2606,PrcBuckets,2,FALSE()),0)</f>
        <v>5</v>
      </c>
      <c r="Q2606" s="83" t="n">
        <f aca="false">IF($N2606="D",VLOOKUP(H2606,BasisBuckets,2,FALSE()),0)</f>
        <v>0</v>
      </c>
      <c r="R2606" s="83" t="n">
        <f aca="false">IF($N2606="PHY",VLOOKUP(H2606,PGDBuckets,2,FALSE()),0)</f>
        <v>0</v>
      </c>
      <c r="S2606" s="83" t="n">
        <f aca="false">IF($N2606="G",VLOOKUP(H2606,PGDBuckets,2,FALSE()),0)</f>
        <v>0</v>
      </c>
      <c r="T2606" s="83" t="n">
        <f aca="false">SUM(P2606:S2606)</f>
        <v>5</v>
      </c>
      <c r="U2606" s="83" t="str">
        <f aca="false">IF(O2606="not used","-",O2606&amp;N2606&amp;T2606)</f>
        <v>-</v>
      </c>
      <c r="V2606" s="83" t="str">
        <f aca="false">IF(O2606="Not Used","-",VLOOKUP(D2606,FOLIOS,7,FALSE())&amp;H2606)</f>
        <v>-</v>
      </c>
      <c r="W2606" s="83" t="str">
        <f aca="false">IF(U2606="-","-",O2606&amp;E2606&amp;H2606)</f>
        <v>-</v>
      </c>
      <c r="X2606" s="84" t="str">
        <f aca="false">D2606&amp;G2606</f>
        <v>FT-CAND-ERMS-PRCNGMR-AECO/C</v>
      </c>
      <c r="AF2606" s="0" t="str">
        <f aca="false">D2606&amp;V2606</f>
        <v>FT-CAND-ERMS-PRC-</v>
      </c>
    </row>
    <row r="2607" customFormat="false" ht="12.75" hidden="false" customHeight="false" outlineLevel="0" collapsed="false">
      <c r="A2607" s="80" t="n">
        <v>36682</v>
      </c>
      <c r="B2607" s="81" t="s">
        <v>55</v>
      </c>
      <c r="C2607" s="81" t="s">
        <v>56</v>
      </c>
      <c r="D2607" s="81" t="s">
        <v>94</v>
      </c>
      <c r="E2607" s="81" t="s">
        <v>24</v>
      </c>
      <c r="F2607" s="81"/>
      <c r="G2607" s="81" t="s">
        <v>79</v>
      </c>
      <c r="H2607" s="88" t="n">
        <v>36770</v>
      </c>
      <c r="I2607" s="81" t="n">
        <v>0</v>
      </c>
      <c r="J2607" s="81" t="n">
        <v>0</v>
      </c>
      <c r="K2607" s="82" t="n">
        <f aca="false">IF(J2607=0,0,J2607/I2607)</f>
        <v>0</v>
      </c>
      <c r="L2607" s="82" t="n">
        <f aca="false">I2607/UOM</f>
        <v>0</v>
      </c>
      <c r="M2607" s="82" t="n">
        <f aca="false">J2607/UOM</f>
        <v>0</v>
      </c>
      <c r="N2607" s="83" t="str">
        <f aca="false">IF(F2607="P","PHY",IF(F2607="G","G",E2607))</f>
        <v>P</v>
      </c>
      <c r="O2607" s="83" t="str">
        <f aca="false">IF(ISNA(VLOOKUP(G2607,BadCanCurves,1,FALSE())),VLOOKUP(D2607,FOLIOS,6,FALSE()),"not used")</f>
        <v>not used</v>
      </c>
      <c r="P2607" s="83" t="n">
        <f aca="false">IF($N2607="P",VLOOKUP(H2607,PrcBuckets,2,FALSE()),0)</f>
        <v>6</v>
      </c>
      <c r="Q2607" s="83" t="n">
        <f aca="false">IF($N2607="D",VLOOKUP(H2607,BasisBuckets,2,FALSE()),0)</f>
        <v>0</v>
      </c>
      <c r="R2607" s="83" t="n">
        <f aca="false">IF($N2607="PHY",VLOOKUP(H2607,PGDBuckets,2,FALSE()),0)</f>
        <v>0</v>
      </c>
      <c r="S2607" s="83" t="n">
        <f aca="false">IF($N2607="G",VLOOKUP(H2607,PGDBuckets,2,FALSE()),0)</f>
        <v>0</v>
      </c>
      <c r="T2607" s="83" t="n">
        <f aca="false">SUM(P2607:S2607)</f>
        <v>6</v>
      </c>
      <c r="U2607" s="83" t="str">
        <f aca="false">IF(O2607="not used","-",O2607&amp;N2607&amp;T2607)</f>
        <v>-</v>
      </c>
      <c r="V2607" s="83" t="str">
        <f aca="false">IF(O2607="Not Used","-",VLOOKUP(D2607,FOLIOS,7,FALSE())&amp;H2607)</f>
        <v>-</v>
      </c>
      <c r="W2607" s="83" t="str">
        <f aca="false">IF(U2607="-","-",O2607&amp;E2607&amp;H2607)</f>
        <v>-</v>
      </c>
      <c r="X2607" s="84" t="str">
        <f aca="false">D2607&amp;G2607</f>
        <v>FT-CAND-ERMS-PRCNGMR-AECO/C</v>
      </c>
      <c r="AF2607" s="0" t="str">
        <f aca="false">D2607&amp;V2607</f>
        <v>FT-CAND-ERMS-PRC-</v>
      </c>
    </row>
    <row r="2608" customFormat="false" ht="12.75" hidden="false" customHeight="false" outlineLevel="0" collapsed="false">
      <c r="A2608" s="80" t="n">
        <v>36682</v>
      </c>
      <c r="B2608" s="81" t="s">
        <v>55</v>
      </c>
      <c r="C2608" s="81" t="s">
        <v>56</v>
      </c>
      <c r="D2608" s="81" t="s">
        <v>94</v>
      </c>
      <c r="E2608" s="81" t="s">
        <v>24</v>
      </c>
      <c r="F2608" s="81"/>
      <c r="G2608" s="81" t="s">
        <v>79</v>
      </c>
      <c r="H2608" s="88" t="n">
        <v>36800</v>
      </c>
      <c r="I2608" s="81" t="n">
        <v>0</v>
      </c>
      <c r="J2608" s="81" t="n">
        <v>0</v>
      </c>
      <c r="K2608" s="82" t="n">
        <f aca="false">IF(J2608=0,0,J2608/I2608)</f>
        <v>0</v>
      </c>
      <c r="L2608" s="82" t="n">
        <f aca="false">I2608/UOM</f>
        <v>0</v>
      </c>
      <c r="M2608" s="82" t="n">
        <f aca="false">J2608/UOM</f>
        <v>0</v>
      </c>
      <c r="N2608" s="83" t="str">
        <f aca="false">IF(F2608="P","PHY",IF(F2608="G","G",E2608))</f>
        <v>P</v>
      </c>
      <c r="O2608" s="83" t="str">
        <f aca="false">IF(ISNA(VLOOKUP(G2608,BadCanCurves,1,FALSE())),VLOOKUP(D2608,FOLIOS,6,FALSE()),"not used")</f>
        <v>not used</v>
      </c>
      <c r="P2608" s="83" t="n">
        <f aca="false">IF($N2608="P",VLOOKUP(H2608,PrcBuckets,2,FALSE()),0)</f>
        <v>7</v>
      </c>
      <c r="Q2608" s="83" t="n">
        <f aca="false">IF($N2608="D",VLOOKUP(H2608,BasisBuckets,2,FALSE()),0)</f>
        <v>0</v>
      </c>
      <c r="R2608" s="83" t="n">
        <f aca="false">IF($N2608="PHY",VLOOKUP(H2608,PGDBuckets,2,FALSE()),0)</f>
        <v>0</v>
      </c>
      <c r="S2608" s="83" t="n">
        <f aca="false">IF($N2608="G",VLOOKUP(H2608,PGDBuckets,2,FALSE()),0)</f>
        <v>0</v>
      </c>
      <c r="T2608" s="83" t="n">
        <f aca="false">SUM(P2608:S2608)</f>
        <v>7</v>
      </c>
      <c r="U2608" s="83" t="str">
        <f aca="false">IF(O2608="not used","-",O2608&amp;N2608&amp;T2608)</f>
        <v>-</v>
      </c>
      <c r="V2608" s="83" t="str">
        <f aca="false">IF(O2608="Not Used","-",VLOOKUP(D2608,FOLIOS,7,FALSE())&amp;H2608)</f>
        <v>-</v>
      </c>
      <c r="W2608" s="83" t="str">
        <f aca="false">IF(U2608="-","-",O2608&amp;E2608&amp;H2608)</f>
        <v>-</v>
      </c>
      <c r="X2608" s="84" t="str">
        <f aca="false">D2608&amp;G2608</f>
        <v>FT-CAND-ERMS-PRCNGMR-AECO/C</v>
      </c>
      <c r="AF2608" s="0" t="str">
        <f aca="false">D2608&amp;V2608</f>
        <v>FT-CAND-ERMS-PRC-</v>
      </c>
    </row>
    <row r="2609" customFormat="false" ht="12.75" hidden="false" customHeight="false" outlineLevel="0" collapsed="false">
      <c r="A2609" s="80" t="n">
        <v>36682</v>
      </c>
      <c r="B2609" s="81" t="s">
        <v>55</v>
      </c>
      <c r="C2609" s="81" t="s">
        <v>56</v>
      </c>
      <c r="D2609" s="81" t="s">
        <v>94</v>
      </c>
      <c r="E2609" s="81" t="s">
        <v>24</v>
      </c>
      <c r="F2609" s="81"/>
      <c r="G2609" s="81" t="s">
        <v>79</v>
      </c>
      <c r="H2609" s="88" t="n">
        <v>36831</v>
      </c>
      <c r="I2609" s="81" t="n">
        <v>0</v>
      </c>
      <c r="J2609" s="81" t="n">
        <v>0</v>
      </c>
      <c r="K2609" s="82" t="n">
        <f aca="false">IF(J2609=0,0,J2609/I2609)</f>
        <v>0</v>
      </c>
      <c r="L2609" s="82" t="n">
        <f aca="false">I2609/UOM</f>
        <v>0</v>
      </c>
      <c r="M2609" s="82" t="n">
        <f aca="false">J2609/UOM</f>
        <v>0</v>
      </c>
      <c r="N2609" s="83" t="str">
        <f aca="false">IF(F2609="P","PHY",IF(F2609="G","G",E2609))</f>
        <v>P</v>
      </c>
      <c r="O2609" s="83" t="str">
        <f aca="false">IF(ISNA(VLOOKUP(G2609,BadCanCurves,1,FALSE())),VLOOKUP(D2609,FOLIOS,6,FALSE()),"not used")</f>
        <v>not used</v>
      </c>
      <c r="P2609" s="83" t="n">
        <f aca="false">IF($N2609="P",VLOOKUP(H2609,PrcBuckets,2,FALSE()),0)</f>
        <v>8</v>
      </c>
      <c r="Q2609" s="83" t="n">
        <f aca="false">IF($N2609="D",VLOOKUP(H2609,BasisBuckets,2,FALSE()),0)</f>
        <v>0</v>
      </c>
      <c r="R2609" s="83" t="n">
        <f aca="false">IF($N2609="PHY",VLOOKUP(H2609,PGDBuckets,2,FALSE()),0)</f>
        <v>0</v>
      </c>
      <c r="S2609" s="83" t="n">
        <f aca="false">IF($N2609="G",VLOOKUP(H2609,PGDBuckets,2,FALSE()),0)</f>
        <v>0</v>
      </c>
      <c r="T2609" s="83" t="n">
        <f aca="false">SUM(P2609:S2609)</f>
        <v>8</v>
      </c>
      <c r="U2609" s="83" t="str">
        <f aca="false">IF(O2609="not used","-",O2609&amp;N2609&amp;T2609)</f>
        <v>-</v>
      </c>
      <c r="V2609" s="83" t="str">
        <f aca="false">IF(O2609="Not Used","-",VLOOKUP(D2609,FOLIOS,7,FALSE())&amp;H2609)</f>
        <v>-</v>
      </c>
      <c r="W2609" s="83" t="str">
        <f aca="false">IF(U2609="-","-",O2609&amp;E2609&amp;H2609)</f>
        <v>-</v>
      </c>
      <c r="X2609" s="84" t="str">
        <f aca="false">D2609&amp;G2609</f>
        <v>FT-CAND-ERMS-PRCNGMR-AECO/C</v>
      </c>
      <c r="AF2609" s="0" t="str">
        <f aca="false">D2609&amp;V2609</f>
        <v>FT-CAND-ERMS-PRC-</v>
      </c>
    </row>
    <row r="2610" customFormat="false" ht="12.75" hidden="false" customHeight="false" outlineLevel="0" collapsed="false">
      <c r="A2610" s="80" t="n">
        <v>36682</v>
      </c>
      <c r="B2610" s="81" t="s">
        <v>55</v>
      </c>
      <c r="C2610" s="81" t="s">
        <v>56</v>
      </c>
      <c r="D2610" s="81" t="s">
        <v>94</v>
      </c>
      <c r="E2610" s="81" t="s">
        <v>24</v>
      </c>
      <c r="F2610" s="81"/>
      <c r="G2610" s="81" t="s">
        <v>79</v>
      </c>
      <c r="H2610" s="88" t="n">
        <v>36861</v>
      </c>
      <c r="I2610" s="81" t="n">
        <v>0</v>
      </c>
      <c r="J2610" s="81" t="n">
        <v>0</v>
      </c>
      <c r="K2610" s="82" t="n">
        <f aca="false">IF(J2610=0,0,J2610/I2610)</f>
        <v>0</v>
      </c>
      <c r="L2610" s="82" t="n">
        <f aca="false">I2610/UOM</f>
        <v>0</v>
      </c>
      <c r="M2610" s="82" t="n">
        <f aca="false">J2610/UOM</f>
        <v>0</v>
      </c>
      <c r="N2610" s="83" t="str">
        <f aca="false">IF(F2610="P","PHY",IF(F2610="G","G",E2610))</f>
        <v>P</v>
      </c>
      <c r="O2610" s="83" t="str">
        <f aca="false">IF(ISNA(VLOOKUP(G2610,BadCanCurves,1,FALSE())),VLOOKUP(D2610,FOLIOS,6,FALSE()),"not used")</f>
        <v>not used</v>
      </c>
      <c r="P2610" s="83" t="n">
        <f aca="false">IF($N2610="P",VLOOKUP(H2610,PrcBuckets,2,FALSE()),0)</f>
        <v>8</v>
      </c>
      <c r="Q2610" s="83" t="n">
        <f aca="false">IF($N2610="D",VLOOKUP(H2610,BasisBuckets,2,FALSE()),0)</f>
        <v>0</v>
      </c>
      <c r="R2610" s="83" t="n">
        <f aca="false">IF($N2610="PHY",VLOOKUP(H2610,PGDBuckets,2,FALSE()),0)</f>
        <v>0</v>
      </c>
      <c r="S2610" s="83" t="n">
        <f aca="false">IF($N2610="G",VLOOKUP(H2610,PGDBuckets,2,FALSE()),0)</f>
        <v>0</v>
      </c>
      <c r="T2610" s="83" t="n">
        <f aca="false">SUM(P2610:S2610)</f>
        <v>8</v>
      </c>
      <c r="U2610" s="83" t="str">
        <f aca="false">IF(O2610="not used","-",O2610&amp;N2610&amp;T2610)</f>
        <v>-</v>
      </c>
      <c r="V2610" s="83" t="str">
        <f aca="false">IF(O2610="Not Used","-",VLOOKUP(D2610,FOLIOS,7,FALSE())&amp;H2610)</f>
        <v>-</v>
      </c>
      <c r="W2610" s="83" t="str">
        <f aca="false">IF(U2610="-","-",O2610&amp;E2610&amp;H2610)</f>
        <v>-</v>
      </c>
      <c r="X2610" s="84" t="str">
        <f aca="false">D2610&amp;G2610</f>
        <v>FT-CAND-ERMS-PRCNGMR-AECO/C</v>
      </c>
      <c r="AF2610" s="0" t="str">
        <f aca="false">D2610&amp;V2610</f>
        <v>FT-CAND-ERMS-PRC-</v>
      </c>
    </row>
    <row r="2611" customFormat="false" ht="12.75" hidden="false" customHeight="false" outlineLevel="0" collapsed="false">
      <c r="A2611" s="80" t="n">
        <v>36682</v>
      </c>
      <c r="B2611" s="81" t="s">
        <v>55</v>
      </c>
      <c r="C2611" s="81" t="s">
        <v>56</v>
      </c>
      <c r="D2611" s="81" t="s">
        <v>94</v>
      </c>
      <c r="E2611" s="81" t="s">
        <v>24</v>
      </c>
      <c r="F2611" s="81"/>
      <c r="G2611" s="81" t="s">
        <v>79</v>
      </c>
      <c r="H2611" s="88" t="n">
        <v>36892</v>
      </c>
      <c r="I2611" s="81" t="n">
        <v>0</v>
      </c>
      <c r="J2611" s="81" t="n">
        <v>0</v>
      </c>
      <c r="K2611" s="82" t="n">
        <f aca="false">IF(J2611=0,0,J2611/I2611)</f>
        <v>0</v>
      </c>
      <c r="L2611" s="82" t="n">
        <f aca="false">I2611/UOM</f>
        <v>0</v>
      </c>
      <c r="M2611" s="82" t="n">
        <f aca="false">J2611/UOM</f>
        <v>0</v>
      </c>
      <c r="N2611" s="83" t="str">
        <f aca="false">IF(F2611="P","PHY",IF(F2611="G","G",E2611))</f>
        <v>P</v>
      </c>
      <c r="O2611" s="83" t="str">
        <f aca="false">IF(ISNA(VLOOKUP(G2611,BadCanCurves,1,FALSE())),VLOOKUP(D2611,FOLIOS,6,FALSE()),"not used")</f>
        <v>not used</v>
      </c>
      <c r="P2611" s="83" t="n">
        <f aca="false">IF($N2611="P",VLOOKUP(H2611,PrcBuckets,2,FALSE()),0)</f>
        <v>9</v>
      </c>
      <c r="Q2611" s="83" t="n">
        <f aca="false">IF($N2611="D",VLOOKUP(H2611,BasisBuckets,2,FALSE()),0)</f>
        <v>0</v>
      </c>
      <c r="R2611" s="83" t="n">
        <f aca="false">IF($N2611="PHY",VLOOKUP(H2611,PGDBuckets,2,FALSE()),0)</f>
        <v>0</v>
      </c>
      <c r="S2611" s="83" t="n">
        <f aca="false">IF($N2611="G",VLOOKUP(H2611,PGDBuckets,2,FALSE()),0)</f>
        <v>0</v>
      </c>
      <c r="T2611" s="83" t="n">
        <f aca="false">SUM(P2611:S2611)</f>
        <v>9</v>
      </c>
      <c r="U2611" s="83" t="str">
        <f aca="false">IF(O2611="not used","-",O2611&amp;N2611&amp;T2611)</f>
        <v>-</v>
      </c>
      <c r="V2611" s="83" t="str">
        <f aca="false">IF(O2611="Not Used","-",VLOOKUP(D2611,FOLIOS,7,FALSE())&amp;H2611)</f>
        <v>-</v>
      </c>
      <c r="W2611" s="83" t="str">
        <f aca="false">IF(U2611="-","-",O2611&amp;E2611&amp;H2611)</f>
        <v>-</v>
      </c>
      <c r="X2611" s="84" t="str">
        <f aca="false">D2611&amp;G2611</f>
        <v>FT-CAND-ERMS-PRCNGMR-AECO/C</v>
      </c>
      <c r="AF2611" s="0" t="str">
        <f aca="false">D2611&amp;V2611</f>
        <v>FT-CAND-ERMS-PRC-</v>
      </c>
    </row>
    <row r="2612" customFormat="false" ht="12.75" hidden="false" customHeight="false" outlineLevel="0" collapsed="false">
      <c r="A2612" s="80" t="n">
        <v>36682</v>
      </c>
      <c r="B2612" s="81" t="s">
        <v>55</v>
      </c>
      <c r="C2612" s="81" t="s">
        <v>56</v>
      </c>
      <c r="D2612" s="81" t="s">
        <v>94</v>
      </c>
      <c r="E2612" s="81" t="s">
        <v>24</v>
      </c>
      <c r="F2612" s="81"/>
      <c r="G2612" s="81" t="s">
        <v>79</v>
      </c>
      <c r="H2612" s="88" t="n">
        <v>36923</v>
      </c>
      <c r="I2612" s="81" t="n">
        <v>0</v>
      </c>
      <c r="J2612" s="81" t="n">
        <v>0</v>
      </c>
      <c r="K2612" s="82" t="n">
        <f aca="false">IF(J2612=0,0,J2612/I2612)</f>
        <v>0</v>
      </c>
      <c r="L2612" s="82" t="n">
        <f aca="false">I2612/UOM</f>
        <v>0</v>
      </c>
      <c r="M2612" s="82" t="n">
        <f aca="false">J2612/UOM</f>
        <v>0</v>
      </c>
      <c r="N2612" s="83" t="str">
        <f aca="false">IF(F2612="P","PHY",IF(F2612="G","G",E2612))</f>
        <v>P</v>
      </c>
      <c r="O2612" s="83" t="str">
        <f aca="false">IF(ISNA(VLOOKUP(G2612,BadCanCurves,1,FALSE())),VLOOKUP(D2612,FOLIOS,6,FALSE()),"not used")</f>
        <v>not used</v>
      </c>
      <c r="P2612" s="83" t="n">
        <f aca="false">IF($N2612="P",VLOOKUP(H2612,PrcBuckets,2,FALSE()),0)</f>
        <v>9</v>
      </c>
      <c r="Q2612" s="83" t="n">
        <f aca="false">IF($N2612="D",VLOOKUP(H2612,BasisBuckets,2,FALSE()),0)</f>
        <v>0</v>
      </c>
      <c r="R2612" s="83" t="n">
        <f aca="false">IF($N2612="PHY",VLOOKUP(H2612,PGDBuckets,2,FALSE()),0)</f>
        <v>0</v>
      </c>
      <c r="S2612" s="83" t="n">
        <f aca="false">IF($N2612="G",VLOOKUP(H2612,PGDBuckets,2,FALSE()),0)</f>
        <v>0</v>
      </c>
      <c r="T2612" s="83" t="n">
        <f aca="false">SUM(P2612:S2612)</f>
        <v>9</v>
      </c>
      <c r="U2612" s="83" t="str">
        <f aca="false">IF(O2612="not used","-",O2612&amp;N2612&amp;T2612)</f>
        <v>-</v>
      </c>
      <c r="V2612" s="83" t="str">
        <f aca="false">IF(O2612="Not Used","-",VLOOKUP(D2612,FOLIOS,7,FALSE())&amp;H2612)</f>
        <v>-</v>
      </c>
      <c r="W2612" s="83" t="str">
        <f aca="false">IF(U2612="-","-",O2612&amp;E2612&amp;H2612)</f>
        <v>-</v>
      </c>
      <c r="X2612" s="84" t="str">
        <f aca="false">D2612&amp;G2612</f>
        <v>FT-CAND-ERMS-PRCNGMR-AECO/C</v>
      </c>
      <c r="AF2612" s="0" t="str">
        <f aca="false">D2612&amp;V2612</f>
        <v>FT-CAND-ERMS-PRC-</v>
      </c>
    </row>
    <row r="2613" customFormat="false" ht="12.75" hidden="false" customHeight="false" outlineLevel="0" collapsed="false">
      <c r="A2613" s="80" t="n">
        <v>36682</v>
      </c>
      <c r="B2613" s="81" t="s">
        <v>55</v>
      </c>
      <c r="C2613" s="81" t="s">
        <v>56</v>
      </c>
      <c r="D2613" s="81" t="s">
        <v>94</v>
      </c>
      <c r="E2613" s="81" t="s">
        <v>24</v>
      </c>
      <c r="F2613" s="81"/>
      <c r="G2613" s="81" t="s">
        <v>79</v>
      </c>
      <c r="H2613" s="88" t="n">
        <v>36951</v>
      </c>
      <c r="I2613" s="81" t="n">
        <v>0</v>
      </c>
      <c r="J2613" s="81" t="n">
        <v>0</v>
      </c>
      <c r="K2613" s="82" t="n">
        <f aca="false">IF(J2613=0,0,J2613/I2613)</f>
        <v>0</v>
      </c>
      <c r="L2613" s="82" t="n">
        <f aca="false">I2613/UOM</f>
        <v>0</v>
      </c>
      <c r="M2613" s="82" t="n">
        <f aca="false">J2613/UOM</f>
        <v>0</v>
      </c>
      <c r="N2613" s="83" t="str">
        <f aca="false">IF(F2613="P","PHY",IF(F2613="G","G",E2613))</f>
        <v>P</v>
      </c>
      <c r="O2613" s="83" t="str">
        <f aca="false">IF(ISNA(VLOOKUP(G2613,BadCanCurves,1,FALSE())),VLOOKUP(D2613,FOLIOS,6,FALSE()),"not used")</f>
        <v>not used</v>
      </c>
      <c r="P2613" s="83" t="n">
        <f aca="false">IF($N2613="P",VLOOKUP(H2613,PrcBuckets,2,FALSE()),0)</f>
        <v>9</v>
      </c>
      <c r="Q2613" s="83" t="n">
        <f aca="false">IF($N2613="D",VLOOKUP(H2613,BasisBuckets,2,FALSE()),0)</f>
        <v>0</v>
      </c>
      <c r="R2613" s="83" t="n">
        <f aca="false">IF($N2613="PHY",VLOOKUP(H2613,PGDBuckets,2,FALSE()),0)</f>
        <v>0</v>
      </c>
      <c r="S2613" s="83" t="n">
        <f aca="false">IF($N2613="G",VLOOKUP(H2613,PGDBuckets,2,FALSE()),0)</f>
        <v>0</v>
      </c>
      <c r="T2613" s="83" t="n">
        <f aca="false">SUM(P2613:S2613)</f>
        <v>9</v>
      </c>
      <c r="U2613" s="83" t="str">
        <f aca="false">IF(O2613="not used","-",O2613&amp;N2613&amp;T2613)</f>
        <v>-</v>
      </c>
      <c r="V2613" s="83" t="str">
        <f aca="false">IF(O2613="Not Used","-",VLOOKUP(D2613,FOLIOS,7,FALSE())&amp;H2613)</f>
        <v>-</v>
      </c>
      <c r="W2613" s="83" t="str">
        <f aca="false">IF(U2613="-","-",O2613&amp;E2613&amp;H2613)</f>
        <v>-</v>
      </c>
      <c r="X2613" s="84" t="str">
        <f aca="false">D2613&amp;G2613</f>
        <v>FT-CAND-ERMS-PRCNGMR-AECO/C</v>
      </c>
      <c r="AF2613" s="0" t="str">
        <f aca="false">D2613&amp;V2613</f>
        <v>FT-CAND-ERMS-PRC-</v>
      </c>
    </row>
    <row r="2614" customFormat="false" ht="12.75" hidden="false" customHeight="false" outlineLevel="0" collapsed="false">
      <c r="A2614" s="80" t="n">
        <v>36682</v>
      </c>
      <c r="B2614" s="81" t="s">
        <v>55</v>
      </c>
      <c r="C2614" s="81" t="s">
        <v>56</v>
      </c>
      <c r="D2614" s="81" t="s">
        <v>94</v>
      </c>
      <c r="E2614" s="81" t="s">
        <v>24</v>
      </c>
      <c r="F2614" s="81"/>
      <c r="G2614" s="81" t="s">
        <v>79</v>
      </c>
      <c r="H2614" s="88" t="n">
        <v>36982</v>
      </c>
      <c r="I2614" s="81" t="n">
        <v>0</v>
      </c>
      <c r="J2614" s="81" t="n">
        <v>0</v>
      </c>
      <c r="K2614" s="82" t="n">
        <f aca="false">IF(J2614=0,0,J2614/I2614)</f>
        <v>0</v>
      </c>
      <c r="L2614" s="82" t="n">
        <f aca="false">I2614/UOM</f>
        <v>0</v>
      </c>
      <c r="M2614" s="82" t="n">
        <f aca="false">J2614/UOM</f>
        <v>0</v>
      </c>
      <c r="N2614" s="83" t="str">
        <f aca="false">IF(F2614="P","PHY",IF(F2614="G","G",E2614))</f>
        <v>P</v>
      </c>
      <c r="O2614" s="83" t="str">
        <f aca="false">IF(ISNA(VLOOKUP(G2614,BadCanCurves,1,FALSE())),VLOOKUP(D2614,FOLIOS,6,FALSE()),"not used")</f>
        <v>not used</v>
      </c>
      <c r="P2614" s="83" t="n">
        <f aca="false">IF($N2614="P",VLOOKUP(H2614,PrcBuckets,2,FALSE()),0)</f>
        <v>9</v>
      </c>
      <c r="Q2614" s="83" t="n">
        <f aca="false">IF($N2614="D",VLOOKUP(H2614,BasisBuckets,2,FALSE()),0)</f>
        <v>0</v>
      </c>
      <c r="R2614" s="83" t="n">
        <f aca="false">IF($N2614="PHY",VLOOKUP(H2614,PGDBuckets,2,FALSE()),0)</f>
        <v>0</v>
      </c>
      <c r="S2614" s="83" t="n">
        <f aca="false">IF($N2614="G",VLOOKUP(H2614,PGDBuckets,2,FALSE()),0)</f>
        <v>0</v>
      </c>
      <c r="T2614" s="83" t="n">
        <f aca="false">SUM(P2614:S2614)</f>
        <v>9</v>
      </c>
      <c r="U2614" s="83" t="str">
        <f aca="false">IF(O2614="not used","-",O2614&amp;N2614&amp;T2614)</f>
        <v>-</v>
      </c>
      <c r="V2614" s="83" t="str">
        <f aca="false">IF(O2614="Not Used","-",VLOOKUP(D2614,FOLIOS,7,FALSE())&amp;H2614)</f>
        <v>-</v>
      </c>
      <c r="W2614" s="83" t="str">
        <f aca="false">IF(U2614="-","-",O2614&amp;E2614&amp;H2614)</f>
        <v>-</v>
      </c>
      <c r="X2614" s="84" t="str">
        <f aca="false">D2614&amp;G2614</f>
        <v>FT-CAND-ERMS-PRCNGMR-AECO/C</v>
      </c>
      <c r="AF2614" s="0" t="str">
        <f aca="false">D2614&amp;V2614</f>
        <v>FT-CAND-ERMS-PRC-</v>
      </c>
    </row>
    <row r="2615" customFormat="false" ht="12.75" hidden="false" customHeight="false" outlineLevel="0" collapsed="false">
      <c r="A2615" s="80" t="n">
        <v>36682</v>
      </c>
      <c r="B2615" s="81" t="s">
        <v>55</v>
      </c>
      <c r="C2615" s="81" t="s">
        <v>56</v>
      </c>
      <c r="D2615" s="81" t="s">
        <v>94</v>
      </c>
      <c r="E2615" s="81" t="s">
        <v>24</v>
      </c>
      <c r="F2615" s="81"/>
      <c r="G2615" s="81" t="s">
        <v>79</v>
      </c>
      <c r="H2615" s="88" t="n">
        <v>37012</v>
      </c>
      <c r="I2615" s="81" t="n">
        <v>0</v>
      </c>
      <c r="J2615" s="81" t="n">
        <v>0</v>
      </c>
      <c r="K2615" s="82" t="n">
        <f aca="false">IF(J2615=0,0,J2615/I2615)</f>
        <v>0</v>
      </c>
      <c r="L2615" s="82" t="n">
        <f aca="false">I2615/UOM</f>
        <v>0</v>
      </c>
      <c r="M2615" s="82" t="n">
        <f aca="false">J2615/UOM</f>
        <v>0</v>
      </c>
      <c r="N2615" s="83" t="str">
        <f aca="false">IF(F2615="P","PHY",IF(F2615="G","G",E2615))</f>
        <v>P</v>
      </c>
      <c r="O2615" s="83" t="str">
        <f aca="false">IF(ISNA(VLOOKUP(G2615,BadCanCurves,1,FALSE())),VLOOKUP(D2615,FOLIOS,6,FALSE()),"not used")</f>
        <v>not used</v>
      </c>
      <c r="P2615" s="83" t="n">
        <f aca="false">IF($N2615="P",VLOOKUP(H2615,PrcBuckets,2,FALSE()),0)</f>
        <v>9</v>
      </c>
      <c r="Q2615" s="83" t="n">
        <f aca="false">IF($N2615="D",VLOOKUP(H2615,BasisBuckets,2,FALSE()),0)</f>
        <v>0</v>
      </c>
      <c r="R2615" s="83" t="n">
        <f aca="false">IF($N2615="PHY",VLOOKUP(H2615,PGDBuckets,2,FALSE()),0)</f>
        <v>0</v>
      </c>
      <c r="S2615" s="83" t="n">
        <f aca="false">IF($N2615="G",VLOOKUP(H2615,PGDBuckets,2,FALSE()),0)</f>
        <v>0</v>
      </c>
      <c r="T2615" s="83" t="n">
        <f aca="false">SUM(P2615:S2615)</f>
        <v>9</v>
      </c>
      <c r="U2615" s="83" t="str">
        <f aca="false">IF(O2615="not used","-",O2615&amp;N2615&amp;T2615)</f>
        <v>-</v>
      </c>
      <c r="V2615" s="83" t="str">
        <f aca="false">IF(O2615="Not Used","-",VLOOKUP(D2615,FOLIOS,7,FALSE())&amp;H2615)</f>
        <v>-</v>
      </c>
      <c r="W2615" s="83" t="str">
        <f aca="false">IF(U2615="-","-",O2615&amp;E2615&amp;H2615)</f>
        <v>-</v>
      </c>
      <c r="X2615" s="84" t="str">
        <f aca="false">D2615&amp;G2615</f>
        <v>FT-CAND-ERMS-PRCNGMR-AECO/C</v>
      </c>
      <c r="AF2615" s="0" t="str">
        <f aca="false">D2615&amp;V2615</f>
        <v>FT-CAND-ERMS-PRC-</v>
      </c>
    </row>
    <row r="2616" customFormat="false" ht="12.75" hidden="false" customHeight="false" outlineLevel="0" collapsed="false">
      <c r="A2616" s="80" t="n">
        <v>36682</v>
      </c>
      <c r="B2616" s="81" t="s">
        <v>55</v>
      </c>
      <c r="C2616" s="81" t="s">
        <v>56</v>
      </c>
      <c r="D2616" s="81" t="s">
        <v>94</v>
      </c>
      <c r="E2616" s="81" t="s">
        <v>24</v>
      </c>
      <c r="F2616" s="81"/>
      <c r="G2616" s="81" t="s">
        <v>79</v>
      </c>
      <c r="H2616" s="88" t="n">
        <v>37043</v>
      </c>
      <c r="I2616" s="81" t="n">
        <v>0</v>
      </c>
      <c r="J2616" s="81" t="n">
        <v>0</v>
      </c>
      <c r="K2616" s="82" t="n">
        <f aca="false">IF(J2616=0,0,J2616/I2616)</f>
        <v>0</v>
      </c>
      <c r="L2616" s="82" t="n">
        <f aca="false">I2616/UOM</f>
        <v>0</v>
      </c>
      <c r="M2616" s="82" t="n">
        <f aca="false">J2616/UOM</f>
        <v>0</v>
      </c>
      <c r="N2616" s="83" t="str">
        <f aca="false">IF(F2616="P","PHY",IF(F2616="G","G",E2616))</f>
        <v>P</v>
      </c>
      <c r="O2616" s="83" t="str">
        <f aca="false">IF(ISNA(VLOOKUP(G2616,BadCanCurves,1,FALSE())),VLOOKUP(D2616,FOLIOS,6,FALSE()),"not used")</f>
        <v>not used</v>
      </c>
      <c r="P2616" s="83" t="n">
        <f aca="false">IF($N2616="P",VLOOKUP(H2616,PrcBuckets,2,FALSE()),0)</f>
        <v>9</v>
      </c>
      <c r="Q2616" s="83" t="n">
        <f aca="false">IF($N2616="D",VLOOKUP(H2616,BasisBuckets,2,FALSE()),0)</f>
        <v>0</v>
      </c>
      <c r="R2616" s="83" t="n">
        <f aca="false">IF($N2616="PHY",VLOOKUP(H2616,PGDBuckets,2,FALSE()),0)</f>
        <v>0</v>
      </c>
      <c r="S2616" s="83" t="n">
        <f aca="false">IF($N2616="G",VLOOKUP(H2616,PGDBuckets,2,FALSE()),0)</f>
        <v>0</v>
      </c>
      <c r="T2616" s="83" t="n">
        <f aca="false">SUM(P2616:S2616)</f>
        <v>9</v>
      </c>
      <c r="U2616" s="83" t="str">
        <f aca="false">IF(O2616="not used","-",O2616&amp;N2616&amp;T2616)</f>
        <v>-</v>
      </c>
      <c r="V2616" s="83" t="str">
        <f aca="false">IF(O2616="Not Used","-",VLOOKUP(D2616,FOLIOS,7,FALSE())&amp;H2616)</f>
        <v>-</v>
      </c>
      <c r="W2616" s="83" t="str">
        <f aca="false">IF(U2616="-","-",O2616&amp;E2616&amp;H2616)</f>
        <v>-</v>
      </c>
      <c r="X2616" s="84" t="str">
        <f aca="false">D2616&amp;G2616</f>
        <v>FT-CAND-ERMS-PRCNGMR-AECO/C</v>
      </c>
      <c r="AF2616" s="0" t="str">
        <f aca="false">D2616&amp;V2616</f>
        <v>FT-CAND-ERMS-PRC-</v>
      </c>
    </row>
    <row r="2617" customFormat="false" ht="12.75" hidden="false" customHeight="false" outlineLevel="0" collapsed="false">
      <c r="A2617" s="80" t="n">
        <v>36682</v>
      </c>
      <c r="B2617" s="81" t="s">
        <v>55</v>
      </c>
      <c r="C2617" s="81" t="s">
        <v>56</v>
      </c>
      <c r="D2617" s="81" t="s">
        <v>94</v>
      </c>
      <c r="E2617" s="81" t="s">
        <v>24</v>
      </c>
      <c r="F2617" s="81"/>
      <c r="G2617" s="81" t="s">
        <v>79</v>
      </c>
      <c r="H2617" s="88" t="n">
        <v>37073</v>
      </c>
      <c r="I2617" s="81" t="n">
        <v>0</v>
      </c>
      <c r="J2617" s="81" t="n">
        <v>0</v>
      </c>
      <c r="K2617" s="82" t="n">
        <f aca="false">IF(J2617=0,0,J2617/I2617)</f>
        <v>0</v>
      </c>
      <c r="L2617" s="82" t="n">
        <f aca="false">I2617/UOM</f>
        <v>0</v>
      </c>
      <c r="M2617" s="82" t="n">
        <f aca="false">J2617/UOM</f>
        <v>0</v>
      </c>
      <c r="N2617" s="83" t="str">
        <f aca="false">IF(F2617="P","PHY",IF(F2617="G","G",E2617))</f>
        <v>P</v>
      </c>
      <c r="O2617" s="83" t="str">
        <f aca="false">IF(ISNA(VLOOKUP(G2617,BadCanCurves,1,FALSE())),VLOOKUP(D2617,FOLIOS,6,FALSE()),"not used")</f>
        <v>not used</v>
      </c>
      <c r="P2617" s="83" t="n">
        <f aca="false">IF($N2617="P",VLOOKUP(H2617,PrcBuckets,2,FALSE()),0)</f>
        <v>9</v>
      </c>
      <c r="Q2617" s="83" t="n">
        <f aca="false">IF($N2617="D",VLOOKUP(H2617,BasisBuckets,2,FALSE()),0)</f>
        <v>0</v>
      </c>
      <c r="R2617" s="83" t="n">
        <f aca="false">IF($N2617="PHY",VLOOKUP(H2617,PGDBuckets,2,FALSE()),0)</f>
        <v>0</v>
      </c>
      <c r="S2617" s="83" t="n">
        <f aca="false">IF($N2617="G",VLOOKUP(H2617,PGDBuckets,2,FALSE()),0)</f>
        <v>0</v>
      </c>
      <c r="T2617" s="83" t="n">
        <f aca="false">SUM(P2617:S2617)</f>
        <v>9</v>
      </c>
      <c r="U2617" s="83" t="str">
        <f aca="false">IF(O2617="not used","-",O2617&amp;N2617&amp;T2617)</f>
        <v>-</v>
      </c>
      <c r="V2617" s="83" t="str">
        <f aca="false">IF(O2617="Not Used","-",VLOOKUP(D2617,FOLIOS,7,FALSE())&amp;H2617)</f>
        <v>-</v>
      </c>
      <c r="W2617" s="83" t="str">
        <f aca="false">IF(U2617="-","-",O2617&amp;E2617&amp;H2617)</f>
        <v>-</v>
      </c>
      <c r="X2617" s="84" t="str">
        <f aca="false">D2617&amp;G2617</f>
        <v>FT-CAND-ERMS-PRCNGMR-AECO/C</v>
      </c>
      <c r="AF2617" s="0" t="str">
        <f aca="false">D2617&amp;V2617</f>
        <v>FT-CAND-ERMS-PRC-</v>
      </c>
    </row>
    <row r="2618" customFormat="false" ht="12.75" hidden="false" customHeight="false" outlineLevel="0" collapsed="false">
      <c r="A2618" s="80" t="n">
        <v>36682</v>
      </c>
      <c r="B2618" s="81" t="s">
        <v>55</v>
      </c>
      <c r="C2618" s="81" t="s">
        <v>56</v>
      </c>
      <c r="D2618" s="81" t="s">
        <v>94</v>
      </c>
      <c r="E2618" s="81" t="s">
        <v>24</v>
      </c>
      <c r="F2618" s="81"/>
      <c r="G2618" s="81" t="s">
        <v>79</v>
      </c>
      <c r="H2618" s="88" t="n">
        <v>37104</v>
      </c>
      <c r="I2618" s="81" t="n">
        <v>0</v>
      </c>
      <c r="J2618" s="81" t="n">
        <v>0</v>
      </c>
      <c r="K2618" s="82" t="n">
        <f aca="false">IF(J2618=0,0,J2618/I2618)</f>
        <v>0</v>
      </c>
      <c r="L2618" s="82" t="n">
        <f aca="false">I2618/UOM</f>
        <v>0</v>
      </c>
      <c r="M2618" s="82" t="n">
        <f aca="false">J2618/UOM</f>
        <v>0</v>
      </c>
      <c r="N2618" s="83" t="str">
        <f aca="false">IF(F2618="P","PHY",IF(F2618="G","G",E2618))</f>
        <v>P</v>
      </c>
      <c r="O2618" s="83" t="str">
        <f aca="false">IF(ISNA(VLOOKUP(G2618,BadCanCurves,1,FALSE())),VLOOKUP(D2618,FOLIOS,6,FALSE()),"not used")</f>
        <v>not used</v>
      </c>
      <c r="P2618" s="83" t="n">
        <f aca="false">IF($N2618="P",VLOOKUP(H2618,PrcBuckets,2,FALSE()),0)</f>
        <v>9</v>
      </c>
      <c r="Q2618" s="83" t="n">
        <f aca="false">IF($N2618="D",VLOOKUP(H2618,BasisBuckets,2,FALSE()),0)</f>
        <v>0</v>
      </c>
      <c r="R2618" s="83" t="n">
        <f aca="false">IF($N2618="PHY",VLOOKUP(H2618,PGDBuckets,2,FALSE()),0)</f>
        <v>0</v>
      </c>
      <c r="S2618" s="83" t="n">
        <f aca="false">IF($N2618="G",VLOOKUP(H2618,PGDBuckets,2,FALSE()),0)</f>
        <v>0</v>
      </c>
      <c r="T2618" s="83" t="n">
        <f aca="false">SUM(P2618:S2618)</f>
        <v>9</v>
      </c>
      <c r="U2618" s="83" t="str">
        <f aca="false">IF(O2618="not used","-",O2618&amp;N2618&amp;T2618)</f>
        <v>-</v>
      </c>
      <c r="V2618" s="83" t="str">
        <f aca="false">IF(O2618="Not Used","-",VLOOKUP(D2618,FOLIOS,7,FALSE())&amp;H2618)</f>
        <v>-</v>
      </c>
      <c r="W2618" s="83" t="str">
        <f aca="false">IF(U2618="-","-",O2618&amp;E2618&amp;H2618)</f>
        <v>-</v>
      </c>
      <c r="X2618" s="84" t="str">
        <f aca="false">D2618&amp;G2618</f>
        <v>FT-CAND-ERMS-PRCNGMR-AECO/C</v>
      </c>
      <c r="AF2618" s="0" t="str">
        <f aca="false">D2618&amp;V2618</f>
        <v>FT-CAND-ERMS-PRC-</v>
      </c>
    </row>
    <row r="2619" customFormat="false" ht="12.75" hidden="false" customHeight="false" outlineLevel="0" collapsed="false">
      <c r="A2619" s="80" t="n">
        <v>36682</v>
      </c>
      <c r="B2619" s="81" t="s">
        <v>55</v>
      </c>
      <c r="C2619" s="81" t="s">
        <v>56</v>
      </c>
      <c r="D2619" s="81" t="s">
        <v>94</v>
      </c>
      <c r="E2619" s="81" t="s">
        <v>24</v>
      </c>
      <c r="F2619" s="81"/>
      <c r="G2619" s="81" t="s">
        <v>79</v>
      </c>
      <c r="H2619" s="88" t="n">
        <v>37135</v>
      </c>
      <c r="I2619" s="81" t="n">
        <v>0</v>
      </c>
      <c r="J2619" s="81" t="n">
        <v>0</v>
      </c>
      <c r="K2619" s="82" t="n">
        <f aca="false">IF(J2619=0,0,J2619/I2619)</f>
        <v>0</v>
      </c>
      <c r="L2619" s="82" t="n">
        <f aca="false">I2619/UOM</f>
        <v>0</v>
      </c>
      <c r="M2619" s="82" t="n">
        <f aca="false">J2619/UOM</f>
        <v>0</v>
      </c>
      <c r="N2619" s="83" t="str">
        <f aca="false">IF(F2619="P","PHY",IF(F2619="G","G",E2619))</f>
        <v>P</v>
      </c>
      <c r="O2619" s="83" t="str">
        <f aca="false">IF(ISNA(VLOOKUP(G2619,BadCanCurves,1,FALSE())),VLOOKUP(D2619,FOLIOS,6,FALSE()),"not used")</f>
        <v>not used</v>
      </c>
      <c r="P2619" s="83" t="n">
        <f aca="false">IF($N2619="P",VLOOKUP(H2619,PrcBuckets,2,FALSE()),0)</f>
        <v>9</v>
      </c>
      <c r="Q2619" s="83" t="n">
        <f aca="false">IF($N2619="D",VLOOKUP(H2619,BasisBuckets,2,FALSE()),0)</f>
        <v>0</v>
      </c>
      <c r="R2619" s="83" t="n">
        <f aca="false">IF($N2619="PHY",VLOOKUP(H2619,PGDBuckets,2,FALSE()),0)</f>
        <v>0</v>
      </c>
      <c r="S2619" s="83" t="n">
        <f aca="false">IF($N2619="G",VLOOKUP(H2619,PGDBuckets,2,FALSE()),0)</f>
        <v>0</v>
      </c>
      <c r="T2619" s="83" t="n">
        <f aca="false">SUM(P2619:S2619)</f>
        <v>9</v>
      </c>
      <c r="U2619" s="83" t="str">
        <f aca="false">IF(O2619="not used","-",O2619&amp;N2619&amp;T2619)</f>
        <v>-</v>
      </c>
      <c r="V2619" s="83" t="str">
        <f aca="false">IF(O2619="Not Used","-",VLOOKUP(D2619,FOLIOS,7,FALSE())&amp;H2619)</f>
        <v>-</v>
      </c>
      <c r="W2619" s="83" t="str">
        <f aca="false">IF(U2619="-","-",O2619&amp;E2619&amp;H2619)</f>
        <v>-</v>
      </c>
      <c r="X2619" s="84" t="str">
        <f aca="false">D2619&amp;G2619</f>
        <v>FT-CAND-ERMS-PRCNGMR-AECO/C</v>
      </c>
      <c r="AF2619" s="0" t="str">
        <f aca="false">D2619&amp;V2619</f>
        <v>FT-CAND-ERMS-PRC-</v>
      </c>
    </row>
    <row r="2620" customFormat="false" ht="12.75" hidden="false" customHeight="false" outlineLevel="0" collapsed="false">
      <c r="A2620" s="80" t="n">
        <v>36682</v>
      </c>
      <c r="B2620" s="81" t="s">
        <v>55</v>
      </c>
      <c r="C2620" s="81" t="s">
        <v>56</v>
      </c>
      <c r="D2620" s="81" t="s">
        <v>94</v>
      </c>
      <c r="E2620" s="81" t="s">
        <v>24</v>
      </c>
      <c r="F2620" s="81"/>
      <c r="G2620" s="81" t="s">
        <v>79</v>
      </c>
      <c r="H2620" s="88" t="n">
        <v>37165</v>
      </c>
      <c r="I2620" s="81" t="n">
        <v>0</v>
      </c>
      <c r="J2620" s="81" t="n">
        <v>0</v>
      </c>
      <c r="K2620" s="82" t="n">
        <f aca="false">IF(J2620=0,0,J2620/I2620)</f>
        <v>0</v>
      </c>
      <c r="L2620" s="82" t="n">
        <f aca="false">I2620/UOM</f>
        <v>0</v>
      </c>
      <c r="M2620" s="82" t="n">
        <f aca="false">J2620/UOM</f>
        <v>0</v>
      </c>
      <c r="N2620" s="83" t="str">
        <f aca="false">IF(F2620="P","PHY",IF(F2620="G","G",E2620))</f>
        <v>P</v>
      </c>
      <c r="O2620" s="83" t="str">
        <f aca="false">IF(ISNA(VLOOKUP(G2620,BadCanCurves,1,FALSE())),VLOOKUP(D2620,FOLIOS,6,FALSE()),"not used")</f>
        <v>not used</v>
      </c>
      <c r="P2620" s="83" t="n">
        <f aca="false">IF($N2620="P",VLOOKUP(H2620,PrcBuckets,2,FALSE()),0)</f>
        <v>9</v>
      </c>
      <c r="Q2620" s="83" t="n">
        <f aca="false">IF($N2620="D",VLOOKUP(H2620,BasisBuckets,2,FALSE()),0)</f>
        <v>0</v>
      </c>
      <c r="R2620" s="83" t="n">
        <f aca="false">IF($N2620="PHY",VLOOKUP(H2620,PGDBuckets,2,FALSE()),0)</f>
        <v>0</v>
      </c>
      <c r="S2620" s="83" t="n">
        <f aca="false">IF($N2620="G",VLOOKUP(H2620,PGDBuckets,2,FALSE()),0)</f>
        <v>0</v>
      </c>
      <c r="T2620" s="83" t="n">
        <f aca="false">SUM(P2620:S2620)</f>
        <v>9</v>
      </c>
      <c r="U2620" s="83" t="str">
        <f aca="false">IF(O2620="not used","-",O2620&amp;N2620&amp;T2620)</f>
        <v>-</v>
      </c>
      <c r="V2620" s="83" t="str">
        <f aca="false">IF(O2620="Not Used","-",VLOOKUP(D2620,FOLIOS,7,FALSE())&amp;H2620)</f>
        <v>-</v>
      </c>
      <c r="W2620" s="83" t="str">
        <f aca="false">IF(U2620="-","-",O2620&amp;E2620&amp;H2620)</f>
        <v>-</v>
      </c>
      <c r="X2620" s="84" t="str">
        <f aca="false">D2620&amp;G2620</f>
        <v>FT-CAND-ERMS-PRCNGMR-AECO/C</v>
      </c>
      <c r="AF2620" s="0" t="str">
        <f aca="false">D2620&amp;V2620</f>
        <v>FT-CAND-ERMS-PRC-</v>
      </c>
    </row>
    <row r="2621" customFormat="false" ht="12.75" hidden="false" customHeight="false" outlineLevel="0" collapsed="false">
      <c r="A2621" s="80" t="n">
        <v>36682</v>
      </c>
      <c r="B2621" s="81" t="s">
        <v>55</v>
      </c>
      <c r="C2621" s="81" t="s">
        <v>56</v>
      </c>
      <c r="D2621" s="81" t="s">
        <v>94</v>
      </c>
      <c r="E2621" s="81" t="s">
        <v>24</v>
      </c>
      <c r="F2621" s="81"/>
      <c r="G2621" s="81" t="s">
        <v>83</v>
      </c>
      <c r="H2621" s="88" t="n">
        <v>36708</v>
      </c>
      <c r="I2621" s="81" t="n">
        <v>0</v>
      </c>
      <c r="J2621" s="81" t="n">
        <v>0</v>
      </c>
      <c r="K2621" s="82" t="n">
        <f aca="false">IF(J2621=0,0,J2621/I2621)</f>
        <v>0</v>
      </c>
      <c r="L2621" s="82" t="n">
        <f aca="false">I2621/UOM</f>
        <v>0</v>
      </c>
      <c r="M2621" s="82" t="n">
        <f aca="false">J2621/UOM</f>
        <v>0</v>
      </c>
      <c r="N2621" s="83" t="str">
        <f aca="false">IF(F2621="P","PHY",IF(F2621="G","G",E2621))</f>
        <v>P</v>
      </c>
      <c r="O2621" s="83" t="str">
        <f aca="false">IF(ISNA(VLOOKUP(G2621,BadCanCurves,1,FALSE())),VLOOKUP(D2621,FOLIOS,6,FALSE()),"not used")</f>
        <v>not used</v>
      </c>
      <c r="P2621" s="83" t="n">
        <f aca="false">IF($N2621="P",VLOOKUP(H2621,PrcBuckets,2,FALSE()),0)</f>
        <v>4</v>
      </c>
      <c r="Q2621" s="83" t="n">
        <f aca="false">IF($N2621="D",VLOOKUP(H2621,BasisBuckets,2,FALSE()),0)</f>
        <v>0</v>
      </c>
      <c r="R2621" s="83" t="n">
        <f aca="false">IF($N2621="PHY",VLOOKUP(H2621,PGDBuckets,2,FALSE()),0)</f>
        <v>0</v>
      </c>
      <c r="S2621" s="83" t="n">
        <f aca="false">IF($N2621="G",VLOOKUP(H2621,PGDBuckets,2,FALSE()),0)</f>
        <v>0</v>
      </c>
      <c r="T2621" s="83" t="n">
        <f aca="false">SUM(P2621:S2621)</f>
        <v>4</v>
      </c>
      <c r="U2621" s="83" t="str">
        <f aca="false">IF(O2621="not used","-",O2621&amp;N2621&amp;T2621)</f>
        <v>-</v>
      </c>
      <c r="V2621" s="83" t="str">
        <f aca="false">IF(O2621="Not Used","-",VLOOKUP(D2621,FOLIOS,7,FALSE())&amp;H2621)</f>
        <v>-</v>
      </c>
      <c r="W2621" s="83" t="str">
        <f aca="false">IF(U2621="-","-",O2621&amp;E2621&amp;H2621)</f>
        <v>-</v>
      </c>
      <c r="X2621" s="84" t="str">
        <f aca="false">D2621&amp;G2621</f>
        <v>FT-CAND-ERMS-PRCTRANS:AECO/EMP</v>
      </c>
      <c r="AF2621" s="0" t="str">
        <f aca="false">D2621&amp;V2621</f>
        <v>FT-CAND-ERMS-PRC-</v>
      </c>
    </row>
    <row r="2622" customFormat="false" ht="12.75" hidden="false" customHeight="false" outlineLevel="0" collapsed="false">
      <c r="A2622" s="80" t="n">
        <v>36682</v>
      </c>
      <c r="B2622" s="81" t="s">
        <v>55</v>
      </c>
      <c r="C2622" s="81" t="s">
        <v>56</v>
      </c>
      <c r="D2622" s="81" t="s">
        <v>94</v>
      </c>
      <c r="E2622" s="81" t="s">
        <v>24</v>
      </c>
      <c r="F2622" s="81"/>
      <c r="G2622" s="81" t="s">
        <v>83</v>
      </c>
      <c r="H2622" s="88" t="n">
        <v>36739</v>
      </c>
      <c r="I2622" s="81" t="n">
        <v>0</v>
      </c>
      <c r="J2622" s="81" t="n">
        <v>0</v>
      </c>
      <c r="K2622" s="82" t="n">
        <f aca="false">IF(J2622=0,0,J2622/I2622)</f>
        <v>0</v>
      </c>
      <c r="L2622" s="82" t="n">
        <f aca="false">I2622/UOM</f>
        <v>0</v>
      </c>
      <c r="M2622" s="82" t="n">
        <f aca="false">J2622/UOM</f>
        <v>0</v>
      </c>
      <c r="N2622" s="83" t="str">
        <f aca="false">IF(F2622="P","PHY",IF(F2622="G","G",E2622))</f>
        <v>P</v>
      </c>
      <c r="O2622" s="83" t="str">
        <f aca="false">IF(ISNA(VLOOKUP(G2622,BadCanCurves,1,FALSE())),VLOOKUP(D2622,FOLIOS,6,FALSE()),"not used")</f>
        <v>not used</v>
      </c>
      <c r="P2622" s="83" t="n">
        <f aca="false">IF($N2622="P",VLOOKUP(H2622,PrcBuckets,2,FALSE()),0)</f>
        <v>5</v>
      </c>
      <c r="Q2622" s="83" t="n">
        <f aca="false">IF($N2622="D",VLOOKUP(H2622,BasisBuckets,2,FALSE()),0)</f>
        <v>0</v>
      </c>
      <c r="R2622" s="83" t="n">
        <f aca="false">IF($N2622="PHY",VLOOKUP(H2622,PGDBuckets,2,FALSE()),0)</f>
        <v>0</v>
      </c>
      <c r="S2622" s="83" t="n">
        <f aca="false">IF($N2622="G",VLOOKUP(H2622,PGDBuckets,2,FALSE()),0)</f>
        <v>0</v>
      </c>
      <c r="T2622" s="83" t="n">
        <f aca="false">SUM(P2622:S2622)</f>
        <v>5</v>
      </c>
      <c r="U2622" s="83" t="str">
        <f aca="false">IF(O2622="not used","-",O2622&amp;N2622&amp;T2622)</f>
        <v>-</v>
      </c>
      <c r="V2622" s="83" t="str">
        <f aca="false">IF(O2622="Not Used","-",VLOOKUP(D2622,FOLIOS,7,FALSE())&amp;H2622)</f>
        <v>-</v>
      </c>
      <c r="W2622" s="83" t="str">
        <f aca="false">IF(U2622="-","-",O2622&amp;E2622&amp;H2622)</f>
        <v>-</v>
      </c>
      <c r="X2622" s="84" t="str">
        <f aca="false">D2622&amp;G2622</f>
        <v>FT-CAND-ERMS-PRCTRANS:AECO/EMP</v>
      </c>
      <c r="AF2622" s="0" t="str">
        <f aca="false">D2622&amp;V2622</f>
        <v>FT-CAND-ERMS-PRC-</v>
      </c>
    </row>
    <row r="2623" customFormat="false" ht="12.75" hidden="false" customHeight="false" outlineLevel="0" collapsed="false">
      <c r="A2623" s="80" t="n">
        <v>36682</v>
      </c>
      <c r="B2623" s="81" t="s">
        <v>55</v>
      </c>
      <c r="C2623" s="81" t="s">
        <v>56</v>
      </c>
      <c r="D2623" s="81" t="s">
        <v>94</v>
      </c>
      <c r="E2623" s="81" t="s">
        <v>24</v>
      </c>
      <c r="F2623" s="81"/>
      <c r="G2623" s="81" t="s">
        <v>83</v>
      </c>
      <c r="H2623" s="88" t="n">
        <v>36770</v>
      </c>
      <c r="I2623" s="81" t="n">
        <v>0</v>
      </c>
      <c r="J2623" s="81" t="n">
        <v>0</v>
      </c>
      <c r="K2623" s="82" t="n">
        <f aca="false">IF(J2623=0,0,J2623/I2623)</f>
        <v>0</v>
      </c>
      <c r="L2623" s="82" t="n">
        <f aca="false">I2623/UOM</f>
        <v>0</v>
      </c>
      <c r="M2623" s="82" t="n">
        <f aca="false">J2623/UOM</f>
        <v>0</v>
      </c>
      <c r="N2623" s="83" t="str">
        <f aca="false">IF(F2623="P","PHY",IF(F2623="G","G",E2623))</f>
        <v>P</v>
      </c>
      <c r="O2623" s="83" t="str">
        <f aca="false">IF(ISNA(VLOOKUP(G2623,BadCanCurves,1,FALSE())),VLOOKUP(D2623,FOLIOS,6,FALSE()),"not used")</f>
        <v>not used</v>
      </c>
      <c r="P2623" s="83" t="n">
        <f aca="false">IF($N2623="P",VLOOKUP(H2623,PrcBuckets,2,FALSE()),0)</f>
        <v>6</v>
      </c>
      <c r="Q2623" s="83" t="n">
        <f aca="false">IF($N2623="D",VLOOKUP(H2623,BasisBuckets,2,FALSE()),0)</f>
        <v>0</v>
      </c>
      <c r="R2623" s="83" t="n">
        <f aca="false">IF($N2623="PHY",VLOOKUP(H2623,PGDBuckets,2,FALSE()),0)</f>
        <v>0</v>
      </c>
      <c r="S2623" s="83" t="n">
        <f aca="false">IF($N2623="G",VLOOKUP(H2623,PGDBuckets,2,FALSE()),0)</f>
        <v>0</v>
      </c>
      <c r="T2623" s="83" t="n">
        <f aca="false">SUM(P2623:S2623)</f>
        <v>6</v>
      </c>
      <c r="U2623" s="83" t="str">
        <f aca="false">IF(O2623="not used","-",O2623&amp;N2623&amp;T2623)</f>
        <v>-</v>
      </c>
      <c r="V2623" s="83" t="str">
        <f aca="false">IF(O2623="Not Used","-",VLOOKUP(D2623,FOLIOS,7,FALSE())&amp;H2623)</f>
        <v>-</v>
      </c>
      <c r="W2623" s="83" t="str">
        <f aca="false">IF(U2623="-","-",O2623&amp;E2623&amp;H2623)</f>
        <v>-</v>
      </c>
      <c r="X2623" s="84" t="str">
        <f aca="false">D2623&amp;G2623</f>
        <v>FT-CAND-ERMS-PRCTRANS:AECO/EMP</v>
      </c>
      <c r="AF2623" s="0" t="str">
        <f aca="false">D2623&amp;V2623</f>
        <v>FT-CAND-ERMS-PRC-</v>
      </c>
    </row>
    <row r="2624" customFormat="false" ht="12.75" hidden="false" customHeight="false" outlineLevel="0" collapsed="false">
      <c r="A2624" s="80" t="n">
        <v>36682</v>
      </c>
      <c r="B2624" s="81" t="s">
        <v>55</v>
      </c>
      <c r="C2624" s="81" t="s">
        <v>56</v>
      </c>
      <c r="D2624" s="81" t="s">
        <v>94</v>
      </c>
      <c r="E2624" s="81" t="s">
        <v>24</v>
      </c>
      <c r="F2624" s="81"/>
      <c r="G2624" s="81" t="s">
        <v>83</v>
      </c>
      <c r="H2624" s="88" t="n">
        <v>36800</v>
      </c>
      <c r="I2624" s="81" t="n">
        <v>0</v>
      </c>
      <c r="J2624" s="81" t="n">
        <v>0</v>
      </c>
      <c r="K2624" s="82" t="n">
        <f aca="false">IF(J2624=0,0,J2624/I2624)</f>
        <v>0</v>
      </c>
      <c r="L2624" s="82" t="n">
        <f aca="false">I2624/UOM</f>
        <v>0</v>
      </c>
      <c r="M2624" s="82" t="n">
        <f aca="false">J2624/UOM</f>
        <v>0</v>
      </c>
      <c r="N2624" s="83" t="str">
        <f aca="false">IF(F2624="P","PHY",IF(F2624="G","G",E2624))</f>
        <v>P</v>
      </c>
      <c r="O2624" s="83" t="str">
        <f aca="false">IF(ISNA(VLOOKUP(G2624,BadCanCurves,1,FALSE())),VLOOKUP(D2624,FOLIOS,6,FALSE()),"not used")</f>
        <v>not used</v>
      </c>
      <c r="P2624" s="83" t="n">
        <f aca="false">IF($N2624="P",VLOOKUP(H2624,PrcBuckets,2,FALSE()),0)</f>
        <v>7</v>
      </c>
      <c r="Q2624" s="83" t="n">
        <f aca="false">IF($N2624="D",VLOOKUP(H2624,BasisBuckets,2,FALSE()),0)</f>
        <v>0</v>
      </c>
      <c r="R2624" s="83" t="n">
        <f aca="false">IF($N2624="PHY",VLOOKUP(H2624,PGDBuckets,2,FALSE()),0)</f>
        <v>0</v>
      </c>
      <c r="S2624" s="83" t="n">
        <f aca="false">IF($N2624="G",VLOOKUP(H2624,PGDBuckets,2,FALSE()),0)</f>
        <v>0</v>
      </c>
      <c r="T2624" s="83" t="n">
        <f aca="false">SUM(P2624:S2624)</f>
        <v>7</v>
      </c>
      <c r="U2624" s="83" t="str">
        <f aca="false">IF(O2624="not used","-",O2624&amp;N2624&amp;T2624)</f>
        <v>-</v>
      </c>
      <c r="V2624" s="83" t="str">
        <f aca="false">IF(O2624="Not Used","-",VLOOKUP(D2624,FOLIOS,7,FALSE())&amp;H2624)</f>
        <v>-</v>
      </c>
      <c r="W2624" s="83" t="str">
        <f aca="false">IF(U2624="-","-",O2624&amp;E2624&amp;H2624)</f>
        <v>-</v>
      </c>
      <c r="X2624" s="84" t="str">
        <f aca="false">D2624&amp;G2624</f>
        <v>FT-CAND-ERMS-PRCTRANS:AECO/EMP</v>
      </c>
      <c r="AF2624" s="0" t="str">
        <f aca="false">D2624&amp;V2624</f>
        <v>FT-CAND-ERMS-PRC-</v>
      </c>
    </row>
    <row r="2625" customFormat="false" ht="12.75" hidden="false" customHeight="false" outlineLevel="0" collapsed="false">
      <c r="A2625" s="80" t="n">
        <v>36682</v>
      </c>
      <c r="B2625" s="81" t="s">
        <v>55</v>
      </c>
      <c r="C2625" s="81" t="s">
        <v>56</v>
      </c>
      <c r="D2625" s="81" t="s">
        <v>94</v>
      </c>
      <c r="E2625" s="81" t="s">
        <v>24</v>
      </c>
      <c r="F2625" s="81"/>
      <c r="G2625" s="81" t="s">
        <v>83</v>
      </c>
      <c r="H2625" s="88" t="n">
        <v>36831</v>
      </c>
      <c r="I2625" s="81" t="n">
        <v>0</v>
      </c>
      <c r="J2625" s="81" t="n">
        <v>0</v>
      </c>
      <c r="K2625" s="82" t="n">
        <f aca="false">IF(J2625=0,0,J2625/I2625)</f>
        <v>0</v>
      </c>
      <c r="L2625" s="82" t="n">
        <f aca="false">I2625/UOM</f>
        <v>0</v>
      </c>
      <c r="M2625" s="82" t="n">
        <f aca="false">J2625/UOM</f>
        <v>0</v>
      </c>
      <c r="N2625" s="83" t="str">
        <f aca="false">IF(F2625="P","PHY",IF(F2625="G","G",E2625))</f>
        <v>P</v>
      </c>
      <c r="O2625" s="83" t="str">
        <f aca="false">IF(ISNA(VLOOKUP(G2625,BadCanCurves,1,FALSE())),VLOOKUP(D2625,FOLIOS,6,FALSE()),"not used")</f>
        <v>not used</v>
      </c>
      <c r="P2625" s="83" t="n">
        <f aca="false">IF($N2625="P",VLOOKUP(H2625,PrcBuckets,2,FALSE()),0)</f>
        <v>8</v>
      </c>
      <c r="Q2625" s="83" t="n">
        <f aca="false">IF($N2625="D",VLOOKUP(H2625,BasisBuckets,2,FALSE()),0)</f>
        <v>0</v>
      </c>
      <c r="R2625" s="83" t="n">
        <f aca="false">IF($N2625="PHY",VLOOKUP(H2625,PGDBuckets,2,FALSE()),0)</f>
        <v>0</v>
      </c>
      <c r="S2625" s="83" t="n">
        <f aca="false">IF($N2625="G",VLOOKUP(H2625,PGDBuckets,2,FALSE()),0)</f>
        <v>0</v>
      </c>
      <c r="T2625" s="83" t="n">
        <f aca="false">SUM(P2625:S2625)</f>
        <v>8</v>
      </c>
      <c r="U2625" s="83" t="str">
        <f aca="false">IF(O2625="not used","-",O2625&amp;N2625&amp;T2625)</f>
        <v>-</v>
      </c>
      <c r="V2625" s="83" t="str">
        <f aca="false">IF(O2625="Not Used","-",VLOOKUP(D2625,FOLIOS,7,FALSE())&amp;H2625)</f>
        <v>-</v>
      </c>
      <c r="W2625" s="83" t="str">
        <f aca="false">IF(U2625="-","-",O2625&amp;E2625&amp;H2625)</f>
        <v>-</v>
      </c>
      <c r="X2625" s="84" t="str">
        <f aca="false">D2625&amp;G2625</f>
        <v>FT-CAND-ERMS-PRCTRANS:AECO/EMP</v>
      </c>
      <c r="AF2625" s="0" t="str">
        <f aca="false">D2625&amp;V2625</f>
        <v>FT-CAND-ERMS-PRC-</v>
      </c>
    </row>
    <row r="2626" customFormat="false" ht="12.75" hidden="false" customHeight="false" outlineLevel="0" collapsed="false">
      <c r="A2626" s="80" t="n">
        <v>36682</v>
      </c>
      <c r="B2626" s="81" t="s">
        <v>55</v>
      </c>
      <c r="C2626" s="81" t="s">
        <v>56</v>
      </c>
      <c r="D2626" s="81" t="s">
        <v>94</v>
      </c>
      <c r="E2626" s="81" t="s">
        <v>24</v>
      </c>
      <c r="F2626" s="81"/>
      <c r="G2626" s="81" t="s">
        <v>83</v>
      </c>
      <c r="H2626" s="88" t="n">
        <v>36861</v>
      </c>
      <c r="I2626" s="81" t="n">
        <v>0</v>
      </c>
      <c r="J2626" s="81" t="n">
        <v>0</v>
      </c>
      <c r="K2626" s="82" t="n">
        <f aca="false">IF(J2626=0,0,J2626/I2626)</f>
        <v>0</v>
      </c>
      <c r="L2626" s="82" t="n">
        <f aca="false">I2626/UOM</f>
        <v>0</v>
      </c>
      <c r="M2626" s="82" t="n">
        <f aca="false">J2626/UOM</f>
        <v>0</v>
      </c>
      <c r="N2626" s="83" t="str">
        <f aca="false">IF(F2626="P","PHY",IF(F2626="G","G",E2626))</f>
        <v>P</v>
      </c>
      <c r="O2626" s="83" t="str">
        <f aca="false">IF(ISNA(VLOOKUP(G2626,BadCanCurves,1,FALSE())),VLOOKUP(D2626,FOLIOS,6,FALSE()),"not used")</f>
        <v>not used</v>
      </c>
      <c r="P2626" s="83" t="n">
        <f aca="false">IF($N2626="P",VLOOKUP(H2626,PrcBuckets,2,FALSE()),0)</f>
        <v>8</v>
      </c>
      <c r="Q2626" s="83" t="n">
        <f aca="false">IF($N2626="D",VLOOKUP(H2626,BasisBuckets,2,FALSE()),0)</f>
        <v>0</v>
      </c>
      <c r="R2626" s="83" t="n">
        <f aca="false">IF($N2626="PHY",VLOOKUP(H2626,PGDBuckets,2,FALSE()),0)</f>
        <v>0</v>
      </c>
      <c r="S2626" s="83" t="n">
        <f aca="false">IF($N2626="G",VLOOKUP(H2626,PGDBuckets,2,FALSE()),0)</f>
        <v>0</v>
      </c>
      <c r="T2626" s="83" t="n">
        <f aca="false">SUM(P2626:S2626)</f>
        <v>8</v>
      </c>
      <c r="U2626" s="83" t="str">
        <f aca="false">IF(O2626="not used","-",O2626&amp;N2626&amp;T2626)</f>
        <v>-</v>
      </c>
      <c r="V2626" s="83" t="str">
        <f aca="false">IF(O2626="Not Used","-",VLOOKUP(D2626,FOLIOS,7,FALSE())&amp;H2626)</f>
        <v>-</v>
      </c>
      <c r="W2626" s="83" t="str">
        <f aca="false">IF(U2626="-","-",O2626&amp;E2626&amp;H2626)</f>
        <v>-</v>
      </c>
      <c r="X2626" s="84" t="str">
        <f aca="false">D2626&amp;G2626</f>
        <v>FT-CAND-ERMS-PRCTRANS:AECO/EMP</v>
      </c>
      <c r="AF2626" s="0" t="str">
        <f aca="false">D2626&amp;V2626</f>
        <v>FT-CAND-ERMS-PRC-</v>
      </c>
    </row>
    <row r="2627" customFormat="false" ht="12.75" hidden="false" customHeight="false" outlineLevel="0" collapsed="false">
      <c r="A2627" s="80" t="n">
        <v>36682</v>
      </c>
      <c r="B2627" s="81" t="s">
        <v>55</v>
      </c>
      <c r="C2627" s="81" t="s">
        <v>56</v>
      </c>
      <c r="D2627" s="81" t="s">
        <v>94</v>
      </c>
      <c r="E2627" s="81" t="s">
        <v>24</v>
      </c>
      <c r="F2627" s="81"/>
      <c r="G2627" s="81" t="s">
        <v>83</v>
      </c>
      <c r="H2627" s="88" t="n">
        <v>36892</v>
      </c>
      <c r="I2627" s="81" t="n">
        <v>0</v>
      </c>
      <c r="J2627" s="81" t="n">
        <v>0</v>
      </c>
      <c r="K2627" s="82" t="n">
        <f aca="false">IF(J2627=0,0,J2627/I2627)</f>
        <v>0</v>
      </c>
      <c r="L2627" s="82" t="n">
        <f aca="false">I2627/UOM</f>
        <v>0</v>
      </c>
      <c r="M2627" s="82" t="n">
        <f aca="false">J2627/UOM</f>
        <v>0</v>
      </c>
      <c r="N2627" s="83" t="str">
        <f aca="false">IF(F2627="P","PHY",IF(F2627="G","G",E2627))</f>
        <v>P</v>
      </c>
      <c r="O2627" s="83" t="str">
        <f aca="false">IF(ISNA(VLOOKUP(G2627,BadCanCurves,1,FALSE())),VLOOKUP(D2627,FOLIOS,6,FALSE()),"not used")</f>
        <v>not used</v>
      </c>
      <c r="P2627" s="83" t="n">
        <f aca="false">IF($N2627="P",VLOOKUP(H2627,PrcBuckets,2,FALSE()),0)</f>
        <v>9</v>
      </c>
      <c r="Q2627" s="83" t="n">
        <f aca="false">IF($N2627="D",VLOOKUP(H2627,BasisBuckets,2,FALSE()),0)</f>
        <v>0</v>
      </c>
      <c r="R2627" s="83" t="n">
        <f aca="false">IF($N2627="PHY",VLOOKUP(H2627,PGDBuckets,2,FALSE()),0)</f>
        <v>0</v>
      </c>
      <c r="S2627" s="83" t="n">
        <f aca="false">IF($N2627="G",VLOOKUP(H2627,PGDBuckets,2,FALSE()),0)</f>
        <v>0</v>
      </c>
      <c r="T2627" s="83" t="n">
        <f aca="false">SUM(P2627:S2627)</f>
        <v>9</v>
      </c>
      <c r="U2627" s="83" t="str">
        <f aca="false">IF(O2627="not used","-",O2627&amp;N2627&amp;T2627)</f>
        <v>-</v>
      </c>
      <c r="V2627" s="83" t="str">
        <f aca="false">IF(O2627="Not Used","-",VLOOKUP(D2627,FOLIOS,7,FALSE())&amp;H2627)</f>
        <v>-</v>
      </c>
      <c r="W2627" s="83" t="str">
        <f aca="false">IF(U2627="-","-",O2627&amp;E2627&amp;H2627)</f>
        <v>-</v>
      </c>
      <c r="X2627" s="84" t="str">
        <f aca="false">D2627&amp;G2627</f>
        <v>FT-CAND-ERMS-PRCTRANS:AECO/EMP</v>
      </c>
      <c r="AF2627" s="0" t="str">
        <f aca="false">D2627&amp;V2627</f>
        <v>FT-CAND-ERMS-PRC-</v>
      </c>
    </row>
    <row r="2628" customFormat="false" ht="12.75" hidden="false" customHeight="false" outlineLevel="0" collapsed="false">
      <c r="A2628" s="80" t="n">
        <v>36682</v>
      </c>
      <c r="B2628" s="81" t="s">
        <v>55</v>
      </c>
      <c r="C2628" s="81" t="s">
        <v>56</v>
      </c>
      <c r="D2628" s="81" t="s">
        <v>94</v>
      </c>
      <c r="E2628" s="81" t="s">
        <v>24</v>
      </c>
      <c r="F2628" s="81"/>
      <c r="G2628" s="81" t="s">
        <v>83</v>
      </c>
      <c r="H2628" s="88" t="n">
        <v>36923</v>
      </c>
      <c r="I2628" s="81" t="n">
        <v>0</v>
      </c>
      <c r="J2628" s="81" t="n">
        <v>0</v>
      </c>
      <c r="K2628" s="82" t="n">
        <f aca="false">IF(J2628=0,0,J2628/I2628)</f>
        <v>0</v>
      </c>
      <c r="L2628" s="82" t="n">
        <f aca="false">I2628/UOM</f>
        <v>0</v>
      </c>
      <c r="M2628" s="82" t="n">
        <f aca="false">J2628/UOM</f>
        <v>0</v>
      </c>
      <c r="N2628" s="83" t="str">
        <f aca="false">IF(F2628="P","PHY",IF(F2628="G","G",E2628))</f>
        <v>P</v>
      </c>
      <c r="O2628" s="83" t="str">
        <f aca="false">IF(ISNA(VLOOKUP(G2628,BadCanCurves,1,FALSE())),VLOOKUP(D2628,FOLIOS,6,FALSE()),"not used")</f>
        <v>not used</v>
      </c>
      <c r="P2628" s="83" t="n">
        <f aca="false">IF($N2628="P",VLOOKUP(H2628,PrcBuckets,2,FALSE()),0)</f>
        <v>9</v>
      </c>
      <c r="Q2628" s="83" t="n">
        <f aca="false">IF($N2628="D",VLOOKUP(H2628,BasisBuckets,2,FALSE()),0)</f>
        <v>0</v>
      </c>
      <c r="R2628" s="83" t="n">
        <f aca="false">IF($N2628="PHY",VLOOKUP(H2628,PGDBuckets,2,FALSE()),0)</f>
        <v>0</v>
      </c>
      <c r="S2628" s="83" t="n">
        <f aca="false">IF($N2628="G",VLOOKUP(H2628,PGDBuckets,2,FALSE()),0)</f>
        <v>0</v>
      </c>
      <c r="T2628" s="83" t="n">
        <f aca="false">SUM(P2628:S2628)</f>
        <v>9</v>
      </c>
      <c r="U2628" s="83" t="str">
        <f aca="false">IF(O2628="not used","-",O2628&amp;N2628&amp;T2628)</f>
        <v>-</v>
      </c>
      <c r="V2628" s="83" t="str">
        <f aca="false">IF(O2628="Not Used","-",VLOOKUP(D2628,FOLIOS,7,FALSE())&amp;H2628)</f>
        <v>-</v>
      </c>
      <c r="W2628" s="83" t="str">
        <f aca="false">IF(U2628="-","-",O2628&amp;E2628&amp;H2628)</f>
        <v>-</v>
      </c>
      <c r="X2628" s="84" t="str">
        <f aca="false">D2628&amp;G2628</f>
        <v>FT-CAND-ERMS-PRCTRANS:AECO/EMP</v>
      </c>
      <c r="AF2628" s="0" t="str">
        <f aca="false">D2628&amp;V2628</f>
        <v>FT-CAND-ERMS-PRC-</v>
      </c>
    </row>
    <row r="2629" customFormat="false" ht="12.75" hidden="false" customHeight="false" outlineLevel="0" collapsed="false">
      <c r="A2629" s="80" t="n">
        <v>36682</v>
      </c>
      <c r="B2629" s="81" t="s">
        <v>55</v>
      </c>
      <c r="C2629" s="81" t="s">
        <v>56</v>
      </c>
      <c r="D2629" s="81" t="s">
        <v>94</v>
      </c>
      <c r="E2629" s="81" t="s">
        <v>24</v>
      </c>
      <c r="F2629" s="81"/>
      <c r="G2629" s="81" t="s">
        <v>83</v>
      </c>
      <c r="H2629" s="88" t="n">
        <v>36951</v>
      </c>
      <c r="I2629" s="81" t="n">
        <v>0</v>
      </c>
      <c r="J2629" s="81" t="n">
        <v>0</v>
      </c>
      <c r="K2629" s="82" t="n">
        <f aca="false">IF(J2629=0,0,J2629/I2629)</f>
        <v>0</v>
      </c>
      <c r="L2629" s="82" t="n">
        <f aca="false">I2629/UOM</f>
        <v>0</v>
      </c>
      <c r="M2629" s="82" t="n">
        <f aca="false">J2629/UOM</f>
        <v>0</v>
      </c>
      <c r="N2629" s="83" t="str">
        <f aca="false">IF(F2629="P","PHY",IF(F2629="G","G",E2629))</f>
        <v>P</v>
      </c>
      <c r="O2629" s="83" t="str">
        <f aca="false">IF(ISNA(VLOOKUP(G2629,BadCanCurves,1,FALSE())),VLOOKUP(D2629,FOLIOS,6,FALSE()),"not used")</f>
        <v>not used</v>
      </c>
      <c r="P2629" s="83" t="n">
        <f aca="false">IF($N2629="P",VLOOKUP(H2629,PrcBuckets,2,FALSE()),0)</f>
        <v>9</v>
      </c>
      <c r="Q2629" s="83" t="n">
        <f aca="false">IF($N2629="D",VLOOKUP(H2629,BasisBuckets,2,FALSE()),0)</f>
        <v>0</v>
      </c>
      <c r="R2629" s="83" t="n">
        <f aca="false">IF($N2629="PHY",VLOOKUP(H2629,PGDBuckets,2,FALSE()),0)</f>
        <v>0</v>
      </c>
      <c r="S2629" s="83" t="n">
        <f aca="false">IF($N2629="G",VLOOKUP(H2629,PGDBuckets,2,FALSE()),0)</f>
        <v>0</v>
      </c>
      <c r="T2629" s="83" t="n">
        <f aca="false">SUM(P2629:S2629)</f>
        <v>9</v>
      </c>
      <c r="U2629" s="83" t="str">
        <f aca="false">IF(O2629="not used","-",O2629&amp;N2629&amp;T2629)</f>
        <v>-</v>
      </c>
      <c r="V2629" s="83" t="str">
        <f aca="false">IF(O2629="Not Used","-",VLOOKUP(D2629,FOLIOS,7,FALSE())&amp;H2629)</f>
        <v>-</v>
      </c>
      <c r="W2629" s="83" t="str">
        <f aca="false">IF(U2629="-","-",O2629&amp;E2629&amp;H2629)</f>
        <v>-</v>
      </c>
      <c r="X2629" s="84" t="str">
        <f aca="false">D2629&amp;G2629</f>
        <v>FT-CAND-ERMS-PRCTRANS:AECO/EMP</v>
      </c>
      <c r="AF2629" s="0" t="str">
        <f aca="false">D2629&amp;V2629</f>
        <v>FT-CAND-ERMS-PRC-</v>
      </c>
    </row>
    <row r="2630" customFormat="false" ht="12.75" hidden="false" customHeight="false" outlineLevel="0" collapsed="false">
      <c r="A2630" s="80" t="n">
        <v>36682</v>
      </c>
      <c r="B2630" s="81" t="s">
        <v>55</v>
      </c>
      <c r="C2630" s="81" t="s">
        <v>56</v>
      </c>
      <c r="D2630" s="81" t="s">
        <v>94</v>
      </c>
      <c r="E2630" s="81" t="s">
        <v>24</v>
      </c>
      <c r="F2630" s="81"/>
      <c r="G2630" s="81" t="s">
        <v>83</v>
      </c>
      <c r="H2630" s="88" t="n">
        <v>36982</v>
      </c>
      <c r="I2630" s="81" t="n">
        <v>0</v>
      </c>
      <c r="J2630" s="81" t="n">
        <v>0</v>
      </c>
      <c r="K2630" s="82" t="n">
        <f aca="false">IF(J2630=0,0,J2630/I2630)</f>
        <v>0</v>
      </c>
      <c r="L2630" s="82" t="n">
        <f aca="false">I2630/UOM</f>
        <v>0</v>
      </c>
      <c r="M2630" s="82" t="n">
        <f aca="false">J2630/UOM</f>
        <v>0</v>
      </c>
      <c r="N2630" s="83" t="str">
        <f aca="false">IF(F2630="P","PHY",IF(F2630="G","G",E2630))</f>
        <v>P</v>
      </c>
      <c r="O2630" s="83" t="str">
        <f aca="false">IF(ISNA(VLOOKUP(G2630,BadCanCurves,1,FALSE())),VLOOKUP(D2630,FOLIOS,6,FALSE()),"not used")</f>
        <v>not used</v>
      </c>
      <c r="P2630" s="83" t="n">
        <f aca="false">IF($N2630="P",VLOOKUP(H2630,PrcBuckets,2,FALSE()),0)</f>
        <v>9</v>
      </c>
      <c r="Q2630" s="83" t="n">
        <f aca="false">IF($N2630="D",VLOOKUP(H2630,BasisBuckets,2,FALSE()),0)</f>
        <v>0</v>
      </c>
      <c r="R2630" s="83" t="n">
        <f aca="false">IF($N2630="PHY",VLOOKUP(H2630,PGDBuckets,2,FALSE()),0)</f>
        <v>0</v>
      </c>
      <c r="S2630" s="83" t="n">
        <f aca="false">IF($N2630="G",VLOOKUP(H2630,PGDBuckets,2,FALSE()),0)</f>
        <v>0</v>
      </c>
      <c r="T2630" s="83" t="n">
        <f aca="false">SUM(P2630:S2630)</f>
        <v>9</v>
      </c>
      <c r="U2630" s="83" t="str">
        <f aca="false">IF(O2630="not used","-",O2630&amp;N2630&amp;T2630)</f>
        <v>-</v>
      </c>
      <c r="V2630" s="83" t="str">
        <f aca="false">IF(O2630="Not Used","-",VLOOKUP(D2630,FOLIOS,7,FALSE())&amp;H2630)</f>
        <v>-</v>
      </c>
      <c r="W2630" s="83" t="str">
        <f aca="false">IF(U2630="-","-",O2630&amp;E2630&amp;H2630)</f>
        <v>-</v>
      </c>
      <c r="X2630" s="84" t="str">
        <f aca="false">D2630&amp;G2630</f>
        <v>FT-CAND-ERMS-PRCTRANS:AECO/EMP</v>
      </c>
      <c r="AF2630" s="0" t="str">
        <f aca="false">D2630&amp;V2630</f>
        <v>FT-CAND-ERMS-PRC-</v>
      </c>
    </row>
    <row r="2631" customFormat="false" ht="12.75" hidden="false" customHeight="false" outlineLevel="0" collapsed="false">
      <c r="A2631" s="80" t="n">
        <v>36682</v>
      </c>
      <c r="B2631" s="81" t="s">
        <v>55</v>
      </c>
      <c r="C2631" s="81" t="s">
        <v>56</v>
      </c>
      <c r="D2631" s="81" t="s">
        <v>94</v>
      </c>
      <c r="E2631" s="81" t="s">
        <v>24</v>
      </c>
      <c r="F2631" s="81"/>
      <c r="G2631" s="81" t="s">
        <v>83</v>
      </c>
      <c r="H2631" s="88" t="n">
        <v>37012</v>
      </c>
      <c r="I2631" s="81" t="n">
        <v>0</v>
      </c>
      <c r="J2631" s="81" t="n">
        <v>0</v>
      </c>
      <c r="K2631" s="82" t="n">
        <f aca="false">IF(J2631=0,0,J2631/I2631)</f>
        <v>0</v>
      </c>
      <c r="L2631" s="82" t="n">
        <f aca="false">I2631/UOM</f>
        <v>0</v>
      </c>
      <c r="M2631" s="82" t="n">
        <f aca="false">J2631/UOM</f>
        <v>0</v>
      </c>
      <c r="N2631" s="83" t="str">
        <f aca="false">IF(F2631="P","PHY",IF(F2631="G","G",E2631))</f>
        <v>P</v>
      </c>
      <c r="O2631" s="83" t="str">
        <f aca="false">IF(ISNA(VLOOKUP(G2631,BadCanCurves,1,FALSE())),VLOOKUP(D2631,FOLIOS,6,FALSE()),"not used")</f>
        <v>not used</v>
      </c>
      <c r="P2631" s="83" t="n">
        <f aca="false">IF($N2631="P",VLOOKUP(H2631,PrcBuckets,2,FALSE()),0)</f>
        <v>9</v>
      </c>
      <c r="Q2631" s="83" t="n">
        <f aca="false">IF($N2631="D",VLOOKUP(H2631,BasisBuckets,2,FALSE()),0)</f>
        <v>0</v>
      </c>
      <c r="R2631" s="83" t="n">
        <f aca="false">IF($N2631="PHY",VLOOKUP(H2631,PGDBuckets,2,FALSE()),0)</f>
        <v>0</v>
      </c>
      <c r="S2631" s="83" t="n">
        <f aca="false">IF($N2631="G",VLOOKUP(H2631,PGDBuckets,2,FALSE()),0)</f>
        <v>0</v>
      </c>
      <c r="T2631" s="83" t="n">
        <f aca="false">SUM(P2631:S2631)</f>
        <v>9</v>
      </c>
      <c r="U2631" s="83" t="str">
        <f aca="false">IF(O2631="not used","-",O2631&amp;N2631&amp;T2631)</f>
        <v>-</v>
      </c>
      <c r="V2631" s="83" t="str">
        <f aca="false">IF(O2631="Not Used","-",VLOOKUP(D2631,FOLIOS,7,FALSE())&amp;H2631)</f>
        <v>-</v>
      </c>
      <c r="W2631" s="83" t="str">
        <f aca="false">IF(U2631="-","-",O2631&amp;E2631&amp;H2631)</f>
        <v>-</v>
      </c>
      <c r="X2631" s="84" t="str">
        <f aca="false">D2631&amp;G2631</f>
        <v>FT-CAND-ERMS-PRCTRANS:AECO/EMP</v>
      </c>
      <c r="AF2631" s="0" t="str">
        <f aca="false">D2631&amp;V2631</f>
        <v>FT-CAND-ERMS-PRC-</v>
      </c>
    </row>
    <row r="2632" customFormat="false" ht="12.75" hidden="false" customHeight="false" outlineLevel="0" collapsed="false">
      <c r="A2632" s="80" t="n">
        <v>36682</v>
      </c>
      <c r="B2632" s="81" t="s">
        <v>55</v>
      </c>
      <c r="C2632" s="81" t="s">
        <v>56</v>
      </c>
      <c r="D2632" s="81" t="s">
        <v>94</v>
      </c>
      <c r="E2632" s="81" t="s">
        <v>24</v>
      </c>
      <c r="F2632" s="81"/>
      <c r="G2632" s="81" t="s">
        <v>83</v>
      </c>
      <c r="H2632" s="88" t="n">
        <v>37043</v>
      </c>
      <c r="I2632" s="81" t="n">
        <v>0</v>
      </c>
      <c r="J2632" s="81" t="n">
        <v>0</v>
      </c>
      <c r="K2632" s="82" t="n">
        <f aca="false">IF(J2632=0,0,J2632/I2632)</f>
        <v>0</v>
      </c>
      <c r="L2632" s="82" t="n">
        <f aca="false">I2632/UOM</f>
        <v>0</v>
      </c>
      <c r="M2632" s="82" t="n">
        <f aca="false">J2632/UOM</f>
        <v>0</v>
      </c>
      <c r="N2632" s="83" t="str">
        <f aca="false">IF(F2632="P","PHY",IF(F2632="G","G",E2632))</f>
        <v>P</v>
      </c>
      <c r="O2632" s="83" t="str">
        <f aca="false">IF(ISNA(VLOOKUP(G2632,BadCanCurves,1,FALSE())),VLOOKUP(D2632,FOLIOS,6,FALSE()),"not used")</f>
        <v>not used</v>
      </c>
      <c r="P2632" s="83" t="n">
        <f aca="false">IF($N2632="P",VLOOKUP(H2632,PrcBuckets,2,FALSE()),0)</f>
        <v>9</v>
      </c>
      <c r="Q2632" s="83" t="n">
        <f aca="false">IF($N2632="D",VLOOKUP(H2632,BasisBuckets,2,FALSE()),0)</f>
        <v>0</v>
      </c>
      <c r="R2632" s="83" t="n">
        <f aca="false">IF($N2632="PHY",VLOOKUP(H2632,PGDBuckets,2,FALSE()),0)</f>
        <v>0</v>
      </c>
      <c r="S2632" s="83" t="n">
        <f aca="false">IF($N2632="G",VLOOKUP(H2632,PGDBuckets,2,FALSE()),0)</f>
        <v>0</v>
      </c>
      <c r="T2632" s="83" t="n">
        <f aca="false">SUM(P2632:S2632)</f>
        <v>9</v>
      </c>
      <c r="U2632" s="83" t="str">
        <f aca="false">IF(O2632="not used","-",O2632&amp;N2632&amp;T2632)</f>
        <v>-</v>
      </c>
      <c r="V2632" s="83" t="str">
        <f aca="false">IF(O2632="Not Used","-",VLOOKUP(D2632,FOLIOS,7,FALSE())&amp;H2632)</f>
        <v>-</v>
      </c>
      <c r="W2632" s="83" t="str">
        <f aca="false">IF(U2632="-","-",O2632&amp;E2632&amp;H2632)</f>
        <v>-</v>
      </c>
      <c r="X2632" s="84" t="str">
        <f aca="false">D2632&amp;G2632</f>
        <v>FT-CAND-ERMS-PRCTRANS:AECO/EMP</v>
      </c>
      <c r="AF2632" s="0" t="str">
        <f aca="false">D2632&amp;V2632</f>
        <v>FT-CAND-ERMS-PRC-</v>
      </c>
    </row>
    <row r="2633" customFormat="false" ht="12.75" hidden="false" customHeight="false" outlineLevel="0" collapsed="false">
      <c r="A2633" s="80" t="n">
        <v>36682</v>
      </c>
      <c r="B2633" s="81" t="s">
        <v>55</v>
      </c>
      <c r="C2633" s="81" t="s">
        <v>56</v>
      </c>
      <c r="D2633" s="81" t="s">
        <v>94</v>
      </c>
      <c r="E2633" s="81" t="s">
        <v>24</v>
      </c>
      <c r="F2633" s="81"/>
      <c r="G2633" s="81" t="s">
        <v>83</v>
      </c>
      <c r="H2633" s="88" t="n">
        <v>37073</v>
      </c>
      <c r="I2633" s="81" t="n">
        <v>0</v>
      </c>
      <c r="J2633" s="81" t="n">
        <v>0</v>
      </c>
      <c r="K2633" s="82" t="n">
        <f aca="false">IF(J2633=0,0,J2633/I2633)</f>
        <v>0</v>
      </c>
      <c r="L2633" s="82" t="n">
        <f aca="false">I2633/UOM</f>
        <v>0</v>
      </c>
      <c r="M2633" s="82" t="n">
        <f aca="false">J2633/UOM</f>
        <v>0</v>
      </c>
      <c r="N2633" s="83" t="str">
        <f aca="false">IF(F2633="P","PHY",IF(F2633="G","G",E2633))</f>
        <v>P</v>
      </c>
      <c r="O2633" s="83" t="str">
        <f aca="false">IF(ISNA(VLOOKUP(G2633,BadCanCurves,1,FALSE())),VLOOKUP(D2633,FOLIOS,6,FALSE()),"not used")</f>
        <v>not used</v>
      </c>
      <c r="P2633" s="83" t="n">
        <f aca="false">IF($N2633="P",VLOOKUP(H2633,PrcBuckets,2,FALSE()),0)</f>
        <v>9</v>
      </c>
      <c r="Q2633" s="83" t="n">
        <f aca="false">IF($N2633="D",VLOOKUP(H2633,BasisBuckets,2,FALSE()),0)</f>
        <v>0</v>
      </c>
      <c r="R2633" s="83" t="n">
        <f aca="false">IF($N2633="PHY",VLOOKUP(H2633,PGDBuckets,2,FALSE()),0)</f>
        <v>0</v>
      </c>
      <c r="S2633" s="83" t="n">
        <f aca="false">IF($N2633="G",VLOOKUP(H2633,PGDBuckets,2,FALSE()),0)</f>
        <v>0</v>
      </c>
      <c r="T2633" s="83" t="n">
        <f aca="false">SUM(P2633:S2633)</f>
        <v>9</v>
      </c>
      <c r="U2633" s="83" t="str">
        <f aca="false">IF(O2633="not used","-",O2633&amp;N2633&amp;T2633)</f>
        <v>-</v>
      </c>
      <c r="V2633" s="83" t="str">
        <f aca="false">IF(O2633="Not Used","-",VLOOKUP(D2633,FOLIOS,7,FALSE())&amp;H2633)</f>
        <v>-</v>
      </c>
      <c r="W2633" s="83" t="str">
        <f aca="false">IF(U2633="-","-",O2633&amp;E2633&amp;H2633)</f>
        <v>-</v>
      </c>
      <c r="X2633" s="84" t="str">
        <f aca="false">D2633&amp;G2633</f>
        <v>FT-CAND-ERMS-PRCTRANS:AECO/EMP</v>
      </c>
      <c r="AF2633" s="0" t="str">
        <f aca="false">D2633&amp;V2633</f>
        <v>FT-CAND-ERMS-PRC-</v>
      </c>
    </row>
    <row r="2634" customFormat="false" ht="12.75" hidden="false" customHeight="false" outlineLevel="0" collapsed="false">
      <c r="A2634" s="80" t="n">
        <v>36682</v>
      </c>
      <c r="B2634" s="81" t="s">
        <v>55</v>
      </c>
      <c r="C2634" s="81" t="s">
        <v>56</v>
      </c>
      <c r="D2634" s="81" t="s">
        <v>94</v>
      </c>
      <c r="E2634" s="81" t="s">
        <v>24</v>
      </c>
      <c r="F2634" s="81"/>
      <c r="G2634" s="81" t="s">
        <v>83</v>
      </c>
      <c r="H2634" s="88" t="n">
        <v>37104</v>
      </c>
      <c r="I2634" s="81" t="n">
        <v>0</v>
      </c>
      <c r="J2634" s="81" t="n">
        <v>0</v>
      </c>
      <c r="K2634" s="82" t="n">
        <f aca="false">IF(J2634=0,0,J2634/I2634)</f>
        <v>0</v>
      </c>
      <c r="L2634" s="82" t="n">
        <f aca="false">I2634/UOM</f>
        <v>0</v>
      </c>
      <c r="M2634" s="82" t="n">
        <f aca="false">J2634/UOM</f>
        <v>0</v>
      </c>
      <c r="N2634" s="83" t="str">
        <f aca="false">IF(F2634="P","PHY",IF(F2634="G","G",E2634))</f>
        <v>P</v>
      </c>
      <c r="O2634" s="83" t="str">
        <f aca="false">IF(ISNA(VLOOKUP(G2634,BadCanCurves,1,FALSE())),VLOOKUP(D2634,FOLIOS,6,FALSE()),"not used")</f>
        <v>not used</v>
      </c>
      <c r="P2634" s="83" t="n">
        <f aca="false">IF($N2634="P",VLOOKUP(H2634,PrcBuckets,2,FALSE()),0)</f>
        <v>9</v>
      </c>
      <c r="Q2634" s="83" t="n">
        <f aca="false">IF($N2634="D",VLOOKUP(H2634,BasisBuckets,2,FALSE()),0)</f>
        <v>0</v>
      </c>
      <c r="R2634" s="83" t="n">
        <f aca="false">IF($N2634="PHY",VLOOKUP(H2634,PGDBuckets,2,FALSE()),0)</f>
        <v>0</v>
      </c>
      <c r="S2634" s="83" t="n">
        <f aca="false">IF($N2634="G",VLOOKUP(H2634,PGDBuckets,2,FALSE()),0)</f>
        <v>0</v>
      </c>
      <c r="T2634" s="83" t="n">
        <f aca="false">SUM(P2634:S2634)</f>
        <v>9</v>
      </c>
      <c r="U2634" s="83" t="str">
        <f aca="false">IF(O2634="not used","-",O2634&amp;N2634&amp;T2634)</f>
        <v>-</v>
      </c>
      <c r="V2634" s="83" t="str">
        <f aca="false">IF(O2634="Not Used","-",VLOOKUP(D2634,FOLIOS,7,FALSE())&amp;H2634)</f>
        <v>-</v>
      </c>
      <c r="W2634" s="83" t="str">
        <f aca="false">IF(U2634="-","-",O2634&amp;E2634&amp;H2634)</f>
        <v>-</v>
      </c>
      <c r="X2634" s="84" t="str">
        <f aca="false">D2634&amp;G2634</f>
        <v>FT-CAND-ERMS-PRCTRANS:AECO/EMP</v>
      </c>
      <c r="AF2634" s="0" t="str">
        <f aca="false">D2634&amp;V2634</f>
        <v>FT-CAND-ERMS-PRC-</v>
      </c>
    </row>
    <row r="2635" customFormat="false" ht="12.75" hidden="false" customHeight="false" outlineLevel="0" collapsed="false">
      <c r="A2635" s="80" t="n">
        <v>36682</v>
      </c>
      <c r="B2635" s="81" t="s">
        <v>55</v>
      </c>
      <c r="C2635" s="81" t="s">
        <v>56</v>
      </c>
      <c r="D2635" s="81" t="s">
        <v>94</v>
      </c>
      <c r="E2635" s="81" t="s">
        <v>24</v>
      </c>
      <c r="F2635" s="81"/>
      <c r="G2635" s="81" t="s">
        <v>83</v>
      </c>
      <c r="H2635" s="88" t="n">
        <v>37135</v>
      </c>
      <c r="I2635" s="81" t="n">
        <v>0</v>
      </c>
      <c r="J2635" s="81" t="n">
        <v>0</v>
      </c>
      <c r="K2635" s="82" t="n">
        <f aca="false">IF(J2635=0,0,J2635/I2635)</f>
        <v>0</v>
      </c>
      <c r="L2635" s="82" t="n">
        <f aca="false">I2635/UOM</f>
        <v>0</v>
      </c>
      <c r="M2635" s="82" t="n">
        <f aca="false">J2635/UOM</f>
        <v>0</v>
      </c>
      <c r="N2635" s="83" t="str">
        <f aca="false">IF(F2635="P","PHY",IF(F2635="G","G",E2635))</f>
        <v>P</v>
      </c>
      <c r="O2635" s="83" t="str">
        <f aca="false">IF(ISNA(VLOOKUP(G2635,BadCanCurves,1,FALSE())),VLOOKUP(D2635,FOLIOS,6,FALSE()),"not used")</f>
        <v>not used</v>
      </c>
      <c r="P2635" s="83" t="n">
        <f aca="false">IF($N2635="P",VLOOKUP(H2635,PrcBuckets,2,FALSE()),0)</f>
        <v>9</v>
      </c>
      <c r="Q2635" s="83" t="n">
        <f aca="false">IF($N2635="D",VLOOKUP(H2635,BasisBuckets,2,FALSE()),0)</f>
        <v>0</v>
      </c>
      <c r="R2635" s="83" t="n">
        <f aca="false">IF($N2635="PHY",VLOOKUP(H2635,PGDBuckets,2,FALSE()),0)</f>
        <v>0</v>
      </c>
      <c r="S2635" s="83" t="n">
        <f aca="false">IF($N2635="G",VLOOKUP(H2635,PGDBuckets,2,FALSE()),0)</f>
        <v>0</v>
      </c>
      <c r="T2635" s="83" t="n">
        <f aca="false">SUM(P2635:S2635)</f>
        <v>9</v>
      </c>
      <c r="U2635" s="83" t="str">
        <f aca="false">IF(O2635="not used","-",O2635&amp;N2635&amp;T2635)</f>
        <v>-</v>
      </c>
      <c r="V2635" s="83" t="str">
        <f aca="false">IF(O2635="Not Used","-",VLOOKUP(D2635,FOLIOS,7,FALSE())&amp;H2635)</f>
        <v>-</v>
      </c>
      <c r="W2635" s="83" t="str">
        <f aca="false">IF(U2635="-","-",O2635&amp;E2635&amp;H2635)</f>
        <v>-</v>
      </c>
      <c r="X2635" s="84" t="str">
        <f aca="false">D2635&amp;G2635</f>
        <v>FT-CAND-ERMS-PRCTRANS:AECO/EMP</v>
      </c>
      <c r="AF2635" s="0" t="str">
        <f aca="false">D2635&amp;V2635</f>
        <v>FT-CAND-ERMS-PRC-</v>
      </c>
    </row>
    <row r="2636" customFormat="false" ht="12.75" hidden="false" customHeight="false" outlineLevel="0" collapsed="false">
      <c r="A2636" s="80" t="n">
        <v>36682</v>
      </c>
      <c r="B2636" s="81" t="s">
        <v>55</v>
      </c>
      <c r="C2636" s="81" t="s">
        <v>56</v>
      </c>
      <c r="D2636" s="81" t="s">
        <v>94</v>
      </c>
      <c r="E2636" s="81" t="s">
        <v>24</v>
      </c>
      <c r="F2636" s="81"/>
      <c r="G2636" s="81" t="s">
        <v>83</v>
      </c>
      <c r="H2636" s="88" t="n">
        <v>37165</v>
      </c>
      <c r="I2636" s="81" t="n">
        <v>0</v>
      </c>
      <c r="J2636" s="81" t="n">
        <v>0</v>
      </c>
      <c r="K2636" s="82" t="n">
        <f aca="false">IF(J2636=0,0,J2636/I2636)</f>
        <v>0</v>
      </c>
      <c r="L2636" s="82" t="n">
        <f aca="false">I2636/UOM</f>
        <v>0</v>
      </c>
      <c r="M2636" s="82" t="n">
        <f aca="false">J2636/UOM</f>
        <v>0</v>
      </c>
      <c r="N2636" s="83" t="str">
        <f aca="false">IF(F2636="P","PHY",IF(F2636="G","G",E2636))</f>
        <v>P</v>
      </c>
      <c r="O2636" s="83" t="str">
        <f aca="false">IF(ISNA(VLOOKUP(G2636,BadCanCurves,1,FALSE())),VLOOKUP(D2636,FOLIOS,6,FALSE()),"not used")</f>
        <v>not used</v>
      </c>
      <c r="P2636" s="83" t="n">
        <f aca="false">IF($N2636="P",VLOOKUP(H2636,PrcBuckets,2,FALSE()),0)</f>
        <v>9</v>
      </c>
      <c r="Q2636" s="83" t="n">
        <f aca="false">IF($N2636="D",VLOOKUP(H2636,BasisBuckets,2,FALSE()),0)</f>
        <v>0</v>
      </c>
      <c r="R2636" s="83" t="n">
        <f aca="false">IF($N2636="PHY",VLOOKUP(H2636,PGDBuckets,2,FALSE()),0)</f>
        <v>0</v>
      </c>
      <c r="S2636" s="83" t="n">
        <f aca="false">IF($N2636="G",VLOOKUP(H2636,PGDBuckets,2,FALSE()),0)</f>
        <v>0</v>
      </c>
      <c r="T2636" s="83" t="n">
        <f aca="false">SUM(P2636:S2636)</f>
        <v>9</v>
      </c>
      <c r="U2636" s="83" t="str">
        <f aca="false">IF(O2636="not used","-",O2636&amp;N2636&amp;T2636)</f>
        <v>-</v>
      </c>
      <c r="V2636" s="83" t="str">
        <f aca="false">IF(O2636="Not Used","-",VLOOKUP(D2636,FOLIOS,7,FALSE())&amp;H2636)</f>
        <v>-</v>
      </c>
      <c r="W2636" s="83" t="str">
        <f aca="false">IF(U2636="-","-",O2636&amp;E2636&amp;H2636)</f>
        <v>-</v>
      </c>
      <c r="X2636" s="84" t="str">
        <f aca="false">D2636&amp;G2636</f>
        <v>FT-CAND-ERMS-PRCTRANS:AECO/EMP</v>
      </c>
      <c r="AF2636" s="0" t="str">
        <f aca="false">D2636&amp;V2636</f>
        <v>FT-CAND-ERMS-PRC-</v>
      </c>
    </row>
    <row r="2637" customFormat="false" ht="12.75" hidden="false" customHeight="false" outlineLevel="0" collapsed="false">
      <c r="A2637" s="80" t="n">
        <v>36682</v>
      </c>
      <c r="B2637" s="81" t="s">
        <v>55</v>
      </c>
      <c r="C2637" s="81" t="s">
        <v>56</v>
      </c>
      <c r="D2637" s="81" t="s">
        <v>94</v>
      </c>
      <c r="E2637" s="81" t="s">
        <v>24</v>
      </c>
      <c r="F2637" s="81"/>
      <c r="G2637" s="81" t="s">
        <v>83</v>
      </c>
      <c r="H2637" s="88" t="n">
        <v>37196</v>
      </c>
      <c r="I2637" s="81" t="n">
        <v>0</v>
      </c>
      <c r="J2637" s="81" t="n">
        <v>0</v>
      </c>
      <c r="K2637" s="82" t="n">
        <f aca="false">IF(J2637=0,0,J2637/I2637)</f>
        <v>0</v>
      </c>
      <c r="L2637" s="82" t="n">
        <f aca="false">I2637/UOM</f>
        <v>0</v>
      </c>
      <c r="M2637" s="82" t="n">
        <f aca="false">J2637/UOM</f>
        <v>0</v>
      </c>
      <c r="N2637" s="83" t="str">
        <f aca="false">IF(F2637="P","PHY",IF(F2637="G","G",E2637))</f>
        <v>P</v>
      </c>
      <c r="O2637" s="83" t="str">
        <f aca="false">IF(ISNA(VLOOKUP(G2637,BadCanCurves,1,FALSE())),VLOOKUP(D2637,FOLIOS,6,FALSE()),"not used")</f>
        <v>not used</v>
      </c>
      <c r="P2637" s="83" t="n">
        <f aca="false">IF($N2637="P",VLOOKUP(H2637,PrcBuckets,2,FALSE()),0)</f>
        <v>9</v>
      </c>
      <c r="Q2637" s="83" t="n">
        <f aca="false">IF($N2637="D",VLOOKUP(H2637,BasisBuckets,2,FALSE()),0)</f>
        <v>0</v>
      </c>
      <c r="R2637" s="83" t="n">
        <f aca="false">IF($N2637="PHY",VLOOKUP(H2637,PGDBuckets,2,FALSE()),0)</f>
        <v>0</v>
      </c>
      <c r="S2637" s="83" t="n">
        <f aca="false">IF($N2637="G",VLOOKUP(H2637,PGDBuckets,2,FALSE()),0)</f>
        <v>0</v>
      </c>
      <c r="T2637" s="83" t="n">
        <f aca="false">SUM(P2637:S2637)</f>
        <v>9</v>
      </c>
      <c r="U2637" s="83" t="str">
        <f aca="false">IF(O2637="not used","-",O2637&amp;N2637&amp;T2637)</f>
        <v>-</v>
      </c>
      <c r="V2637" s="83" t="str">
        <f aca="false">IF(O2637="Not Used","-",VLOOKUP(D2637,FOLIOS,7,FALSE())&amp;H2637)</f>
        <v>-</v>
      </c>
      <c r="W2637" s="83" t="str">
        <f aca="false">IF(U2637="-","-",O2637&amp;E2637&amp;H2637)</f>
        <v>-</v>
      </c>
      <c r="X2637" s="84" t="str">
        <f aca="false">D2637&amp;G2637</f>
        <v>FT-CAND-ERMS-PRCTRANS:AECO/EMP</v>
      </c>
      <c r="AF2637" s="0" t="str">
        <f aca="false">D2637&amp;V2637</f>
        <v>FT-CAND-ERMS-PRC-</v>
      </c>
    </row>
    <row r="2638" customFormat="false" ht="12.75" hidden="false" customHeight="false" outlineLevel="0" collapsed="false">
      <c r="A2638" s="80" t="n">
        <v>36682</v>
      </c>
      <c r="B2638" s="81" t="s">
        <v>55</v>
      </c>
      <c r="C2638" s="81" t="s">
        <v>56</v>
      </c>
      <c r="D2638" s="81" t="s">
        <v>94</v>
      </c>
      <c r="E2638" s="81" t="s">
        <v>24</v>
      </c>
      <c r="F2638" s="81"/>
      <c r="G2638" s="81" t="s">
        <v>83</v>
      </c>
      <c r="H2638" s="88" t="n">
        <v>37226</v>
      </c>
      <c r="I2638" s="81" t="n">
        <v>0</v>
      </c>
      <c r="J2638" s="81" t="n">
        <v>0</v>
      </c>
      <c r="K2638" s="82" t="n">
        <f aca="false">IF(J2638=0,0,J2638/I2638)</f>
        <v>0</v>
      </c>
      <c r="L2638" s="82" t="n">
        <f aca="false">I2638/UOM</f>
        <v>0</v>
      </c>
      <c r="M2638" s="82" t="n">
        <f aca="false">J2638/UOM</f>
        <v>0</v>
      </c>
      <c r="N2638" s="83" t="str">
        <f aca="false">IF(F2638="P","PHY",IF(F2638="G","G",E2638))</f>
        <v>P</v>
      </c>
      <c r="O2638" s="83" t="str">
        <f aca="false">IF(ISNA(VLOOKUP(G2638,BadCanCurves,1,FALSE())),VLOOKUP(D2638,FOLIOS,6,FALSE()),"not used")</f>
        <v>not used</v>
      </c>
      <c r="P2638" s="83" t="n">
        <f aca="false">IF($N2638="P",VLOOKUP(H2638,PrcBuckets,2,FALSE()),0)</f>
        <v>9</v>
      </c>
      <c r="Q2638" s="83" t="n">
        <f aca="false">IF($N2638="D",VLOOKUP(H2638,BasisBuckets,2,FALSE()),0)</f>
        <v>0</v>
      </c>
      <c r="R2638" s="83" t="n">
        <f aca="false">IF($N2638="PHY",VLOOKUP(H2638,PGDBuckets,2,FALSE()),0)</f>
        <v>0</v>
      </c>
      <c r="S2638" s="83" t="n">
        <f aca="false">IF($N2638="G",VLOOKUP(H2638,PGDBuckets,2,FALSE()),0)</f>
        <v>0</v>
      </c>
      <c r="T2638" s="83" t="n">
        <f aca="false">SUM(P2638:S2638)</f>
        <v>9</v>
      </c>
      <c r="U2638" s="83" t="str">
        <f aca="false">IF(O2638="not used","-",O2638&amp;N2638&amp;T2638)</f>
        <v>-</v>
      </c>
      <c r="V2638" s="83" t="str">
        <f aca="false">IF(O2638="Not Used","-",VLOOKUP(D2638,FOLIOS,7,FALSE())&amp;H2638)</f>
        <v>-</v>
      </c>
      <c r="W2638" s="83" t="str">
        <f aca="false">IF(U2638="-","-",O2638&amp;E2638&amp;H2638)</f>
        <v>-</v>
      </c>
      <c r="X2638" s="84" t="str">
        <f aca="false">D2638&amp;G2638</f>
        <v>FT-CAND-ERMS-PRCTRANS:AECO/EMP</v>
      </c>
      <c r="AF2638" s="0" t="str">
        <f aca="false">D2638&amp;V2638</f>
        <v>FT-CAND-ERMS-PRC-</v>
      </c>
    </row>
    <row r="2639" customFormat="false" ht="12.75" hidden="false" customHeight="false" outlineLevel="0" collapsed="false">
      <c r="A2639" s="80" t="n">
        <v>36682</v>
      </c>
      <c r="B2639" s="81" t="s">
        <v>55</v>
      </c>
      <c r="C2639" s="81" t="s">
        <v>56</v>
      </c>
      <c r="D2639" s="81" t="s">
        <v>94</v>
      </c>
      <c r="E2639" s="81" t="s">
        <v>24</v>
      </c>
      <c r="F2639" s="81"/>
      <c r="G2639" s="81" t="s">
        <v>83</v>
      </c>
      <c r="H2639" s="88" t="n">
        <v>37257</v>
      </c>
      <c r="I2639" s="81" t="n">
        <v>0</v>
      </c>
      <c r="J2639" s="81" t="n">
        <v>0</v>
      </c>
      <c r="K2639" s="82" t="n">
        <f aca="false">IF(J2639=0,0,J2639/I2639)</f>
        <v>0</v>
      </c>
      <c r="L2639" s="82" t="n">
        <f aca="false">I2639/UOM</f>
        <v>0</v>
      </c>
      <c r="M2639" s="82" t="n">
        <f aca="false">J2639/UOM</f>
        <v>0</v>
      </c>
      <c r="N2639" s="83" t="str">
        <f aca="false">IF(F2639="P","PHY",IF(F2639="G","G",E2639))</f>
        <v>P</v>
      </c>
      <c r="O2639" s="83" t="str">
        <f aca="false">IF(ISNA(VLOOKUP(G2639,BadCanCurves,1,FALSE())),VLOOKUP(D2639,FOLIOS,6,FALSE()),"not used")</f>
        <v>not used</v>
      </c>
      <c r="P2639" s="83" t="n">
        <f aca="false">IF($N2639="P",VLOOKUP(H2639,PrcBuckets,2,FALSE()),0)</f>
        <v>10</v>
      </c>
      <c r="Q2639" s="83" t="n">
        <f aca="false">IF($N2639="D",VLOOKUP(H2639,BasisBuckets,2,FALSE()),0)</f>
        <v>0</v>
      </c>
      <c r="R2639" s="83" t="n">
        <f aca="false">IF($N2639="PHY",VLOOKUP(H2639,PGDBuckets,2,FALSE()),0)</f>
        <v>0</v>
      </c>
      <c r="S2639" s="83" t="n">
        <f aca="false">IF($N2639="G",VLOOKUP(H2639,PGDBuckets,2,FALSE()),0)</f>
        <v>0</v>
      </c>
      <c r="T2639" s="83" t="n">
        <f aca="false">SUM(P2639:S2639)</f>
        <v>10</v>
      </c>
      <c r="U2639" s="83" t="str">
        <f aca="false">IF(O2639="not used","-",O2639&amp;N2639&amp;T2639)</f>
        <v>-</v>
      </c>
      <c r="V2639" s="83" t="str">
        <f aca="false">IF(O2639="Not Used","-",VLOOKUP(D2639,FOLIOS,7,FALSE())&amp;H2639)</f>
        <v>-</v>
      </c>
      <c r="W2639" s="83" t="str">
        <f aca="false">IF(U2639="-","-",O2639&amp;E2639&amp;H2639)</f>
        <v>-</v>
      </c>
      <c r="X2639" s="84" t="str">
        <f aca="false">D2639&amp;G2639</f>
        <v>FT-CAND-ERMS-PRCTRANS:AECO/EMP</v>
      </c>
      <c r="AF2639" s="0" t="str">
        <f aca="false">D2639&amp;V2639</f>
        <v>FT-CAND-ERMS-PRC-</v>
      </c>
    </row>
    <row r="2640" customFormat="false" ht="12.75" hidden="false" customHeight="false" outlineLevel="0" collapsed="false">
      <c r="A2640" s="80" t="n">
        <v>36682</v>
      </c>
      <c r="B2640" s="81" t="s">
        <v>55</v>
      </c>
      <c r="C2640" s="81" t="s">
        <v>56</v>
      </c>
      <c r="D2640" s="81" t="s">
        <v>94</v>
      </c>
      <c r="E2640" s="81" t="s">
        <v>24</v>
      </c>
      <c r="F2640" s="81"/>
      <c r="G2640" s="81" t="s">
        <v>83</v>
      </c>
      <c r="H2640" s="88" t="n">
        <v>37288</v>
      </c>
      <c r="I2640" s="81" t="n">
        <v>0</v>
      </c>
      <c r="J2640" s="81" t="n">
        <v>0</v>
      </c>
      <c r="K2640" s="82" t="n">
        <f aca="false">IF(J2640=0,0,J2640/I2640)</f>
        <v>0</v>
      </c>
      <c r="L2640" s="82" t="n">
        <f aca="false">I2640/UOM</f>
        <v>0</v>
      </c>
      <c r="M2640" s="82" t="n">
        <f aca="false">J2640/UOM</f>
        <v>0</v>
      </c>
      <c r="N2640" s="83" t="str">
        <f aca="false">IF(F2640="P","PHY",IF(F2640="G","G",E2640))</f>
        <v>P</v>
      </c>
      <c r="O2640" s="83" t="str">
        <f aca="false">IF(ISNA(VLOOKUP(G2640,BadCanCurves,1,FALSE())),VLOOKUP(D2640,FOLIOS,6,FALSE()),"not used")</f>
        <v>not used</v>
      </c>
      <c r="P2640" s="83" t="n">
        <f aca="false">IF($N2640="P",VLOOKUP(H2640,PrcBuckets,2,FALSE()),0)</f>
        <v>10</v>
      </c>
      <c r="Q2640" s="83" t="n">
        <f aca="false">IF($N2640="D",VLOOKUP(H2640,BasisBuckets,2,FALSE()),0)</f>
        <v>0</v>
      </c>
      <c r="R2640" s="83" t="n">
        <f aca="false">IF($N2640="PHY",VLOOKUP(H2640,PGDBuckets,2,FALSE()),0)</f>
        <v>0</v>
      </c>
      <c r="S2640" s="83" t="n">
        <f aca="false">IF($N2640="G",VLOOKUP(H2640,PGDBuckets,2,FALSE()),0)</f>
        <v>0</v>
      </c>
      <c r="T2640" s="83" t="n">
        <f aca="false">SUM(P2640:S2640)</f>
        <v>10</v>
      </c>
      <c r="U2640" s="83" t="str">
        <f aca="false">IF(O2640="not used","-",O2640&amp;N2640&amp;T2640)</f>
        <v>-</v>
      </c>
      <c r="V2640" s="83" t="str">
        <f aca="false">IF(O2640="Not Used","-",VLOOKUP(D2640,FOLIOS,7,FALSE())&amp;H2640)</f>
        <v>-</v>
      </c>
      <c r="W2640" s="83" t="str">
        <f aca="false">IF(U2640="-","-",O2640&amp;E2640&amp;H2640)</f>
        <v>-</v>
      </c>
      <c r="X2640" s="84" t="str">
        <f aca="false">D2640&amp;G2640</f>
        <v>FT-CAND-ERMS-PRCTRANS:AECO/EMP</v>
      </c>
      <c r="AF2640" s="0" t="str">
        <f aca="false">D2640&amp;V2640</f>
        <v>FT-CAND-ERMS-PRC-</v>
      </c>
    </row>
    <row r="2641" customFormat="false" ht="12.75" hidden="false" customHeight="false" outlineLevel="0" collapsed="false">
      <c r="A2641" s="80" t="n">
        <v>36682</v>
      </c>
      <c r="B2641" s="81" t="s">
        <v>55</v>
      </c>
      <c r="C2641" s="81" t="s">
        <v>56</v>
      </c>
      <c r="D2641" s="81" t="s">
        <v>94</v>
      </c>
      <c r="E2641" s="81" t="s">
        <v>24</v>
      </c>
      <c r="F2641" s="81"/>
      <c r="G2641" s="81" t="s">
        <v>83</v>
      </c>
      <c r="H2641" s="88" t="n">
        <v>37316</v>
      </c>
      <c r="I2641" s="81" t="n">
        <v>0</v>
      </c>
      <c r="J2641" s="81" t="n">
        <v>0</v>
      </c>
      <c r="K2641" s="82" t="n">
        <f aca="false">IF(J2641=0,0,J2641/I2641)</f>
        <v>0</v>
      </c>
      <c r="L2641" s="82" t="n">
        <f aca="false">I2641/UOM</f>
        <v>0</v>
      </c>
      <c r="M2641" s="82" t="n">
        <f aca="false">J2641/UOM</f>
        <v>0</v>
      </c>
      <c r="N2641" s="83" t="str">
        <f aca="false">IF(F2641="P","PHY",IF(F2641="G","G",E2641))</f>
        <v>P</v>
      </c>
      <c r="O2641" s="83" t="str">
        <f aca="false">IF(ISNA(VLOOKUP(G2641,BadCanCurves,1,FALSE())),VLOOKUP(D2641,FOLIOS,6,FALSE()),"not used")</f>
        <v>not used</v>
      </c>
      <c r="P2641" s="83" t="n">
        <f aca="false">IF($N2641="P",VLOOKUP(H2641,PrcBuckets,2,FALSE()),0)</f>
        <v>10</v>
      </c>
      <c r="Q2641" s="83" t="n">
        <f aca="false">IF($N2641="D",VLOOKUP(H2641,BasisBuckets,2,FALSE()),0)</f>
        <v>0</v>
      </c>
      <c r="R2641" s="83" t="n">
        <f aca="false">IF($N2641="PHY",VLOOKUP(H2641,PGDBuckets,2,FALSE()),0)</f>
        <v>0</v>
      </c>
      <c r="S2641" s="83" t="n">
        <f aca="false">IF($N2641="G",VLOOKUP(H2641,PGDBuckets,2,FALSE()),0)</f>
        <v>0</v>
      </c>
      <c r="T2641" s="83" t="n">
        <f aca="false">SUM(P2641:S2641)</f>
        <v>10</v>
      </c>
      <c r="U2641" s="83" t="str">
        <f aca="false">IF(O2641="not used","-",O2641&amp;N2641&amp;T2641)</f>
        <v>-</v>
      </c>
      <c r="V2641" s="83" t="str">
        <f aca="false">IF(O2641="Not Used","-",VLOOKUP(D2641,FOLIOS,7,FALSE())&amp;H2641)</f>
        <v>-</v>
      </c>
      <c r="W2641" s="83" t="str">
        <f aca="false">IF(U2641="-","-",O2641&amp;E2641&amp;H2641)</f>
        <v>-</v>
      </c>
      <c r="X2641" s="84" t="str">
        <f aca="false">D2641&amp;G2641</f>
        <v>FT-CAND-ERMS-PRCTRANS:AECO/EMP</v>
      </c>
      <c r="AF2641" s="0" t="str">
        <f aca="false">D2641&amp;V2641</f>
        <v>FT-CAND-ERMS-PRC-</v>
      </c>
    </row>
    <row r="2642" customFormat="false" ht="12.75" hidden="false" customHeight="false" outlineLevel="0" collapsed="false">
      <c r="A2642" s="80" t="n">
        <v>36682</v>
      </c>
      <c r="B2642" s="81" t="s">
        <v>55</v>
      </c>
      <c r="C2642" s="81" t="s">
        <v>56</v>
      </c>
      <c r="D2642" s="81" t="s">
        <v>94</v>
      </c>
      <c r="E2642" s="81" t="s">
        <v>24</v>
      </c>
      <c r="F2642" s="81"/>
      <c r="G2642" s="81" t="s">
        <v>83</v>
      </c>
      <c r="H2642" s="88" t="n">
        <v>37347</v>
      </c>
      <c r="I2642" s="81" t="n">
        <v>0</v>
      </c>
      <c r="J2642" s="81" t="n">
        <v>0</v>
      </c>
      <c r="K2642" s="82" t="n">
        <f aca="false">IF(J2642=0,0,J2642/I2642)</f>
        <v>0</v>
      </c>
      <c r="L2642" s="82" t="n">
        <f aca="false">I2642/UOM</f>
        <v>0</v>
      </c>
      <c r="M2642" s="82" t="n">
        <f aca="false">J2642/UOM</f>
        <v>0</v>
      </c>
      <c r="N2642" s="83" t="str">
        <f aca="false">IF(F2642="P","PHY",IF(F2642="G","G",E2642))</f>
        <v>P</v>
      </c>
      <c r="O2642" s="83" t="str">
        <f aca="false">IF(ISNA(VLOOKUP(G2642,BadCanCurves,1,FALSE())),VLOOKUP(D2642,FOLIOS,6,FALSE()),"not used")</f>
        <v>not used</v>
      </c>
      <c r="P2642" s="83" t="n">
        <f aca="false">IF($N2642="P",VLOOKUP(H2642,PrcBuckets,2,FALSE()),0)</f>
        <v>10</v>
      </c>
      <c r="Q2642" s="83" t="n">
        <f aca="false">IF($N2642="D",VLOOKUP(H2642,BasisBuckets,2,FALSE()),0)</f>
        <v>0</v>
      </c>
      <c r="R2642" s="83" t="n">
        <f aca="false">IF($N2642="PHY",VLOOKUP(H2642,PGDBuckets,2,FALSE()),0)</f>
        <v>0</v>
      </c>
      <c r="S2642" s="83" t="n">
        <f aca="false">IF($N2642="G",VLOOKUP(H2642,PGDBuckets,2,FALSE()),0)</f>
        <v>0</v>
      </c>
      <c r="T2642" s="83" t="n">
        <f aca="false">SUM(P2642:S2642)</f>
        <v>10</v>
      </c>
      <c r="U2642" s="83" t="str">
        <f aca="false">IF(O2642="not used","-",O2642&amp;N2642&amp;T2642)</f>
        <v>-</v>
      </c>
      <c r="V2642" s="83" t="str">
        <f aca="false">IF(O2642="Not Used","-",VLOOKUP(D2642,FOLIOS,7,FALSE())&amp;H2642)</f>
        <v>-</v>
      </c>
      <c r="W2642" s="83" t="str">
        <f aca="false">IF(U2642="-","-",O2642&amp;E2642&amp;H2642)</f>
        <v>-</v>
      </c>
      <c r="X2642" s="84" t="str">
        <f aca="false">D2642&amp;G2642</f>
        <v>FT-CAND-ERMS-PRCTRANS:AECO/EMP</v>
      </c>
      <c r="AF2642" s="0" t="str">
        <f aca="false">D2642&amp;V2642</f>
        <v>FT-CAND-ERMS-PRC-</v>
      </c>
    </row>
    <row r="2643" customFormat="false" ht="12.75" hidden="false" customHeight="false" outlineLevel="0" collapsed="false">
      <c r="A2643" s="80" t="n">
        <v>36682</v>
      </c>
      <c r="B2643" s="81" t="s">
        <v>55</v>
      </c>
      <c r="C2643" s="81" t="s">
        <v>56</v>
      </c>
      <c r="D2643" s="81" t="s">
        <v>94</v>
      </c>
      <c r="E2643" s="81" t="s">
        <v>24</v>
      </c>
      <c r="F2643" s="81"/>
      <c r="G2643" s="81" t="s">
        <v>83</v>
      </c>
      <c r="H2643" s="88" t="n">
        <v>37377</v>
      </c>
      <c r="I2643" s="81" t="n">
        <v>0</v>
      </c>
      <c r="J2643" s="81" t="n">
        <v>0</v>
      </c>
      <c r="K2643" s="82" t="n">
        <f aca="false">IF(J2643=0,0,J2643/I2643)</f>
        <v>0</v>
      </c>
      <c r="L2643" s="82" t="n">
        <f aca="false">I2643/UOM</f>
        <v>0</v>
      </c>
      <c r="M2643" s="82" t="n">
        <f aca="false">J2643/UOM</f>
        <v>0</v>
      </c>
      <c r="N2643" s="83" t="str">
        <f aca="false">IF(F2643="P","PHY",IF(F2643="G","G",E2643))</f>
        <v>P</v>
      </c>
      <c r="O2643" s="83" t="str">
        <f aca="false">IF(ISNA(VLOOKUP(G2643,BadCanCurves,1,FALSE())),VLOOKUP(D2643,FOLIOS,6,FALSE()),"not used")</f>
        <v>not used</v>
      </c>
      <c r="P2643" s="83" t="n">
        <f aca="false">IF($N2643="P",VLOOKUP(H2643,PrcBuckets,2,FALSE()),0)</f>
        <v>10</v>
      </c>
      <c r="Q2643" s="83" t="n">
        <f aca="false">IF($N2643="D",VLOOKUP(H2643,BasisBuckets,2,FALSE()),0)</f>
        <v>0</v>
      </c>
      <c r="R2643" s="83" t="n">
        <f aca="false">IF($N2643="PHY",VLOOKUP(H2643,PGDBuckets,2,FALSE()),0)</f>
        <v>0</v>
      </c>
      <c r="S2643" s="83" t="n">
        <f aca="false">IF($N2643="G",VLOOKUP(H2643,PGDBuckets,2,FALSE()),0)</f>
        <v>0</v>
      </c>
      <c r="T2643" s="83" t="n">
        <f aca="false">SUM(P2643:S2643)</f>
        <v>10</v>
      </c>
      <c r="U2643" s="83" t="str">
        <f aca="false">IF(O2643="not used","-",O2643&amp;N2643&amp;T2643)</f>
        <v>-</v>
      </c>
      <c r="V2643" s="83" t="str">
        <f aca="false">IF(O2643="Not Used","-",VLOOKUP(D2643,FOLIOS,7,FALSE())&amp;H2643)</f>
        <v>-</v>
      </c>
      <c r="W2643" s="83" t="str">
        <f aca="false">IF(U2643="-","-",O2643&amp;E2643&amp;H2643)</f>
        <v>-</v>
      </c>
      <c r="X2643" s="84" t="str">
        <f aca="false">D2643&amp;G2643</f>
        <v>FT-CAND-ERMS-PRCTRANS:AECO/EMP</v>
      </c>
      <c r="AF2643" s="0" t="str">
        <f aca="false">D2643&amp;V2643</f>
        <v>FT-CAND-ERMS-PRC-</v>
      </c>
    </row>
    <row r="2644" customFormat="false" ht="12.75" hidden="false" customHeight="false" outlineLevel="0" collapsed="false">
      <c r="A2644" s="80" t="n">
        <v>36682</v>
      </c>
      <c r="B2644" s="81" t="s">
        <v>55</v>
      </c>
      <c r="C2644" s="81" t="s">
        <v>56</v>
      </c>
      <c r="D2644" s="81" t="s">
        <v>94</v>
      </c>
      <c r="E2644" s="81" t="s">
        <v>24</v>
      </c>
      <c r="F2644" s="81"/>
      <c r="G2644" s="81" t="s">
        <v>83</v>
      </c>
      <c r="H2644" s="88" t="n">
        <v>37408</v>
      </c>
      <c r="I2644" s="81" t="n">
        <v>0</v>
      </c>
      <c r="J2644" s="81" t="n">
        <v>0</v>
      </c>
      <c r="K2644" s="82" t="n">
        <f aca="false">IF(J2644=0,0,J2644/I2644)</f>
        <v>0</v>
      </c>
      <c r="L2644" s="82" t="n">
        <f aca="false">I2644/UOM</f>
        <v>0</v>
      </c>
      <c r="M2644" s="82" t="n">
        <f aca="false">J2644/UOM</f>
        <v>0</v>
      </c>
      <c r="N2644" s="83" t="str">
        <f aca="false">IF(F2644="P","PHY",IF(F2644="G","G",E2644))</f>
        <v>P</v>
      </c>
      <c r="O2644" s="83" t="str">
        <f aca="false">IF(ISNA(VLOOKUP(G2644,BadCanCurves,1,FALSE())),VLOOKUP(D2644,FOLIOS,6,FALSE()),"not used")</f>
        <v>not used</v>
      </c>
      <c r="P2644" s="83" t="n">
        <f aca="false">IF($N2644="P",VLOOKUP(H2644,PrcBuckets,2,FALSE()),0)</f>
        <v>10</v>
      </c>
      <c r="Q2644" s="83" t="n">
        <f aca="false">IF($N2644="D",VLOOKUP(H2644,BasisBuckets,2,FALSE()),0)</f>
        <v>0</v>
      </c>
      <c r="R2644" s="83" t="n">
        <f aca="false">IF($N2644="PHY",VLOOKUP(H2644,PGDBuckets,2,FALSE()),0)</f>
        <v>0</v>
      </c>
      <c r="S2644" s="83" t="n">
        <f aca="false">IF($N2644="G",VLOOKUP(H2644,PGDBuckets,2,FALSE()),0)</f>
        <v>0</v>
      </c>
      <c r="T2644" s="83" t="n">
        <f aca="false">SUM(P2644:S2644)</f>
        <v>10</v>
      </c>
      <c r="U2644" s="83" t="str">
        <f aca="false">IF(O2644="not used","-",O2644&amp;N2644&amp;T2644)</f>
        <v>-</v>
      </c>
      <c r="V2644" s="83" t="str">
        <f aca="false">IF(O2644="Not Used","-",VLOOKUP(D2644,FOLIOS,7,FALSE())&amp;H2644)</f>
        <v>-</v>
      </c>
      <c r="W2644" s="83" t="str">
        <f aca="false">IF(U2644="-","-",O2644&amp;E2644&amp;H2644)</f>
        <v>-</v>
      </c>
      <c r="X2644" s="84" t="str">
        <f aca="false">D2644&amp;G2644</f>
        <v>FT-CAND-ERMS-PRCTRANS:AECO/EMP</v>
      </c>
      <c r="AF2644" s="0" t="str">
        <f aca="false">D2644&amp;V2644</f>
        <v>FT-CAND-ERMS-PRC-</v>
      </c>
    </row>
    <row r="2645" customFormat="false" ht="12.75" hidden="false" customHeight="false" outlineLevel="0" collapsed="false">
      <c r="A2645" s="80" t="n">
        <v>36682</v>
      </c>
      <c r="B2645" s="81" t="s">
        <v>55</v>
      </c>
      <c r="C2645" s="81" t="s">
        <v>56</v>
      </c>
      <c r="D2645" s="81" t="s">
        <v>94</v>
      </c>
      <c r="E2645" s="81" t="s">
        <v>24</v>
      </c>
      <c r="F2645" s="81"/>
      <c r="G2645" s="81" t="s">
        <v>83</v>
      </c>
      <c r="H2645" s="88" t="n">
        <v>37438</v>
      </c>
      <c r="I2645" s="81" t="n">
        <v>0</v>
      </c>
      <c r="J2645" s="81" t="n">
        <v>0</v>
      </c>
      <c r="K2645" s="82" t="n">
        <f aca="false">IF(J2645=0,0,J2645/I2645)</f>
        <v>0</v>
      </c>
      <c r="L2645" s="82" t="n">
        <f aca="false">I2645/UOM</f>
        <v>0</v>
      </c>
      <c r="M2645" s="82" t="n">
        <f aca="false">J2645/UOM</f>
        <v>0</v>
      </c>
      <c r="N2645" s="83" t="str">
        <f aca="false">IF(F2645="P","PHY",IF(F2645="G","G",E2645))</f>
        <v>P</v>
      </c>
      <c r="O2645" s="83" t="str">
        <f aca="false">IF(ISNA(VLOOKUP(G2645,BadCanCurves,1,FALSE())),VLOOKUP(D2645,FOLIOS,6,FALSE()),"not used")</f>
        <v>not used</v>
      </c>
      <c r="P2645" s="83" t="n">
        <f aca="false">IF($N2645="P",VLOOKUP(H2645,PrcBuckets,2,FALSE()),0)</f>
        <v>10</v>
      </c>
      <c r="Q2645" s="83" t="n">
        <f aca="false">IF($N2645="D",VLOOKUP(H2645,BasisBuckets,2,FALSE()),0)</f>
        <v>0</v>
      </c>
      <c r="R2645" s="83" t="n">
        <f aca="false">IF($N2645="PHY",VLOOKUP(H2645,PGDBuckets,2,FALSE()),0)</f>
        <v>0</v>
      </c>
      <c r="S2645" s="83" t="n">
        <f aca="false">IF($N2645="G",VLOOKUP(H2645,PGDBuckets,2,FALSE()),0)</f>
        <v>0</v>
      </c>
      <c r="T2645" s="83" t="n">
        <f aca="false">SUM(P2645:S2645)</f>
        <v>10</v>
      </c>
      <c r="U2645" s="83" t="str">
        <f aca="false">IF(O2645="not used","-",O2645&amp;N2645&amp;T2645)</f>
        <v>-</v>
      </c>
      <c r="V2645" s="83" t="str">
        <f aca="false">IF(O2645="Not Used","-",VLOOKUP(D2645,FOLIOS,7,FALSE())&amp;H2645)</f>
        <v>-</v>
      </c>
      <c r="W2645" s="83" t="str">
        <f aca="false">IF(U2645="-","-",O2645&amp;E2645&amp;H2645)</f>
        <v>-</v>
      </c>
      <c r="X2645" s="84" t="str">
        <f aca="false">D2645&amp;G2645</f>
        <v>FT-CAND-ERMS-PRCTRANS:AECO/EMP</v>
      </c>
      <c r="AF2645" s="0" t="str">
        <f aca="false">D2645&amp;V2645</f>
        <v>FT-CAND-ERMS-PRC-</v>
      </c>
    </row>
    <row r="2646" customFormat="false" ht="12.75" hidden="false" customHeight="false" outlineLevel="0" collapsed="false">
      <c r="A2646" s="80" t="n">
        <v>36682</v>
      </c>
      <c r="B2646" s="81" t="s">
        <v>55</v>
      </c>
      <c r="C2646" s="81" t="s">
        <v>56</v>
      </c>
      <c r="D2646" s="81" t="s">
        <v>94</v>
      </c>
      <c r="E2646" s="81" t="s">
        <v>24</v>
      </c>
      <c r="F2646" s="81"/>
      <c r="G2646" s="81" t="s">
        <v>83</v>
      </c>
      <c r="H2646" s="88" t="n">
        <v>37469</v>
      </c>
      <c r="I2646" s="81" t="n">
        <v>0</v>
      </c>
      <c r="J2646" s="81" t="n">
        <v>0</v>
      </c>
      <c r="K2646" s="82" t="n">
        <f aca="false">IF(J2646=0,0,J2646/I2646)</f>
        <v>0</v>
      </c>
      <c r="L2646" s="82" t="n">
        <f aca="false">I2646/UOM</f>
        <v>0</v>
      </c>
      <c r="M2646" s="82" t="n">
        <f aca="false">J2646/UOM</f>
        <v>0</v>
      </c>
      <c r="N2646" s="83" t="str">
        <f aca="false">IF(F2646="P","PHY",IF(F2646="G","G",E2646))</f>
        <v>P</v>
      </c>
      <c r="O2646" s="83" t="str">
        <f aca="false">IF(ISNA(VLOOKUP(G2646,BadCanCurves,1,FALSE())),VLOOKUP(D2646,FOLIOS,6,FALSE()),"not used")</f>
        <v>not used</v>
      </c>
      <c r="P2646" s="83" t="n">
        <f aca="false">IF($N2646="P",VLOOKUP(H2646,PrcBuckets,2,FALSE()),0)</f>
        <v>10</v>
      </c>
      <c r="Q2646" s="83" t="n">
        <f aca="false">IF($N2646="D",VLOOKUP(H2646,BasisBuckets,2,FALSE()),0)</f>
        <v>0</v>
      </c>
      <c r="R2646" s="83" t="n">
        <f aca="false">IF($N2646="PHY",VLOOKUP(H2646,PGDBuckets,2,FALSE()),0)</f>
        <v>0</v>
      </c>
      <c r="S2646" s="83" t="n">
        <f aca="false">IF($N2646="G",VLOOKUP(H2646,PGDBuckets,2,FALSE()),0)</f>
        <v>0</v>
      </c>
      <c r="T2646" s="83" t="n">
        <f aca="false">SUM(P2646:S2646)</f>
        <v>10</v>
      </c>
      <c r="U2646" s="83" t="str">
        <f aca="false">IF(O2646="not used","-",O2646&amp;N2646&amp;T2646)</f>
        <v>-</v>
      </c>
      <c r="V2646" s="83" t="str">
        <f aca="false">IF(O2646="Not Used","-",VLOOKUP(D2646,FOLIOS,7,FALSE())&amp;H2646)</f>
        <v>-</v>
      </c>
      <c r="W2646" s="83" t="str">
        <f aca="false">IF(U2646="-","-",O2646&amp;E2646&amp;H2646)</f>
        <v>-</v>
      </c>
      <c r="X2646" s="84" t="str">
        <f aca="false">D2646&amp;G2646</f>
        <v>FT-CAND-ERMS-PRCTRANS:AECO/EMP</v>
      </c>
      <c r="AF2646" s="0" t="str">
        <f aca="false">D2646&amp;V2646</f>
        <v>FT-CAND-ERMS-PRC-</v>
      </c>
    </row>
    <row r="2647" customFormat="false" ht="12.75" hidden="false" customHeight="false" outlineLevel="0" collapsed="false">
      <c r="A2647" s="80" t="n">
        <v>36682</v>
      </c>
      <c r="B2647" s="81" t="s">
        <v>55</v>
      </c>
      <c r="C2647" s="81" t="s">
        <v>56</v>
      </c>
      <c r="D2647" s="81" t="s">
        <v>94</v>
      </c>
      <c r="E2647" s="81" t="s">
        <v>24</v>
      </c>
      <c r="F2647" s="81"/>
      <c r="G2647" s="81" t="s">
        <v>83</v>
      </c>
      <c r="H2647" s="88" t="n">
        <v>37500</v>
      </c>
      <c r="I2647" s="81" t="n">
        <v>0</v>
      </c>
      <c r="J2647" s="81" t="n">
        <v>0</v>
      </c>
      <c r="K2647" s="82" t="n">
        <f aca="false">IF(J2647=0,0,J2647/I2647)</f>
        <v>0</v>
      </c>
      <c r="L2647" s="82" t="n">
        <f aca="false">I2647/UOM</f>
        <v>0</v>
      </c>
      <c r="M2647" s="82" t="n">
        <f aca="false">J2647/UOM</f>
        <v>0</v>
      </c>
      <c r="N2647" s="83" t="str">
        <f aca="false">IF(F2647="P","PHY",IF(F2647="G","G",E2647))</f>
        <v>P</v>
      </c>
      <c r="O2647" s="83" t="str">
        <f aca="false">IF(ISNA(VLOOKUP(G2647,BadCanCurves,1,FALSE())),VLOOKUP(D2647,FOLIOS,6,FALSE()),"not used")</f>
        <v>not used</v>
      </c>
      <c r="P2647" s="83" t="n">
        <f aca="false">IF($N2647="P",VLOOKUP(H2647,PrcBuckets,2,FALSE()),0)</f>
        <v>10</v>
      </c>
      <c r="Q2647" s="83" t="n">
        <f aca="false">IF($N2647="D",VLOOKUP(H2647,BasisBuckets,2,FALSE()),0)</f>
        <v>0</v>
      </c>
      <c r="R2647" s="83" t="n">
        <f aca="false">IF($N2647="PHY",VLOOKUP(H2647,PGDBuckets,2,FALSE()),0)</f>
        <v>0</v>
      </c>
      <c r="S2647" s="83" t="n">
        <f aca="false">IF($N2647="G",VLOOKUP(H2647,PGDBuckets,2,FALSE()),0)</f>
        <v>0</v>
      </c>
      <c r="T2647" s="83" t="n">
        <f aca="false">SUM(P2647:S2647)</f>
        <v>10</v>
      </c>
      <c r="U2647" s="83" t="str">
        <f aca="false">IF(O2647="not used","-",O2647&amp;N2647&amp;T2647)</f>
        <v>-</v>
      </c>
      <c r="V2647" s="83" t="str">
        <f aca="false">IF(O2647="Not Used","-",VLOOKUP(D2647,FOLIOS,7,FALSE())&amp;H2647)</f>
        <v>-</v>
      </c>
      <c r="W2647" s="83" t="str">
        <f aca="false">IF(U2647="-","-",O2647&amp;E2647&amp;H2647)</f>
        <v>-</v>
      </c>
      <c r="X2647" s="84" t="str">
        <f aca="false">D2647&amp;G2647</f>
        <v>FT-CAND-ERMS-PRCTRANS:AECO/EMP</v>
      </c>
      <c r="AF2647" s="0" t="str">
        <f aca="false">D2647&amp;V2647</f>
        <v>FT-CAND-ERMS-PRC-</v>
      </c>
    </row>
    <row r="2648" customFormat="false" ht="12.75" hidden="false" customHeight="false" outlineLevel="0" collapsed="false">
      <c r="A2648" s="80" t="n">
        <v>36682</v>
      </c>
      <c r="B2648" s="81" t="s">
        <v>55</v>
      </c>
      <c r="C2648" s="81" t="s">
        <v>56</v>
      </c>
      <c r="D2648" s="81" t="s">
        <v>94</v>
      </c>
      <c r="E2648" s="81" t="s">
        <v>24</v>
      </c>
      <c r="F2648" s="81"/>
      <c r="G2648" s="81" t="s">
        <v>83</v>
      </c>
      <c r="H2648" s="88" t="n">
        <v>37530</v>
      </c>
      <c r="I2648" s="81" t="n">
        <v>0</v>
      </c>
      <c r="J2648" s="81" t="n">
        <v>0</v>
      </c>
      <c r="K2648" s="82" t="n">
        <f aca="false">IF(J2648=0,0,J2648/I2648)</f>
        <v>0</v>
      </c>
      <c r="L2648" s="82" t="n">
        <f aca="false">I2648/UOM</f>
        <v>0</v>
      </c>
      <c r="M2648" s="82" t="n">
        <f aca="false">J2648/UOM</f>
        <v>0</v>
      </c>
      <c r="N2648" s="83" t="str">
        <f aca="false">IF(F2648="P","PHY",IF(F2648="G","G",E2648))</f>
        <v>P</v>
      </c>
      <c r="O2648" s="83" t="str">
        <f aca="false">IF(ISNA(VLOOKUP(G2648,BadCanCurves,1,FALSE())),VLOOKUP(D2648,FOLIOS,6,FALSE()),"not used")</f>
        <v>not used</v>
      </c>
      <c r="P2648" s="83" t="n">
        <f aca="false">IF($N2648="P",VLOOKUP(H2648,PrcBuckets,2,FALSE()),0)</f>
        <v>10</v>
      </c>
      <c r="Q2648" s="83" t="n">
        <f aca="false">IF($N2648="D",VLOOKUP(H2648,BasisBuckets,2,FALSE()),0)</f>
        <v>0</v>
      </c>
      <c r="R2648" s="83" t="n">
        <f aca="false">IF($N2648="PHY",VLOOKUP(H2648,PGDBuckets,2,FALSE()),0)</f>
        <v>0</v>
      </c>
      <c r="S2648" s="83" t="n">
        <f aca="false">IF($N2648="G",VLOOKUP(H2648,PGDBuckets,2,FALSE()),0)</f>
        <v>0</v>
      </c>
      <c r="T2648" s="83" t="n">
        <f aca="false">SUM(P2648:S2648)</f>
        <v>10</v>
      </c>
      <c r="U2648" s="83" t="str">
        <f aca="false">IF(O2648="not used","-",O2648&amp;N2648&amp;T2648)</f>
        <v>-</v>
      </c>
      <c r="V2648" s="83" t="str">
        <f aca="false">IF(O2648="Not Used","-",VLOOKUP(D2648,FOLIOS,7,FALSE())&amp;H2648)</f>
        <v>-</v>
      </c>
      <c r="W2648" s="83" t="str">
        <f aca="false">IF(U2648="-","-",O2648&amp;E2648&amp;H2648)</f>
        <v>-</v>
      </c>
      <c r="X2648" s="84" t="str">
        <f aca="false">D2648&amp;G2648</f>
        <v>FT-CAND-ERMS-PRCTRANS:AECO/EMP</v>
      </c>
      <c r="AF2648" s="0" t="str">
        <f aca="false">D2648&amp;V2648</f>
        <v>FT-CAND-ERMS-PRC-</v>
      </c>
    </row>
    <row r="2649" customFormat="false" ht="12.75" hidden="false" customHeight="false" outlineLevel="0" collapsed="false">
      <c r="A2649" s="80" t="n">
        <v>36682</v>
      </c>
      <c r="B2649" s="81" t="s">
        <v>55</v>
      </c>
      <c r="C2649" s="81" t="s">
        <v>56</v>
      </c>
      <c r="D2649" s="81" t="s">
        <v>94</v>
      </c>
      <c r="E2649" s="81" t="s">
        <v>24</v>
      </c>
      <c r="F2649" s="81"/>
      <c r="G2649" s="81" t="s">
        <v>83</v>
      </c>
      <c r="H2649" s="88" t="n">
        <v>37561</v>
      </c>
      <c r="I2649" s="81" t="n">
        <v>0</v>
      </c>
      <c r="J2649" s="81" t="n">
        <v>0</v>
      </c>
      <c r="K2649" s="82" t="n">
        <f aca="false">IF(J2649=0,0,J2649/I2649)</f>
        <v>0</v>
      </c>
      <c r="L2649" s="82" t="n">
        <f aca="false">I2649/UOM</f>
        <v>0</v>
      </c>
      <c r="M2649" s="82" t="n">
        <f aca="false">J2649/UOM</f>
        <v>0</v>
      </c>
      <c r="N2649" s="83" t="str">
        <f aca="false">IF(F2649="P","PHY",IF(F2649="G","G",E2649))</f>
        <v>P</v>
      </c>
      <c r="O2649" s="83" t="str">
        <f aca="false">IF(ISNA(VLOOKUP(G2649,BadCanCurves,1,FALSE())),VLOOKUP(D2649,FOLIOS,6,FALSE()),"not used")</f>
        <v>not used</v>
      </c>
      <c r="P2649" s="83" t="n">
        <f aca="false">IF($N2649="P",VLOOKUP(H2649,PrcBuckets,2,FALSE()),0)</f>
        <v>10</v>
      </c>
      <c r="Q2649" s="83" t="n">
        <f aca="false">IF($N2649="D",VLOOKUP(H2649,BasisBuckets,2,FALSE()),0)</f>
        <v>0</v>
      </c>
      <c r="R2649" s="83" t="n">
        <f aca="false">IF($N2649="PHY",VLOOKUP(H2649,PGDBuckets,2,FALSE()),0)</f>
        <v>0</v>
      </c>
      <c r="S2649" s="83" t="n">
        <f aca="false">IF($N2649="G",VLOOKUP(H2649,PGDBuckets,2,FALSE()),0)</f>
        <v>0</v>
      </c>
      <c r="T2649" s="83" t="n">
        <f aca="false">SUM(P2649:S2649)</f>
        <v>10</v>
      </c>
      <c r="U2649" s="83" t="str">
        <f aca="false">IF(O2649="not used","-",O2649&amp;N2649&amp;T2649)</f>
        <v>-</v>
      </c>
      <c r="V2649" s="83" t="str">
        <f aca="false">IF(O2649="Not Used","-",VLOOKUP(D2649,FOLIOS,7,FALSE())&amp;H2649)</f>
        <v>-</v>
      </c>
      <c r="W2649" s="83" t="str">
        <f aca="false">IF(U2649="-","-",O2649&amp;E2649&amp;H2649)</f>
        <v>-</v>
      </c>
      <c r="X2649" s="84" t="str">
        <f aca="false">D2649&amp;G2649</f>
        <v>FT-CAND-ERMS-PRCTRANS:AECO/EMP</v>
      </c>
      <c r="AF2649" s="0" t="str">
        <f aca="false">D2649&amp;V2649</f>
        <v>FT-CAND-ERMS-PRC-</v>
      </c>
    </row>
    <row r="2650" customFormat="false" ht="12.75" hidden="false" customHeight="false" outlineLevel="0" collapsed="false">
      <c r="A2650" s="80" t="n">
        <v>36682</v>
      </c>
      <c r="B2650" s="81" t="s">
        <v>55</v>
      </c>
      <c r="C2650" s="81" t="s">
        <v>56</v>
      </c>
      <c r="D2650" s="81" t="s">
        <v>94</v>
      </c>
      <c r="E2650" s="81" t="s">
        <v>24</v>
      </c>
      <c r="F2650" s="81"/>
      <c r="G2650" s="81" t="s">
        <v>83</v>
      </c>
      <c r="H2650" s="88" t="n">
        <v>37591</v>
      </c>
      <c r="I2650" s="81" t="n">
        <v>0</v>
      </c>
      <c r="J2650" s="81" t="n">
        <v>0</v>
      </c>
      <c r="K2650" s="82" t="n">
        <f aca="false">IF(J2650=0,0,J2650/I2650)</f>
        <v>0</v>
      </c>
      <c r="L2650" s="82" t="n">
        <f aca="false">I2650/UOM</f>
        <v>0</v>
      </c>
      <c r="M2650" s="82" t="n">
        <f aca="false">J2650/UOM</f>
        <v>0</v>
      </c>
      <c r="N2650" s="83" t="str">
        <f aca="false">IF(F2650="P","PHY",IF(F2650="G","G",E2650))</f>
        <v>P</v>
      </c>
      <c r="O2650" s="83" t="str">
        <f aca="false">IF(ISNA(VLOOKUP(G2650,BadCanCurves,1,FALSE())),VLOOKUP(D2650,FOLIOS,6,FALSE()),"not used")</f>
        <v>not used</v>
      </c>
      <c r="P2650" s="83" t="n">
        <f aca="false">IF($N2650="P",VLOOKUP(H2650,PrcBuckets,2,FALSE()),0)</f>
        <v>10</v>
      </c>
      <c r="Q2650" s="83" t="n">
        <f aca="false">IF($N2650="D",VLOOKUP(H2650,BasisBuckets,2,FALSE()),0)</f>
        <v>0</v>
      </c>
      <c r="R2650" s="83" t="n">
        <f aca="false">IF($N2650="PHY",VLOOKUP(H2650,PGDBuckets,2,FALSE()),0)</f>
        <v>0</v>
      </c>
      <c r="S2650" s="83" t="n">
        <f aca="false">IF($N2650="G",VLOOKUP(H2650,PGDBuckets,2,FALSE()),0)</f>
        <v>0</v>
      </c>
      <c r="T2650" s="83" t="n">
        <f aca="false">SUM(P2650:S2650)</f>
        <v>10</v>
      </c>
      <c r="U2650" s="83" t="str">
        <f aca="false">IF(O2650="not used","-",O2650&amp;N2650&amp;T2650)</f>
        <v>-</v>
      </c>
      <c r="V2650" s="83" t="str">
        <f aca="false">IF(O2650="Not Used","-",VLOOKUP(D2650,FOLIOS,7,FALSE())&amp;H2650)</f>
        <v>-</v>
      </c>
      <c r="W2650" s="83" t="str">
        <f aca="false">IF(U2650="-","-",O2650&amp;E2650&amp;H2650)</f>
        <v>-</v>
      </c>
      <c r="X2650" s="84" t="str">
        <f aca="false">D2650&amp;G2650</f>
        <v>FT-CAND-ERMS-PRCTRANS:AECO/EMP</v>
      </c>
      <c r="AF2650" s="0" t="str">
        <f aca="false">D2650&amp;V2650</f>
        <v>FT-CAND-ERMS-PRC-</v>
      </c>
    </row>
    <row r="2651" customFormat="false" ht="12.75" hidden="false" customHeight="false" outlineLevel="0" collapsed="false">
      <c r="A2651" s="80" t="n">
        <v>36682</v>
      </c>
      <c r="B2651" s="81" t="s">
        <v>55</v>
      </c>
      <c r="C2651" s="81" t="s">
        <v>56</v>
      </c>
      <c r="D2651" s="81" t="s">
        <v>94</v>
      </c>
      <c r="E2651" s="81" t="s">
        <v>24</v>
      </c>
      <c r="F2651" s="81"/>
      <c r="G2651" s="81" t="s">
        <v>83</v>
      </c>
      <c r="H2651" s="88" t="n">
        <v>37622</v>
      </c>
      <c r="I2651" s="81" t="n">
        <v>0</v>
      </c>
      <c r="J2651" s="81" t="n">
        <v>0</v>
      </c>
      <c r="K2651" s="82" t="n">
        <f aca="false">IF(J2651=0,0,J2651/I2651)</f>
        <v>0</v>
      </c>
      <c r="L2651" s="82" t="n">
        <f aca="false">I2651/UOM</f>
        <v>0</v>
      </c>
      <c r="M2651" s="82" t="n">
        <f aca="false">J2651/UOM</f>
        <v>0</v>
      </c>
      <c r="N2651" s="83" t="str">
        <f aca="false">IF(F2651="P","PHY",IF(F2651="G","G",E2651))</f>
        <v>P</v>
      </c>
      <c r="O2651" s="83" t="str">
        <f aca="false">IF(ISNA(VLOOKUP(G2651,BadCanCurves,1,FALSE())),VLOOKUP(D2651,FOLIOS,6,FALSE()),"not used")</f>
        <v>not used</v>
      </c>
      <c r="P2651" s="83" t="n">
        <f aca="false">IF($N2651="P",VLOOKUP(H2651,PrcBuckets,2,FALSE()),0)</f>
        <v>11</v>
      </c>
      <c r="Q2651" s="83" t="n">
        <f aca="false">IF($N2651="D",VLOOKUP(H2651,BasisBuckets,2,FALSE()),0)</f>
        <v>0</v>
      </c>
      <c r="R2651" s="83" t="n">
        <f aca="false">IF($N2651="PHY",VLOOKUP(H2651,PGDBuckets,2,FALSE()),0)</f>
        <v>0</v>
      </c>
      <c r="S2651" s="83" t="n">
        <f aca="false">IF($N2651="G",VLOOKUP(H2651,PGDBuckets,2,FALSE()),0)</f>
        <v>0</v>
      </c>
      <c r="T2651" s="83" t="n">
        <f aca="false">SUM(P2651:S2651)</f>
        <v>11</v>
      </c>
      <c r="U2651" s="83" t="str">
        <f aca="false">IF(O2651="not used","-",O2651&amp;N2651&amp;T2651)</f>
        <v>-</v>
      </c>
      <c r="V2651" s="83" t="str">
        <f aca="false">IF(O2651="Not Used","-",VLOOKUP(D2651,FOLIOS,7,FALSE())&amp;H2651)</f>
        <v>-</v>
      </c>
      <c r="W2651" s="83" t="str">
        <f aca="false">IF(U2651="-","-",O2651&amp;E2651&amp;H2651)</f>
        <v>-</v>
      </c>
      <c r="X2651" s="84" t="str">
        <f aca="false">D2651&amp;G2651</f>
        <v>FT-CAND-ERMS-PRCTRANS:AECO/EMP</v>
      </c>
      <c r="AF2651" s="0" t="str">
        <f aca="false">D2651&amp;V2651</f>
        <v>FT-CAND-ERMS-PRC-</v>
      </c>
    </row>
    <row r="2652" customFormat="false" ht="12.75" hidden="false" customHeight="false" outlineLevel="0" collapsed="false">
      <c r="A2652" s="80" t="n">
        <v>36682</v>
      </c>
      <c r="B2652" s="81" t="s">
        <v>55</v>
      </c>
      <c r="C2652" s="81" t="s">
        <v>56</v>
      </c>
      <c r="D2652" s="81" t="s">
        <v>94</v>
      </c>
      <c r="E2652" s="81" t="s">
        <v>24</v>
      </c>
      <c r="F2652" s="81"/>
      <c r="G2652" s="81" t="s">
        <v>83</v>
      </c>
      <c r="H2652" s="88" t="n">
        <v>37653</v>
      </c>
      <c r="I2652" s="81" t="n">
        <v>0</v>
      </c>
      <c r="J2652" s="81" t="n">
        <v>0</v>
      </c>
      <c r="K2652" s="82" t="n">
        <f aca="false">IF(J2652=0,0,J2652/I2652)</f>
        <v>0</v>
      </c>
      <c r="L2652" s="82" t="n">
        <f aca="false">I2652/UOM</f>
        <v>0</v>
      </c>
      <c r="M2652" s="82" t="n">
        <f aca="false">J2652/UOM</f>
        <v>0</v>
      </c>
      <c r="N2652" s="83" t="str">
        <f aca="false">IF(F2652="P","PHY",IF(F2652="G","G",E2652))</f>
        <v>P</v>
      </c>
      <c r="O2652" s="83" t="str">
        <f aca="false">IF(ISNA(VLOOKUP(G2652,BadCanCurves,1,FALSE())),VLOOKUP(D2652,FOLIOS,6,FALSE()),"not used")</f>
        <v>not used</v>
      </c>
      <c r="P2652" s="83" t="n">
        <f aca="false">IF($N2652="P",VLOOKUP(H2652,PrcBuckets,2,FALSE()),0)</f>
        <v>11</v>
      </c>
      <c r="Q2652" s="83" t="n">
        <f aca="false">IF($N2652="D",VLOOKUP(H2652,BasisBuckets,2,FALSE()),0)</f>
        <v>0</v>
      </c>
      <c r="R2652" s="83" t="n">
        <f aca="false">IF($N2652="PHY",VLOOKUP(H2652,PGDBuckets,2,FALSE()),0)</f>
        <v>0</v>
      </c>
      <c r="S2652" s="83" t="n">
        <f aca="false">IF($N2652="G",VLOOKUP(H2652,PGDBuckets,2,FALSE()),0)</f>
        <v>0</v>
      </c>
      <c r="T2652" s="83" t="n">
        <f aca="false">SUM(P2652:S2652)</f>
        <v>11</v>
      </c>
      <c r="U2652" s="83" t="str">
        <f aca="false">IF(O2652="not used","-",O2652&amp;N2652&amp;T2652)</f>
        <v>-</v>
      </c>
      <c r="V2652" s="83" t="str">
        <f aca="false">IF(O2652="Not Used","-",VLOOKUP(D2652,FOLIOS,7,FALSE())&amp;H2652)</f>
        <v>-</v>
      </c>
      <c r="W2652" s="83" t="str">
        <f aca="false">IF(U2652="-","-",O2652&amp;E2652&amp;H2652)</f>
        <v>-</v>
      </c>
      <c r="X2652" s="84" t="str">
        <f aca="false">D2652&amp;G2652</f>
        <v>FT-CAND-ERMS-PRCTRANS:AECO/EMP</v>
      </c>
      <c r="AF2652" s="0" t="str">
        <f aca="false">D2652&amp;V2652</f>
        <v>FT-CAND-ERMS-PRC-</v>
      </c>
    </row>
    <row r="2653" customFormat="false" ht="12.75" hidden="false" customHeight="false" outlineLevel="0" collapsed="false">
      <c r="A2653" s="80" t="n">
        <v>36682</v>
      </c>
      <c r="B2653" s="81" t="s">
        <v>55</v>
      </c>
      <c r="C2653" s="81" t="s">
        <v>56</v>
      </c>
      <c r="D2653" s="81" t="s">
        <v>94</v>
      </c>
      <c r="E2653" s="81" t="s">
        <v>24</v>
      </c>
      <c r="F2653" s="81"/>
      <c r="G2653" s="81" t="s">
        <v>83</v>
      </c>
      <c r="H2653" s="88" t="n">
        <v>37681</v>
      </c>
      <c r="I2653" s="81" t="n">
        <v>0</v>
      </c>
      <c r="J2653" s="81" t="n">
        <v>0</v>
      </c>
      <c r="K2653" s="82" t="n">
        <f aca="false">IF(J2653=0,0,J2653/I2653)</f>
        <v>0</v>
      </c>
      <c r="L2653" s="82" t="n">
        <f aca="false">I2653/UOM</f>
        <v>0</v>
      </c>
      <c r="M2653" s="82" t="n">
        <f aca="false">J2653/UOM</f>
        <v>0</v>
      </c>
      <c r="N2653" s="83" t="str">
        <f aca="false">IF(F2653="P","PHY",IF(F2653="G","G",E2653))</f>
        <v>P</v>
      </c>
      <c r="O2653" s="83" t="str">
        <f aca="false">IF(ISNA(VLOOKUP(G2653,BadCanCurves,1,FALSE())),VLOOKUP(D2653,FOLIOS,6,FALSE()),"not used")</f>
        <v>not used</v>
      </c>
      <c r="P2653" s="83" t="n">
        <f aca="false">IF($N2653="P",VLOOKUP(H2653,PrcBuckets,2,FALSE()),0)</f>
        <v>11</v>
      </c>
      <c r="Q2653" s="83" t="n">
        <f aca="false">IF($N2653="D",VLOOKUP(H2653,BasisBuckets,2,FALSE()),0)</f>
        <v>0</v>
      </c>
      <c r="R2653" s="83" t="n">
        <f aca="false">IF($N2653="PHY",VLOOKUP(H2653,PGDBuckets,2,FALSE()),0)</f>
        <v>0</v>
      </c>
      <c r="S2653" s="83" t="n">
        <f aca="false">IF($N2653="G",VLOOKUP(H2653,PGDBuckets,2,FALSE()),0)</f>
        <v>0</v>
      </c>
      <c r="T2653" s="83" t="n">
        <f aca="false">SUM(P2653:S2653)</f>
        <v>11</v>
      </c>
      <c r="U2653" s="83" t="str">
        <f aca="false">IF(O2653="not used","-",O2653&amp;N2653&amp;T2653)</f>
        <v>-</v>
      </c>
      <c r="V2653" s="83" t="str">
        <f aca="false">IF(O2653="Not Used","-",VLOOKUP(D2653,FOLIOS,7,FALSE())&amp;H2653)</f>
        <v>-</v>
      </c>
      <c r="W2653" s="83" t="str">
        <f aca="false">IF(U2653="-","-",O2653&amp;E2653&amp;H2653)</f>
        <v>-</v>
      </c>
      <c r="X2653" s="84" t="str">
        <f aca="false">D2653&amp;G2653</f>
        <v>FT-CAND-ERMS-PRCTRANS:AECO/EMP</v>
      </c>
      <c r="AF2653" s="0" t="str">
        <f aca="false">D2653&amp;V2653</f>
        <v>FT-CAND-ERMS-PRC-</v>
      </c>
    </row>
    <row r="2654" customFormat="false" ht="12.75" hidden="false" customHeight="false" outlineLevel="0" collapsed="false">
      <c r="A2654" s="80" t="n">
        <v>36682</v>
      </c>
      <c r="B2654" s="81" t="s">
        <v>55</v>
      </c>
      <c r="C2654" s="81" t="s">
        <v>56</v>
      </c>
      <c r="D2654" s="81" t="s">
        <v>94</v>
      </c>
      <c r="E2654" s="81" t="s">
        <v>24</v>
      </c>
      <c r="F2654" s="81"/>
      <c r="G2654" s="81" t="s">
        <v>83</v>
      </c>
      <c r="H2654" s="88" t="n">
        <v>37712</v>
      </c>
      <c r="I2654" s="81" t="n">
        <v>0</v>
      </c>
      <c r="J2654" s="81" t="n">
        <v>0</v>
      </c>
      <c r="K2654" s="82" t="n">
        <f aca="false">IF(J2654=0,0,J2654/I2654)</f>
        <v>0</v>
      </c>
      <c r="L2654" s="82" t="n">
        <f aca="false">I2654/UOM</f>
        <v>0</v>
      </c>
      <c r="M2654" s="82" t="n">
        <f aca="false">J2654/UOM</f>
        <v>0</v>
      </c>
      <c r="N2654" s="83" t="str">
        <f aca="false">IF(F2654="P","PHY",IF(F2654="G","G",E2654))</f>
        <v>P</v>
      </c>
      <c r="O2654" s="83" t="str">
        <f aca="false">IF(ISNA(VLOOKUP(G2654,BadCanCurves,1,FALSE())),VLOOKUP(D2654,FOLIOS,6,FALSE()),"not used")</f>
        <v>not used</v>
      </c>
      <c r="P2654" s="83" t="n">
        <f aca="false">IF($N2654="P",VLOOKUP(H2654,PrcBuckets,2,FALSE()),0)</f>
        <v>11</v>
      </c>
      <c r="Q2654" s="83" t="n">
        <f aca="false">IF($N2654="D",VLOOKUP(H2654,BasisBuckets,2,FALSE()),0)</f>
        <v>0</v>
      </c>
      <c r="R2654" s="83" t="n">
        <f aca="false">IF($N2654="PHY",VLOOKUP(H2654,PGDBuckets,2,FALSE()),0)</f>
        <v>0</v>
      </c>
      <c r="S2654" s="83" t="n">
        <f aca="false">IF($N2654="G",VLOOKUP(H2654,PGDBuckets,2,FALSE()),0)</f>
        <v>0</v>
      </c>
      <c r="T2654" s="83" t="n">
        <f aca="false">SUM(P2654:S2654)</f>
        <v>11</v>
      </c>
      <c r="U2654" s="83" t="str">
        <f aca="false">IF(O2654="not used","-",O2654&amp;N2654&amp;T2654)</f>
        <v>-</v>
      </c>
      <c r="V2654" s="83" t="str">
        <f aca="false">IF(O2654="Not Used","-",VLOOKUP(D2654,FOLIOS,7,FALSE())&amp;H2654)</f>
        <v>-</v>
      </c>
      <c r="W2654" s="83" t="str">
        <f aca="false">IF(U2654="-","-",O2654&amp;E2654&amp;H2654)</f>
        <v>-</v>
      </c>
      <c r="X2654" s="84" t="str">
        <f aca="false">D2654&amp;G2654</f>
        <v>FT-CAND-ERMS-PRCTRANS:AECO/EMP</v>
      </c>
      <c r="AF2654" s="0" t="str">
        <f aca="false">D2654&amp;V2654</f>
        <v>FT-CAND-ERMS-PRC-</v>
      </c>
    </row>
    <row r="2655" customFormat="false" ht="12.75" hidden="false" customHeight="false" outlineLevel="0" collapsed="false">
      <c r="A2655" s="80" t="n">
        <v>36682</v>
      </c>
      <c r="B2655" s="81" t="s">
        <v>55</v>
      </c>
      <c r="C2655" s="81" t="s">
        <v>56</v>
      </c>
      <c r="D2655" s="81" t="s">
        <v>94</v>
      </c>
      <c r="E2655" s="81" t="s">
        <v>24</v>
      </c>
      <c r="F2655" s="81"/>
      <c r="G2655" s="81" t="s">
        <v>83</v>
      </c>
      <c r="H2655" s="88" t="n">
        <v>37742</v>
      </c>
      <c r="I2655" s="81" t="n">
        <v>0</v>
      </c>
      <c r="J2655" s="81" t="n">
        <v>0</v>
      </c>
      <c r="K2655" s="82" t="n">
        <f aca="false">IF(J2655=0,0,J2655/I2655)</f>
        <v>0</v>
      </c>
      <c r="L2655" s="82" t="n">
        <f aca="false">I2655/UOM</f>
        <v>0</v>
      </c>
      <c r="M2655" s="82" t="n">
        <f aca="false">J2655/UOM</f>
        <v>0</v>
      </c>
      <c r="N2655" s="83" t="str">
        <f aca="false">IF(F2655="P","PHY",IF(F2655="G","G",E2655))</f>
        <v>P</v>
      </c>
      <c r="O2655" s="83" t="str">
        <f aca="false">IF(ISNA(VLOOKUP(G2655,BadCanCurves,1,FALSE())),VLOOKUP(D2655,FOLIOS,6,FALSE()),"not used")</f>
        <v>not used</v>
      </c>
      <c r="P2655" s="83" t="n">
        <f aca="false">IF($N2655="P",VLOOKUP(H2655,PrcBuckets,2,FALSE()),0)</f>
        <v>11</v>
      </c>
      <c r="Q2655" s="83" t="n">
        <f aca="false">IF($N2655="D",VLOOKUP(H2655,BasisBuckets,2,FALSE()),0)</f>
        <v>0</v>
      </c>
      <c r="R2655" s="83" t="n">
        <f aca="false">IF($N2655="PHY",VLOOKUP(H2655,PGDBuckets,2,FALSE()),0)</f>
        <v>0</v>
      </c>
      <c r="S2655" s="83" t="n">
        <f aca="false">IF($N2655="G",VLOOKUP(H2655,PGDBuckets,2,FALSE()),0)</f>
        <v>0</v>
      </c>
      <c r="T2655" s="83" t="n">
        <f aca="false">SUM(P2655:S2655)</f>
        <v>11</v>
      </c>
      <c r="U2655" s="83" t="str">
        <f aca="false">IF(O2655="not used","-",O2655&amp;N2655&amp;T2655)</f>
        <v>-</v>
      </c>
      <c r="V2655" s="83" t="str">
        <f aca="false">IF(O2655="Not Used","-",VLOOKUP(D2655,FOLIOS,7,FALSE())&amp;H2655)</f>
        <v>-</v>
      </c>
      <c r="W2655" s="83" t="str">
        <f aca="false">IF(U2655="-","-",O2655&amp;E2655&amp;H2655)</f>
        <v>-</v>
      </c>
      <c r="X2655" s="84" t="str">
        <f aca="false">D2655&amp;G2655</f>
        <v>FT-CAND-ERMS-PRCTRANS:AECO/EMP</v>
      </c>
      <c r="AF2655" s="0" t="str">
        <f aca="false">D2655&amp;V2655</f>
        <v>FT-CAND-ERMS-PRC-</v>
      </c>
    </row>
    <row r="2656" customFormat="false" ht="12.75" hidden="false" customHeight="false" outlineLevel="0" collapsed="false">
      <c r="A2656" s="80" t="n">
        <v>36682</v>
      </c>
      <c r="B2656" s="81" t="s">
        <v>55</v>
      </c>
      <c r="C2656" s="81" t="s">
        <v>56</v>
      </c>
      <c r="D2656" s="81" t="s">
        <v>94</v>
      </c>
      <c r="E2656" s="81" t="s">
        <v>24</v>
      </c>
      <c r="F2656" s="81"/>
      <c r="G2656" s="81" t="s">
        <v>83</v>
      </c>
      <c r="H2656" s="88" t="n">
        <v>37773</v>
      </c>
      <c r="I2656" s="81" t="n">
        <v>0</v>
      </c>
      <c r="J2656" s="81" t="n">
        <v>0</v>
      </c>
      <c r="K2656" s="82" t="n">
        <f aca="false">IF(J2656=0,0,J2656/I2656)</f>
        <v>0</v>
      </c>
      <c r="L2656" s="82" t="n">
        <f aca="false">I2656/UOM</f>
        <v>0</v>
      </c>
      <c r="M2656" s="82" t="n">
        <f aca="false">J2656/UOM</f>
        <v>0</v>
      </c>
      <c r="N2656" s="83" t="str">
        <f aca="false">IF(F2656="P","PHY",IF(F2656="G","G",E2656))</f>
        <v>P</v>
      </c>
      <c r="O2656" s="83" t="str">
        <f aca="false">IF(ISNA(VLOOKUP(G2656,BadCanCurves,1,FALSE())),VLOOKUP(D2656,FOLIOS,6,FALSE()),"not used")</f>
        <v>not used</v>
      </c>
      <c r="P2656" s="83" t="n">
        <f aca="false">IF($N2656="P",VLOOKUP(H2656,PrcBuckets,2,FALSE()),0)</f>
        <v>11</v>
      </c>
      <c r="Q2656" s="83" t="n">
        <f aca="false">IF($N2656="D",VLOOKUP(H2656,BasisBuckets,2,FALSE()),0)</f>
        <v>0</v>
      </c>
      <c r="R2656" s="83" t="n">
        <f aca="false">IF($N2656="PHY",VLOOKUP(H2656,PGDBuckets,2,FALSE()),0)</f>
        <v>0</v>
      </c>
      <c r="S2656" s="83" t="n">
        <f aca="false">IF($N2656="G",VLOOKUP(H2656,PGDBuckets,2,FALSE()),0)</f>
        <v>0</v>
      </c>
      <c r="T2656" s="83" t="n">
        <f aca="false">SUM(P2656:S2656)</f>
        <v>11</v>
      </c>
      <c r="U2656" s="83" t="str">
        <f aca="false">IF(O2656="not used","-",O2656&amp;N2656&amp;T2656)</f>
        <v>-</v>
      </c>
      <c r="V2656" s="83" t="str">
        <f aca="false">IF(O2656="Not Used","-",VLOOKUP(D2656,FOLIOS,7,FALSE())&amp;H2656)</f>
        <v>-</v>
      </c>
      <c r="W2656" s="83" t="str">
        <f aca="false">IF(U2656="-","-",O2656&amp;E2656&amp;H2656)</f>
        <v>-</v>
      </c>
      <c r="X2656" s="84" t="str">
        <f aca="false">D2656&amp;G2656</f>
        <v>FT-CAND-ERMS-PRCTRANS:AECO/EMP</v>
      </c>
      <c r="AF2656" s="0" t="str">
        <f aca="false">D2656&amp;V2656</f>
        <v>FT-CAND-ERMS-PRC-</v>
      </c>
    </row>
    <row r="2657" customFormat="false" ht="12.75" hidden="false" customHeight="false" outlineLevel="0" collapsed="false">
      <c r="A2657" s="80" t="n">
        <v>36682</v>
      </c>
      <c r="B2657" s="81" t="s">
        <v>55</v>
      </c>
      <c r="C2657" s="81" t="s">
        <v>56</v>
      </c>
      <c r="D2657" s="81" t="s">
        <v>94</v>
      </c>
      <c r="E2657" s="81" t="s">
        <v>24</v>
      </c>
      <c r="F2657" s="81"/>
      <c r="G2657" s="81" t="s">
        <v>83</v>
      </c>
      <c r="H2657" s="88" t="n">
        <v>37803</v>
      </c>
      <c r="I2657" s="81" t="n">
        <v>0</v>
      </c>
      <c r="J2657" s="81" t="n">
        <v>0</v>
      </c>
      <c r="K2657" s="82" t="n">
        <f aca="false">IF(J2657=0,0,J2657/I2657)</f>
        <v>0</v>
      </c>
      <c r="L2657" s="82" t="n">
        <f aca="false">I2657/UOM</f>
        <v>0</v>
      </c>
      <c r="M2657" s="82" t="n">
        <f aca="false">J2657/UOM</f>
        <v>0</v>
      </c>
      <c r="N2657" s="83" t="str">
        <f aca="false">IF(F2657="P","PHY",IF(F2657="G","G",E2657))</f>
        <v>P</v>
      </c>
      <c r="O2657" s="83" t="str">
        <f aca="false">IF(ISNA(VLOOKUP(G2657,BadCanCurves,1,FALSE())),VLOOKUP(D2657,FOLIOS,6,FALSE()),"not used")</f>
        <v>not used</v>
      </c>
      <c r="P2657" s="83" t="n">
        <f aca="false">IF($N2657="P",VLOOKUP(H2657,PrcBuckets,2,FALSE()),0)</f>
        <v>11</v>
      </c>
      <c r="Q2657" s="83" t="n">
        <f aca="false">IF($N2657="D",VLOOKUP(H2657,BasisBuckets,2,FALSE()),0)</f>
        <v>0</v>
      </c>
      <c r="R2657" s="83" t="n">
        <f aca="false">IF($N2657="PHY",VLOOKUP(H2657,PGDBuckets,2,FALSE()),0)</f>
        <v>0</v>
      </c>
      <c r="S2657" s="83" t="n">
        <f aca="false">IF($N2657="G",VLOOKUP(H2657,PGDBuckets,2,FALSE()),0)</f>
        <v>0</v>
      </c>
      <c r="T2657" s="83" t="n">
        <f aca="false">SUM(P2657:S2657)</f>
        <v>11</v>
      </c>
      <c r="U2657" s="83" t="str">
        <f aca="false">IF(O2657="not used","-",O2657&amp;N2657&amp;T2657)</f>
        <v>-</v>
      </c>
      <c r="V2657" s="83" t="str">
        <f aca="false">IF(O2657="Not Used","-",VLOOKUP(D2657,FOLIOS,7,FALSE())&amp;H2657)</f>
        <v>-</v>
      </c>
      <c r="W2657" s="83" t="str">
        <f aca="false">IF(U2657="-","-",O2657&amp;E2657&amp;H2657)</f>
        <v>-</v>
      </c>
      <c r="X2657" s="84" t="str">
        <f aca="false">D2657&amp;G2657</f>
        <v>FT-CAND-ERMS-PRCTRANS:AECO/EMP</v>
      </c>
      <c r="AF2657" s="0" t="str">
        <f aca="false">D2657&amp;V2657</f>
        <v>FT-CAND-ERMS-PRC-</v>
      </c>
    </row>
    <row r="2658" customFormat="false" ht="12.75" hidden="false" customHeight="false" outlineLevel="0" collapsed="false">
      <c r="A2658" s="80" t="n">
        <v>36682</v>
      </c>
      <c r="B2658" s="81" t="s">
        <v>55</v>
      </c>
      <c r="C2658" s="81" t="s">
        <v>56</v>
      </c>
      <c r="D2658" s="81" t="s">
        <v>94</v>
      </c>
      <c r="E2658" s="81" t="s">
        <v>24</v>
      </c>
      <c r="F2658" s="81"/>
      <c r="G2658" s="81" t="s">
        <v>83</v>
      </c>
      <c r="H2658" s="88" t="n">
        <v>37834</v>
      </c>
      <c r="I2658" s="81" t="n">
        <v>0</v>
      </c>
      <c r="J2658" s="81" t="n">
        <v>0</v>
      </c>
      <c r="K2658" s="82" t="n">
        <f aca="false">IF(J2658=0,0,J2658/I2658)</f>
        <v>0</v>
      </c>
      <c r="L2658" s="82" t="n">
        <f aca="false">I2658/UOM</f>
        <v>0</v>
      </c>
      <c r="M2658" s="82" t="n">
        <f aca="false">J2658/UOM</f>
        <v>0</v>
      </c>
      <c r="N2658" s="83" t="str">
        <f aca="false">IF(F2658="P","PHY",IF(F2658="G","G",E2658))</f>
        <v>P</v>
      </c>
      <c r="O2658" s="83" t="str">
        <f aca="false">IF(ISNA(VLOOKUP(G2658,BadCanCurves,1,FALSE())),VLOOKUP(D2658,FOLIOS,6,FALSE()),"not used")</f>
        <v>not used</v>
      </c>
      <c r="P2658" s="83" t="n">
        <f aca="false">IF($N2658="P",VLOOKUP(H2658,PrcBuckets,2,FALSE()),0)</f>
        <v>11</v>
      </c>
      <c r="Q2658" s="83" t="n">
        <f aca="false">IF($N2658="D",VLOOKUP(H2658,BasisBuckets,2,FALSE()),0)</f>
        <v>0</v>
      </c>
      <c r="R2658" s="83" t="n">
        <f aca="false">IF($N2658="PHY",VLOOKUP(H2658,PGDBuckets,2,FALSE()),0)</f>
        <v>0</v>
      </c>
      <c r="S2658" s="83" t="n">
        <f aca="false">IF($N2658="G",VLOOKUP(H2658,PGDBuckets,2,FALSE()),0)</f>
        <v>0</v>
      </c>
      <c r="T2658" s="83" t="n">
        <f aca="false">SUM(P2658:S2658)</f>
        <v>11</v>
      </c>
      <c r="U2658" s="83" t="str">
        <f aca="false">IF(O2658="not used","-",O2658&amp;N2658&amp;T2658)</f>
        <v>-</v>
      </c>
      <c r="V2658" s="83" t="str">
        <f aca="false">IF(O2658="Not Used","-",VLOOKUP(D2658,FOLIOS,7,FALSE())&amp;H2658)</f>
        <v>-</v>
      </c>
      <c r="W2658" s="83" t="str">
        <f aca="false">IF(U2658="-","-",O2658&amp;E2658&amp;H2658)</f>
        <v>-</v>
      </c>
      <c r="X2658" s="84" t="str">
        <f aca="false">D2658&amp;G2658</f>
        <v>FT-CAND-ERMS-PRCTRANS:AECO/EMP</v>
      </c>
      <c r="AF2658" s="0" t="str">
        <f aca="false">D2658&amp;V2658</f>
        <v>FT-CAND-ERMS-PRC-</v>
      </c>
    </row>
    <row r="2659" customFormat="false" ht="12.75" hidden="false" customHeight="false" outlineLevel="0" collapsed="false">
      <c r="A2659" s="80" t="n">
        <v>36682</v>
      </c>
      <c r="B2659" s="81" t="s">
        <v>55</v>
      </c>
      <c r="C2659" s="81" t="s">
        <v>56</v>
      </c>
      <c r="D2659" s="81" t="s">
        <v>94</v>
      </c>
      <c r="E2659" s="81" t="s">
        <v>24</v>
      </c>
      <c r="F2659" s="81"/>
      <c r="G2659" s="81" t="s">
        <v>83</v>
      </c>
      <c r="H2659" s="88" t="n">
        <v>37865</v>
      </c>
      <c r="I2659" s="81" t="n">
        <v>0</v>
      </c>
      <c r="J2659" s="81" t="n">
        <v>0</v>
      </c>
      <c r="K2659" s="82" t="n">
        <f aca="false">IF(J2659=0,0,J2659/I2659)</f>
        <v>0</v>
      </c>
      <c r="L2659" s="82" t="n">
        <f aca="false">I2659/UOM</f>
        <v>0</v>
      </c>
      <c r="M2659" s="82" t="n">
        <f aca="false">J2659/UOM</f>
        <v>0</v>
      </c>
      <c r="N2659" s="83" t="str">
        <f aca="false">IF(F2659="P","PHY",IF(F2659="G","G",E2659))</f>
        <v>P</v>
      </c>
      <c r="O2659" s="83" t="str">
        <f aca="false">IF(ISNA(VLOOKUP(G2659,BadCanCurves,1,FALSE())),VLOOKUP(D2659,FOLIOS,6,FALSE()),"not used")</f>
        <v>not used</v>
      </c>
      <c r="P2659" s="83" t="n">
        <f aca="false">IF($N2659="P",VLOOKUP(H2659,PrcBuckets,2,FALSE()),0)</f>
        <v>11</v>
      </c>
      <c r="Q2659" s="83" t="n">
        <f aca="false">IF($N2659="D",VLOOKUP(H2659,BasisBuckets,2,FALSE()),0)</f>
        <v>0</v>
      </c>
      <c r="R2659" s="83" t="n">
        <f aca="false">IF($N2659="PHY",VLOOKUP(H2659,PGDBuckets,2,FALSE()),0)</f>
        <v>0</v>
      </c>
      <c r="S2659" s="83" t="n">
        <f aca="false">IF($N2659="G",VLOOKUP(H2659,PGDBuckets,2,FALSE()),0)</f>
        <v>0</v>
      </c>
      <c r="T2659" s="83" t="n">
        <f aca="false">SUM(P2659:S2659)</f>
        <v>11</v>
      </c>
      <c r="U2659" s="83" t="str">
        <f aca="false">IF(O2659="not used","-",O2659&amp;N2659&amp;T2659)</f>
        <v>-</v>
      </c>
      <c r="V2659" s="83" t="str">
        <f aca="false">IF(O2659="Not Used","-",VLOOKUP(D2659,FOLIOS,7,FALSE())&amp;H2659)</f>
        <v>-</v>
      </c>
      <c r="W2659" s="83" t="str">
        <f aca="false">IF(U2659="-","-",O2659&amp;E2659&amp;H2659)</f>
        <v>-</v>
      </c>
      <c r="X2659" s="84" t="str">
        <f aca="false">D2659&amp;G2659</f>
        <v>FT-CAND-ERMS-PRCTRANS:AECO/EMP</v>
      </c>
      <c r="AF2659" s="0" t="str">
        <f aca="false">D2659&amp;V2659</f>
        <v>FT-CAND-ERMS-PRC-</v>
      </c>
    </row>
    <row r="2660" customFormat="false" ht="12.75" hidden="false" customHeight="false" outlineLevel="0" collapsed="false">
      <c r="A2660" s="80" t="n">
        <v>36682</v>
      </c>
      <c r="B2660" s="81" t="s">
        <v>55</v>
      </c>
      <c r="C2660" s="81" t="s">
        <v>56</v>
      </c>
      <c r="D2660" s="81" t="s">
        <v>94</v>
      </c>
      <c r="E2660" s="81" t="s">
        <v>24</v>
      </c>
      <c r="F2660" s="81"/>
      <c r="G2660" s="81" t="s">
        <v>83</v>
      </c>
      <c r="H2660" s="88" t="n">
        <v>37895</v>
      </c>
      <c r="I2660" s="81" t="n">
        <v>0</v>
      </c>
      <c r="J2660" s="81" t="n">
        <v>0</v>
      </c>
      <c r="K2660" s="82" t="n">
        <f aca="false">IF(J2660=0,0,J2660/I2660)</f>
        <v>0</v>
      </c>
      <c r="L2660" s="82" t="n">
        <f aca="false">I2660/UOM</f>
        <v>0</v>
      </c>
      <c r="M2660" s="82" t="n">
        <f aca="false">J2660/UOM</f>
        <v>0</v>
      </c>
      <c r="N2660" s="83" t="str">
        <f aca="false">IF(F2660="P","PHY",IF(F2660="G","G",E2660))</f>
        <v>P</v>
      </c>
      <c r="O2660" s="83" t="str">
        <f aca="false">IF(ISNA(VLOOKUP(G2660,BadCanCurves,1,FALSE())),VLOOKUP(D2660,FOLIOS,6,FALSE()),"not used")</f>
        <v>not used</v>
      </c>
      <c r="P2660" s="83" t="n">
        <f aca="false">IF($N2660="P",VLOOKUP(H2660,PrcBuckets,2,FALSE()),0)</f>
        <v>11</v>
      </c>
      <c r="Q2660" s="83" t="n">
        <f aca="false">IF($N2660="D",VLOOKUP(H2660,BasisBuckets,2,FALSE()),0)</f>
        <v>0</v>
      </c>
      <c r="R2660" s="83" t="n">
        <f aca="false">IF($N2660="PHY",VLOOKUP(H2660,PGDBuckets,2,FALSE()),0)</f>
        <v>0</v>
      </c>
      <c r="S2660" s="83" t="n">
        <f aca="false">IF($N2660="G",VLOOKUP(H2660,PGDBuckets,2,FALSE()),0)</f>
        <v>0</v>
      </c>
      <c r="T2660" s="83" t="n">
        <f aca="false">SUM(P2660:S2660)</f>
        <v>11</v>
      </c>
      <c r="U2660" s="83" t="str">
        <f aca="false">IF(O2660="not used","-",O2660&amp;N2660&amp;T2660)</f>
        <v>-</v>
      </c>
      <c r="V2660" s="83" t="str">
        <f aca="false">IF(O2660="Not Used","-",VLOOKUP(D2660,FOLIOS,7,FALSE())&amp;H2660)</f>
        <v>-</v>
      </c>
      <c r="W2660" s="83" t="str">
        <f aca="false">IF(U2660="-","-",O2660&amp;E2660&amp;H2660)</f>
        <v>-</v>
      </c>
      <c r="X2660" s="84" t="str">
        <f aca="false">D2660&amp;G2660</f>
        <v>FT-CAND-ERMS-PRCTRANS:AECO/EMP</v>
      </c>
      <c r="AF2660" s="0" t="str">
        <f aca="false">D2660&amp;V2660</f>
        <v>FT-CAND-ERMS-PRC-</v>
      </c>
    </row>
    <row r="2661" customFormat="false" ht="12.75" hidden="false" customHeight="false" outlineLevel="0" collapsed="false">
      <c r="A2661" s="80" t="n">
        <v>36682</v>
      </c>
      <c r="B2661" s="81" t="s">
        <v>55</v>
      </c>
      <c r="C2661" s="81" t="s">
        <v>56</v>
      </c>
      <c r="D2661" s="81" t="s">
        <v>94</v>
      </c>
      <c r="E2661" s="81" t="s">
        <v>24</v>
      </c>
      <c r="F2661" s="81"/>
      <c r="G2661" s="81" t="s">
        <v>83</v>
      </c>
      <c r="H2661" s="88" t="n">
        <v>37926</v>
      </c>
      <c r="I2661" s="81" t="n">
        <v>0</v>
      </c>
      <c r="J2661" s="81" t="n">
        <v>0</v>
      </c>
      <c r="K2661" s="82" t="n">
        <f aca="false">IF(J2661=0,0,J2661/I2661)</f>
        <v>0</v>
      </c>
      <c r="L2661" s="82" t="n">
        <f aca="false">I2661/UOM</f>
        <v>0</v>
      </c>
      <c r="M2661" s="82" t="n">
        <f aca="false">J2661/UOM</f>
        <v>0</v>
      </c>
      <c r="N2661" s="83" t="str">
        <f aca="false">IF(F2661="P","PHY",IF(F2661="G","G",E2661))</f>
        <v>P</v>
      </c>
      <c r="O2661" s="83" t="str">
        <f aca="false">IF(ISNA(VLOOKUP(G2661,BadCanCurves,1,FALSE())),VLOOKUP(D2661,FOLIOS,6,FALSE()),"not used")</f>
        <v>not used</v>
      </c>
      <c r="P2661" s="83" t="n">
        <f aca="false">IF($N2661="P",VLOOKUP(H2661,PrcBuckets,2,FALSE()),0)</f>
        <v>11</v>
      </c>
      <c r="Q2661" s="83" t="n">
        <f aca="false">IF($N2661="D",VLOOKUP(H2661,BasisBuckets,2,FALSE()),0)</f>
        <v>0</v>
      </c>
      <c r="R2661" s="83" t="n">
        <f aca="false">IF($N2661="PHY",VLOOKUP(H2661,PGDBuckets,2,FALSE()),0)</f>
        <v>0</v>
      </c>
      <c r="S2661" s="83" t="n">
        <f aca="false">IF($N2661="G",VLOOKUP(H2661,PGDBuckets,2,FALSE()),0)</f>
        <v>0</v>
      </c>
      <c r="T2661" s="83" t="n">
        <f aca="false">SUM(P2661:S2661)</f>
        <v>11</v>
      </c>
      <c r="U2661" s="83" t="str">
        <f aca="false">IF(O2661="not used","-",O2661&amp;N2661&amp;T2661)</f>
        <v>-</v>
      </c>
      <c r="V2661" s="83" t="str">
        <f aca="false">IF(O2661="Not Used","-",VLOOKUP(D2661,FOLIOS,7,FALSE())&amp;H2661)</f>
        <v>-</v>
      </c>
      <c r="W2661" s="83" t="str">
        <f aca="false">IF(U2661="-","-",O2661&amp;E2661&amp;H2661)</f>
        <v>-</v>
      </c>
      <c r="X2661" s="84" t="str">
        <f aca="false">D2661&amp;G2661</f>
        <v>FT-CAND-ERMS-PRCTRANS:AECO/EMP</v>
      </c>
      <c r="AF2661" s="0" t="str">
        <f aca="false">D2661&amp;V2661</f>
        <v>FT-CAND-ERMS-PRC-</v>
      </c>
    </row>
    <row r="2662" customFormat="false" ht="12.75" hidden="false" customHeight="false" outlineLevel="0" collapsed="false">
      <c r="A2662" s="80" t="n">
        <v>36682</v>
      </c>
      <c r="B2662" s="81" t="s">
        <v>55</v>
      </c>
      <c r="C2662" s="81" t="s">
        <v>56</v>
      </c>
      <c r="D2662" s="81" t="s">
        <v>94</v>
      </c>
      <c r="E2662" s="81" t="s">
        <v>24</v>
      </c>
      <c r="F2662" s="81"/>
      <c r="G2662" s="81" t="s">
        <v>83</v>
      </c>
      <c r="H2662" s="88" t="n">
        <v>37956</v>
      </c>
      <c r="I2662" s="81" t="n">
        <v>0</v>
      </c>
      <c r="J2662" s="81" t="n">
        <v>0</v>
      </c>
      <c r="K2662" s="82" t="n">
        <f aca="false">IF(J2662=0,0,J2662/I2662)</f>
        <v>0</v>
      </c>
      <c r="L2662" s="82" t="n">
        <f aca="false">I2662/UOM</f>
        <v>0</v>
      </c>
      <c r="M2662" s="82" t="n">
        <f aca="false">J2662/UOM</f>
        <v>0</v>
      </c>
      <c r="N2662" s="83" t="str">
        <f aca="false">IF(F2662="P","PHY",IF(F2662="G","G",E2662))</f>
        <v>P</v>
      </c>
      <c r="O2662" s="83" t="str">
        <f aca="false">IF(ISNA(VLOOKUP(G2662,BadCanCurves,1,FALSE())),VLOOKUP(D2662,FOLIOS,6,FALSE()),"not used")</f>
        <v>not used</v>
      </c>
      <c r="P2662" s="83" t="n">
        <f aca="false">IF($N2662="P",VLOOKUP(H2662,PrcBuckets,2,FALSE()),0)</f>
        <v>11</v>
      </c>
      <c r="Q2662" s="83" t="n">
        <f aca="false">IF($N2662="D",VLOOKUP(H2662,BasisBuckets,2,FALSE()),0)</f>
        <v>0</v>
      </c>
      <c r="R2662" s="83" t="n">
        <f aca="false">IF($N2662="PHY",VLOOKUP(H2662,PGDBuckets,2,FALSE()),0)</f>
        <v>0</v>
      </c>
      <c r="S2662" s="83" t="n">
        <f aca="false">IF($N2662="G",VLOOKUP(H2662,PGDBuckets,2,FALSE()),0)</f>
        <v>0</v>
      </c>
      <c r="T2662" s="83" t="n">
        <f aca="false">SUM(P2662:S2662)</f>
        <v>11</v>
      </c>
      <c r="U2662" s="83" t="str">
        <f aca="false">IF(O2662="not used","-",O2662&amp;N2662&amp;T2662)</f>
        <v>-</v>
      </c>
      <c r="V2662" s="83" t="str">
        <f aca="false">IF(O2662="Not Used","-",VLOOKUP(D2662,FOLIOS,7,FALSE())&amp;H2662)</f>
        <v>-</v>
      </c>
      <c r="W2662" s="83" t="str">
        <f aca="false">IF(U2662="-","-",O2662&amp;E2662&amp;H2662)</f>
        <v>-</v>
      </c>
      <c r="X2662" s="84" t="str">
        <f aca="false">D2662&amp;G2662</f>
        <v>FT-CAND-ERMS-PRCTRANS:AECO/EMP</v>
      </c>
      <c r="AF2662" s="0" t="str">
        <f aca="false">D2662&amp;V2662</f>
        <v>FT-CAND-ERMS-PRC-</v>
      </c>
    </row>
    <row r="2663" customFormat="false" ht="12.75" hidden="false" customHeight="false" outlineLevel="0" collapsed="false">
      <c r="A2663" s="80" t="n">
        <v>36682</v>
      </c>
      <c r="B2663" s="81" t="s">
        <v>55</v>
      </c>
      <c r="C2663" s="81" t="s">
        <v>56</v>
      </c>
      <c r="D2663" s="81" t="s">
        <v>94</v>
      </c>
      <c r="E2663" s="81" t="s">
        <v>24</v>
      </c>
      <c r="F2663" s="81"/>
      <c r="G2663" s="81" t="s">
        <v>83</v>
      </c>
      <c r="H2663" s="88" t="n">
        <v>37987</v>
      </c>
      <c r="I2663" s="81" t="n">
        <v>0</v>
      </c>
      <c r="J2663" s="81" t="n">
        <v>0</v>
      </c>
      <c r="K2663" s="82" t="n">
        <f aca="false">IF(J2663=0,0,J2663/I2663)</f>
        <v>0</v>
      </c>
      <c r="L2663" s="82" t="n">
        <f aca="false">I2663/UOM</f>
        <v>0</v>
      </c>
      <c r="M2663" s="82" t="n">
        <f aca="false">J2663/UOM</f>
        <v>0</v>
      </c>
      <c r="N2663" s="83" t="str">
        <f aca="false">IF(F2663="P","PHY",IF(F2663="G","G",E2663))</f>
        <v>P</v>
      </c>
      <c r="O2663" s="83" t="str">
        <f aca="false">IF(ISNA(VLOOKUP(G2663,BadCanCurves,1,FALSE())),VLOOKUP(D2663,FOLIOS,6,FALSE()),"not used")</f>
        <v>not used</v>
      </c>
      <c r="P2663" s="83" t="n">
        <f aca="false">IF($N2663="P",VLOOKUP(H2663,PrcBuckets,2,FALSE()),0)</f>
        <v>12</v>
      </c>
      <c r="Q2663" s="83" t="n">
        <f aca="false">IF($N2663="D",VLOOKUP(H2663,BasisBuckets,2,FALSE()),0)</f>
        <v>0</v>
      </c>
      <c r="R2663" s="83" t="n">
        <f aca="false">IF($N2663="PHY",VLOOKUP(H2663,PGDBuckets,2,FALSE()),0)</f>
        <v>0</v>
      </c>
      <c r="S2663" s="83" t="n">
        <f aca="false">IF($N2663="G",VLOOKUP(H2663,PGDBuckets,2,FALSE()),0)</f>
        <v>0</v>
      </c>
      <c r="T2663" s="83" t="n">
        <f aca="false">SUM(P2663:S2663)</f>
        <v>12</v>
      </c>
      <c r="U2663" s="83" t="str">
        <f aca="false">IF(O2663="not used","-",O2663&amp;N2663&amp;T2663)</f>
        <v>-</v>
      </c>
      <c r="V2663" s="83" t="str">
        <f aca="false">IF(O2663="Not Used","-",VLOOKUP(D2663,FOLIOS,7,FALSE())&amp;H2663)</f>
        <v>-</v>
      </c>
      <c r="W2663" s="83" t="str">
        <f aca="false">IF(U2663="-","-",O2663&amp;E2663&amp;H2663)</f>
        <v>-</v>
      </c>
      <c r="X2663" s="84" t="str">
        <f aca="false">D2663&amp;G2663</f>
        <v>FT-CAND-ERMS-PRCTRANS:AECO/EMP</v>
      </c>
      <c r="AF2663" s="0" t="str">
        <f aca="false">D2663&amp;V2663</f>
        <v>FT-CAND-ERMS-PRC-</v>
      </c>
    </row>
    <row r="2664" customFormat="false" ht="12.75" hidden="false" customHeight="false" outlineLevel="0" collapsed="false">
      <c r="A2664" s="80" t="n">
        <v>36682</v>
      </c>
      <c r="B2664" s="81" t="s">
        <v>55</v>
      </c>
      <c r="C2664" s="81" t="s">
        <v>56</v>
      </c>
      <c r="D2664" s="81" t="s">
        <v>94</v>
      </c>
      <c r="E2664" s="81" t="s">
        <v>24</v>
      </c>
      <c r="F2664" s="81"/>
      <c r="G2664" s="81" t="s">
        <v>83</v>
      </c>
      <c r="H2664" s="88" t="n">
        <v>38018</v>
      </c>
      <c r="I2664" s="81" t="n">
        <v>0</v>
      </c>
      <c r="J2664" s="81" t="n">
        <v>0</v>
      </c>
      <c r="K2664" s="82" t="n">
        <f aca="false">IF(J2664=0,0,J2664/I2664)</f>
        <v>0</v>
      </c>
      <c r="L2664" s="82" t="n">
        <f aca="false">I2664/UOM</f>
        <v>0</v>
      </c>
      <c r="M2664" s="82" t="n">
        <f aca="false">J2664/UOM</f>
        <v>0</v>
      </c>
      <c r="N2664" s="83" t="str">
        <f aca="false">IF(F2664="P","PHY",IF(F2664="G","G",E2664))</f>
        <v>P</v>
      </c>
      <c r="O2664" s="83" t="str">
        <f aca="false">IF(ISNA(VLOOKUP(G2664,BadCanCurves,1,FALSE())),VLOOKUP(D2664,FOLIOS,6,FALSE()),"not used")</f>
        <v>not used</v>
      </c>
      <c r="P2664" s="83" t="n">
        <f aca="false">IF($N2664="P",VLOOKUP(H2664,PrcBuckets,2,FALSE()),0)</f>
        <v>12</v>
      </c>
      <c r="Q2664" s="83" t="n">
        <f aca="false">IF($N2664="D",VLOOKUP(H2664,BasisBuckets,2,FALSE()),0)</f>
        <v>0</v>
      </c>
      <c r="R2664" s="83" t="n">
        <f aca="false">IF($N2664="PHY",VLOOKUP(H2664,PGDBuckets,2,FALSE()),0)</f>
        <v>0</v>
      </c>
      <c r="S2664" s="83" t="n">
        <f aca="false">IF($N2664="G",VLOOKUP(H2664,PGDBuckets,2,FALSE()),0)</f>
        <v>0</v>
      </c>
      <c r="T2664" s="83" t="n">
        <f aca="false">SUM(P2664:S2664)</f>
        <v>12</v>
      </c>
      <c r="U2664" s="83" t="str">
        <f aca="false">IF(O2664="not used","-",O2664&amp;N2664&amp;T2664)</f>
        <v>-</v>
      </c>
      <c r="V2664" s="83" t="str">
        <f aca="false">IF(O2664="Not Used","-",VLOOKUP(D2664,FOLIOS,7,FALSE())&amp;H2664)</f>
        <v>-</v>
      </c>
      <c r="W2664" s="83" t="str">
        <f aca="false">IF(U2664="-","-",O2664&amp;E2664&amp;H2664)</f>
        <v>-</v>
      </c>
      <c r="X2664" s="84" t="str">
        <f aca="false">D2664&amp;G2664</f>
        <v>FT-CAND-ERMS-PRCTRANS:AECO/EMP</v>
      </c>
      <c r="AF2664" s="0" t="str">
        <f aca="false">D2664&amp;V2664</f>
        <v>FT-CAND-ERMS-PRC-</v>
      </c>
    </row>
    <row r="2665" customFormat="false" ht="12.75" hidden="false" customHeight="false" outlineLevel="0" collapsed="false">
      <c r="A2665" s="80" t="n">
        <v>36682</v>
      </c>
      <c r="B2665" s="81" t="s">
        <v>55</v>
      </c>
      <c r="C2665" s="81" t="s">
        <v>56</v>
      </c>
      <c r="D2665" s="81" t="s">
        <v>94</v>
      </c>
      <c r="E2665" s="81" t="s">
        <v>24</v>
      </c>
      <c r="F2665" s="81"/>
      <c r="G2665" s="81" t="s">
        <v>83</v>
      </c>
      <c r="H2665" s="88" t="n">
        <v>38047</v>
      </c>
      <c r="I2665" s="81" t="n">
        <v>0</v>
      </c>
      <c r="J2665" s="81" t="n">
        <v>0</v>
      </c>
      <c r="K2665" s="82" t="n">
        <f aca="false">IF(J2665=0,0,J2665/I2665)</f>
        <v>0</v>
      </c>
      <c r="L2665" s="82" t="n">
        <f aca="false">I2665/UOM</f>
        <v>0</v>
      </c>
      <c r="M2665" s="82" t="n">
        <f aca="false">J2665/UOM</f>
        <v>0</v>
      </c>
      <c r="N2665" s="83" t="str">
        <f aca="false">IF(F2665="P","PHY",IF(F2665="G","G",E2665))</f>
        <v>P</v>
      </c>
      <c r="O2665" s="83" t="str">
        <f aca="false">IF(ISNA(VLOOKUP(G2665,BadCanCurves,1,FALSE())),VLOOKUP(D2665,FOLIOS,6,FALSE()),"not used")</f>
        <v>not used</v>
      </c>
      <c r="P2665" s="83" t="n">
        <f aca="false">IF($N2665="P",VLOOKUP(H2665,PrcBuckets,2,FALSE()),0)</f>
        <v>12</v>
      </c>
      <c r="Q2665" s="83" t="n">
        <f aca="false">IF($N2665="D",VLOOKUP(H2665,BasisBuckets,2,FALSE()),0)</f>
        <v>0</v>
      </c>
      <c r="R2665" s="83" t="n">
        <f aca="false">IF($N2665="PHY",VLOOKUP(H2665,PGDBuckets,2,FALSE()),0)</f>
        <v>0</v>
      </c>
      <c r="S2665" s="83" t="n">
        <f aca="false">IF($N2665="G",VLOOKUP(H2665,PGDBuckets,2,FALSE()),0)</f>
        <v>0</v>
      </c>
      <c r="T2665" s="83" t="n">
        <f aca="false">SUM(P2665:S2665)</f>
        <v>12</v>
      </c>
      <c r="U2665" s="83" t="str">
        <f aca="false">IF(O2665="not used","-",O2665&amp;N2665&amp;T2665)</f>
        <v>-</v>
      </c>
      <c r="V2665" s="83" t="str">
        <f aca="false">IF(O2665="Not Used","-",VLOOKUP(D2665,FOLIOS,7,FALSE())&amp;H2665)</f>
        <v>-</v>
      </c>
      <c r="W2665" s="83" t="str">
        <f aca="false">IF(U2665="-","-",O2665&amp;E2665&amp;H2665)</f>
        <v>-</v>
      </c>
      <c r="X2665" s="84" t="str">
        <f aca="false">D2665&amp;G2665</f>
        <v>FT-CAND-ERMS-PRCTRANS:AECO/EMP</v>
      </c>
      <c r="AF2665" s="0" t="str">
        <f aca="false">D2665&amp;V2665</f>
        <v>FT-CAND-ERMS-PRC-</v>
      </c>
    </row>
    <row r="2666" customFormat="false" ht="12.75" hidden="false" customHeight="false" outlineLevel="0" collapsed="false">
      <c r="A2666" s="80" t="n">
        <v>36682</v>
      </c>
      <c r="B2666" s="81" t="s">
        <v>55</v>
      </c>
      <c r="C2666" s="81" t="s">
        <v>56</v>
      </c>
      <c r="D2666" s="81" t="s">
        <v>94</v>
      </c>
      <c r="E2666" s="81" t="s">
        <v>24</v>
      </c>
      <c r="F2666" s="81"/>
      <c r="G2666" s="81" t="s">
        <v>83</v>
      </c>
      <c r="H2666" s="88" t="n">
        <v>38078</v>
      </c>
      <c r="I2666" s="81" t="n">
        <v>0</v>
      </c>
      <c r="J2666" s="81" t="n">
        <v>0</v>
      </c>
      <c r="K2666" s="82" t="n">
        <f aca="false">IF(J2666=0,0,J2666/I2666)</f>
        <v>0</v>
      </c>
      <c r="L2666" s="82" t="n">
        <f aca="false">I2666/UOM</f>
        <v>0</v>
      </c>
      <c r="M2666" s="82" t="n">
        <f aca="false">J2666/UOM</f>
        <v>0</v>
      </c>
      <c r="N2666" s="83" t="str">
        <f aca="false">IF(F2666="P","PHY",IF(F2666="G","G",E2666))</f>
        <v>P</v>
      </c>
      <c r="O2666" s="83" t="str">
        <f aca="false">IF(ISNA(VLOOKUP(G2666,BadCanCurves,1,FALSE())),VLOOKUP(D2666,FOLIOS,6,FALSE()),"not used")</f>
        <v>not used</v>
      </c>
      <c r="P2666" s="83" t="n">
        <f aca="false">IF($N2666="P",VLOOKUP(H2666,PrcBuckets,2,FALSE()),0)</f>
        <v>12</v>
      </c>
      <c r="Q2666" s="83" t="n">
        <f aca="false">IF($N2666="D",VLOOKUP(H2666,BasisBuckets,2,FALSE()),0)</f>
        <v>0</v>
      </c>
      <c r="R2666" s="83" t="n">
        <f aca="false">IF($N2666="PHY",VLOOKUP(H2666,PGDBuckets,2,FALSE()),0)</f>
        <v>0</v>
      </c>
      <c r="S2666" s="83" t="n">
        <f aca="false">IF($N2666="G",VLOOKUP(H2666,PGDBuckets,2,FALSE()),0)</f>
        <v>0</v>
      </c>
      <c r="T2666" s="83" t="n">
        <f aca="false">SUM(P2666:S2666)</f>
        <v>12</v>
      </c>
      <c r="U2666" s="83" t="str">
        <f aca="false">IF(O2666="not used","-",O2666&amp;N2666&amp;T2666)</f>
        <v>-</v>
      </c>
      <c r="V2666" s="83" t="str">
        <f aca="false">IF(O2666="Not Used","-",VLOOKUP(D2666,FOLIOS,7,FALSE())&amp;H2666)</f>
        <v>-</v>
      </c>
      <c r="W2666" s="83" t="str">
        <f aca="false">IF(U2666="-","-",O2666&amp;E2666&amp;H2666)</f>
        <v>-</v>
      </c>
      <c r="X2666" s="84" t="str">
        <f aca="false">D2666&amp;G2666</f>
        <v>FT-CAND-ERMS-PRCTRANS:AECO/EMP</v>
      </c>
      <c r="AF2666" s="0" t="str">
        <f aca="false">D2666&amp;V2666</f>
        <v>FT-CAND-ERMS-PRC-</v>
      </c>
    </row>
    <row r="2667" customFormat="false" ht="12.75" hidden="false" customHeight="false" outlineLevel="0" collapsed="false">
      <c r="A2667" s="80" t="n">
        <v>36682</v>
      </c>
      <c r="B2667" s="81" t="s">
        <v>55</v>
      </c>
      <c r="C2667" s="81" t="s">
        <v>56</v>
      </c>
      <c r="D2667" s="81" t="s">
        <v>94</v>
      </c>
      <c r="E2667" s="81" t="s">
        <v>24</v>
      </c>
      <c r="F2667" s="81"/>
      <c r="G2667" s="81" t="s">
        <v>83</v>
      </c>
      <c r="H2667" s="88" t="n">
        <v>38108</v>
      </c>
      <c r="I2667" s="81" t="n">
        <v>0</v>
      </c>
      <c r="J2667" s="81" t="n">
        <v>0</v>
      </c>
      <c r="K2667" s="82" t="n">
        <f aca="false">IF(J2667=0,0,J2667/I2667)</f>
        <v>0</v>
      </c>
      <c r="L2667" s="82" t="n">
        <f aca="false">I2667/UOM</f>
        <v>0</v>
      </c>
      <c r="M2667" s="82" t="n">
        <f aca="false">J2667/UOM</f>
        <v>0</v>
      </c>
      <c r="N2667" s="83" t="str">
        <f aca="false">IF(F2667="P","PHY",IF(F2667="G","G",E2667))</f>
        <v>P</v>
      </c>
      <c r="O2667" s="83" t="str">
        <f aca="false">IF(ISNA(VLOOKUP(G2667,BadCanCurves,1,FALSE())),VLOOKUP(D2667,FOLIOS,6,FALSE()),"not used")</f>
        <v>not used</v>
      </c>
      <c r="P2667" s="83" t="n">
        <f aca="false">IF($N2667="P",VLOOKUP(H2667,PrcBuckets,2,FALSE()),0)</f>
        <v>12</v>
      </c>
      <c r="Q2667" s="83" t="n">
        <f aca="false">IF($N2667="D",VLOOKUP(H2667,BasisBuckets,2,FALSE()),0)</f>
        <v>0</v>
      </c>
      <c r="R2667" s="83" t="n">
        <f aca="false">IF($N2667="PHY",VLOOKUP(H2667,PGDBuckets,2,FALSE()),0)</f>
        <v>0</v>
      </c>
      <c r="S2667" s="83" t="n">
        <f aca="false">IF($N2667="G",VLOOKUP(H2667,PGDBuckets,2,FALSE()),0)</f>
        <v>0</v>
      </c>
      <c r="T2667" s="83" t="n">
        <f aca="false">SUM(P2667:S2667)</f>
        <v>12</v>
      </c>
      <c r="U2667" s="83" t="str">
        <f aca="false">IF(O2667="not used","-",O2667&amp;N2667&amp;T2667)</f>
        <v>-</v>
      </c>
      <c r="V2667" s="83" t="str">
        <f aca="false">IF(O2667="Not Used","-",VLOOKUP(D2667,FOLIOS,7,FALSE())&amp;H2667)</f>
        <v>-</v>
      </c>
      <c r="W2667" s="83" t="str">
        <f aca="false">IF(U2667="-","-",O2667&amp;E2667&amp;H2667)</f>
        <v>-</v>
      </c>
      <c r="X2667" s="84" t="str">
        <f aca="false">D2667&amp;G2667</f>
        <v>FT-CAND-ERMS-PRCTRANS:AECO/EMP</v>
      </c>
      <c r="AF2667" s="0" t="str">
        <f aca="false">D2667&amp;V2667</f>
        <v>FT-CAND-ERMS-PRC-</v>
      </c>
    </row>
    <row r="2668" customFormat="false" ht="12.75" hidden="false" customHeight="false" outlineLevel="0" collapsed="false">
      <c r="A2668" s="80" t="n">
        <v>36682</v>
      </c>
      <c r="B2668" s="81" t="s">
        <v>55</v>
      </c>
      <c r="C2668" s="81" t="s">
        <v>56</v>
      </c>
      <c r="D2668" s="81" t="s">
        <v>94</v>
      </c>
      <c r="E2668" s="81" t="s">
        <v>24</v>
      </c>
      <c r="F2668" s="81"/>
      <c r="G2668" s="81" t="s">
        <v>83</v>
      </c>
      <c r="H2668" s="88" t="n">
        <v>38139</v>
      </c>
      <c r="I2668" s="81" t="n">
        <v>0</v>
      </c>
      <c r="J2668" s="81" t="n">
        <v>0</v>
      </c>
      <c r="K2668" s="82" t="n">
        <f aca="false">IF(J2668=0,0,J2668/I2668)</f>
        <v>0</v>
      </c>
      <c r="L2668" s="82" t="n">
        <f aca="false">I2668/UOM</f>
        <v>0</v>
      </c>
      <c r="M2668" s="82" t="n">
        <f aca="false">J2668/UOM</f>
        <v>0</v>
      </c>
      <c r="N2668" s="83" t="str">
        <f aca="false">IF(F2668="P","PHY",IF(F2668="G","G",E2668))</f>
        <v>P</v>
      </c>
      <c r="O2668" s="83" t="str">
        <f aca="false">IF(ISNA(VLOOKUP(G2668,BadCanCurves,1,FALSE())),VLOOKUP(D2668,FOLIOS,6,FALSE()),"not used")</f>
        <v>not used</v>
      </c>
      <c r="P2668" s="83" t="n">
        <f aca="false">IF($N2668="P",VLOOKUP(H2668,PrcBuckets,2,FALSE()),0)</f>
        <v>12</v>
      </c>
      <c r="Q2668" s="83" t="n">
        <f aca="false">IF($N2668="D",VLOOKUP(H2668,BasisBuckets,2,FALSE()),0)</f>
        <v>0</v>
      </c>
      <c r="R2668" s="83" t="n">
        <f aca="false">IF($N2668="PHY",VLOOKUP(H2668,PGDBuckets,2,FALSE()),0)</f>
        <v>0</v>
      </c>
      <c r="S2668" s="83" t="n">
        <f aca="false">IF($N2668="G",VLOOKUP(H2668,PGDBuckets,2,FALSE()),0)</f>
        <v>0</v>
      </c>
      <c r="T2668" s="83" t="n">
        <f aca="false">SUM(P2668:S2668)</f>
        <v>12</v>
      </c>
      <c r="U2668" s="83" t="str">
        <f aca="false">IF(O2668="not used","-",O2668&amp;N2668&amp;T2668)</f>
        <v>-</v>
      </c>
      <c r="V2668" s="83" t="str">
        <f aca="false">IF(O2668="Not Used","-",VLOOKUP(D2668,FOLIOS,7,FALSE())&amp;H2668)</f>
        <v>-</v>
      </c>
      <c r="W2668" s="83" t="str">
        <f aca="false">IF(U2668="-","-",O2668&amp;E2668&amp;H2668)</f>
        <v>-</v>
      </c>
      <c r="X2668" s="84" t="str">
        <f aca="false">D2668&amp;G2668</f>
        <v>FT-CAND-ERMS-PRCTRANS:AECO/EMP</v>
      </c>
      <c r="AF2668" s="0" t="str">
        <f aca="false">D2668&amp;V2668</f>
        <v>FT-CAND-ERMS-PRC-</v>
      </c>
    </row>
    <row r="2669" customFormat="false" ht="12.75" hidden="false" customHeight="false" outlineLevel="0" collapsed="false">
      <c r="A2669" s="80" t="n">
        <v>36682</v>
      </c>
      <c r="B2669" s="81" t="s">
        <v>55</v>
      </c>
      <c r="C2669" s="81" t="s">
        <v>56</v>
      </c>
      <c r="D2669" s="81" t="s">
        <v>94</v>
      </c>
      <c r="E2669" s="81" t="s">
        <v>24</v>
      </c>
      <c r="F2669" s="81"/>
      <c r="G2669" s="81" t="s">
        <v>83</v>
      </c>
      <c r="H2669" s="88" t="n">
        <v>38169</v>
      </c>
      <c r="I2669" s="81" t="n">
        <v>0</v>
      </c>
      <c r="J2669" s="81" t="n">
        <v>0</v>
      </c>
      <c r="K2669" s="82" t="n">
        <f aca="false">IF(J2669=0,0,J2669/I2669)</f>
        <v>0</v>
      </c>
      <c r="L2669" s="82" t="n">
        <f aca="false">I2669/UOM</f>
        <v>0</v>
      </c>
      <c r="M2669" s="82" t="n">
        <f aca="false">J2669/UOM</f>
        <v>0</v>
      </c>
      <c r="N2669" s="83" t="str">
        <f aca="false">IF(F2669="P","PHY",IF(F2669="G","G",E2669))</f>
        <v>P</v>
      </c>
      <c r="O2669" s="83" t="str">
        <f aca="false">IF(ISNA(VLOOKUP(G2669,BadCanCurves,1,FALSE())),VLOOKUP(D2669,FOLIOS,6,FALSE()),"not used")</f>
        <v>not used</v>
      </c>
      <c r="P2669" s="83" t="n">
        <f aca="false">IF($N2669="P",VLOOKUP(H2669,PrcBuckets,2,FALSE()),0)</f>
        <v>12</v>
      </c>
      <c r="Q2669" s="83" t="n">
        <f aca="false">IF($N2669="D",VLOOKUP(H2669,BasisBuckets,2,FALSE()),0)</f>
        <v>0</v>
      </c>
      <c r="R2669" s="83" t="n">
        <f aca="false">IF($N2669="PHY",VLOOKUP(H2669,PGDBuckets,2,FALSE()),0)</f>
        <v>0</v>
      </c>
      <c r="S2669" s="83" t="n">
        <f aca="false">IF($N2669="G",VLOOKUP(H2669,PGDBuckets,2,FALSE()),0)</f>
        <v>0</v>
      </c>
      <c r="T2669" s="83" t="n">
        <f aca="false">SUM(P2669:S2669)</f>
        <v>12</v>
      </c>
      <c r="U2669" s="83" t="str">
        <f aca="false">IF(O2669="not used","-",O2669&amp;N2669&amp;T2669)</f>
        <v>-</v>
      </c>
      <c r="V2669" s="83" t="str">
        <f aca="false">IF(O2669="Not Used","-",VLOOKUP(D2669,FOLIOS,7,FALSE())&amp;H2669)</f>
        <v>-</v>
      </c>
      <c r="W2669" s="83" t="str">
        <f aca="false">IF(U2669="-","-",O2669&amp;E2669&amp;H2669)</f>
        <v>-</v>
      </c>
      <c r="X2669" s="84" t="str">
        <f aca="false">D2669&amp;G2669</f>
        <v>FT-CAND-ERMS-PRCTRANS:AECO/EMP</v>
      </c>
      <c r="AF2669" s="0" t="str">
        <f aca="false">D2669&amp;V2669</f>
        <v>FT-CAND-ERMS-PRC-</v>
      </c>
    </row>
    <row r="2670" customFormat="false" ht="12.75" hidden="false" customHeight="false" outlineLevel="0" collapsed="false">
      <c r="A2670" s="80" t="n">
        <v>36682</v>
      </c>
      <c r="B2670" s="81" t="s">
        <v>55</v>
      </c>
      <c r="C2670" s="81" t="s">
        <v>56</v>
      </c>
      <c r="D2670" s="81" t="s">
        <v>94</v>
      </c>
      <c r="E2670" s="81" t="s">
        <v>24</v>
      </c>
      <c r="F2670" s="81"/>
      <c r="G2670" s="81" t="s">
        <v>83</v>
      </c>
      <c r="H2670" s="88" t="n">
        <v>38200</v>
      </c>
      <c r="I2670" s="81" t="n">
        <v>0</v>
      </c>
      <c r="J2670" s="81" t="n">
        <v>0</v>
      </c>
      <c r="K2670" s="82" t="n">
        <f aca="false">IF(J2670=0,0,J2670/I2670)</f>
        <v>0</v>
      </c>
      <c r="L2670" s="82" t="n">
        <f aca="false">I2670/UOM</f>
        <v>0</v>
      </c>
      <c r="M2670" s="82" t="n">
        <f aca="false">J2670/UOM</f>
        <v>0</v>
      </c>
      <c r="N2670" s="83" t="str">
        <f aca="false">IF(F2670="P","PHY",IF(F2670="G","G",E2670))</f>
        <v>P</v>
      </c>
      <c r="O2670" s="83" t="str">
        <f aca="false">IF(ISNA(VLOOKUP(G2670,BadCanCurves,1,FALSE())),VLOOKUP(D2670,FOLIOS,6,FALSE()),"not used")</f>
        <v>not used</v>
      </c>
      <c r="P2670" s="83" t="n">
        <f aca="false">IF($N2670="P",VLOOKUP(H2670,PrcBuckets,2,FALSE()),0)</f>
        <v>12</v>
      </c>
      <c r="Q2670" s="83" t="n">
        <f aca="false">IF($N2670="D",VLOOKUP(H2670,BasisBuckets,2,FALSE()),0)</f>
        <v>0</v>
      </c>
      <c r="R2670" s="83" t="n">
        <f aca="false">IF($N2670="PHY",VLOOKUP(H2670,PGDBuckets,2,FALSE()),0)</f>
        <v>0</v>
      </c>
      <c r="S2670" s="83" t="n">
        <f aca="false">IF($N2670="G",VLOOKUP(H2670,PGDBuckets,2,FALSE()),0)</f>
        <v>0</v>
      </c>
      <c r="T2670" s="83" t="n">
        <f aca="false">SUM(P2670:S2670)</f>
        <v>12</v>
      </c>
      <c r="U2670" s="83" t="str">
        <f aca="false">IF(O2670="not used","-",O2670&amp;N2670&amp;T2670)</f>
        <v>-</v>
      </c>
      <c r="V2670" s="83" t="str">
        <f aca="false">IF(O2670="Not Used","-",VLOOKUP(D2670,FOLIOS,7,FALSE())&amp;H2670)</f>
        <v>-</v>
      </c>
      <c r="W2670" s="83" t="str">
        <f aca="false">IF(U2670="-","-",O2670&amp;E2670&amp;H2670)</f>
        <v>-</v>
      </c>
      <c r="X2670" s="84" t="str">
        <f aca="false">D2670&amp;G2670</f>
        <v>FT-CAND-ERMS-PRCTRANS:AECO/EMP</v>
      </c>
      <c r="AF2670" s="0" t="str">
        <f aca="false">D2670&amp;V2670</f>
        <v>FT-CAND-ERMS-PRC-</v>
      </c>
    </row>
    <row r="2671" customFormat="false" ht="12.75" hidden="false" customHeight="false" outlineLevel="0" collapsed="false">
      <c r="A2671" s="80" t="n">
        <v>36682</v>
      </c>
      <c r="B2671" s="81" t="s">
        <v>55</v>
      </c>
      <c r="C2671" s="81" t="s">
        <v>56</v>
      </c>
      <c r="D2671" s="81" t="s">
        <v>94</v>
      </c>
      <c r="E2671" s="81" t="s">
        <v>24</v>
      </c>
      <c r="F2671" s="81"/>
      <c r="G2671" s="81" t="s">
        <v>83</v>
      </c>
      <c r="H2671" s="88" t="n">
        <v>38231</v>
      </c>
      <c r="I2671" s="81" t="n">
        <v>0</v>
      </c>
      <c r="J2671" s="81" t="n">
        <v>0</v>
      </c>
      <c r="K2671" s="82" t="n">
        <f aca="false">IF(J2671=0,0,J2671/I2671)</f>
        <v>0</v>
      </c>
      <c r="L2671" s="82" t="n">
        <f aca="false">I2671/UOM</f>
        <v>0</v>
      </c>
      <c r="M2671" s="82" t="n">
        <f aca="false">J2671/UOM</f>
        <v>0</v>
      </c>
      <c r="N2671" s="83" t="str">
        <f aca="false">IF(F2671="P","PHY",IF(F2671="G","G",E2671))</f>
        <v>P</v>
      </c>
      <c r="O2671" s="83" t="str">
        <f aca="false">IF(ISNA(VLOOKUP(G2671,BadCanCurves,1,FALSE())),VLOOKUP(D2671,FOLIOS,6,FALSE()),"not used")</f>
        <v>not used</v>
      </c>
      <c r="P2671" s="83" t="n">
        <f aca="false">IF($N2671="P",VLOOKUP(H2671,PrcBuckets,2,FALSE()),0)</f>
        <v>12</v>
      </c>
      <c r="Q2671" s="83" t="n">
        <f aca="false">IF($N2671="D",VLOOKUP(H2671,BasisBuckets,2,FALSE()),0)</f>
        <v>0</v>
      </c>
      <c r="R2671" s="83" t="n">
        <f aca="false">IF($N2671="PHY",VLOOKUP(H2671,PGDBuckets,2,FALSE()),0)</f>
        <v>0</v>
      </c>
      <c r="S2671" s="83" t="n">
        <f aca="false">IF($N2671="G",VLOOKUP(H2671,PGDBuckets,2,FALSE()),0)</f>
        <v>0</v>
      </c>
      <c r="T2671" s="83" t="n">
        <f aca="false">SUM(P2671:S2671)</f>
        <v>12</v>
      </c>
      <c r="U2671" s="83" t="str">
        <f aca="false">IF(O2671="not used","-",O2671&amp;N2671&amp;T2671)</f>
        <v>-</v>
      </c>
      <c r="V2671" s="83" t="str">
        <f aca="false">IF(O2671="Not Used","-",VLOOKUP(D2671,FOLIOS,7,FALSE())&amp;H2671)</f>
        <v>-</v>
      </c>
      <c r="W2671" s="83" t="str">
        <f aca="false">IF(U2671="-","-",O2671&amp;E2671&amp;H2671)</f>
        <v>-</v>
      </c>
      <c r="X2671" s="84" t="str">
        <f aca="false">D2671&amp;G2671</f>
        <v>FT-CAND-ERMS-PRCTRANS:AECO/EMP</v>
      </c>
      <c r="AF2671" s="0" t="str">
        <f aca="false">D2671&amp;V2671</f>
        <v>FT-CAND-ERMS-PRC-</v>
      </c>
    </row>
    <row r="2672" customFormat="false" ht="12.75" hidden="false" customHeight="false" outlineLevel="0" collapsed="false">
      <c r="A2672" s="80" t="n">
        <v>36682</v>
      </c>
      <c r="B2672" s="81" t="s">
        <v>55</v>
      </c>
      <c r="C2672" s="81" t="s">
        <v>56</v>
      </c>
      <c r="D2672" s="81" t="s">
        <v>94</v>
      </c>
      <c r="E2672" s="81" t="s">
        <v>24</v>
      </c>
      <c r="F2672" s="81"/>
      <c r="G2672" s="81" t="s">
        <v>83</v>
      </c>
      <c r="H2672" s="88" t="n">
        <v>38261</v>
      </c>
      <c r="I2672" s="81" t="n">
        <v>0</v>
      </c>
      <c r="J2672" s="81" t="n">
        <v>0</v>
      </c>
      <c r="K2672" s="82" t="n">
        <f aca="false">IF(J2672=0,0,J2672/I2672)</f>
        <v>0</v>
      </c>
      <c r="L2672" s="82" t="n">
        <f aca="false">I2672/UOM</f>
        <v>0</v>
      </c>
      <c r="M2672" s="82" t="n">
        <f aca="false">J2672/UOM</f>
        <v>0</v>
      </c>
      <c r="N2672" s="83" t="str">
        <f aca="false">IF(F2672="P","PHY",IF(F2672="G","G",E2672))</f>
        <v>P</v>
      </c>
      <c r="O2672" s="83" t="str">
        <f aca="false">IF(ISNA(VLOOKUP(G2672,BadCanCurves,1,FALSE())),VLOOKUP(D2672,FOLIOS,6,FALSE()),"not used")</f>
        <v>not used</v>
      </c>
      <c r="P2672" s="83" t="n">
        <f aca="false">IF($N2672="P",VLOOKUP(H2672,PrcBuckets,2,FALSE()),0)</f>
        <v>12</v>
      </c>
      <c r="Q2672" s="83" t="n">
        <f aca="false">IF($N2672="D",VLOOKUP(H2672,BasisBuckets,2,FALSE()),0)</f>
        <v>0</v>
      </c>
      <c r="R2672" s="83" t="n">
        <f aca="false">IF($N2672="PHY",VLOOKUP(H2672,PGDBuckets,2,FALSE()),0)</f>
        <v>0</v>
      </c>
      <c r="S2672" s="83" t="n">
        <f aca="false">IF($N2672="G",VLOOKUP(H2672,PGDBuckets,2,FALSE()),0)</f>
        <v>0</v>
      </c>
      <c r="T2672" s="83" t="n">
        <f aca="false">SUM(P2672:S2672)</f>
        <v>12</v>
      </c>
      <c r="U2672" s="83" t="str">
        <f aca="false">IF(O2672="not used","-",O2672&amp;N2672&amp;T2672)</f>
        <v>-</v>
      </c>
      <c r="V2672" s="83" t="str">
        <f aca="false">IF(O2672="Not Used","-",VLOOKUP(D2672,FOLIOS,7,FALSE())&amp;H2672)</f>
        <v>-</v>
      </c>
      <c r="W2672" s="83" t="str">
        <f aca="false">IF(U2672="-","-",O2672&amp;E2672&amp;H2672)</f>
        <v>-</v>
      </c>
      <c r="X2672" s="84" t="str">
        <f aca="false">D2672&amp;G2672</f>
        <v>FT-CAND-ERMS-PRCTRANS:AECO/EMP</v>
      </c>
      <c r="AF2672" s="0" t="str">
        <f aca="false">D2672&amp;V2672</f>
        <v>FT-CAND-ERMS-PRC-</v>
      </c>
    </row>
    <row r="2673" customFormat="false" ht="12.75" hidden="false" customHeight="false" outlineLevel="0" collapsed="false">
      <c r="A2673" s="80" t="n">
        <v>36682</v>
      </c>
      <c r="B2673" s="81" t="s">
        <v>55</v>
      </c>
      <c r="C2673" s="81" t="s">
        <v>56</v>
      </c>
      <c r="D2673" s="81" t="s">
        <v>94</v>
      </c>
      <c r="E2673" s="81" t="s">
        <v>24</v>
      </c>
      <c r="F2673" s="81"/>
      <c r="G2673" s="81" t="s">
        <v>83</v>
      </c>
      <c r="H2673" s="88" t="n">
        <v>38292</v>
      </c>
      <c r="I2673" s="81" t="n">
        <v>0</v>
      </c>
      <c r="J2673" s="81" t="n">
        <v>0</v>
      </c>
      <c r="K2673" s="82" t="n">
        <f aca="false">IF(J2673=0,0,J2673/I2673)</f>
        <v>0</v>
      </c>
      <c r="L2673" s="82" t="n">
        <f aca="false">I2673/UOM</f>
        <v>0</v>
      </c>
      <c r="M2673" s="82" t="n">
        <f aca="false">J2673/UOM</f>
        <v>0</v>
      </c>
      <c r="N2673" s="83" t="str">
        <f aca="false">IF(F2673="P","PHY",IF(F2673="G","G",E2673))</f>
        <v>P</v>
      </c>
      <c r="O2673" s="83" t="str">
        <f aca="false">IF(ISNA(VLOOKUP(G2673,BadCanCurves,1,FALSE())),VLOOKUP(D2673,FOLIOS,6,FALSE()),"not used")</f>
        <v>not used</v>
      </c>
      <c r="P2673" s="83" t="n">
        <f aca="false">IF($N2673="P",VLOOKUP(H2673,PrcBuckets,2,FALSE()),0)</f>
        <v>12</v>
      </c>
      <c r="Q2673" s="83" t="n">
        <f aca="false">IF($N2673="D",VLOOKUP(H2673,BasisBuckets,2,FALSE()),0)</f>
        <v>0</v>
      </c>
      <c r="R2673" s="83" t="n">
        <f aca="false">IF($N2673="PHY",VLOOKUP(H2673,PGDBuckets,2,FALSE()),0)</f>
        <v>0</v>
      </c>
      <c r="S2673" s="83" t="n">
        <f aca="false">IF($N2673="G",VLOOKUP(H2673,PGDBuckets,2,FALSE()),0)</f>
        <v>0</v>
      </c>
      <c r="T2673" s="83" t="n">
        <f aca="false">SUM(P2673:S2673)</f>
        <v>12</v>
      </c>
      <c r="U2673" s="83" t="str">
        <f aca="false">IF(O2673="not used","-",O2673&amp;N2673&amp;T2673)</f>
        <v>-</v>
      </c>
      <c r="V2673" s="83" t="str">
        <f aca="false">IF(O2673="Not Used","-",VLOOKUP(D2673,FOLIOS,7,FALSE())&amp;H2673)</f>
        <v>-</v>
      </c>
      <c r="W2673" s="83" t="str">
        <f aca="false">IF(U2673="-","-",O2673&amp;E2673&amp;H2673)</f>
        <v>-</v>
      </c>
      <c r="X2673" s="84" t="str">
        <f aca="false">D2673&amp;G2673</f>
        <v>FT-CAND-ERMS-PRCTRANS:AECO/EMP</v>
      </c>
      <c r="AF2673" s="0" t="str">
        <f aca="false">D2673&amp;V2673</f>
        <v>FT-CAND-ERMS-PRC-</v>
      </c>
    </row>
    <row r="2674" customFormat="false" ht="12.75" hidden="false" customHeight="false" outlineLevel="0" collapsed="false">
      <c r="A2674" s="80" t="n">
        <v>36682</v>
      </c>
      <c r="B2674" s="81" t="s">
        <v>55</v>
      </c>
      <c r="C2674" s="81" t="s">
        <v>56</v>
      </c>
      <c r="D2674" s="81" t="s">
        <v>94</v>
      </c>
      <c r="E2674" s="81" t="s">
        <v>24</v>
      </c>
      <c r="F2674" s="81"/>
      <c r="G2674" s="81" t="s">
        <v>83</v>
      </c>
      <c r="H2674" s="88" t="n">
        <v>38322</v>
      </c>
      <c r="I2674" s="81" t="n">
        <v>0</v>
      </c>
      <c r="J2674" s="81" t="n">
        <v>0</v>
      </c>
      <c r="K2674" s="82" t="n">
        <f aca="false">IF(J2674=0,0,J2674/I2674)</f>
        <v>0</v>
      </c>
      <c r="L2674" s="82" t="n">
        <f aca="false">I2674/UOM</f>
        <v>0</v>
      </c>
      <c r="M2674" s="82" t="n">
        <f aca="false">J2674/UOM</f>
        <v>0</v>
      </c>
      <c r="N2674" s="83" t="str">
        <f aca="false">IF(F2674="P","PHY",IF(F2674="G","G",E2674))</f>
        <v>P</v>
      </c>
      <c r="O2674" s="83" t="str">
        <f aca="false">IF(ISNA(VLOOKUP(G2674,BadCanCurves,1,FALSE())),VLOOKUP(D2674,FOLIOS,6,FALSE()),"not used")</f>
        <v>not used</v>
      </c>
      <c r="P2674" s="83" t="n">
        <f aca="false">IF($N2674="P",VLOOKUP(H2674,PrcBuckets,2,FALSE()),0)</f>
        <v>12</v>
      </c>
      <c r="Q2674" s="83" t="n">
        <f aca="false">IF($N2674="D",VLOOKUP(H2674,BasisBuckets,2,FALSE()),0)</f>
        <v>0</v>
      </c>
      <c r="R2674" s="83" t="n">
        <f aca="false">IF($N2674="PHY",VLOOKUP(H2674,PGDBuckets,2,FALSE()),0)</f>
        <v>0</v>
      </c>
      <c r="S2674" s="83" t="n">
        <f aca="false">IF($N2674="G",VLOOKUP(H2674,PGDBuckets,2,FALSE()),0)</f>
        <v>0</v>
      </c>
      <c r="T2674" s="83" t="n">
        <f aca="false">SUM(P2674:S2674)</f>
        <v>12</v>
      </c>
      <c r="U2674" s="83" t="str">
        <f aca="false">IF(O2674="not used","-",O2674&amp;N2674&amp;T2674)</f>
        <v>-</v>
      </c>
      <c r="V2674" s="83" t="str">
        <f aca="false">IF(O2674="Not Used","-",VLOOKUP(D2674,FOLIOS,7,FALSE())&amp;H2674)</f>
        <v>-</v>
      </c>
      <c r="W2674" s="83" t="str">
        <f aca="false">IF(U2674="-","-",O2674&amp;E2674&amp;H2674)</f>
        <v>-</v>
      </c>
      <c r="X2674" s="84" t="str">
        <f aca="false">D2674&amp;G2674</f>
        <v>FT-CAND-ERMS-PRCTRANS:AECO/EMP</v>
      </c>
      <c r="AF2674" s="0" t="str">
        <f aca="false">D2674&amp;V2674</f>
        <v>FT-CAND-ERMS-PRC-</v>
      </c>
    </row>
    <row r="2675" customFormat="false" ht="12.75" hidden="false" customHeight="false" outlineLevel="0" collapsed="false">
      <c r="A2675" s="80" t="n">
        <v>36682</v>
      </c>
      <c r="B2675" s="81" t="s">
        <v>55</v>
      </c>
      <c r="C2675" s="81" t="s">
        <v>56</v>
      </c>
      <c r="D2675" s="81" t="s">
        <v>94</v>
      </c>
      <c r="E2675" s="81" t="s">
        <v>24</v>
      </c>
      <c r="F2675" s="81"/>
      <c r="G2675" s="81" t="s">
        <v>83</v>
      </c>
      <c r="H2675" s="88" t="n">
        <v>38353</v>
      </c>
      <c r="I2675" s="81" t="n">
        <v>0</v>
      </c>
      <c r="J2675" s="81" t="n">
        <v>0</v>
      </c>
      <c r="K2675" s="82" t="n">
        <f aca="false">IF(J2675=0,0,J2675/I2675)</f>
        <v>0</v>
      </c>
      <c r="L2675" s="82" t="n">
        <f aca="false">I2675/UOM</f>
        <v>0</v>
      </c>
      <c r="M2675" s="82" t="n">
        <f aca="false">J2675/UOM</f>
        <v>0</v>
      </c>
      <c r="N2675" s="83" t="str">
        <f aca="false">IF(F2675="P","PHY",IF(F2675="G","G",E2675))</f>
        <v>P</v>
      </c>
      <c r="O2675" s="83" t="str">
        <f aca="false">IF(ISNA(VLOOKUP(G2675,BadCanCurves,1,FALSE())),VLOOKUP(D2675,FOLIOS,6,FALSE()),"not used")</f>
        <v>not used</v>
      </c>
      <c r="P2675" s="83" t="n">
        <f aca="false">IF($N2675="P",VLOOKUP(H2675,PrcBuckets,2,FALSE()),0)</f>
        <v>13</v>
      </c>
      <c r="Q2675" s="83" t="n">
        <f aca="false">IF($N2675="D",VLOOKUP(H2675,BasisBuckets,2,FALSE()),0)</f>
        <v>0</v>
      </c>
      <c r="R2675" s="83" t="n">
        <f aca="false">IF($N2675="PHY",VLOOKUP(H2675,PGDBuckets,2,FALSE()),0)</f>
        <v>0</v>
      </c>
      <c r="S2675" s="83" t="n">
        <f aca="false">IF($N2675="G",VLOOKUP(H2675,PGDBuckets,2,FALSE()),0)</f>
        <v>0</v>
      </c>
      <c r="T2675" s="83" t="n">
        <f aca="false">SUM(P2675:S2675)</f>
        <v>13</v>
      </c>
      <c r="U2675" s="83" t="str">
        <f aca="false">IF(O2675="not used","-",O2675&amp;N2675&amp;T2675)</f>
        <v>-</v>
      </c>
      <c r="V2675" s="83" t="str">
        <f aca="false">IF(O2675="Not Used","-",VLOOKUP(D2675,FOLIOS,7,FALSE())&amp;H2675)</f>
        <v>-</v>
      </c>
      <c r="W2675" s="83" t="str">
        <f aca="false">IF(U2675="-","-",O2675&amp;E2675&amp;H2675)</f>
        <v>-</v>
      </c>
      <c r="X2675" s="84" t="str">
        <f aca="false">D2675&amp;G2675</f>
        <v>FT-CAND-ERMS-PRCTRANS:AECO/EMP</v>
      </c>
      <c r="AF2675" s="0" t="str">
        <f aca="false">D2675&amp;V2675</f>
        <v>FT-CAND-ERMS-PRC-</v>
      </c>
    </row>
    <row r="2676" customFormat="false" ht="12.75" hidden="false" customHeight="false" outlineLevel="0" collapsed="false">
      <c r="A2676" s="80" t="n">
        <v>36682</v>
      </c>
      <c r="B2676" s="81" t="s">
        <v>55</v>
      </c>
      <c r="C2676" s="81" t="s">
        <v>56</v>
      </c>
      <c r="D2676" s="81" t="s">
        <v>94</v>
      </c>
      <c r="E2676" s="81" t="s">
        <v>24</v>
      </c>
      <c r="F2676" s="81"/>
      <c r="G2676" s="81" t="s">
        <v>83</v>
      </c>
      <c r="H2676" s="88" t="n">
        <v>38384</v>
      </c>
      <c r="I2676" s="81" t="n">
        <v>0</v>
      </c>
      <c r="J2676" s="81" t="n">
        <v>0</v>
      </c>
      <c r="K2676" s="82" t="n">
        <f aca="false">IF(J2676=0,0,J2676/I2676)</f>
        <v>0</v>
      </c>
      <c r="L2676" s="82" t="n">
        <f aca="false">I2676/UOM</f>
        <v>0</v>
      </c>
      <c r="M2676" s="82" t="n">
        <f aca="false">J2676/UOM</f>
        <v>0</v>
      </c>
      <c r="N2676" s="83" t="str">
        <f aca="false">IF(F2676="P","PHY",IF(F2676="G","G",E2676))</f>
        <v>P</v>
      </c>
      <c r="O2676" s="83" t="str">
        <f aca="false">IF(ISNA(VLOOKUP(G2676,BadCanCurves,1,FALSE())),VLOOKUP(D2676,FOLIOS,6,FALSE()),"not used")</f>
        <v>not used</v>
      </c>
      <c r="P2676" s="83" t="n">
        <f aca="false">IF($N2676="P",VLOOKUP(H2676,PrcBuckets,2,FALSE()),0)</f>
        <v>13</v>
      </c>
      <c r="Q2676" s="83" t="n">
        <f aca="false">IF($N2676="D",VLOOKUP(H2676,BasisBuckets,2,FALSE()),0)</f>
        <v>0</v>
      </c>
      <c r="R2676" s="83" t="n">
        <f aca="false">IF($N2676="PHY",VLOOKUP(H2676,PGDBuckets,2,FALSE()),0)</f>
        <v>0</v>
      </c>
      <c r="S2676" s="83" t="n">
        <f aca="false">IF($N2676="G",VLOOKUP(H2676,PGDBuckets,2,FALSE()),0)</f>
        <v>0</v>
      </c>
      <c r="T2676" s="83" t="n">
        <f aca="false">SUM(P2676:S2676)</f>
        <v>13</v>
      </c>
      <c r="U2676" s="83" t="str">
        <f aca="false">IF(O2676="not used","-",O2676&amp;N2676&amp;T2676)</f>
        <v>-</v>
      </c>
      <c r="V2676" s="83" t="str">
        <f aca="false">IF(O2676="Not Used","-",VLOOKUP(D2676,FOLIOS,7,FALSE())&amp;H2676)</f>
        <v>-</v>
      </c>
      <c r="W2676" s="83" t="str">
        <f aca="false">IF(U2676="-","-",O2676&amp;E2676&amp;H2676)</f>
        <v>-</v>
      </c>
      <c r="X2676" s="84" t="str">
        <f aca="false">D2676&amp;G2676</f>
        <v>FT-CAND-ERMS-PRCTRANS:AECO/EMP</v>
      </c>
      <c r="AF2676" s="0" t="str">
        <f aca="false">D2676&amp;V2676</f>
        <v>FT-CAND-ERMS-PRC-</v>
      </c>
    </row>
    <row r="2677" customFormat="false" ht="12.75" hidden="false" customHeight="false" outlineLevel="0" collapsed="false">
      <c r="A2677" s="80" t="n">
        <v>36682</v>
      </c>
      <c r="B2677" s="81" t="s">
        <v>55</v>
      </c>
      <c r="C2677" s="81" t="s">
        <v>56</v>
      </c>
      <c r="D2677" s="81" t="s">
        <v>94</v>
      </c>
      <c r="E2677" s="81" t="s">
        <v>24</v>
      </c>
      <c r="F2677" s="81"/>
      <c r="G2677" s="81" t="s">
        <v>83</v>
      </c>
      <c r="H2677" s="88" t="n">
        <v>38412</v>
      </c>
      <c r="I2677" s="81" t="n">
        <v>0</v>
      </c>
      <c r="J2677" s="81" t="n">
        <v>0</v>
      </c>
      <c r="K2677" s="82" t="n">
        <f aca="false">IF(J2677=0,0,J2677/I2677)</f>
        <v>0</v>
      </c>
      <c r="L2677" s="82" t="n">
        <f aca="false">I2677/UOM</f>
        <v>0</v>
      </c>
      <c r="M2677" s="82" t="n">
        <f aca="false">J2677/UOM</f>
        <v>0</v>
      </c>
      <c r="N2677" s="83" t="str">
        <f aca="false">IF(F2677="P","PHY",IF(F2677="G","G",E2677))</f>
        <v>P</v>
      </c>
      <c r="O2677" s="83" t="str">
        <f aca="false">IF(ISNA(VLOOKUP(G2677,BadCanCurves,1,FALSE())),VLOOKUP(D2677,FOLIOS,6,FALSE()),"not used")</f>
        <v>not used</v>
      </c>
      <c r="P2677" s="83" t="n">
        <f aca="false">IF($N2677="P",VLOOKUP(H2677,PrcBuckets,2,FALSE()),0)</f>
        <v>13</v>
      </c>
      <c r="Q2677" s="83" t="n">
        <f aca="false">IF($N2677="D",VLOOKUP(H2677,BasisBuckets,2,FALSE()),0)</f>
        <v>0</v>
      </c>
      <c r="R2677" s="83" t="n">
        <f aca="false">IF($N2677="PHY",VLOOKUP(H2677,PGDBuckets,2,FALSE()),0)</f>
        <v>0</v>
      </c>
      <c r="S2677" s="83" t="n">
        <f aca="false">IF($N2677="G",VLOOKUP(H2677,PGDBuckets,2,FALSE()),0)</f>
        <v>0</v>
      </c>
      <c r="T2677" s="83" t="n">
        <f aca="false">SUM(P2677:S2677)</f>
        <v>13</v>
      </c>
      <c r="U2677" s="83" t="str">
        <f aca="false">IF(O2677="not used","-",O2677&amp;N2677&amp;T2677)</f>
        <v>-</v>
      </c>
      <c r="V2677" s="83" t="str">
        <f aca="false">IF(O2677="Not Used","-",VLOOKUP(D2677,FOLIOS,7,FALSE())&amp;H2677)</f>
        <v>-</v>
      </c>
      <c r="W2677" s="83" t="str">
        <f aca="false">IF(U2677="-","-",O2677&amp;E2677&amp;H2677)</f>
        <v>-</v>
      </c>
      <c r="X2677" s="84" t="str">
        <f aca="false">D2677&amp;G2677</f>
        <v>FT-CAND-ERMS-PRCTRANS:AECO/EMP</v>
      </c>
      <c r="AF2677" s="0" t="str">
        <f aca="false">D2677&amp;V2677</f>
        <v>FT-CAND-ERMS-PRC-</v>
      </c>
    </row>
    <row r="2678" customFormat="false" ht="12.75" hidden="false" customHeight="false" outlineLevel="0" collapsed="false">
      <c r="A2678" s="80" t="n">
        <v>36682</v>
      </c>
      <c r="B2678" s="81" t="s">
        <v>55</v>
      </c>
      <c r="C2678" s="81" t="s">
        <v>56</v>
      </c>
      <c r="D2678" s="81" t="s">
        <v>94</v>
      </c>
      <c r="E2678" s="81" t="s">
        <v>24</v>
      </c>
      <c r="F2678" s="81"/>
      <c r="G2678" s="81" t="s">
        <v>83</v>
      </c>
      <c r="H2678" s="88" t="n">
        <v>38443</v>
      </c>
      <c r="I2678" s="81" t="n">
        <v>0</v>
      </c>
      <c r="J2678" s="81" t="n">
        <v>0</v>
      </c>
      <c r="K2678" s="82" t="n">
        <f aca="false">IF(J2678=0,0,J2678/I2678)</f>
        <v>0</v>
      </c>
      <c r="L2678" s="82" t="n">
        <f aca="false">I2678/UOM</f>
        <v>0</v>
      </c>
      <c r="M2678" s="82" t="n">
        <f aca="false">J2678/UOM</f>
        <v>0</v>
      </c>
      <c r="N2678" s="83" t="str">
        <f aca="false">IF(F2678="P","PHY",IF(F2678="G","G",E2678))</f>
        <v>P</v>
      </c>
      <c r="O2678" s="83" t="str">
        <f aca="false">IF(ISNA(VLOOKUP(G2678,BadCanCurves,1,FALSE())),VLOOKUP(D2678,FOLIOS,6,FALSE()),"not used")</f>
        <v>not used</v>
      </c>
      <c r="P2678" s="83" t="n">
        <f aca="false">IF($N2678="P",VLOOKUP(H2678,PrcBuckets,2,FALSE()),0)</f>
        <v>13</v>
      </c>
      <c r="Q2678" s="83" t="n">
        <f aca="false">IF($N2678="D",VLOOKUP(H2678,BasisBuckets,2,FALSE()),0)</f>
        <v>0</v>
      </c>
      <c r="R2678" s="83" t="n">
        <f aca="false">IF($N2678="PHY",VLOOKUP(H2678,PGDBuckets,2,FALSE()),0)</f>
        <v>0</v>
      </c>
      <c r="S2678" s="83" t="n">
        <f aca="false">IF($N2678="G",VLOOKUP(H2678,PGDBuckets,2,FALSE()),0)</f>
        <v>0</v>
      </c>
      <c r="T2678" s="83" t="n">
        <f aca="false">SUM(P2678:S2678)</f>
        <v>13</v>
      </c>
      <c r="U2678" s="83" t="str">
        <f aca="false">IF(O2678="not used","-",O2678&amp;N2678&amp;T2678)</f>
        <v>-</v>
      </c>
      <c r="V2678" s="83" t="str">
        <f aca="false">IF(O2678="Not Used","-",VLOOKUP(D2678,FOLIOS,7,FALSE())&amp;H2678)</f>
        <v>-</v>
      </c>
      <c r="W2678" s="83" t="str">
        <f aca="false">IF(U2678="-","-",O2678&amp;E2678&amp;H2678)</f>
        <v>-</v>
      </c>
      <c r="X2678" s="84" t="str">
        <f aca="false">D2678&amp;G2678</f>
        <v>FT-CAND-ERMS-PRCTRANS:AECO/EMP</v>
      </c>
      <c r="AF2678" s="0" t="str">
        <f aca="false">D2678&amp;V2678</f>
        <v>FT-CAND-ERMS-PRC-</v>
      </c>
    </row>
    <row r="2679" customFormat="false" ht="12.75" hidden="false" customHeight="false" outlineLevel="0" collapsed="false">
      <c r="A2679" s="80" t="n">
        <v>36682</v>
      </c>
      <c r="B2679" s="81" t="s">
        <v>55</v>
      </c>
      <c r="C2679" s="81" t="s">
        <v>56</v>
      </c>
      <c r="D2679" s="81" t="s">
        <v>94</v>
      </c>
      <c r="E2679" s="81" t="s">
        <v>24</v>
      </c>
      <c r="F2679" s="81"/>
      <c r="G2679" s="81" t="s">
        <v>83</v>
      </c>
      <c r="H2679" s="88" t="n">
        <v>38473</v>
      </c>
      <c r="I2679" s="81" t="n">
        <v>0</v>
      </c>
      <c r="J2679" s="81" t="n">
        <v>0</v>
      </c>
      <c r="K2679" s="82" t="n">
        <f aca="false">IF(J2679=0,0,J2679/I2679)</f>
        <v>0</v>
      </c>
      <c r="L2679" s="82" t="n">
        <f aca="false">I2679/UOM</f>
        <v>0</v>
      </c>
      <c r="M2679" s="82" t="n">
        <f aca="false">J2679/UOM</f>
        <v>0</v>
      </c>
      <c r="N2679" s="83" t="str">
        <f aca="false">IF(F2679="P","PHY",IF(F2679="G","G",E2679))</f>
        <v>P</v>
      </c>
      <c r="O2679" s="83" t="str">
        <f aca="false">IF(ISNA(VLOOKUP(G2679,BadCanCurves,1,FALSE())),VLOOKUP(D2679,FOLIOS,6,FALSE()),"not used")</f>
        <v>not used</v>
      </c>
      <c r="P2679" s="83" t="n">
        <f aca="false">IF($N2679="P",VLOOKUP(H2679,PrcBuckets,2,FALSE()),0)</f>
        <v>13</v>
      </c>
      <c r="Q2679" s="83" t="n">
        <f aca="false">IF($N2679="D",VLOOKUP(H2679,BasisBuckets,2,FALSE()),0)</f>
        <v>0</v>
      </c>
      <c r="R2679" s="83" t="n">
        <f aca="false">IF($N2679="PHY",VLOOKUP(H2679,PGDBuckets,2,FALSE()),0)</f>
        <v>0</v>
      </c>
      <c r="S2679" s="83" t="n">
        <f aca="false">IF($N2679="G",VLOOKUP(H2679,PGDBuckets,2,FALSE()),0)</f>
        <v>0</v>
      </c>
      <c r="T2679" s="83" t="n">
        <f aca="false">SUM(P2679:S2679)</f>
        <v>13</v>
      </c>
      <c r="U2679" s="83" t="str">
        <f aca="false">IF(O2679="not used","-",O2679&amp;N2679&amp;T2679)</f>
        <v>-</v>
      </c>
      <c r="V2679" s="83" t="str">
        <f aca="false">IF(O2679="Not Used","-",VLOOKUP(D2679,FOLIOS,7,FALSE())&amp;H2679)</f>
        <v>-</v>
      </c>
      <c r="W2679" s="83" t="str">
        <f aca="false">IF(U2679="-","-",O2679&amp;E2679&amp;H2679)</f>
        <v>-</v>
      </c>
      <c r="X2679" s="84" t="str">
        <f aca="false">D2679&amp;G2679</f>
        <v>FT-CAND-ERMS-PRCTRANS:AECO/EMP</v>
      </c>
      <c r="AF2679" s="0" t="str">
        <f aca="false">D2679&amp;V2679</f>
        <v>FT-CAND-ERMS-PRC-</v>
      </c>
    </row>
    <row r="2680" customFormat="false" ht="12.75" hidden="false" customHeight="false" outlineLevel="0" collapsed="false">
      <c r="A2680" s="80" t="n">
        <v>36682</v>
      </c>
      <c r="B2680" s="81" t="s">
        <v>55</v>
      </c>
      <c r="C2680" s="81" t="s">
        <v>56</v>
      </c>
      <c r="D2680" s="81" t="s">
        <v>94</v>
      </c>
      <c r="E2680" s="81" t="s">
        <v>24</v>
      </c>
      <c r="F2680" s="81"/>
      <c r="G2680" s="81" t="s">
        <v>83</v>
      </c>
      <c r="H2680" s="88" t="n">
        <v>38504</v>
      </c>
      <c r="I2680" s="81" t="n">
        <v>0</v>
      </c>
      <c r="J2680" s="81" t="n">
        <v>0</v>
      </c>
      <c r="K2680" s="82" t="n">
        <f aca="false">IF(J2680=0,0,J2680/I2680)</f>
        <v>0</v>
      </c>
      <c r="L2680" s="82" t="n">
        <f aca="false">I2680/UOM</f>
        <v>0</v>
      </c>
      <c r="M2680" s="82" t="n">
        <f aca="false">J2680/UOM</f>
        <v>0</v>
      </c>
      <c r="N2680" s="83" t="str">
        <f aca="false">IF(F2680="P","PHY",IF(F2680="G","G",E2680))</f>
        <v>P</v>
      </c>
      <c r="O2680" s="83" t="str">
        <f aca="false">IF(ISNA(VLOOKUP(G2680,BadCanCurves,1,FALSE())),VLOOKUP(D2680,FOLIOS,6,FALSE()),"not used")</f>
        <v>not used</v>
      </c>
      <c r="P2680" s="83" t="n">
        <f aca="false">IF($N2680="P",VLOOKUP(H2680,PrcBuckets,2,FALSE()),0)</f>
        <v>13</v>
      </c>
      <c r="Q2680" s="83" t="n">
        <f aca="false">IF($N2680="D",VLOOKUP(H2680,BasisBuckets,2,FALSE()),0)</f>
        <v>0</v>
      </c>
      <c r="R2680" s="83" t="n">
        <f aca="false">IF($N2680="PHY",VLOOKUP(H2680,PGDBuckets,2,FALSE()),0)</f>
        <v>0</v>
      </c>
      <c r="S2680" s="83" t="n">
        <f aca="false">IF($N2680="G",VLOOKUP(H2680,PGDBuckets,2,FALSE()),0)</f>
        <v>0</v>
      </c>
      <c r="T2680" s="83" t="n">
        <f aca="false">SUM(P2680:S2680)</f>
        <v>13</v>
      </c>
      <c r="U2680" s="83" t="str">
        <f aca="false">IF(O2680="not used","-",O2680&amp;N2680&amp;T2680)</f>
        <v>-</v>
      </c>
      <c r="V2680" s="83" t="str">
        <f aca="false">IF(O2680="Not Used","-",VLOOKUP(D2680,FOLIOS,7,FALSE())&amp;H2680)</f>
        <v>-</v>
      </c>
      <c r="W2680" s="83" t="str">
        <f aca="false">IF(U2680="-","-",O2680&amp;E2680&amp;H2680)</f>
        <v>-</v>
      </c>
      <c r="X2680" s="84" t="str">
        <f aca="false">D2680&amp;G2680</f>
        <v>FT-CAND-ERMS-PRCTRANS:AECO/EMP</v>
      </c>
      <c r="AF2680" s="0" t="str">
        <f aca="false">D2680&amp;V2680</f>
        <v>FT-CAND-ERMS-PRC-</v>
      </c>
    </row>
    <row r="2681" customFormat="false" ht="12.75" hidden="false" customHeight="false" outlineLevel="0" collapsed="false">
      <c r="A2681" s="80" t="n">
        <v>36682</v>
      </c>
      <c r="B2681" s="81" t="s">
        <v>55</v>
      </c>
      <c r="C2681" s="81" t="s">
        <v>56</v>
      </c>
      <c r="D2681" s="81" t="s">
        <v>94</v>
      </c>
      <c r="E2681" s="81" t="s">
        <v>24</v>
      </c>
      <c r="F2681" s="81"/>
      <c r="G2681" s="81" t="s">
        <v>83</v>
      </c>
      <c r="H2681" s="88" t="n">
        <v>38534</v>
      </c>
      <c r="I2681" s="81" t="n">
        <v>0</v>
      </c>
      <c r="J2681" s="81" t="n">
        <v>0</v>
      </c>
      <c r="K2681" s="82" t="n">
        <f aca="false">IF(J2681=0,0,J2681/I2681)</f>
        <v>0</v>
      </c>
      <c r="L2681" s="82" t="n">
        <f aca="false">I2681/UOM</f>
        <v>0</v>
      </c>
      <c r="M2681" s="82" t="n">
        <f aca="false">J2681/UOM</f>
        <v>0</v>
      </c>
      <c r="N2681" s="83" t="str">
        <f aca="false">IF(F2681="P","PHY",IF(F2681="G","G",E2681))</f>
        <v>P</v>
      </c>
      <c r="O2681" s="83" t="str">
        <f aca="false">IF(ISNA(VLOOKUP(G2681,BadCanCurves,1,FALSE())),VLOOKUP(D2681,FOLIOS,6,FALSE()),"not used")</f>
        <v>not used</v>
      </c>
      <c r="P2681" s="83" t="n">
        <f aca="false">IF($N2681="P",VLOOKUP(H2681,PrcBuckets,2,FALSE()),0)</f>
        <v>13</v>
      </c>
      <c r="Q2681" s="83" t="n">
        <f aca="false">IF($N2681="D",VLOOKUP(H2681,BasisBuckets,2,FALSE()),0)</f>
        <v>0</v>
      </c>
      <c r="R2681" s="83" t="n">
        <f aca="false">IF($N2681="PHY",VLOOKUP(H2681,PGDBuckets,2,FALSE()),0)</f>
        <v>0</v>
      </c>
      <c r="S2681" s="83" t="n">
        <f aca="false">IF($N2681="G",VLOOKUP(H2681,PGDBuckets,2,FALSE()),0)</f>
        <v>0</v>
      </c>
      <c r="T2681" s="83" t="n">
        <f aca="false">SUM(P2681:S2681)</f>
        <v>13</v>
      </c>
      <c r="U2681" s="83" t="str">
        <f aca="false">IF(O2681="not used","-",O2681&amp;N2681&amp;T2681)</f>
        <v>-</v>
      </c>
      <c r="V2681" s="83" t="str">
        <f aca="false">IF(O2681="Not Used","-",VLOOKUP(D2681,FOLIOS,7,FALSE())&amp;H2681)</f>
        <v>-</v>
      </c>
      <c r="W2681" s="83" t="str">
        <f aca="false">IF(U2681="-","-",O2681&amp;E2681&amp;H2681)</f>
        <v>-</v>
      </c>
      <c r="X2681" s="84" t="str">
        <f aca="false">D2681&amp;G2681</f>
        <v>FT-CAND-ERMS-PRCTRANS:AECO/EMP</v>
      </c>
      <c r="AF2681" s="0" t="str">
        <f aca="false">D2681&amp;V2681</f>
        <v>FT-CAND-ERMS-PRC-</v>
      </c>
    </row>
    <row r="2682" customFormat="false" ht="12.75" hidden="false" customHeight="false" outlineLevel="0" collapsed="false">
      <c r="A2682" s="80" t="n">
        <v>36682</v>
      </c>
      <c r="B2682" s="81" t="s">
        <v>55</v>
      </c>
      <c r="C2682" s="81" t="s">
        <v>56</v>
      </c>
      <c r="D2682" s="81" t="s">
        <v>94</v>
      </c>
      <c r="E2682" s="81" t="s">
        <v>24</v>
      </c>
      <c r="F2682" s="81"/>
      <c r="G2682" s="81" t="s">
        <v>83</v>
      </c>
      <c r="H2682" s="88" t="n">
        <v>38565</v>
      </c>
      <c r="I2682" s="81" t="n">
        <v>0</v>
      </c>
      <c r="J2682" s="81" t="n">
        <v>0</v>
      </c>
      <c r="K2682" s="82" t="n">
        <f aca="false">IF(J2682=0,0,J2682/I2682)</f>
        <v>0</v>
      </c>
      <c r="L2682" s="82" t="n">
        <f aca="false">I2682/UOM</f>
        <v>0</v>
      </c>
      <c r="M2682" s="82" t="n">
        <f aca="false">J2682/UOM</f>
        <v>0</v>
      </c>
      <c r="N2682" s="83" t="str">
        <f aca="false">IF(F2682="P","PHY",IF(F2682="G","G",E2682))</f>
        <v>P</v>
      </c>
      <c r="O2682" s="83" t="str">
        <f aca="false">IF(ISNA(VLOOKUP(G2682,BadCanCurves,1,FALSE())),VLOOKUP(D2682,FOLIOS,6,FALSE()),"not used")</f>
        <v>not used</v>
      </c>
      <c r="P2682" s="83" t="n">
        <f aca="false">IF($N2682="P",VLOOKUP(H2682,PrcBuckets,2,FALSE()),0)</f>
        <v>13</v>
      </c>
      <c r="Q2682" s="83" t="n">
        <f aca="false">IF($N2682="D",VLOOKUP(H2682,BasisBuckets,2,FALSE()),0)</f>
        <v>0</v>
      </c>
      <c r="R2682" s="83" t="n">
        <f aca="false">IF($N2682="PHY",VLOOKUP(H2682,PGDBuckets,2,FALSE()),0)</f>
        <v>0</v>
      </c>
      <c r="S2682" s="83" t="n">
        <f aca="false">IF($N2682="G",VLOOKUP(H2682,PGDBuckets,2,FALSE()),0)</f>
        <v>0</v>
      </c>
      <c r="T2682" s="83" t="n">
        <f aca="false">SUM(P2682:S2682)</f>
        <v>13</v>
      </c>
      <c r="U2682" s="83" t="str">
        <f aca="false">IF(O2682="not used","-",O2682&amp;N2682&amp;T2682)</f>
        <v>-</v>
      </c>
      <c r="V2682" s="83" t="str">
        <f aca="false">IF(O2682="Not Used","-",VLOOKUP(D2682,FOLIOS,7,FALSE())&amp;H2682)</f>
        <v>-</v>
      </c>
      <c r="W2682" s="83" t="str">
        <f aca="false">IF(U2682="-","-",O2682&amp;E2682&amp;H2682)</f>
        <v>-</v>
      </c>
      <c r="X2682" s="84" t="str">
        <f aca="false">D2682&amp;G2682</f>
        <v>FT-CAND-ERMS-PRCTRANS:AECO/EMP</v>
      </c>
      <c r="AF2682" s="0" t="str">
        <f aca="false">D2682&amp;V2682</f>
        <v>FT-CAND-ERMS-PRC-</v>
      </c>
    </row>
    <row r="2683" customFormat="false" ht="12.75" hidden="false" customHeight="false" outlineLevel="0" collapsed="false">
      <c r="A2683" s="80" t="n">
        <v>36682</v>
      </c>
      <c r="B2683" s="81" t="s">
        <v>55</v>
      </c>
      <c r="C2683" s="81" t="s">
        <v>56</v>
      </c>
      <c r="D2683" s="81" t="s">
        <v>94</v>
      </c>
      <c r="E2683" s="81" t="s">
        <v>24</v>
      </c>
      <c r="F2683" s="81"/>
      <c r="G2683" s="81" t="s">
        <v>83</v>
      </c>
      <c r="H2683" s="88" t="n">
        <v>38596</v>
      </c>
      <c r="I2683" s="81" t="n">
        <v>0</v>
      </c>
      <c r="J2683" s="81" t="n">
        <v>0</v>
      </c>
      <c r="K2683" s="82" t="n">
        <f aca="false">IF(J2683=0,0,J2683/I2683)</f>
        <v>0</v>
      </c>
      <c r="L2683" s="82" t="n">
        <f aca="false">I2683/UOM</f>
        <v>0</v>
      </c>
      <c r="M2683" s="82" t="n">
        <f aca="false">J2683/UOM</f>
        <v>0</v>
      </c>
      <c r="N2683" s="83" t="str">
        <f aca="false">IF(F2683="P","PHY",IF(F2683="G","G",E2683))</f>
        <v>P</v>
      </c>
      <c r="O2683" s="83" t="str">
        <f aca="false">IF(ISNA(VLOOKUP(G2683,BadCanCurves,1,FALSE())),VLOOKUP(D2683,FOLIOS,6,FALSE()),"not used")</f>
        <v>not used</v>
      </c>
      <c r="P2683" s="83" t="n">
        <f aca="false">IF($N2683="P",VLOOKUP(H2683,PrcBuckets,2,FALSE()),0)</f>
        <v>13</v>
      </c>
      <c r="Q2683" s="83" t="n">
        <f aca="false">IF($N2683="D",VLOOKUP(H2683,BasisBuckets,2,FALSE()),0)</f>
        <v>0</v>
      </c>
      <c r="R2683" s="83" t="n">
        <f aca="false">IF($N2683="PHY",VLOOKUP(H2683,PGDBuckets,2,FALSE()),0)</f>
        <v>0</v>
      </c>
      <c r="S2683" s="83" t="n">
        <f aca="false">IF($N2683="G",VLOOKUP(H2683,PGDBuckets,2,FALSE()),0)</f>
        <v>0</v>
      </c>
      <c r="T2683" s="83" t="n">
        <f aca="false">SUM(P2683:S2683)</f>
        <v>13</v>
      </c>
      <c r="U2683" s="83" t="str">
        <f aca="false">IF(O2683="not used","-",O2683&amp;N2683&amp;T2683)</f>
        <v>-</v>
      </c>
      <c r="V2683" s="83" t="str">
        <f aca="false">IF(O2683="Not Used","-",VLOOKUP(D2683,FOLIOS,7,FALSE())&amp;H2683)</f>
        <v>-</v>
      </c>
      <c r="W2683" s="83" t="str">
        <f aca="false">IF(U2683="-","-",O2683&amp;E2683&amp;H2683)</f>
        <v>-</v>
      </c>
      <c r="X2683" s="84" t="str">
        <f aca="false">D2683&amp;G2683</f>
        <v>FT-CAND-ERMS-PRCTRANS:AECO/EMP</v>
      </c>
      <c r="AF2683" s="0" t="str">
        <f aca="false">D2683&amp;V2683</f>
        <v>FT-CAND-ERMS-PRC-</v>
      </c>
    </row>
    <row r="2684" customFormat="false" ht="12.75" hidden="false" customHeight="false" outlineLevel="0" collapsed="false">
      <c r="A2684" s="80" t="n">
        <v>36682</v>
      </c>
      <c r="B2684" s="81" t="s">
        <v>55</v>
      </c>
      <c r="C2684" s="81" t="s">
        <v>56</v>
      </c>
      <c r="D2684" s="81" t="s">
        <v>94</v>
      </c>
      <c r="E2684" s="81" t="s">
        <v>24</v>
      </c>
      <c r="F2684" s="81"/>
      <c r="G2684" s="81" t="s">
        <v>83</v>
      </c>
      <c r="H2684" s="88" t="n">
        <v>38626</v>
      </c>
      <c r="I2684" s="81" t="n">
        <v>0</v>
      </c>
      <c r="J2684" s="81" t="n">
        <v>0</v>
      </c>
      <c r="K2684" s="82" t="n">
        <f aca="false">IF(J2684=0,0,J2684/I2684)</f>
        <v>0</v>
      </c>
      <c r="L2684" s="82" t="n">
        <f aca="false">I2684/UOM</f>
        <v>0</v>
      </c>
      <c r="M2684" s="82" t="n">
        <f aca="false">J2684/UOM</f>
        <v>0</v>
      </c>
      <c r="N2684" s="83" t="str">
        <f aca="false">IF(F2684="P","PHY",IF(F2684="G","G",E2684))</f>
        <v>P</v>
      </c>
      <c r="O2684" s="83" t="str">
        <f aca="false">IF(ISNA(VLOOKUP(G2684,BadCanCurves,1,FALSE())),VLOOKUP(D2684,FOLIOS,6,FALSE()),"not used")</f>
        <v>not used</v>
      </c>
      <c r="P2684" s="83" t="n">
        <f aca="false">IF($N2684="P",VLOOKUP(H2684,PrcBuckets,2,FALSE()),0)</f>
        <v>13</v>
      </c>
      <c r="Q2684" s="83" t="n">
        <f aca="false">IF($N2684="D",VLOOKUP(H2684,BasisBuckets,2,FALSE()),0)</f>
        <v>0</v>
      </c>
      <c r="R2684" s="83" t="n">
        <f aca="false">IF($N2684="PHY",VLOOKUP(H2684,PGDBuckets,2,FALSE()),0)</f>
        <v>0</v>
      </c>
      <c r="S2684" s="83" t="n">
        <f aca="false">IF($N2684="G",VLOOKUP(H2684,PGDBuckets,2,FALSE()),0)</f>
        <v>0</v>
      </c>
      <c r="T2684" s="83" t="n">
        <f aca="false">SUM(P2684:S2684)</f>
        <v>13</v>
      </c>
      <c r="U2684" s="83" t="str">
        <f aca="false">IF(O2684="not used","-",O2684&amp;N2684&amp;T2684)</f>
        <v>-</v>
      </c>
      <c r="V2684" s="83" t="str">
        <f aca="false">IF(O2684="Not Used","-",VLOOKUP(D2684,FOLIOS,7,FALSE())&amp;H2684)</f>
        <v>-</v>
      </c>
      <c r="W2684" s="83" t="str">
        <f aca="false">IF(U2684="-","-",O2684&amp;E2684&amp;H2684)</f>
        <v>-</v>
      </c>
      <c r="X2684" s="84" t="str">
        <f aca="false">D2684&amp;G2684</f>
        <v>FT-CAND-ERMS-PRCTRANS:AECO/EMP</v>
      </c>
      <c r="AF2684" s="0" t="str">
        <f aca="false">D2684&amp;V2684</f>
        <v>FT-CAND-ERMS-PRC-</v>
      </c>
    </row>
    <row r="2685" customFormat="false" ht="12.75" hidden="false" customHeight="false" outlineLevel="0" collapsed="false">
      <c r="A2685" s="80" t="n">
        <v>36682</v>
      </c>
      <c r="B2685" s="81" t="s">
        <v>55</v>
      </c>
      <c r="C2685" s="81" t="s">
        <v>56</v>
      </c>
      <c r="D2685" s="81" t="s">
        <v>94</v>
      </c>
      <c r="E2685" s="81" t="s">
        <v>24</v>
      </c>
      <c r="F2685" s="81"/>
      <c r="G2685" s="81" t="s">
        <v>83</v>
      </c>
      <c r="H2685" s="88" t="n">
        <v>38657</v>
      </c>
      <c r="I2685" s="81" t="n">
        <v>0</v>
      </c>
      <c r="J2685" s="81" t="n">
        <v>0</v>
      </c>
      <c r="K2685" s="82" t="n">
        <f aca="false">IF(J2685=0,0,J2685/I2685)</f>
        <v>0</v>
      </c>
      <c r="L2685" s="82" t="n">
        <f aca="false">I2685/UOM</f>
        <v>0</v>
      </c>
      <c r="M2685" s="82" t="n">
        <f aca="false">J2685/UOM</f>
        <v>0</v>
      </c>
      <c r="N2685" s="83" t="str">
        <f aca="false">IF(F2685="P","PHY",IF(F2685="G","G",E2685))</f>
        <v>P</v>
      </c>
      <c r="O2685" s="83" t="str">
        <f aca="false">IF(ISNA(VLOOKUP(G2685,BadCanCurves,1,FALSE())),VLOOKUP(D2685,FOLIOS,6,FALSE()),"not used")</f>
        <v>not used</v>
      </c>
      <c r="P2685" s="83" t="n">
        <f aca="false">IF($N2685="P",VLOOKUP(H2685,PrcBuckets,2,FALSE()),0)</f>
        <v>13</v>
      </c>
      <c r="Q2685" s="83" t="n">
        <f aca="false">IF($N2685="D",VLOOKUP(H2685,BasisBuckets,2,FALSE()),0)</f>
        <v>0</v>
      </c>
      <c r="R2685" s="83" t="n">
        <f aca="false">IF($N2685="PHY",VLOOKUP(H2685,PGDBuckets,2,FALSE()),0)</f>
        <v>0</v>
      </c>
      <c r="S2685" s="83" t="n">
        <f aca="false">IF($N2685="G",VLOOKUP(H2685,PGDBuckets,2,FALSE()),0)</f>
        <v>0</v>
      </c>
      <c r="T2685" s="83" t="n">
        <f aca="false">SUM(P2685:S2685)</f>
        <v>13</v>
      </c>
      <c r="U2685" s="83" t="str">
        <f aca="false">IF(O2685="not used","-",O2685&amp;N2685&amp;T2685)</f>
        <v>-</v>
      </c>
      <c r="V2685" s="83" t="str">
        <f aca="false">IF(O2685="Not Used","-",VLOOKUP(D2685,FOLIOS,7,FALSE())&amp;H2685)</f>
        <v>-</v>
      </c>
      <c r="W2685" s="83" t="str">
        <f aca="false">IF(U2685="-","-",O2685&amp;E2685&amp;H2685)</f>
        <v>-</v>
      </c>
      <c r="X2685" s="84" t="str">
        <f aca="false">D2685&amp;G2685</f>
        <v>FT-CAND-ERMS-PRCTRANS:AECO/EMP</v>
      </c>
      <c r="AF2685" s="0" t="str">
        <f aca="false">D2685&amp;V2685</f>
        <v>FT-CAND-ERMS-PRC-</v>
      </c>
    </row>
    <row r="2686" customFormat="false" ht="12.75" hidden="false" customHeight="false" outlineLevel="0" collapsed="false">
      <c r="A2686" s="80" t="n">
        <v>36682</v>
      </c>
      <c r="B2686" s="81" t="s">
        <v>55</v>
      </c>
      <c r="C2686" s="81" t="s">
        <v>56</v>
      </c>
      <c r="D2686" s="81" t="s">
        <v>94</v>
      </c>
      <c r="E2686" s="81" t="s">
        <v>24</v>
      </c>
      <c r="F2686" s="81"/>
      <c r="G2686" s="81" t="s">
        <v>83</v>
      </c>
      <c r="H2686" s="88" t="n">
        <v>38687</v>
      </c>
      <c r="I2686" s="81" t="n">
        <v>0</v>
      </c>
      <c r="J2686" s="81" t="n">
        <v>0</v>
      </c>
      <c r="K2686" s="82" t="n">
        <f aca="false">IF(J2686=0,0,J2686/I2686)</f>
        <v>0</v>
      </c>
      <c r="L2686" s="82" t="n">
        <f aca="false">I2686/UOM</f>
        <v>0</v>
      </c>
      <c r="M2686" s="82" t="n">
        <f aca="false">J2686/UOM</f>
        <v>0</v>
      </c>
      <c r="N2686" s="83" t="str">
        <f aca="false">IF(F2686="P","PHY",IF(F2686="G","G",E2686))</f>
        <v>P</v>
      </c>
      <c r="O2686" s="83" t="str">
        <f aca="false">IF(ISNA(VLOOKUP(G2686,BadCanCurves,1,FALSE())),VLOOKUP(D2686,FOLIOS,6,FALSE()),"not used")</f>
        <v>not used</v>
      </c>
      <c r="P2686" s="83" t="n">
        <f aca="false">IF($N2686="P",VLOOKUP(H2686,PrcBuckets,2,FALSE()),0)</f>
        <v>13</v>
      </c>
      <c r="Q2686" s="83" t="n">
        <f aca="false">IF($N2686="D",VLOOKUP(H2686,BasisBuckets,2,FALSE()),0)</f>
        <v>0</v>
      </c>
      <c r="R2686" s="83" t="n">
        <f aca="false">IF($N2686="PHY",VLOOKUP(H2686,PGDBuckets,2,FALSE()),0)</f>
        <v>0</v>
      </c>
      <c r="S2686" s="83" t="n">
        <f aca="false">IF($N2686="G",VLOOKUP(H2686,PGDBuckets,2,FALSE()),0)</f>
        <v>0</v>
      </c>
      <c r="T2686" s="83" t="n">
        <f aca="false">SUM(P2686:S2686)</f>
        <v>13</v>
      </c>
      <c r="U2686" s="83" t="str">
        <f aca="false">IF(O2686="not used","-",O2686&amp;N2686&amp;T2686)</f>
        <v>-</v>
      </c>
      <c r="V2686" s="83" t="str">
        <f aca="false">IF(O2686="Not Used","-",VLOOKUP(D2686,FOLIOS,7,FALSE())&amp;H2686)</f>
        <v>-</v>
      </c>
      <c r="W2686" s="83" t="str">
        <f aca="false">IF(U2686="-","-",O2686&amp;E2686&amp;H2686)</f>
        <v>-</v>
      </c>
      <c r="X2686" s="84" t="str">
        <f aca="false">D2686&amp;G2686</f>
        <v>FT-CAND-ERMS-PRCTRANS:AECO/EMP</v>
      </c>
      <c r="AF2686" s="0" t="str">
        <f aca="false">D2686&amp;V2686</f>
        <v>FT-CAND-ERMS-PRC-</v>
      </c>
    </row>
    <row r="2687" customFormat="false" ht="12.75" hidden="false" customHeight="false" outlineLevel="0" collapsed="false">
      <c r="A2687" s="80" t="n">
        <v>36682</v>
      </c>
      <c r="B2687" s="81" t="s">
        <v>55</v>
      </c>
      <c r="C2687" s="81" t="s">
        <v>56</v>
      </c>
      <c r="D2687" s="81" t="s">
        <v>94</v>
      </c>
      <c r="E2687" s="81" t="s">
        <v>24</v>
      </c>
      <c r="F2687" s="81"/>
      <c r="G2687" s="81" t="s">
        <v>83</v>
      </c>
      <c r="H2687" s="88" t="n">
        <v>38718</v>
      </c>
      <c r="I2687" s="81" t="n">
        <v>0</v>
      </c>
      <c r="J2687" s="81" t="n">
        <v>0</v>
      </c>
      <c r="K2687" s="82" t="n">
        <f aca="false">IF(J2687=0,0,J2687/I2687)</f>
        <v>0</v>
      </c>
      <c r="L2687" s="82" t="n">
        <f aca="false">I2687/UOM</f>
        <v>0</v>
      </c>
      <c r="M2687" s="82" t="n">
        <f aca="false">J2687/UOM</f>
        <v>0</v>
      </c>
      <c r="N2687" s="83" t="str">
        <f aca="false">IF(F2687="P","PHY",IF(F2687="G","G",E2687))</f>
        <v>P</v>
      </c>
      <c r="O2687" s="83" t="str">
        <f aca="false">IF(ISNA(VLOOKUP(G2687,BadCanCurves,1,FALSE())),VLOOKUP(D2687,FOLIOS,6,FALSE()),"not used")</f>
        <v>not used</v>
      </c>
      <c r="P2687" s="83" t="n">
        <f aca="false">IF($N2687="P",VLOOKUP(H2687,PrcBuckets,2,FALSE()),0)</f>
        <v>13</v>
      </c>
      <c r="Q2687" s="83" t="n">
        <f aca="false">IF($N2687="D",VLOOKUP(H2687,BasisBuckets,2,FALSE()),0)</f>
        <v>0</v>
      </c>
      <c r="R2687" s="83" t="n">
        <f aca="false">IF($N2687="PHY",VLOOKUP(H2687,PGDBuckets,2,FALSE()),0)</f>
        <v>0</v>
      </c>
      <c r="S2687" s="83" t="n">
        <f aca="false">IF($N2687="G",VLOOKUP(H2687,PGDBuckets,2,FALSE()),0)</f>
        <v>0</v>
      </c>
      <c r="T2687" s="83" t="n">
        <f aca="false">SUM(P2687:S2687)</f>
        <v>13</v>
      </c>
      <c r="U2687" s="83" t="str">
        <f aca="false">IF(O2687="not used","-",O2687&amp;N2687&amp;T2687)</f>
        <v>-</v>
      </c>
      <c r="V2687" s="83" t="str">
        <f aca="false">IF(O2687="Not Used","-",VLOOKUP(D2687,FOLIOS,7,FALSE())&amp;H2687)</f>
        <v>-</v>
      </c>
      <c r="W2687" s="83" t="str">
        <f aca="false">IF(U2687="-","-",O2687&amp;E2687&amp;H2687)</f>
        <v>-</v>
      </c>
      <c r="X2687" s="84" t="str">
        <f aca="false">D2687&amp;G2687</f>
        <v>FT-CAND-ERMS-PRCTRANS:AECO/EMP</v>
      </c>
      <c r="AF2687" s="0" t="str">
        <f aca="false">D2687&amp;V2687</f>
        <v>FT-CAND-ERMS-PRC-</v>
      </c>
    </row>
    <row r="2688" customFormat="false" ht="12.75" hidden="false" customHeight="false" outlineLevel="0" collapsed="false">
      <c r="A2688" s="80" t="n">
        <v>36682</v>
      </c>
      <c r="B2688" s="81" t="s">
        <v>55</v>
      </c>
      <c r="C2688" s="81" t="s">
        <v>56</v>
      </c>
      <c r="D2688" s="81" t="s">
        <v>94</v>
      </c>
      <c r="E2688" s="81" t="s">
        <v>24</v>
      </c>
      <c r="F2688" s="81"/>
      <c r="G2688" s="81" t="s">
        <v>83</v>
      </c>
      <c r="H2688" s="88" t="n">
        <v>38749</v>
      </c>
      <c r="I2688" s="81" t="n">
        <v>0</v>
      </c>
      <c r="J2688" s="81" t="n">
        <v>0</v>
      </c>
      <c r="K2688" s="82" t="n">
        <f aca="false">IF(J2688=0,0,J2688/I2688)</f>
        <v>0</v>
      </c>
      <c r="L2688" s="82" t="n">
        <f aca="false">I2688/UOM</f>
        <v>0</v>
      </c>
      <c r="M2688" s="82" t="n">
        <f aca="false">J2688/UOM</f>
        <v>0</v>
      </c>
      <c r="N2688" s="83" t="str">
        <f aca="false">IF(F2688="P","PHY",IF(F2688="G","G",E2688))</f>
        <v>P</v>
      </c>
      <c r="O2688" s="83" t="str">
        <f aca="false">IF(ISNA(VLOOKUP(G2688,BadCanCurves,1,FALSE())),VLOOKUP(D2688,FOLIOS,6,FALSE()),"not used")</f>
        <v>not used</v>
      </c>
      <c r="P2688" s="83" t="n">
        <f aca="false">IF($N2688="P",VLOOKUP(H2688,PrcBuckets,2,FALSE()),0)</f>
        <v>13</v>
      </c>
      <c r="Q2688" s="83" t="n">
        <f aca="false">IF($N2688="D",VLOOKUP(H2688,BasisBuckets,2,FALSE()),0)</f>
        <v>0</v>
      </c>
      <c r="R2688" s="83" t="n">
        <f aca="false">IF($N2688="PHY",VLOOKUP(H2688,PGDBuckets,2,FALSE()),0)</f>
        <v>0</v>
      </c>
      <c r="S2688" s="83" t="n">
        <f aca="false">IF($N2688="G",VLOOKUP(H2688,PGDBuckets,2,FALSE()),0)</f>
        <v>0</v>
      </c>
      <c r="T2688" s="83" t="n">
        <f aca="false">SUM(P2688:S2688)</f>
        <v>13</v>
      </c>
      <c r="U2688" s="83" t="str">
        <f aca="false">IF(O2688="not used","-",O2688&amp;N2688&amp;T2688)</f>
        <v>-</v>
      </c>
      <c r="V2688" s="83" t="str">
        <f aca="false">IF(O2688="Not Used","-",VLOOKUP(D2688,FOLIOS,7,FALSE())&amp;H2688)</f>
        <v>-</v>
      </c>
      <c r="W2688" s="83" t="str">
        <f aca="false">IF(U2688="-","-",O2688&amp;E2688&amp;H2688)</f>
        <v>-</v>
      </c>
      <c r="X2688" s="84" t="str">
        <f aca="false">D2688&amp;G2688</f>
        <v>FT-CAND-ERMS-PRCTRANS:AECO/EMP</v>
      </c>
      <c r="AF2688" s="0" t="str">
        <f aca="false">D2688&amp;V2688</f>
        <v>FT-CAND-ERMS-PRC-</v>
      </c>
    </row>
    <row r="2689" customFormat="false" ht="12.75" hidden="false" customHeight="false" outlineLevel="0" collapsed="false">
      <c r="A2689" s="80" t="n">
        <v>36682</v>
      </c>
      <c r="B2689" s="81" t="s">
        <v>55</v>
      </c>
      <c r="C2689" s="81" t="s">
        <v>56</v>
      </c>
      <c r="D2689" s="81" t="s">
        <v>94</v>
      </c>
      <c r="E2689" s="81" t="s">
        <v>24</v>
      </c>
      <c r="F2689" s="81"/>
      <c r="G2689" s="81" t="s">
        <v>83</v>
      </c>
      <c r="H2689" s="88" t="n">
        <v>38777</v>
      </c>
      <c r="I2689" s="81" t="n">
        <v>0</v>
      </c>
      <c r="J2689" s="81" t="n">
        <v>0</v>
      </c>
      <c r="K2689" s="82" t="n">
        <f aca="false">IF(J2689=0,0,J2689/I2689)</f>
        <v>0</v>
      </c>
      <c r="L2689" s="82" t="n">
        <f aca="false">I2689/UOM</f>
        <v>0</v>
      </c>
      <c r="M2689" s="82" t="n">
        <f aca="false">J2689/UOM</f>
        <v>0</v>
      </c>
      <c r="N2689" s="83" t="str">
        <f aca="false">IF(F2689="P","PHY",IF(F2689="G","G",E2689))</f>
        <v>P</v>
      </c>
      <c r="O2689" s="83" t="str">
        <f aca="false">IF(ISNA(VLOOKUP(G2689,BadCanCurves,1,FALSE())),VLOOKUP(D2689,FOLIOS,6,FALSE()),"not used")</f>
        <v>not used</v>
      </c>
      <c r="P2689" s="83" t="n">
        <f aca="false">IF($N2689="P",VLOOKUP(H2689,PrcBuckets,2,FALSE()),0)</f>
        <v>13</v>
      </c>
      <c r="Q2689" s="83" t="n">
        <f aca="false">IF($N2689="D",VLOOKUP(H2689,BasisBuckets,2,FALSE()),0)</f>
        <v>0</v>
      </c>
      <c r="R2689" s="83" t="n">
        <f aca="false">IF($N2689="PHY",VLOOKUP(H2689,PGDBuckets,2,FALSE()),0)</f>
        <v>0</v>
      </c>
      <c r="S2689" s="83" t="n">
        <f aca="false">IF($N2689="G",VLOOKUP(H2689,PGDBuckets,2,FALSE()),0)</f>
        <v>0</v>
      </c>
      <c r="T2689" s="83" t="n">
        <f aca="false">SUM(P2689:S2689)</f>
        <v>13</v>
      </c>
      <c r="U2689" s="83" t="str">
        <f aca="false">IF(O2689="not used","-",O2689&amp;N2689&amp;T2689)</f>
        <v>-</v>
      </c>
      <c r="V2689" s="83" t="str">
        <f aca="false">IF(O2689="Not Used","-",VLOOKUP(D2689,FOLIOS,7,FALSE())&amp;H2689)</f>
        <v>-</v>
      </c>
      <c r="W2689" s="83" t="str">
        <f aca="false">IF(U2689="-","-",O2689&amp;E2689&amp;H2689)</f>
        <v>-</v>
      </c>
      <c r="X2689" s="84" t="str">
        <f aca="false">D2689&amp;G2689</f>
        <v>FT-CAND-ERMS-PRCTRANS:AECO/EMP</v>
      </c>
      <c r="AF2689" s="0" t="str">
        <f aca="false">D2689&amp;V2689</f>
        <v>FT-CAND-ERMS-PRC-</v>
      </c>
    </row>
    <row r="2690" customFormat="false" ht="12.75" hidden="false" customHeight="false" outlineLevel="0" collapsed="false">
      <c r="A2690" s="80" t="n">
        <v>36682</v>
      </c>
      <c r="B2690" s="81" t="s">
        <v>55</v>
      </c>
      <c r="C2690" s="81" t="s">
        <v>56</v>
      </c>
      <c r="D2690" s="81" t="s">
        <v>94</v>
      </c>
      <c r="E2690" s="81" t="s">
        <v>24</v>
      </c>
      <c r="F2690" s="81"/>
      <c r="G2690" s="81" t="s">
        <v>83</v>
      </c>
      <c r="H2690" s="88" t="n">
        <v>38808</v>
      </c>
      <c r="I2690" s="81" t="n">
        <v>0</v>
      </c>
      <c r="J2690" s="81" t="n">
        <v>0</v>
      </c>
      <c r="K2690" s="82" t="n">
        <f aca="false">IF(J2690=0,0,J2690/I2690)</f>
        <v>0</v>
      </c>
      <c r="L2690" s="82" t="n">
        <f aca="false">I2690/UOM</f>
        <v>0</v>
      </c>
      <c r="M2690" s="82" t="n">
        <f aca="false">J2690/UOM</f>
        <v>0</v>
      </c>
      <c r="N2690" s="83" t="str">
        <f aca="false">IF(F2690="P","PHY",IF(F2690="G","G",E2690))</f>
        <v>P</v>
      </c>
      <c r="O2690" s="83" t="str">
        <f aca="false">IF(ISNA(VLOOKUP(G2690,BadCanCurves,1,FALSE())),VLOOKUP(D2690,FOLIOS,6,FALSE()),"not used")</f>
        <v>not used</v>
      </c>
      <c r="P2690" s="83" t="n">
        <f aca="false">IF($N2690="P",VLOOKUP(H2690,PrcBuckets,2,FALSE()),0)</f>
        <v>13</v>
      </c>
      <c r="Q2690" s="83" t="n">
        <f aca="false">IF($N2690="D",VLOOKUP(H2690,BasisBuckets,2,FALSE()),0)</f>
        <v>0</v>
      </c>
      <c r="R2690" s="83" t="n">
        <f aca="false">IF($N2690="PHY",VLOOKUP(H2690,PGDBuckets,2,FALSE()),0)</f>
        <v>0</v>
      </c>
      <c r="S2690" s="83" t="n">
        <f aca="false">IF($N2690="G",VLOOKUP(H2690,PGDBuckets,2,FALSE()),0)</f>
        <v>0</v>
      </c>
      <c r="T2690" s="83" t="n">
        <f aca="false">SUM(P2690:S2690)</f>
        <v>13</v>
      </c>
      <c r="U2690" s="83" t="str">
        <f aca="false">IF(O2690="not used","-",O2690&amp;N2690&amp;T2690)</f>
        <v>-</v>
      </c>
      <c r="V2690" s="83" t="str">
        <f aca="false">IF(O2690="Not Used","-",VLOOKUP(D2690,FOLIOS,7,FALSE())&amp;H2690)</f>
        <v>-</v>
      </c>
      <c r="W2690" s="83" t="str">
        <f aca="false">IF(U2690="-","-",O2690&amp;E2690&amp;H2690)</f>
        <v>-</v>
      </c>
      <c r="X2690" s="84" t="str">
        <f aca="false">D2690&amp;G2690</f>
        <v>FT-CAND-ERMS-PRCTRANS:AECO/EMP</v>
      </c>
      <c r="AF2690" s="0" t="str">
        <f aca="false">D2690&amp;V2690</f>
        <v>FT-CAND-ERMS-PRC-</v>
      </c>
    </row>
    <row r="2691" customFormat="false" ht="12.75" hidden="false" customHeight="false" outlineLevel="0" collapsed="false">
      <c r="A2691" s="80" t="n">
        <v>36682</v>
      </c>
      <c r="B2691" s="81" t="s">
        <v>55</v>
      </c>
      <c r="C2691" s="81" t="s">
        <v>56</v>
      </c>
      <c r="D2691" s="81" t="s">
        <v>94</v>
      </c>
      <c r="E2691" s="81" t="s">
        <v>24</v>
      </c>
      <c r="F2691" s="81"/>
      <c r="G2691" s="81" t="s">
        <v>83</v>
      </c>
      <c r="H2691" s="88" t="n">
        <v>38838</v>
      </c>
      <c r="I2691" s="81" t="n">
        <v>0</v>
      </c>
      <c r="J2691" s="81" t="n">
        <v>0</v>
      </c>
      <c r="K2691" s="82" t="n">
        <f aca="false">IF(J2691=0,0,J2691/I2691)</f>
        <v>0</v>
      </c>
      <c r="L2691" s="82" t="n">
        <f aca="false">I2691/UOM</f>
        <v>0</v>
      </c>
      <c r="M2691" s="82" t="n">
        <f aca="false">J2691/UOM</f>
        <v>0</v>
      </c>
      <c r="N2691" s="83" t="str">
        <f aca="false">IF(F2691="P","PHY",IF(F2691="G","G",E2691))</f>
        <v>P</v>
      </c>
      <c r="O2691" s="83" t="str">
        <f aca="false">IF(ISNA(VLOOKUP(G2691,BadCanCurves,1,FALSE())),VLOOKUP(D2691,FOLIOS,6,FALSE()),"not used")</f>
        <v>not used</v>
      </c>
      <c r="P2691" s="83" t="n">
        <f aca="false">IF($N2691="P",VLOOKUP(H2691,PrcBuckets,2,FALSE()),0)</f>
        <v>13</v>
      </c>
      <c r="Q2691" s="83" t="n">
        <f aca="false">IF($N2691="D",VLOOKUP(H2691,BasisBuckets,2,FALSE()),0)</f>
        <v>0</v>
      </c>
      <c r="R2691" s="83" t="n">
        <f aca="false">IF($N2691="PHY",VLOOKUP(H2691,PGDBuckets,2,FALSE()),0)</f>
        <v>0</v>
      </c>
      <c r="S2691" s="83" t="n">
        <f aca="false">IF($N2691="G",VLOOKUP(H2691,PGDBuckets,2,FALSE()),0)</f>
        <v>0</v>
      </c>
      <c r="T2691" s="83" t="n">
        <f aca="false">SUM(P2691:S2691)</f>
        <v>13</v>
      </c>
      <c r="U2691" s="83" t="str">
        <f aca="false">IF(O2691="not used","-",O2691&amp;N2691&amp;T2691)</f>
        <v>-</v>
      </c>
      <c r="V2691" s="83" t="str">
        <f aca="false">IF(O2691="Not Used","-",VLOOKUP(D2691,FOLIOS,7,FALSE())&amp;H2691)</f>
        <v>-</v>
      </c>
      <c r="W2691" s="83" t="str">
        <f aca="false">IF(U2691="-","-",O2691&amp;E2691&amp;H2691)</f>
        <v>-</v>
      </c>
      <c r="X2691" s="84" t="str">
        <f aca="false">D2691&amp;G2691</f>
        <v>FT-CAND-ERMS-PRCTRANS:AECO/EMP</v>
      </c>
      <c r="AF2691" s="0" t="str">
        <f aca="false">D2691&amp;V2691</f>
        <v>FT-CAND-ERMS-PRC-</v>
      </c>
    </row>
    <row r="2692" customFormat="false" ht="12.75" hidden="false" customHeight="false" outlineLevel="0" collapsed="false">
      <c r="A2692" s="80" t="n">
        <v>36682</v>
      </c>
      <c r="B2692" s="81" t="s">
        <v>55</v>
      </c>
      <c r="C2692" s="81" t="s">
        <v>56</v>
      </c>
      <c r="D2692" s="81" t="s">
        <v>94</v>
      </c>
      <c r="E2692" s="81" t="s">
        <v>24</v>
      </c>
      <c r="F2692" s="81"/>
      <c r="G2692" s="81" t="s">
        <v>83</v>
      </c>
      <c r="H2692" s="88" t="n">
        <v>38869</v>
      </c>
      <c r="I2692" s="81" t="n">
        <v>0</v>
      </c>
      <c r="J2692" s="81" t="n">
        <v>0</v>
      </c>
      <c r="K2692" s="82" t="n">
        <f aca="false">IF(J2692=0,0,J2692/I2692)</f>
        <v>0</v>
      </c>
      <c r="L2692" s="82" t="n">
        <f aca="false">I2692/UOM</f>
        <v>0</v>
      </c>
      <c r="M2692" s="82" t="n">
        <f aca="false">J2692/UOM</f>
        <v>0</v>
      </c>
      <c r="N2692" s="83" t="str">
        <f aca="false">IF(F2692="P","PHY",IF(F2692="G","G",E2692))</f>
        <v>P</v>
      </c>
      <c r="O2692" s="83" t="str">
        <f aca="false">IF(ISNA(VLOOKUP(G2692,BadCanCurves,1,FALSE())),VLOOKUP(D2692,FOLIOS,6,FALSE()),"not used")</f>
        <v>not used</v>
      </c>
      <c r="P2692" s="83" t="n">
        <f aca="false">IF($N2692="P",VLOOKUP(H2692,PrcBuckets,2,FALSE()),0)</f>
        <v>13</v>
      </c>
      <c r="Q2692" s="83" t="n">
        <f aca="false">IF($N2692="D",VLOOKUP(H2692,BasisBuckets,2,FALSE()),0)</f>
        <v>0</v>
      </c>
      <c r="R2692" s="83" t="n">
        <f aca="false">IF($N2692="PHY",VLOOKUP(H2692,PGDBuckets,2,FALSE()),0)</f>
        <v>0</v>
      </c>
      <c r="S2692" s="83" t="n">
        <f aca="false">IF($N2692="G",VLOOKUP(H2692,PGDBuckets,2,FALSE()),0)</f>
        <v>0</v>
      </c>
      <c r="T2692" s="83" t="n">
        <f aca="false">SUM(P2692:S2692)</f>
        <v>13</v>
      </c>
      <c r="U2692" s="83" t="str">
        <f aca="false">IF(O2692="not used","-",O2692&amp;N2692&amp;T2692)</f>
        <v>-</v>
      </c>
      <c r="V2692" s="83" t="str">
        <f aca="false">IF(O2692="Not Used","-",VLOOKUP(D2692,FOLIOS,7,FALSE())&amp;H2692)</f>
        <v>-</v>
      </c>
      <c r="W2692" s="83" t="str">
        <f aca="false">IF(U2692="-","-",O2692&amp;E2692&amp;H2692)</f>
        <v>-</v>
      </c>
      <c r="X2692" s="84" t="str">
        <f aca="false">D2692&amp;G2692</f>
        <v>FT-CAND-ERMS-PRCTRANS:AECO/EMP</v>
      </c>
      <c r="AF2692" s="0" t="str">
        <f aca="false">D2692&amp;V2692</f>
        <v>FT-CAND-ERMS-PRC-</v>
      </c>
    </row>
    <row r="2693" customFormat="false" ht="12.75" hidden="false" customHeight="false" outlineLevel="0" collapsed="false">
      <c r="A2693" s="80" t="n">
        <v>36682</v>
      </c>
      <c r="B2693" s="81" t="s">
        <v>55</v>
      </c>
      <c r="C2693" s="81" t="s">
        <v>56</v>
      </c>
      <c r="D2693" s="81" t="s">
        <v>94</v>
      </c>
      <c r="E2693" s="81" t="s">
        <v>24</v>
      </c>
      <c r="F2693" s="81"/>
      <c r="G2693" s="81" t="s">
        <v>83</v>
      </c>
      <c r="H2693" s="88" t="n">
        <v>38899</v>
      </c>
      <c r="I2693" s="81" t="n">
        <v>0</v>
      </c>
      <c r="J2693" s="81" t="n">
        <v>0</v>
      </c>
      <c r="K2693" s="82" t="n">
        <f aca="false">IF(J2693=0,0,J2693/I2693)</f>
        <v>0</v>
      </c>
      <c r="L2693" s="82" t="n">
        <f aca="false">I2693/UOM</f>
        <v>0</v>
      </c>
      <c r="M2693" s="82" t="n">
        <f aca="false">J2693/UOM</f>
        <v>0</v>
      </c>
      <c r="N2693" s="83" t="str">
        <f aca="false">IF(F2693="P","PHY",IF(F2693="G","G",E2693))</f>
        <v>P</v>
      </c>
      <c r="O2693" s="83" t="str">
        <f aca="false">IF(ISNA(VLOOKUP(G2693,BadCanCurves,1,FALSE())),VLOOKUP(D2693,FOLIOS,6,FALSE()),"not used")</f>
        <v>not used</v>
      </c>
      <c r="P2693" s="83" t="n">
        <f aca="false">IF($N2693="P",VLOOKUP(H2693,PrcBuckets,2,FALSE()),0)</f>
        <v>13</v>
      </c>
      <c r="Q2693" s="83" t="n">
        <f aca="false">IF($N2693="D",VLOOKUP(H2693,BasisBuckets,2,FALSE()),0)</f>
        <v>0</v>
      </c>
      <c r="R2693" s="83" t="n">
        <f aca="false">IF($N2693="PHY",VLOOKUP(H2693,PGDBuckets,2,FALSE()),0)</f>
        <v>0</v>
      </c>
      <c r="S2693" s="83" t="n">
        <f aca="false">IF($N2693="G",VLOOKUP(H2693,PGDBuckets,2,FALSE()),0)</f>
        <v>0</v>
      </c>
      <c r="T2693" s="83" t="n">
        <f aca="false">SUM(P2693:S2693)</f>
        <v>13</v>
      </c>
      <c r="U2693" s="83" t="str">
        <f aca="false">IF(O2693="not used","-",O2693&amp;N2693&amp;T2693)</f>
        <v>-</v>
      </c>
      <c r="V2693" s="83" t="str">
        <f aca="false">IF(O2693="Not Used","-",VLOOKUP(D2693,FOLIOS,7,FALSE())&amp;H2693)</f>
        <v>-</v>
      </c>
      <c r="W2693" s="83" t="str">
        <f aca="false">IF(U2693="-","-",O2693&amp;E2693&amp;H2693)</f>
        <v>-</v>
      </c>
      <c r="X2693" s="84" t="str">
        <f aca="false">D2693&amp;G2693</f>
        <v>FT-CAND-ERMS-PRCTRANS:AECO/EMP</v>
      </c>
      <c r="AF2693" s="0" t="str">
        <f aca="false">D2693&amp;V2693</f>
        <v>FT-CAND-ERMS-PRC-</v>
      </c>
    </row>
    <row r="2694" customFormat="false" ht="12.75" hidden="false" customHeight="false" outlineLevel="0" collapsed="false">
      <c r="A2694" s="80" t="n">
        <v>36682</v>
      </c>
      <c r="B2694" s="81" t="s">
        <v>55</v>
      </c>
      <c r="C2694" s="81" t="s">
        <v>56</v>
      </c>
      <c r="D2694" s="81" t="s">
        <v>94</v>
      </c>
      <c r="E2694" s="81" t="s">
        <v>24</v>
      </c>
      <c r="F2694" s="81"/>
      <c r="G2694" s="81" t="s">
        <v>83</v>
      </c>
      <c r="H2694" s="88" t="n">
        <v>38930</v>
      </c>
      <c r="I2694" s="81" t="n">
        <v>0</v>
      </c>
      <c r="J2694" s="81" t="n">
        <v>0</v>
      </c>
      <c r="K2694" s="82" t="n">
        <f aca="false">IF(J2694=0,0,J2694/I2694)</f>
        <v>0</v>
      </c>
      <c r="L2694" s="82" t="n">
        <f aca="false">I2694/UOM</f>
        <v>0</v>
      </c>
      <c r="M2694" s="82" t="n">
        <f aca="false">J2694/UOM</f>
        <v>0</v>
      </c>
      <c r="N2694" s="83" t="str">
        <f aca="false">IF(F2694="P","PHY",IF(F2694="G","G",E2694))</f>
        <v>P</v>
      </c>
      <c r="O2694" s="83" t="str">
        <f aca="false">IF(ISNA(VLOOKUP(G2694,BadCanCurves,1,FALSE())),VLOOKUP(D2694,FOLIOS,6,FALSE()),"not used")</f>
        <v>not used</v>
      </c>
      <c r="P2694" s="83" t="n">
        <f aca="false">IF($N2694="P",VLOOKUP(H2694,PrcBuckets,2,FALSE()),0)</f>
        <v>13</v>
      </c>
      <c r="Q2694" s="83" t="n">
        <f aca="false">IF($N2694="D",VLOOKUP(H2694,BasisBuckets,2,FALSE()),0)</f>
        <v>0</v>
      </c>
      <c r="R2694" s="83" t="n">
        <f aca="false">IF($N2694="PHY",VLOOKUP(H2694,PGDBuckets,2,FALSE()),0)</f>
        <v>0</v>
      </c>
      <c r="S2694" s="83" t="n">
        <f aca="false">IF($N2694="G",VLOOKUP(H2694,PGDBuckets,2,FALSE()),0)</f>
        <v>0</v>
      </c>
      <c r="T2694" s="83" t="n">
        <f aca="false">SUM(P2694:S2694)</f>
        <v>13</v>
      </c>
      <c r="U2694" s="83" t="str">
        <f aca="false">IF(O2694="not used","-",O2694&amp;N2694&amp;T2694)</f>
        <v>-</v>
      </c>
      <c r="V2694" s="83" t="str">
        <f aca="false">IF(O2694="Not Used","-",VLOOKUP(D2694,FOLIOS,7,FALSE())&amp;H2694)</f>
        <v>-</v>
      </c>
      <c r="W2694" s="83" t="str">
        <f aca="false">IF(U2694="-","-",O2694&amp;E2694&amp;H2694)</f>
        <v>-</v>
      </c>
      <c r="X2694" s="84" t="str">
        <f aca="false">D2694&amp;G2694</f>
        <v>FT-CAND-ERMS-PRCTRANS:AECO/EMP</v>
      </c>
      <c r="AF2694" s="0" t="str">
        <f aca="false">D2694&amp;V2694</f>
        <v>FT-CAND-ERMS-PRC-</v>
      </c>
    </row>
    <row r="2695" customFormat="false" ht="12.75" hidden="false" customHeight="false" outlineLevel="0" collapsed="false">
      <c r="A2695" s="80" t="n">
        <v>36682</v>
      </c>
      <c r="B2695" s="81" t="s">
        <v>55</v>
      </c>
      <c r="C2695" s="81" t="s">
        <v>56</v>
      </c>
      <c r="D2695" s="81" t="s">
        <v>94</v>
      </c>
      <c r="E2695" s="81" t="s">
        <v>24</v>
      </c>
      <c r="F2695" s="81"/>
      <c r="G2695" s="81" t="s">
        <v>83</v>
      </c>
      <c r="H2695" s="88" t="n">
        <v>38961</v>
      </c>
      <c r="I2695" s="81" t="n">
        <v>0</v>
      </c>
      <c r="J2695" s="81" t="n">
        <v>0</v>
      </c>
      <c r="K2695" s="82" t="n">
        <f aca="false">IF(J2695=0,0,J2695/I2695)</f>
        <v>0</v>
      </c>
      <c r="L2695" s="82" t="n">
        <f aca="false">I2695/UOM</f>
        <v>0</v>
      </c>
      <c r="M2695" s="82" t="n">
        <f aca="false">J2695/UOM</f>
        <v>0</v>
      </c>
      <c r="N2695" s="83" t="str">
        <f aca="false">IF(F2695="P","PHY",IF(F2695="G","G",E2695))</f>
        <v>P</v>
      </c>
      <c r="O2695" s="83" t="str">
        <f aca="false">IF(ISNA(VLOOKUP(G2695,BadCanCurves,1,FALSE())),VLOOKUP(D2695,FOLIOS,6,FALSE()),"not used")</f>
        <v>not used</v>
      </c>
      <c r="P2695" s="83" t="n">
        <f aca="false">IF($N2695="P",VLOOKUP(H2695,PrcBuckets,2,FALSE()),0)</f>
        <v>13</v>
      </c>
      <c r="Q2695" s="83" t="n">
        <f aca="false">IF($N2695="D",VLOOKUP(H2695,BasisBuckets,2,FALSE()),0)</f>
        <v>0</v>
      </c>
      <c r="R2695" s="83" t="n">
        <f aca="false">IF($N2695="PHY",VLOOKUP(H2695,PGDBuckets,2,FALSE()),0)</f>
        <v>0</v>
      </c>
      <c r="S2695" s="83" t="n">
        <f aca="false">IF($N2695="G",VLOOKUP(H2695,PGDBuckets,2,FALSE()),0)</f>
        <v>0</v>
      </c>
      <c r="T2695" s="83" t="n">
        <f aca="false">SUM(P2695:S2695)</f>
        <v>13</v>
      </c>
      <c r="U2695" s="83" t="str">
        <f aca="false">IF(O2695="not used","-",O2695&amp;N2695&amp;T2695)</f>
        <v>-</v>
      </c>
      <c r="V2695" s="83" t="str">
        <f aca="false">IF(O2695="Not Used","-",VLOOKUP(D2695,FOLIOS,7,FALSE())&amp;H2695)</f>
        <v>-</v>
      </c>
      <c r="W2695" s="83" t="str">
        <f aca="false">IF(U2695="-","-",O2695&amp;E2695&amp;H2695)</f>
        <v>-</v>
      </c>
      <c r="X2695" s="84" t="str">
        <f aca="false">D2695&amp;G2695</f>
        <v>FT-CAND-ERMS-PRCTRANS:AECO/EMP</v>
      </c>
      <c r="AF2695" s="0" t="str">
        <f aca="false">D2695&amp;V2695</f>
        <v>FT-CAND-ERMS-PRC-</v>
      </c>
    </row>
    <row r="2696" customFormat="false" ht="12.75" hidden="false" customHeight="false" outlineLevel="0" collapsed="false">
      <c r="A2696" s="80" t="n">
        <v>36682</v>
      </c>
      <c r="B2696" s="81" t="s">
        <v>55</v>
      </c>
      <c r="C2696" s="81" t="s">
        <v>56</v>
      </c>
      <c r="D2696" s="81" t="s">
        <v>94</v>
      </c>
      <c r="E2696" s="81" t="s">
        <v>24</v>
      </c>
      <c r="F2696" s="81"/>
      <c r="G2696" s="81" t="s">
        <v>83</v>
      </c>
      <c r="H2696" s="88" t="n">
        <v>38991</v>
      </c>
      <c r="I2696" s="81" t="n">
        <v>0</v>
      </c>
      <c r="J2696" s="81" t="n">
        <v>0</v>
      </c>
      <c r="K2696" s="82" t="n">
        <f aca="false">IF(J2696=0,0,J2696/I2696)</f>
        <v>0</v>
      </c>
      <c r="L2696" s="82" t="n">
        <f aca="false">I2696/UOM</f>
        <v>0</v>
      </c>
      <c r="M2696" s="82" t="n">
        <f aca="false">J2696/UOM</f>
        <v>0</v>
      </c>
      <c r="N2696" s="83" t="str">
        <f aca="false">IF(F2696="P","PHY",IF(F2696="G","G",E2696))</f>
        <v>P</v>
      </c>
      <c r="O2696" s="83" t="str">
        <f aca="false">IF(ISNA(VLOOKUP(G2696,BadCanCurves,1,FALSE())),VLOOKUP(D2696,FOLIOS,6,FALSE()),"not used")</f>
        <v>not used</v>
      </c>
      <c r="P2696" s="83" t="n">
        <f aca="false">IF($N2696="P",VLOOKUP(H2696,PrcBuckets,2,FALSE()),0)</f>
        <v>13</v>
      </c>
      <c r="Q2696" s="83" t="n">
        <f aca="false">IF($N2696="D",VLOOKUP(H2696,BasisBuckets,2,FALSE()),0)</f>
        <v>0</v>
      </c>
      <c r="R2696" s="83" t="n">
        <f aca="false">IF($N2696="PHY",VLOOKUP(H2696,PGDBuckets,2,FALSE()),0)</f>
        <v>0</v>
      </c>
      <c r="S2696" s="83" t="n">
        <f aca="false">IF($N2696="G",VLOOKUP(H2696,PGDBuckets,2,FALSE()),0)</f>
        <v>0</v>
      </c>
      <c r="T2696" s="83" t="n">
        <f aca="false">SUM(P2696:S2696)</f>
        <v>13</v>
      </c>
      <c r="U2696" s="83" t="str">
        <f aca="false">IF(O2696="not used","-",O2696&amp;N2696&amp;T2696)</f>
        <v>-</v>
      </c>
      <c r="V2696" s="83" t="str">
        <f aca="false">IF(O2696="Not Used","-",VLOOKUP(D2696,FOLIOS,7,FALSE())&amp;H2696)</f>
        <v>-</v>
      </c>
      <c r="W2696" s="83" t="str">
        <f aca="false">IF(U2696="-","-",O2696&amp;E2696&amp;H2696)</f>
        <v>-</v>
      </c>
      <c r="X2696" s="84" t="str">
        <f aca="false">D2696&amp;G2696</f>
        <v>FT-CAND-ERMS-PRCTRANS:AECO/EMP</v>
      </c>
      <c r="AF2696" s="0" t="str">
        <f aca="false">D2696&amp;V2696</f>
        <v>FT-CAND-ERMS-PRC-</v>
      </c>
    </row>
    <row r="2697" customFormat="false" ht="12.75" hidden="false" customHeight="false" outlineLevel="0" collapsed="false">
      <c r="A2697" s="80" t="n">
        <v>36682</v>
      </c>
      <c r="B2697" s="81" t="s">
        <v>55</v>
      </c>
      <c r="C2697" s="81" t="s">
        <v>56</v>
      </c>
      <c r="D2697" s="81" t="s">
        <v>94</v>
      </c>
      <c r="E2697" s="81" t="s">
        <v>24</v>
      </c>
      <c r="F2697" s="81"/>
      <c r="G2697" s="81" t="s">
        <v>83</v>
      </c>
      <c r="H2697" s="88" t="n">
        <v>39022</v>
      </c>
      <c r="I2697" s="81" t="n">
        <v>0</v>
      </c>
      <c r="J2697" s="81" t="n">
        <v>0</v>
      </c>
      <c r="K2697" s="82" t="n">
        <f aca="false">IF(J2697=0,0,J2697/I2697)</f>
        <v>0</v>
      </c>
      <c r="L2697" s="82" t="n">
        <f aca="false">I2697/UOM</f>
        <v>0</v>
      </c>
      <c r="M2697" s="82" t="n">
        <f aca="false">J2697/UOM</f>
        <v>0</v>
      </c>
      <c r="N2697" s="83" t="str">
        <f aca="false">IF(F2697="P","PHY",IF(F2697="G","G",E2697))</f>
        <v>P</v>
      </c>
      <c r="O2697" s="83" t="str">
        <f aca="false">IF(ISNA(VLOOKUP(G2697,BadCanCurves,1,FALSE())),VLOOKUP(D2697,FOLIOS,6,FALSE()),"not used")</f>
        <v>not used</v>
      </c>
      <c r="P2697" s="83" t="n">
        <f aca="false">IF($N2697="P",VLOOKUP(H2697,PrcBuckets,2,FALSE()),0)</f>
        <v>13</v>
      </c>
      <c r="Q2697" s="83" t="n">
        <f aca="false">IF($N2697="D",VLOOKUP(H2697,BasisBuckets,2,FALSE()),0)</f>
        <v>0</v>
      </c>
      <c r="R2697" s="83" t="n">
        <f aca="false">IF($N2697="PHY",VLOOKUP(H2697,PGDBuckets,2,FALSE()),0)</f>
        <v>0</v>
      </c>
      <c r="S2697" s="83" t="n">
        <f aca="false">IF($N2697="G",VLOOKUP(H2697,PGDBuckets,2,FALSE()),0)</f>
        <v>0</v>
      </c>
      <c r="T2697" s="83" t="n">
        <f aca="false">SUM(P2697:S2697)</f>
        <v>13</v>
      </c>
      <c r="U2697" s="83" t="str">
        <f aca="false">IF(O2697="not used","-",O2697&amp;N2697&amp;T2697)</f>
        <v>-</v>
      </c>
      <c r="V2697" s="83" t="str">
        <f aca="false">IF(O2697="Not Used","-",VLOOKUP(D2697,FOLIOS,7,FALSE())&amp;H2697)</f>
        <v>-</v>
      </c>
      <c r="W2697" s="83" t="str">
        <f aca="false">IF(U2697="-","-",O2697&amp;E2697&amp;H2697)</f>
        <v>-</v>
      </c>
      <c r="X2697" s="84" t="str">
        <f aca="false">D2697&amp;G2697</f>
        <v>FT-CAND-ERMS-PRCTRANS:AECO/EMP</v>
      </c>
      <c r="AF2697" s="0" t="str">
        <f aca="false">D2697&amp;V2697</f>
        <v>FT-CAND-ERMS-PRC-</v>
      </c>
    </row>
    <row r="2698" customFormat="false" ht="12.75" hidden="false" customHeight="false" outlineLevel="0" collapsed="false">
      <c r="A2698" s="80" t="n">
        <v>36682</v>
      </c>
      <c r="B2698" s="81" t="s">
        <v>55</v>
      </c>
      <c r="C2698" s="81" t="s">
        <v>56</v>
      </c>
      <c r="D2698" s="81" t="s">
        <v>94</v>
      </c>
      <c r="E2698" s="81" t="s">
        <v>24</v>
      </c>
      <c r="F2698" s="81"/>
      <c r="G2698" s="81" t="s">
        <v>83</v>
      </c>
      <c r="H2698" s="88" t="n">
        <v>39052</v>
      </c>
      <c r="I2698" s="81" t="n">
        <v>0</v>
      </c>
      <c r="J2698" s="81" t="n">
        <v>0</v>
      </c>
      <c r="K2698" s="82" t="n">
        <f aca="false">IF(J2698=0,0,J2698/I2698)</f>
        <v>0</v>
      </c>
      <c r="L2698" s="82" t="n">
        <f aca="false">I2698/UOM</f>
        <v>0</v>
      </c>
      <c r="M2698" s="82" t="n">
        <f aca="false">J2698/UOM</f>
        <v>0</v>
      </c>
      <c r="N2698" s="83" t="str">
        <f aca="false">IF(F2698="P","PHY",IF(F2698="G","G",E2698))</f>
        <v>P</v>
      </c>
      <c r="O2698" s="83" t="str">
        <f aca="false">IF(ISNA(VLOOKUP(G2698,BadCanCurves,1,FALSE())),VLOOKUP(D2698,FOLIOS,6,FALSE()),"not used")</f>
        <v>not used</v>
      </c>
      <c r="P2698" s="83" t="n">
        <f aca="false">IF($N2698="P",VLOOKUP(H2698,PrcBuckets,2,FALSE()),0)</f>
        <v>13</v>
      </c>
      <c r="Q2698" s="83" t="n">
        <f aca="false">IF($N2698="D",VLOOKUP(H2698,BasisBuckets,2,FALSE()),0)</f>
        <v>0</v>
      </c>
      <c r="R2698" s="83" t="n">
        <f aca="false">IF($N2698="PHY",VLOOKUP(H2698,PGDBuckets,2,FALSE()),0)</f>
        <v>0</v>
      </c>
      <c r="S2698" s="83" t="n">
        <f aca="false">IF($N2698="G",VLOOKUP(H2698,PGDBuckets,2,FALSE()),0)</f>
        <v>0</v>
      </c>
      <c r="T2698" s="83" t="n">
        <f aca="false">SUM(P2698:S2698)</f>
        <v>13</v>
      </c>
      <c r="U2698" s="83" t="str">
        <f aca="false">IF(O2698="not used","-",O2698&amp;N2698&amp;T2698)</f>
        <v>-</v>
      </c>
      <c r="V2698" s="83" t="str">
        <f aca="false">IF(O2698="Not Used","-",VLOOKUP(D2698,FOLIOS,7,FALSE())&amp;H2698)</f>
        <v>-</v>
      </c>
      <c r="W2698" s="83" t="str">
        <f aca="false">IF(U2698="-","-",O2698&amp;E2698&amp;H2698)</f>
        <v>-</v>
      </c>
      <c r="X2698" s="84" t="str">
        <f aca="false">D2698&amp;G2698</f>
        <v>FT-CAND-ERMS-PRCTRANS:AECO/EMP</v>
      </c>
      <c r="AF2698" s="0" t="str">
        <f aca="false">D2698&amp;V2698</f>
        <v>FT-CAND-ERMS-PRC-</v>
      </c>
    </row>
    <row r="2699" customFormat="false" ht="12.75" hidden="false" customHeight="false" outlineLevel="0" collapsed="false">
      <c r="A2699" s="80" t="n">
        <v>36682</v>
      </c>
      <c r="B2699" s="81" t="s">
        <v>55</v>
      </c>
      <c r="C2699" s="81" t="s">
        <v>56</v>
      </c>
      <c r="D2699" s="81" t="s">
        <v>94</v>
      </c>
      <c r="E2699" s="81" t="s">
        <v>24</v>
      </c>
      <c r="F2699" s="81"/>
      <c r="G2699" s="81" t="s">
        <v>83</v>
      </c>
      <c r="H2699" s="88" t="n">
        <v>39083</v>
      </c>
      <c r="I2699" s="81" t="n">
        <v>0</v>
      </c>
      <c r="J2699" s="81" t="n">
        <v>0</v>
      </c>
      <c r="K2699" s="82" t="n">
        <f aca="false">IF(J2699=0,0,J2699/I2699)</f>
        <v>0</v>
      </c>
      <c r="L2699" s="82" t="n">
        <f aca="false">I2699/UOM</f>
        <v>0</v>
      </c>
      <c r="M2699" s="82" t="n">
        <f aca="false">J2699/UOM</f>
        <v>0</v>
      </c>
      <c r="N2699" s="83" t="str">
        <f aca="false">IF(F2699="P","PHY",IF(F2699="G","G",E2699))</f>
        <v>P</v>
      </c>
      <c r="O2699" s="83" t="str">
        <f aca="false">IF(ISNA(VLOOKUP(G2699,BadCanCurves,1,FALSE())),VLOOKUP(D2699,FOLIOS,6,FALSE()),"not used")</f>
        <v>not used</v>
      </c>
      <c r="P2699" s="83" t="n">
        <f aca="false">IF($N2699="P",VLOOKUP(H2699,PrcBuckets,2,FALSE()),0)</f>
        <v>13</v>
      </c>
      <c r="Q2699" s="83" t="n">
        <f aca="false">IF($N2699="D",VLOOKUP(H2699,BasisBuckets,2,FALSE()),0)</f>
        <v>0</v>
      </c>
      <c r="R2699" s="83" t="n">
        <f aca="false">IF($N2699="PHY",VLOOKUP(H2699,PGDBuckets,2,FALSE()),0)</f>
        <v>0</v>
      </c>
      <c r="S2699" s="83" t="n">
        <f aca="false">IF($N2699="G",VLOOKUP(H2699,PGDBuckets,2,FALSE()),0)</f>
        <v>0</v>
      </c>
      <c r="T2699" s="83" t="n">
        <f aca="false">SUM(P2699:S2699)</f>
        <v>13</v>
      </c>
      <c r="U2699" s="83" t="str">
        <f aca="false">IF(O2699="not used","-",O2699&amp;N2699&amp;T2699)</f>
        <v>-</v>
      </c>
      <c r="V2699" s="83" t="str">
        <f aca="false">IF(O2699="Not Used","-",VLOOKUP(D2699,FOLIOS,7,FALSE())&amp;H2699)</f>
        <v>-</v>
      </c>
      <c r="W2699" s="83" t="str">
        <f aca="false">IF(U2699="-","-",O2699&amp;E2699&amp;H2699)</f>
        <v>-</v>
      </c>
      <c r="X2699" s="84" t="str">
        <f aca="false">D2699&amp;G2699</f>
        <v>FT-CAND-ERMS-PRCTRANS:AECO/EMP</v>
      </c>
      <c r="AF2699" s="0" t="str">
        <f aca="false">D2699&amp;V2699</f>
        <v>FT-CAND-ERMS-PRC-</v>
      </c>
    </row>
    <row r="2700" customFormat="false" ht="12.75" hidden="false" customHeight="false" outlineLevel="0" collapsed="false">
      <c r="A2700" s="80" t="n">
        <v>36682</v>
      </c>
      <c r="B2700" s="81" t="s">
        <v>55</v>
      </c>
      <c r="C2700" s="81" t="s">
        <v>56</v>
      </c>
      <c r="D2700" s="81" t="s">
        <v>94</v>
      </c>
      <c r="E2700" s="81" t="s">
        <v>24</v>
      </c>
      <c r="F2700" s="81"/>
      <c r="G2700" s="81" t="s">
        <v>83</v>
      </c>
      <c r="H2700" s="88" t="n">
        <v>39114</v>
      </c>
      <c r="I2700" s="81" t="n">
        <v>0</v>
      </c>
      <c r="J2700" s="81" t="n">
        <v>0</v>
      </c>
      <c r="K2700" s="82" t="n">
        <f aca="false">IF(J2700=0,0,J2700/I2700)</f>
        <v>0</v>
      </c>
      <c r="L2700" s="82" t="n">
        <f aca="false">I2700/UOM</f>
        <v>0</v>
      </c>
      <c r="M2700" s="82" t="n">
        <f aca="false">J2700/UOM</f>
        <v>0</v>
      </c>
      <c r="N2700" s="83" t="str">
        <f aca="false">IF(F2700="P","PHY",IF(F2700="G","G",E2700))</f>
        <v>P</v>
      </c>
      <c r="O2700" s="83" t="str">
        <f aca="false">IF(ISNA(VLOOKUP(G2700,BadCanCurves,1,FALSE())),VLOOKUP(D2700,FOLIOS,6,FALSE()),"not used")</f>
        <v>not used</v>
      </c>
      <c r="P2700" s="83" t="n">
        <f aca="false">IF($N2700="P",VLOOKUP(H2700,PrcBuckets,2,FALSE()),0)</f>
        <v>13</v>
      </c>
      <c r="Q2700" s="83" t="n">
        <f aca="false">IF($N2700="D",VLOOKUP(H2700,BasisBuckets,2,FALSE()),0)</f>
        <v>0</v>
      </c>
      <c r="R2700" s="83" t="n">
        <f aca="false">IF($N2700="PHY",VLOOKUP(H2700,PGDBuckets,2,FALSE()),0)</f>
        <v>0</v>
      </c>
      <c r="S2700" s="83" t="n">
        <f aca="false">IF($N2700="G",VLOOKUP(H2700,PGDBuckets,2,FALSE()),0)</f>
        <v>0</v>
      </c>
      <c r="T2700" s="83" t="n">
        <f aca="false">SUM(P2700:S2700)</f>
        <v>13</v>
      </c>
      <c r="U2700" s="83" t="str">
        <f aca="false">IF(O2700="not used","-",O2700&amp;N2700&amp;T2700)</f>
        <v>-</v>
      </c>
      <c r="V2700" s="83" t="str">
        <f aca="false">IF(O2700="Not Used","-",VLOOKUP(D2700,FOLIOS,7,FALSE())&amp;H2700)</f>
        <v>-</v>
      </c>
      <c r="W2700" s="83" t="str">
        <f aca="false">IF(U2700="-","-",O2700&amp;E2700&amp;H2700)</f>
        <v>-</v>
      </c>
      <c r="X2700" s="84" t="str">
        <f aca="false">D2700&amp;G2700</f>
        <v>FT-CAND-ERMS-PRCTRANS:AECO/EMP</v>
      </c>
      <c r="AF2700" s="0" t="str">
        <f aca="false">D2700&amp;V2700</f>
        <v>FT-CAND-ERMS-PRC-</v>
      </c>
    </row>
    <row r="2701" customFormat="false" ht="12.75" hidden="false" customHeight="false" outlineLevel="0" collapsed="false">
      <c r="A2701" s="80" t="n">
        <v>36682</v>
      </c>
      <c r="B2701" s="81" t="s">
        <v>55</v>
      </c>
      <c r="C2701" s="81" t="s">
        <v>56</v>
      </c>
      <c r="D2701" s="81" t="s">
        <v>94</v>
      </c>
      <c r="E2701" s="81" t="s">
        <v>24</v>
      </c>
      <c r="F2701" s="81"/>
      <c r="G2701" s="81" t="s">
        <v>83</v>
      </c>
      <c r="H2701" s="88" t="n">
        <v>39142</v>
      </c>
      <c r="I2701" s="81" t="n">
        <v>0</v>
      </c>
      <c r="J2701" s="81" t="n">
        <v>0</v>
      </c>
      <c r="K2701" s="82" t="n">
        <f aca="false">IF(J2701=0,0,J2701/I2701)</f>
        <v>0</v>
      </c>
      <c r="L2701" s="82" t="n">
        <f aca="false">I2701/UOM</f>
        <v>0</v>
      </c>
      <c r="M2701" s="82" t="n">
        <f aca="false">J2701/UOM</f>
        <v>0</v>
      </c>
      <c r="N2701" s="83" t="str">
        <f aca="false">IF(F2701="P","PHY",IF(F2701="G","G",E2701))</f>
        <v>P</v>
      </c>
      <c r="O2701" s="83" t="str">
        <f aca="false">IF(ISNA(VLOOKUP(G2701,BadCanCurves,1,FALSE())),VLOOKUP(D2701,FOLIOS,6,FALSE()),"not used")</f>
        <v>not used</v>
      </c>
      <c r="P2701" s="83" t="n">
        <f aca="false">IF($N2701="P",VLOOKUP(H2701,PrcBuckets,2,FALSE()),0)</f>
        <v>13</v>
      </c>
      <c r="Q2701" s="83" t="n">
        <f aca="false">IF($N2701="D",VLOOKUP(H2701,BasisBuckets,2,FALSE()),0)</f>
        <v>0</v>
      </c>
      <c r="R2701" s="83" t="n">
        <f aca="false">IF($N2701="PHY",VLOOKUP(H2701,PGDBuckets,2,FALSE()),0)</f>
        <v>0</v>
      </c>
      <c r="S2701" s="83" t="n">
        <f aca="false">IF($N2701="G",VLOOKUP(H2701,PGDBuckets,2,FALSE()),0)</f>
        <v>0</v>
      </c>
      <c r="T2701" s="83" t="n">
        <f aca="false">SUM(P2701:S2701)</f>
        <v>13</v>
      </c>
      <c r="U2701" s="83" t="str">
        <f aca="false">IF(O2701="not used","-",O2701&amp;N2701&amp;T2701)</f>
        <v>-</v>
      </c>
      <c r="V2701" s="83" t="str">
        <f aca="false">IF(O2701="Not Used","-",VLOOKUP(D2701,FOLIOS,7,FALSE())&amp;H2701)</f>
        <v>-</v>
      </c>
      <c r="W2701" s="83" t="str">
        <f aca="false">IF(U2701="-","-",O2701&amp;E2701&amp;H2701)</f>
        <v>-</v>
      </c>
      <c r="X2701" s="84" t="str">
        <f aca="false">D2701&amp;G2701</f>
        <v>FT-CAND-ERMS-PRCTRANS:AECO/EMP</v>
      </c>
      <c r="AF2701" s="0" t="str">
        <f aca="false">D2701&amp;V2701</f>
        <v>FT-CAND-ERMS-PRC-</v>
      </c>
    </row>
    <row r="2702" customFormat="false" ht="12.75" hidden="false" customHeight="false" outlineLevel="0" collapsed="false">
      <c r="A2702" s="80" t="n">
        <v>36682</v>
      </c>
      <c r="B2702" s="81" t="s">
        <v>55</v>
      </c>
      <c r="C2702" s="81" t="s">
        <v>56</v>
      </c>
      <c r="D2702" s="81" t="s">
        <v>94</v>
      </c>
      <c r="E2702" s="81" t="s">
        <v>24</v>
      </c>
      <c r="F2702" s="81"/>
      <c r="G2702" s="81" t="s">
        <v>83</v>
      </c>
      <c r="H2702" s="88" t="n">
        <v>39173</v>
      </c>
      <c r="I2702" s="81" t="n">
        <v>0</v>
      </c>
      <c r="J2702" s="81" t="n">
        <v>0</v>
      </c>
      <c r="K2702" s="82" t="n">
        <f aca="false">IF(J2702=0,0,J2702/I2702)</f>
        <v>0</v>
      </c>
      <c r="L2702" s="82" t="n">
        <f aca="false">I2702/UOM</f>
        <v>0</v>
      </c>
      <c r="M2702" s="82" t="n">
        <f aca="false">J2702/UOM</f>
        <v>0</v>
      </c>
      <c r="N2702" s="83" t="str">
        <f aca="false">IF(F2702="P","PHY",IF(F2702="G","G",E2702))</f>
        <v>P</v>
      </c>
      <c r="O2702" s="83" t="str">
        <f aca="false">IF(ISNA(VLOOKUP(G2702,BadCanCurves,1,FALSE())),VLOOKUP(D2702,FOLIOS,6,FALSE()),"not used")</f>
        <v>not used</v>
      </c>
      <c r="P2702" s="83" t="n">
        <f aca="false">IF($N2702="P",VLOOKUP(H2702,PrcBuckets,2,FALSE()),0)</f>
        <v>13</v>
      </c>
      <c r="Q2702" s="83" t="n">
        <f aca="false">IF($N2702="D",VLOOKUP(H2702,BasisBuckets,2,FALSE()),0)</f>
        <v>0</v>
      </c>
      <c r="R2702" s="83" t="n">
        <f aca="false">IF($N2702="PHY",VLOOKUP(H2702,PGDBuckets,2,FALSE()),0)</f>
        <v>0</v>
      </c>
      <c r="S2702" s="83" t="n">
        <f aca="false">IF($N2702="G",VLOOKUP(H2702,PGDBuckets,2,FALSE()),0)</f>
        <v>0</v>
      </c>
      <c r="T2702" s="83" t="n">
        <f aca="false">SUM(P2702:S2702)</f>
        <v>13</v>
      </c>
      <c r="U2702" s="83" t="str">
        <f aca="false">IF(O2702="not used","-",O2702&amp;N2702&amp;T2702)</f>
        <v>-</v>
      </c>
      <c r="V2702" s="83" t="str">
        <f aca="false">IF(O2702="Not Used","-",VLOOKUP(D2702,FOLIOS,7,FALSE())&amp;H2702)</f>
        <v>-</v>
      </c>
      <c r="W2702" s="83" t="str">
        <f aca="false">IF(U2702="-","-",O2702&amp;E2702&amp;H2702)</f>
        <v>-</v>
      </c>
      <c r="X2702" s="84" t="str">
        <f aca="false">D2702&amp;G2702</f>
        <v>FT-CAND-ERMS-PRCTRANS:AECO/EMP</v>
      </c>
      <c r="AF2702" s="0" t="str">
        <f aca="false">D2702&amp;V2702</f>
        <v>FT-CAND-ERMS-PRC-</v>
      </c>
    </row>
    <row r="2703" customFormat="false" ht="12.75" hidden="false" customHeight="false" outlineLevel="0" collapsed="false">
      <c r="A2703" s="80" t="n">
        <v>36682</v>
      </c>
      <c r="B2703" s="81" t="s">
        <v>55</v>
      </c>
      <c r="C2703" s="81" t="s">
        <v>56</v>
      </c>
      <c r="D2703" s="81" t="s">
        <v>94</v>
      </c>
      <c r="E2703" s="81" t="s">
        <v>24</v>
      </c>
      <c r="F2703" s="81"/>
      <c r="G2703" s="81" t="s">
        <v>83</v>
      </c>
      <c r="H2703" s="88" t="n">
        <v>39203</v>
      </c>
      <c r="I2703" s="81" t="n">
        <v>0</v>
      </c>
      <c r="J2703" s="81" t="n">
        <v>0</v>
      </c>
      <c r="K2703" s="82" t="n">
        <f aca="false">IF(J2703=0,0,J2703/I2703)</f>
        <v>0</v>
      </c>
      <c r="L2703" s="82" t="n">
        <f aca="false">I2703/UOM</f>
        <v>0</v>
      </c>
      <c r="M2703" s="82" t="n">
        <f aca="false">J2703/UOM</f>
        <v>0</v>
      </c>
      <c r="N2703" s="83" t="str">
        <f aca="false">IF(F2703="P","PHY",IF(F2703="G","G",E2703))</f>
        <v>P</v>
      </c>
      <c r="O2703" s="83" t="str">
        <f aca="false">IF(ISNA(VLOOKUP(G2703,BadCanCurves,1,FALSE())),VLOOKUP(D2703,FOLIOS,6,FALSE()),"not used")</f>
        <v>not used</v>
      </c>
      <c r="P2703" s="83" t="n">
        <f aca="false">IF($N2703="P",VLOOKUP(H2703,PrcBuckets,2,FALSE()),0)</f>
        <v>13</v>
      </c>
      <c r="Q2703" s="83" t="n">
        <f aca="false">IF($N2703="D",VLOOKUP(H2703,BasisBuckets,2,FALSE()),0)</f>
        <v>0</v>
      </c>
      <c r="R2703" s="83" t="n">
        <f aca="false">IF($N2703="PHY",VLOOKUP(H2703,PGDBuckets,2,FALSE()),0)</f>
        <v>0</v>
      </c>
      <c r="S2703" s="83" t="n">
        <f aca="false">IF($N2703="G",VLOOKUP(H2703,PGDBuckets,2,FALSE()),0)</f>
        <v>0</v>
      </c>
      <c r="T2703" s="83" t="n">
        <f aca="false">SUM(P2703:S2703)</f>
        <v>13</v>
      </c>
      <c r="U2703" s="83" t="str">
        <f aca="false">IF(O2703="not used","-",O2703&amp;N2703&amp;T2703)</f>
        <v>-</v>
      </c>
      <c r="V2703" s="83" t="str">
        <f aca="false">IF(O2703="Not Used","-",VLOOKUP(D2703,FOLIOS,7,FALSE())&amp;H2703)</f>
        <v>-</v>
      </c>
      <c r="W2703" s="83" t="str">
        <f aca="false">IF(U2703="-","-",O2703&amp;E2703&amp;H2703)</f>
        <v>-</v>
      </c>
      <c r="X2703" s="84" t="str">
        <f aca="false">D2703&amp;G2703</f>
        <v>FT-CAND-ERMS-PRCTRANS:AECO/EMP</v>
      </c>
      <c r="AF2703" s="0" t="str">
        <f aca="false">D2703&amp;V2703</f>
        <v>FT-CAND-ERMS-PRC-</v>
      </c>
    </row>
    <row r="2704" customFormat="false" ht="12.75" hidden="false" customHeight="false" outlineLevel="0" collapsed="false">
      <c r="A2704" s="80" t="n">
        <v>36682</v>
      </c>
      <c r="B2704" s="81" t="s">
        <v>55</v>
      </c>
      <c r="C2704" s="81" t="s">
        <v>56</v>
      </c>
      <c r="D2704" s="81" t="s">
        <v>94</v>
      </c>
      <c r="E2704" s="81" t="s">
        <v>24</v>
      </c>
      <c r="F2704" s="81"/>
      <c r="G2704" s="81" t="s">
        <v>83</v>
      </c>
      <c r="H2704" s="88" t="n">
        <v>39234</v>
      </c>
      <c r="I2704" s="81" t="n">
        <v>0</v>
      </c>
      <c r="J2704" s="81" t="n">
        <v>0</v>
      </c>
      <c r="K2704" s="82" t="n">
        <f aca="false">IF(J2704=0,0,J2704/I2704)</f>
        <v>0</v>
      </c>
      <c r="L2704" s="82" t="n">
        <f aca="false">I2704/UOM</f>
        <v>0</v>
      </c>
      <c r="M2704" s="82" t="n">
        <f aca="false">J2704/UOM</f>
        <v>0</v>
      </c>
      <c r="N2704" s="83" t="str">
        <f aca="false">IF(F2704="P","PHY",IF(F2704="G","G",E2704))</f>
        <v>P</v>
      </c>
      <c r="O2704" s="83" t="str">
        <f aca="false">IF(ISNA(VLOOKUP(G2704,BadCanCurves,1,FALSE())),VLOOKUP(D2704,FOLIOS,6,FALSE()),"not used")</f>
        <v>not used</v>
      </c>
      <c r="P2704" s="83" t="n">
        <f aca="false">IF($N2704="P",VLOOKUP(H2704,PrcBuckets,2,FALSE()),0)</f>
        <v>13</v>
      </c>
      <c r="Q2704" s="83" t="n">
        <f aca="false">IF($N2704="D",VLOOKUP(H2704,BasisBuckets,2,FALSE()),0)</f>
        <v>0</v>
      </c>
      <c r="R2704" s="83" t="n">
        <f aca="false">IF($N2704="PHY",VLOOKUP(H2704,PGDBuckets,2,FALSE()),0)</f>
        <v>0</v>
      </c>
      <c r="S2704" s="83" t="n">
        <f aca="false">IF($N2704="G",VLOOKUP(H2704,PGDBuckets,2,FALSE()),0)</f>
        <v>0</v>
      </c>
      <c r="T2704" s="83" t="n">
        <f aca="false">SUM(P2704:S2704)</f>
        <v>13</v>
      </c>
      <c r="U2704" s="83" t="str">
        <f aca="false">IF(O2704="not used","-",O2704&amp;N2704&amp;T2704)</f>
        <v>-</v>
      </c>
      <c r="V2704" s="83" t="str">
        <f aca="false">IF(O2704="Not Used","-",VLOOKUP(D2704,FOLIOS,7,FALSE())&amp;H2704)</f>
        <v>-</v>
      </c>
      <c r="W2704" s="83" t="str">
        <f aca="false">IF(U2704="-","-",O2704&amp;E2704&amp;H2704)</f>
        <v>-</v>
      </c>
      <c r="X2704" s="84" t="str">
        <f aca="false">D2704&amp;G2704</f>
        <v>FT-CAND-ERMS-PRCTRANS:AECO/EMP</v>
      </c>
      <c r="AF2704" s="0" t="str">
        <f aca="false">D2704&amp;V2704</f>
        <v>FT-CAND-ERMS-PRC-</v>
      </c>
    </row>
    <row r="2705" customFormat="false" ht="12.75" hidden="false" customHeight="false" outlineLevel="0" collapsed="false">
      <c r="A2705" s="80" t="n">
        <v>36682</v>
      </c>
      <c r="B2705" s="81" t="s">
        <v>55</v>
      </c>
      <c r="C2705" s="81" t="s">
        <v>56</v>
      </c>
      <c r="D2705" s="81" t="s">
        <v>94</v>
      </c>
      <c r="E2705" s="81" t="s">
        <v>24</v>
      </c>
      <c r="F2705" s="81"/>
      <c r="G2705" s="81" t="s">
        <v>83</v>
      </c>
      <c r="H2705" s="88" t="n">
        <v>39264</v>
      </c>
      <c r="I2705" s="81" t="n">
        <v>0</v>
      </c>
      <c r="J2705" s="81" t="n">
        <v>0</v>
      </c>
      <c r="K2705" s="82" t="n">
        <f aca="false">IF(J2705=0,0,J2705/I2705)</f>
        <v>0</v>
      </c>
      <c r="L2705" s="82" t="n">
        <f aca="false">I2705/UOM</f>
        <v>0</v>
      </c>
      <c r="M2705" s="82" t="n">
        <f aca="false">J2705/UOM</f>
        <v>0</v>
      </c>
      <c r="N2705" s="83" t="str">
        <f aca="false">IF(F2705="P","PHY",IF(F2705="G","G",E2705))</f>
        <v>P</v>
      </c>
      <c r="O2705" s="83" t="str">
        <f aca="false">IF(ISNA(VLOOKUP(G2705,BadCanCurves,1,FALSE())),VLOOKUP(D2705,FOLIOS,6,FALSE()),"not used")</f>
        <v>not used</v>
      </c>
      <c r="P2705" s="83" t="n">
        <f aca="false">IF($N2705="P",VLOOKUP(H2705,PrcBuckets,2,FALSE()),0)</f>
        <v>13</v>
      </c>
      <c r="Q2705" s="83" t="n">
        <f aca="false">IF($N2705="D",VLOOKUP(H2705,BasisBuckets,2,FALSE()),0)</f>
        <v>0</v>
      </c>
      <c r="R2705" s="83" t="n">
        <f aca="false">IF($N2705="PHY",VLOOKUP(H2705,PGDBuckets,2,FALSE()),0)</f>
        <v>0</v>
      </c>
      <c r="S2705" s="83" t="n">
        <f aca="false">IF($N2705="G",VLOOKUP(H2705,PGDBuckets,2,FALSE()),0)</f>
        <v>0</v>
      </c>
      <c r="T2705" s="83" t="n">
        <f aca="false">SUM(P2705:S2705)</f>
        <v>13</v>
      </c>
      <c r="U2705" s="83" t="str">
        <f aca="false">IF(O2705="not used","-",O2705&amp;N2705&amp;T2705)</f>
        <v>-</v>
      </c>
      <c r="V2705" s="83" t="str">
        <f aca="false">IF(O2705="Not Used","-",VLOOKUP(D2705,FOLIOS,7,FALSE())&amp;H2705)</f>
        <v>-</v>
      </c>
      <c r="W2705" s="83" t="str">
        <f aca="false">IF(U2705="-","-",O2705&amp;E2705&amp;H2705)</f>
        <v>-</v>
      </c>
      <c r="X2705" s="84" t="str">
        <f aca="false">D2705&amp;G2705</f>
        <v>FT-CAND-ERMS-PRCTRANS:AECO/EMP</v>
      </c>
      <c r="AF2705" s="0" t="str">
        <f aca="false">D2705&amp;V2705</f>
        <v>FT-CAND-ERMS-PRC-</v>
      </c>
    </row>
    <row r="2706" customFormat="false" ht="12.75" hidden="false" customHeight="false" outlineLevel="0" collapsed="false">
      <c r="A2706" s="80" t="n">
        <v>36682</v>
      </c>
      <c r="B2706" s="81" t="s">
        <v>55</v>
      </c>
      <c r="C2706" s="81" t="s">
        <v>56</v>
      </c>
      <c r="D2706" s="81" t="s">
        <v>94</v>
      </c>
      <c r="E2706" s="81" t="s">
        <v>24</v>
      </c>
      <c r="F2706" s="81"/>
      <c r="G2706" s="81" t="s">
        <v>83</v>
      </c>
      <c r="H2706" s="88" t="n">
        <v>39295</v>
      </c>
      <c r="I2706" s="81" t="n">
        <v>0</v>
      </c>
      <c r="J2706" s="81" t="n">
        <v>0</v>
      </c>
      <c r="K2706" s="82" t="n">
        <f aca="false">IF(J2706=0,0,J2706/I2706)</f>
        <v>0</v>
      </c>
      <c r="L2706" s="82" t="n">
        <f aca="false">I2706/UOM</f>
        <v>0</v>
      </c>
      <c r="M2706" s="82" t="n">
        <f aca="false">J2706/UOM</f>
        <v>0</v>
      </c>
      <c r="N2706" s="83" t="str">
        <f aca="false">IF(F2706="P","PHY",IF(F2706="G","G",E2706))</f>
        <v>P</v>
      </c>
      <c r="O2706" s="83" t="str">
        <f aca="false">IF(ISNA(VLOOKUP(G2706,BadCanCurves,1,FALSE())),VLOOKUP(D2706,FOLIOS,6,FALSE()),"not used")</f>
        <v>not used</v>
      </c>
      <c r="P2706" s="83" t="n">
        <f aca="false">IF($N2706="P",VLOOKUP(H2706,PrcBuckets,2,FALSE()),0)</f>
        <v>13</v>
      </c>
      <c r="Q2706" s="83" t="n">
        <f aca="false">IF($N2706="D",VLOOKUP(H2706,BasisBuckets,2,FALSE()),0)</f>
        <v>0</v>
      </c>
      <c r="R2706" s="83" t="n">
        <f aca="false">IF($N2706="PHY",VLOOKUP(H2706,PGDBuckets,2,FALSE()),0)</f>
        <v>0</v>
      </c>
      <c r="S2706" s="83" t="n">
        <f aca="false">IF($N2706="G",VLOOKUP(H2706,PGDBuckets,2,FALSE()),0)</f>
        <v>0</v>
      </c>
      <c r="T2706" s="83" t="n">
        <f aca="false">SUM(P2706:S2706)</f>
        <v>13</v>
      </c>
      <c r="U2706" s="83" t="str">
        <f aca="false">IF(O2706="not used","-",O2706&amp;N2706&amp;T2706)</f>
        <v>-</v>
      </c>
      <c r="V2706" s="83" t="str">
        <f aca="false">IF(O2706="Not Used","-",VLOOKUP(D2706,FOLIOS,7,FALSE())&amp;H2706)</f>
        <v>-</v>
      </c>
      <c r="W2706" s="83" t="str">
        <f aca="false">IF(U2706="-","-",O2706&amp;E2706&amp;H2706)</f>
        <v>-</v>
      </c>
      <c r="X2706" s="84" t="str">
        <f aca="false">D2706&amp;G2706</f>
        <v>FT-CAND-ERMS-PRCTRANS:AECO/EMP</v>
      </c>
      <c r="AF2706" s="0" t="str">
        <f aca="false">D2706&amp;V2706</f>
        <v>FT-CAND-ERMS-PRC-</v>
      </c>
    </row>
    <row r="2707" customFormat="false" ht="12.75" hidden="false" customHeight="false" outlineLevel="0" collapsed="false">
      <c r="A2707" s="80" t="n">
        <v>36682</v>
      </c>
      <c r="B2707" s="81" t="s">
        <v>55</v>
      </c>
      <c r="C2707" s="81" t="s">
        <v>56</v>
      </c>
      <c r="D2707" s="81" t="s">
        <v>94</v>
      </c>
      <c r="E2707" s="81" t="s">
        <v>24</v>
      </c>
      <c r="F2707" s="81"/>
      <c r="G2707" s="81" t="s">
        <v>83</v>
      </c>
      <c r="H2707" s="88" t="n">
        <v>39326</v>
      </c>
      <c r="I2707" s="81" t="n">
        <v>0</v>
      </c>
      <c r="J2707" s="81" t="n">
        <v>0</v>
      </c>
      <c r="K2707" s="82" t="n">
        <f aca="false">IF(J2707=0,0,J2707/I2707)</f>
        <v>0</v>
      </c>
      <c r="L2707" s="82" t="n">
        <f aca="false">I2707/UOM</f>
        <v>0</v>
      </c>
      <c r="M2707" s="82" t="n">
        <f aca="false">J2707/UOM</f>
        <v>0</v>
      </c>
      <c r="N2707" s="83" t="str">
        <f aca="false">IF(F2707="P","PHY",IF(F2707="G","G",E2707))</f>
        <v>P</v>
      </c>
      <c r="O2707" s="83" t="str">
        <f aca="false">IF(ISNA(VLOOKUP(G2707,BadCanCurves,1,FALSE())),VLOOKUP(D2707,FOLIOS,6,FALSE()),"not used")</f>
        <v>not used</v>
      </c>
      <c r="P2707" s="83" t="n">
        <f aca="false">IF($N2707="P",VLOOKUP(H2707,PrcBuckets,2,FALSE()),0)</f>
        <v>13</v>
      </c>
      <c r="Q2707" s="83" t="n">
        <f aca="false">IF($N2707="D",VLOOKUP(H2707,BasisBuckets,2,FALSE()),0)</f>
        <v>0</v>
      </c>
      <c r="R2707" s="83" t="n">
        <f aca="false">IF($N2707="PHY",VLOOKUP(H2707,PGDBuckets,2,FALSE()),0)</f>
        <v>0</v>
      </c>
      <c r="S2707" s="83" t="n">
        <f aca="false">IF($N2707="G",VLOOKUP(H2707,PGDBuckets,2,FALSE()),0)</f>
        <v>0</v>
      </c>
      <c r="T2707" s="83" t="n">
        <f aca="false">SUM(P2707:S2707)</f>
        <v>13</v>
      </c>
      <c r="U2707" s="83" t="str">
        <f aca="false">IF(O2707="not used","-",O2707&amp;N2707&amp;T2707)</f>
        <v>-</v>
      </c>
      <c r="V2707" s="83" t="str">
        <f aca="false">IF(O2707="Not Used","-",VLOOKUP(D2707,FOLIOS,7,FALSE())&amp;H2707)</f>
        <v>-</v>
      </c>
      <c r="W2707" s="83" t="str">
        <f aca="false">IF(U2707="-","-",O2707&amp;E2707&amp;H2707)</f>
        <v>-</v>
      </c>
      <c r="X2707" s="84" t="str">
        <f aca="false">D2707&amp;G2707</f>
        <v>FT-CAND-ERMS-PRCTRANS:AECO/EMP</v>
      </c>
      <c r="AF2707" s="0" t="str">
        <f aca="false">D2707&amp;V2707</f>
        <v>FT-CAND-ERMS-PRC-</v>
      </c>
    </row>
    <row r="2708" customFormat="false" ht="12.75" hidden="false" customHeight="false" outlineLevel="0" collapsed="false">
      <c r="A2708" s="80" t="n">
        <v>36682</v>
      </c>
      <c r="B2708" s="81" t="s">
        <v>55</v>
      </c>
      <c r="C2708" s="81" t="s">
        <v>56</v>
      </c>
      <c r="D2708" s="81" t="s">
        <v>94</v>
      </c>
      <c r="E2708" s="81" t="s">
        <v>24</v>
      </c>
      <c r="F2708" s="81"/>
      <c r="G2708" s="81" t="s">
        <v>83</v>
      </c>
      <c r="H2708" s="88" t="n">
        <v>39356</v>
      </c>
      <c r="I2708" s="81" t="n">
        <v>0</v>
      </c>
      <c r="J2708" s="81" t="n">
        <v>0</v>
      </c>
      <c r="K2708" s="82" t="n">
        <f aca="false">IF(J2708=0,0,J2708/I2708)</f>
        <v>0</v>
      </c>
      <c r="L2708" s="82" t="n">
        <f aca="false">I2708/UOM</f>
        <v>0</v>
      </c>
      <c r="M2708" s="82" t="n">
        <f aca="false">J2708/UOM</f>
        <v>0</v>
      </c>
      <c r="N2708" s="83" t="str">
        <f aca="false">IF(F2708="P","PHY",IF(F2708="G","G",E2708))</f>
        <v>P</v>
      </c>
      <c r="O2708" s="83" t="str">
        <f aca="false">IF(ISNA(VLOOKUP(G2708,BadCanCurves,1,FALSE())),VLOOKUP(D2708,FOLIOS,6,FALSE()),"not used")</f>
        <v>not used</v>
      </c>
      <c r="P2708" s="83" t="n">
        <f aca="false">IF($N2708="P",VLOOKUP(H2708,PrcBuckets,2,FALSE()),0)</f>
        <v>13</v>
      </c>
      <c r="Q2708" s="83" t="n">
        <f aca="false">IF($N2708="D",VLOOKUP(H2708,BasisBuckets,2,FALSE()),0)</f>
        <v>0</v>
      </c>
      <c r="R2708" s="83" t="n">
        <f aca="false">IF($N2708="PHY",VLOOKUP(H2708,PGDBuckets,2,FALSE()),0)</f>
        <v>0</v>
      </c>
      <c r="S2708" s="83" t="n">
        <f aca="false">IF($N2708="G",VLOOKUP(H2708,PGDBuckets,2,FALSE()),0)</f>
        <v>0</v>
      </c>
      <c r="T2708" s="83" t="n">
        <f aca="false">SUM(P2708:S2708)</f>
        <v>13</v>
      </c>
      <c r="U2708" s="83" t="str">
        <f aca="false">IF(O2708="not used","-",O2708&amp;N2708&amp;T2708)</f>
        <v>-</v>
      </c>
      <c r="V2708" s="83" t="str">
        <f aca="false">IF(O2708="Not Used","-",VLOOKUP(D2708,FOLIOS,7,FALSE())&amp;H2708)</f>
        <v>-</v>
      </c>
      <c r="W2708" s="83" t="str">
        <f aca="false">IF(U2708="-","-",O2708&amp;E2708&amp;H2708)</f>
        <v>-</v>
      </c>
      <c r="X2708" s="84" t="str">
        <f aca="false">D2708&amp;G2708</f>
        <v>FT-CAND-ERMS-PRCTRANS:AECO/EMP</v>
      </c>
      <c r="AF2708" s="0" t="str">
        <f aca="false">D2708&amp;V2708</f>
        <v>FT-CAND-ERMS-PRC-</v>
      </c>
    </row>
    <row r="2709" customFormat="false" ht="12.75" hidden="false" customHeight="false" outlineLevel="0" collapsed="false">
      <c r="A2709" s="80" t="n">
        <v>36682</v>
      </c>
      <c r="B2709" s="81" t="s">
        <v>55</v>
      </c>
      <c r="C2709" s="81" t="s">
        <v>56</v>
      </c>
      <c r="D2709" s="81" t="s">
        <v>94</v>
      </c>
      <c r="E2709" s="81" t="s">
        <v>24</v>
      </c>
      <c r="F2709" s="81"/>
      <c r="G2709" s="81" t="s">
        <v>83</v>
      </c>
      <c r="H2709" s="88" t="n">
        <v>39387</v>
      </c>
      <c r="I2709" s="81" t="n">
        <v>0</v>
      </c>
      <c r="J2709" s="81" t="n">
        <v>0</v>
      </c>
      <c r="K2709" s="82" t="n">
        <f aca="false">IF(J2709=0,0,J2709/I2709)</f>
        <v>0</v>
      </c>
      <c r="L2709" s="82" t="n">
        <f aca="false">I2709/UOM</f>
        <v>0</v>
      </c>
      <c r="M2709" s="82" t="n">
        <f aca="false">J2709/UOM</f>
        <v>0</v>
      </c>
      <c r="N2709" s="83" t="str">
        <f aca="false">IF(F2709="P","PHY",IF(F2709="G","G",E2709))</f>
        <v>P</v>
      </c>
      <c r="O2709" s="83" t="str">
        <f aca="false">IF(ISNA(VLOOKUP(G2709,BadCanCurves,1,FALSE())),VLOOKUP(D2709,FOLIOS,6,FALSE()),"not used")</f>
        <v>not used</v>
      </c>
      <c r="P2709" s="83" t="n">
        <f aca="false">IF($N2709="P",VLOOKUP(H2709,PrcBuckets,2,FALSE()),0)</f>
        <v>13</v>
      </c>
      <c r="Q2709" s="83" t="n">
        <f aca="false">IF($N2709="D",VLOOKUP(H2709,BasisBuckets,2,FALSE()),0)</f>
        <v>0</v>
      </c>
      <c r="R2709" s="83" t="n">
        <f aca="false">IF($N2709="PHY",VLOOKUP(H2709,PGDBuckets,2,FALSE()),0)</f>
        <v>0</v>
      </c>
      <c r="S2709" s="83" t="n">
        <f aca="false">IF($N2709="G",VLOOKUP(H2709,PGDBuckets,2,FALSE()),0)</f>
        <v>0</v>
      </c>
      <c r="T2709" s="83" t="n">
        <f aca="false">SUM(P2709:S2709)</f>
        <v>13</v>
      </c>
      <c r="U2709" s="83" t="str">
        <f aca="false">IF(O2709="not used","-",O2709&amp;N2709&amp;T2709)</f>
        <v>-</v>
      </c>
      <c r="V2709" s="83" t="str">
        <f aca="false">IF(O2709="Not Used","-",VLOOKUP(D2709,FOLIOS,7,FALSE())&amp;H2709)</f>
        <v>-</v>
      </c>
      <c r="W2709" s="83" t="str">
        <f aca="false">IF(U2709="-","-",O2709&amp;E2709&amp;H2709)</f>
        <v>-</v>
      </c>
      <c r="X2709" s="84" t="str">
        <f aca="false">D2709&amp;G2709</f>
        <v>FT-CAND-ERMS-PRCTRANS:AECO/EMP</v>
      </c>
      <c r="AF2709" s="0" t="str">
        <f aca="false">D2709&amp;V2709</f>
        <v>FT-CAND-ERMS-PRC-</v>
      </c>
    </row>
    <row r="2710" customFormat="false" ht="12.75" hidden="false" customHeight="false" outlineLevel="0" collapsed="false">
      <c r="A2710" s="80" t="n">
        <v>36682</v>
      </c>
      <c r="B2710" s="81" t="s">
        <v>55</v>
      </c>
      <c r="C2710" s="81" t="s">
        <v>56</v>
      </c>
      <c r="D2710" s="81" t="s">
        <v>94</v>
      </c>
      <c r="E2710" s="81" t="s">
        <v>24</v>
      </c>
      <c r="F2710" s="81"/>
      <c r="G2710" s="81" t="s">
        <v>83</v>
      </c>
      <c r="H2710" s="88" t="n">
        <v>39417</v>
      </c>
      <c r="I2710" s="81" t="n">
        <v>0</v>
      </c>
      <c r="J2710" s="81" t="n">
        <v>0</v>
      </c>
      <c r="K2710" s="82" t="n">
        <f aca="false">IF(J2710=0,0,J2710/I2710)</f>
        <v>0</v>
      </c>
      <c r="L2710" s="82" t="n">
        <f aca="false">I2710/UOM</f>
        <v>0</v>
      </c>
      <c r="M2710" s="82" t="n">
        <f aca="false">J2710/UOM</f>
        <v>0</v>
      </c>
      <c r="N2710" s="83" t="str">
        <f aca="false">IF(F2710="P","PHY",IF(F2710="G","G",E2710))</f>
        <v>P</v>
      </c>
      <c r="O2710" s="83" t="str">
        <f aca="false">IF(ISNA(VLOOKUP(G2710,BadCanCurves,1,FALSE())),VLOOKUP(D2710,FOLIOS,6,FALSE()),"not used")</f>
        <v>not used</v>
      </c>
      <c r="P2710" s="83" t="n">
        <f aca="false">IF($N2710="P",VLOOKUP(H2710,PrcBuckets,2,FALSE()),0)</f>
        <v>13</v>
      </c>
      <c r="Q2710" s="83" t="n">
        <f aca="false">IF($N2710="D",VLOOKUP(H2710,BasisBuckets,2,FALSE()),0)</f>
        <v>0</v>
      </c>
      <c r="R2710" s="83" t="n">
        <f aca="false">IF($N2710="PHY",VLOOKUP(H2710,PGDBuckets,2,FALSE()),0)</f>
        <v>0</v>
      </c>
      <c r="S2710" s="83" t="n">
        <f aca="false">IF($N2710="G",VLOOKUP(H2710,PGDBuckets,2,FALSE()),0)</f>
        <v>0</v>
      </c>
      <c r="T2710" s="83" t="n">
        <f aca="false">SUM(P2710:S2710)</f>
        <v>13</v>
      </c>
      <c r="U2710" s="83" t="str">
        <f aca="false">IF(O2710="not used","-",O2710&amp;N2710&amp;T2710)</f>
        <v>-</v>
      </c>
      <c r="V2710" s="83" t="str">
        <f aca="false">IF(O2710="Not Used","-",VLOOKUP(D2710,FOLIOS,7,FALSE())&amp;H2710)</f>
        <v>-</v>
      </c>
      <c r="W2710" s="83" t="str">
        <f aca="false">IF(U2710="-","-",O2710&amp;E2710&amp;H2710)</f>
        <v>-</v>
      </c>
      <c r="X2710" s="84" t="str">
        <f aca="false">D2710&amp;G2710</f>
        <v>FT-CAND-ERMS-PRCTRANS:AECO/EMP</v>
      </c>
      <c r="AF2710" s="0" t="str">
        <f aca="false">D2710&amp;V2710</f>
        <v>FT-CAND-ERMS-PRC-</v>
      </c>
    </row>
    <row r="2711" customFormat="false" ht="12.75" hidden="false" customHeight="false" outlineLevel="0" collapsed="false">
      <c r="A2711" s="80" t="n">
        <v>36682</v>
      </c>
      <c r="B2711" s="81" t="s">
        <v>55</v>
      </c>
      <c r="C2711" s="81" t="s">
        <v>56</v>
      </c>
      <c r="D2711" s="81" t="s">
        <v>94</v>
      </c>
      <c r="E2711" s="81" t="s">
        <v>24</v>
      </c>
      <c r="F2711" s="81"/>
      <c r="G2711" s="81" t="s">
        <v>83</v>
      </c>
      <c r="H2711" s="88" t="n">
        <v>39448</v>
      </c>
      <c r="I2711" s="81" t="n">
        <v>0</v>
      </c>
      <c r="J2711" s="81" t="n">
        <v>0</v>
      </c>
      <c r="K2711" s="82" t="n">
        <f aca="false">IF(J2711=0,0,J2711/I2711)</f>
        <v>0</v>
      </c>
      <c r="L2711" s="82" t="n">
        <f aca="false">I2711/UOM</f>
        <v>0</v>
      </c>
      <c r="M2711" s="82" t="n">
        <f aca="false">J2711/UOM</f>
        <v>0</v>
      </c>
      <c r="N2711" s="83" t="str">
        <f aca="false">IF(F2711="P","PHY",IF(F2711="G","G",E2711))</f>
        <v>P</v>
      </c>
      <c r="O2711" s="83" t="str">
        <f aca="false">IF(ISNA(VLOOKUP(G2711,BadCanCurves,1,FALSE())),VLOOKUP(D2711,FOLIOS,6,FALSE()),"not used")</f>
        <v>not used</v>
      </c>
      <c r="P2711" s="83" t="n">
        <f aca="false">IF($N2711="P",VLOOKUP(H2711,PrcBuckets,2,FALSE()),0)</f>
        <v>13</v>
      </c>
      <c r="Q2711" s="83" t="n">
        <f aca="false">IF($N2711="D",VLOOKUP(H2711,BasisBuckets,2,FALSE()),0)</f>
        <v>0</v>
      </c>
      <c r="R2711" s="83" t="n">
        <f aca="false">IF($N2711="PHY",VLOOKUP(H2711,PGDBuckets,2,FALSE()),0)</f>
        <v>0</v>
      </c>
      <c r="S2711" s="83" t="n">
        <f aca="false">IF($N2711="G",VLOOKUP(H2711,PGDBuckets,2,FALSE()),0)</f>
        <v>0</v>
      </c>
      <c r="T2711" s="83" t="n">
        <f aca="false">SUM(P2711:S2711)</f>
        <v>13</v>
      </c>
      <c r="U2711" s="83" t="str">
        <f aca="false">IF(O2711="not used","-",O2711&amp;N2711&amp;T2711)</f>
        <v>-</v>
      </c>
      <c r="V2711" s="83" t="str">
        <f aca="false">IF(O2711="Not Used","-",VLOOKUP(D2711,FOLIOS,7,FALSE())&amp;H2711)</f>
        <v>-</v>
      </c>
      <c r="W2711" s="83" t="str">
        <f aca="false">IF(U2711="-","-",O2711&amp;E2711&amp;H2711)</f>
        <v>-</v>
      </c>
      <c r="X2711" s="84" t="str">
        <f aca="false">D2711&amp;G2711</f>
        <v>FT-CAND-ERMS-PRCTRANS:AECO/EMP</v>
      </c>
      <c r="AF2711" s="0" t="str">
        <f aca="false">D2711&amp;V2711</f>
        <v>FT-CAND-ERMS-PRC-</v>
      </c>
    </row>
    <row r="2712" customFormat="false" ht="12.75" hidden="false" customHeight="false" outlineLevel="0" collapsed="false">
      <c r="A2712" s="80" t="n">
        <v>36682</v>
      </c>
      <c r="B2712" s="81" t="s">
        <v>55</v>
      </c>
      <c r="C2712" s="81" t="s">
        <v>56</v>
      </c>
      <c r="D2712" s="81" t="s">
        <v>94</v>
      </c>
      <c r="E2712" s="81" t="s">
        <v>24</v>
      </c>
      <c r="F2712" s="81"/>
      <c r="G2712" s="81" t="s">
        <v>83</v>
      </c>
      <c r="H2712" s="88" t="n">
        <v>39479</v>
      </c>
      <c r="I2712" s="81" t="n">
        <v>0</v>
      </c>
      <c r="J2712" s="81" t="n">
        <v>0</v>
      </c>
      <c r="K2712" s="82" t="n">
        <f aca="false">IF(J2712=0,0,J2712/I2712)</f>
        <v>0</v>
      </c>
      <c r="L2712" s="82" t="n">
        <f aca="false">I2712/UOM</f>
        <v>0</v>
      </c>
      <c r="M2712" s="82" t="n">
        <f aca="false">J2712/UOM</f>
        <v>0</v>
      </c>
      <c r="N2712" s="83" t="str">
        <f aca="false">IF(F2712="P","PHY",IF(F2712="G","G",E2712))</f>
        <v>P</v>
      </c>
      <c r="O2712" s="83" t="str">
        <f aca="false">IF(ISNA(VLOOKUP(G2712,BadCanCurves,1,FALSE())),VLOOKUP(D2712,FOLIOS,6,FALSE()),"not used")</f>
        <v>not used</v>
      </c>
      <c r="P2712" s="83" t="n">
        <f aca="false">IF($N2712="P",VLOOKUP(H2712,PrcBuckets,2,FALSE()),0)</f>
        <v>13</v>
      </c>
      <c r="Q2712" s="83" t="n">
        <f aca="false">IF($N2712="D",VLOOKUP(H2712,BasisBuckets,2,FALSE()),0)</f>
        <v>0</v>
      </c>
      <c r="R2712" s="83" t="n">
        <f aca="false">IF($N2712="PHY",VLOOKUP(H2712,PGDBuckets,2,FALSE()),0)</f>
        <v>0</v>
      </c>
      <c r="S2712" s="83" t="n">
        <f aca="false">IF($N2712="G",VLOOKUP(H2712,PGDBuckets,2,FALSE()),0)</f>
        <v>0</v>
      </c>
      <c r="T2712" s="83" t="n">
        <f aca="false">SUM(P2712:S2712)</f>
        <v>13</v>
      </c>
      <c r="U2712" s="83" t="str">
        <f aca="false">IF(O2712="not used","-",O2712&amp;N2712&amp;T2712)</f>
        <v>-</v>
      </c>
      <c r="V2712" s="83" t="str">
        <f aca="false">IF(O2712="Not Used","-",VLOOKUP(D2712,FOLIOS,7,FALSE())&amp;H2712)</f>
        <v>-</v>
      </c>
      <c r="W2712" s="83" t="str">
        <f aca="false">IF(U2712="-","-",O2712&amp;E2712&amp;H2712)</f>
        <v>-</v>
      </c>
      <c r="X2712" s="84" t="str">
        <f aca="false">D2712&amp;G2712</f>
        <v>FT-CAND-ERMS-PRCTRANS:AECO/EMP</v>
      </c>
      <c r="AF2712" s="0" t="str">
        <f aca="false">D2712&amp;V2712</f>
        <v>FT-CAND-ERMS-PRC-</v>
      </c>
    </row>
    <row r="2713" customFormat="false" ht="12.75" hidden="false" customHeight="false" outlineLevel="0" collapsed="false">
      <c r="A2713" s="80" t="n">
        <v>36682</v>
      </c>
      <c r="B2713" s="81" t="s">
        <v>55</v>
      </c>
      <c r="C2713" s="81" t="s">
        <v>56</v>
      </c>
      <c r="D2713" s="81" t="s">
        <v>94</v>
      </c>
      <c r="E2713" s="81" t="s">
        <v>24</v>
      </c>
      <c r="F2713" s="81"/>
      <c r="G2713" s="81" t="s">
        <v>83</v>
      </c>
      <c r="H2713" s="88" t="n">
        <v>39508</v>
      </c>
      <c r="I2713" s="81" t="n">
        <v>0</v>
      </c>
      <c r="J2713" s="81" t="n">
        <v>0</v>
      </c>
      <c r="K2713" s="82" t="n">
        <f aca="false">IF(J2713=0,0,J2713/I2713)</f>
        <v>0</v>
      </c>
      <c r="L2713" s="82" t="n">
        <f aca="false">I2713/UOM</f>
        <v>0</v>
      </c>
      <c r="M2713" s="82" t="n">
        <f aca="false">J2713/UOM</f>
        <v>0</v>
      </c>
      <c r="N2713" s="83" t="str">
        <f aca="false">IF(F2713="P","PHY",IF(F2713="G","G",E2713))</f>
        <v>P</v>
      </c>
      <c r="O2713" s="83" t="str">
        <f aca="false">IF(ISNA(VLOOKUP(G2713,BadCanCurves,1,FALSE())),VLOOKUP(D2713,FOLIOS,6,FALSE()),"not used")</f>
        <v>not used</v>
      </c>
      <c r="P2713" s="83" t="n">
        <f aca="false">IF($N2713="P",VLOOKUP(H2713,PrcBuckets,2,FALSE()),0)</f>
        <v>13</v>
      </c>
      <c r="Q2713" s="83" t="n">
        <f aca="false">IF($N2713="D",VLOOKUP(H2713,BasisBuckets,2,FALSE()),0)</f>
        <v>0</v>
      </c>
      <c r="R2713" s="83" t="n">
        <f aca="false">IF($N2713="PHY",VLOOKUP(H2713,PGDBuckets,2,FALSE()),0)</f>
        <v>0</v>
      </c>
      <c r="S2713" s="83" t="n">
        <f aca="false">IF($N2713="G",VLOOKUP(H2713,PGDBuckets,2,FALSE()),0)</f>
        <v>0</v>
      </c>
      <c r="T2713" s="83" t="n">
        <f aca="false">SUM(P2713:S2713)</f>
        <v>13</v>
      </c>
      <c r="U2713" s="83" t="str">
        <f aca="false">IF(O2713="not used","-",O2713&amp;N2713&amp;T2713)</f>
        <v>-</v>
      </c>
      <c r="V2713" s="83" t="str">
        <f aca="false">IF(O2713="Not Used","-",VLOOKUP(D2713,FOLIOS,7,FALSE())&amp;H2713)</f>
        <v>-</v>
      </c>
      <c r="W2713" s="83" t="str">
        <f aca="false">IF(U2713="-","-",O2713&amp;E2713&amp;H2713)</f>
        <v>-</v>
      </c>
      <c r="X2713" s="84" t="str">
        <f aca="false">D2713&amp;G2713</f>
        <v>FT-CAND-ERMS-PRCTRANS:AECO/EMP</v>
      </c>
      <c r="AF2713" s="0" t="str">
        <f aca="false">D2713&amp;V2713</f>
        <v>FT-CAND-ERMS-PRC-</v>
      </c>
    </row>
    <row r="2714" customFormat="false" ht="12.75" hidden="false" customHeight="false" outlineLevel="0" collapsed="false">
      <c r="A2714" s="80" t="n">
        <v>36682</v>
      </c>
      <c r="B2714" s="81" t="s">
        <v>55</v>
      </c>
      <c r="C2714" s="81" t="s">
        <v>56</v>
      </c>
      <c r="D2714" s="81" t="s">
        <v>94</v>
      </c>
      <c r="E2714" s="81" t="s">
        <v>24</v>
      </c>
      <c r="F2714" s="81"/>
      <c r="G2714" s="81" t="s">
        <v>83</v>
      </c>
      <c r="H2714" s="88" t="n">
        <v>39539</v>
      </c>
      <c r="I2714" s="81" t="n">
        <v>0</v>
      </c>
      <c r="J2714" s="81" t="n">
        <v>0</v>
      </c>
      <c r="K2714" s="82" t="n">
        <f aca="false">IF(J2714=0,0,J2714/I2714)</f>
        <v>0</v>
      </c>
      <c r="L2714" s="82" t="n">
        <f aca="false">I2714/UOM</f>
        <v>0</v>
      </c>
      <c r="M2714" s="82" t="n">
        <f aca="false">J2714/UOM</f>
        <v>0</v>
      </c>
      <c r="N2714" s="83" t="str">
        <f aca="false">IF(F2714="P","PHY",IF(F2714="G","G",E2714))</f>
        <v>P</v>
      </c>
      <c r="O2714" s="83" t="str">
        <f aca="false">IF(ISNA(VLOOKUP(G2714,BadCanCurves,1,FALSE())),VLOOKUP(D2714,FOLIOS,6,FALSE()),"not used")</f>
        <v>not used</v>
      </c>
      <c r="P2714" s="83" t="n">
        <f aca="false">IF($N2714="P",VLOOKUP(H2714,PrcBuckets,2,FALSE()),0)</f>
        <v>13</v>
      </c>
      <c r="Q2714" s="83" t="n">
        <f aca="false">IF($N2714="D",VLOOKUP(H2714,BasisBuckets,2,FALSE()),0)</f>
        <v>0</v>
      </c>
      <c r="R2714" s="83" t="n">
        <f aca="false">IF($N2714="PHY",VLOOKUP(H2714,PGDBuckets,2,FALSE()),0)</f>
        <v>0</v>
      </c>
      <c r="S2714" s="83" t="n">
        <f aca="false">IF($N2714="G",VLOOKUP(H2714,PGDBuckets,2,FALSE()),0)</f>
        <v>0</v>
      </c>
      <c r="T2714" s="83" t="n">
        <f aca="false">SUM(P2714:S2714)</f>
        <v>13</v>
      </c>
      <c r="U2714" s="83" t="str">
        <f aca="false">IF(O2714="not used","-",O2714&amp;N2714&amp;T2714)</f>
        <v>-</v>
      </c>
      <c r="V2714" s="83" t="str">
        <f aca="false">IF(O2714="Not Used","-",VLOOKUP(D2714,FOLIOS,7,FALSE())&amp;H2714)</f>
        <v>-</v>
      </c>
      <c r="W2714" s="83" t="str">
        <f aca="false">IF(U2714="-","-",O2714&amp;E2714&amp;H2714)</f>
        <v>-</v>
      </c>
      <c r="X2714" s="84" t="str">
        <f aca="false">D2714&amp;G2714</f>
        <v>FT-CAND-ERMS-PRCTRANS:AECO/EMP</v>
      </c>
      <c r="AF2714" s="0" t="str">
        <f aca="false">D2714&amp;V2714</f>
        <v>FT-CAND-ERMS-PRC-</v>
      </c>
    </row>
    <row r="2715" customFormat="false" ht="12.75" hidden="false" customHeight="false" outlineLevel="0" collapsed="false">
      <c r="A2715" s="80" t="n">
        <v>36682</v>
      </c>
      <c r="B2715" s="81" t="s">
        <v>55</v>
      </c>
      <c r="C2715" s="81" t="s">
        <v>56</v>
      </c>
      <c r="D2715" s="81" t="s">
        <v>94</v>
      </c>
      <c r="E2715" s="81" t="s">
        <v>24</v>
      </c>
      <c r="F2715" s="81"/>
      <c r="G2715" s="81" t="s">
        <v>83</v>
      </c>
      <c r="H2715" s="88" t="n">
        <v>39569</v>
      </c>
      <c r="I2715" s="81" t="n">
        <v>0</v>
      </c>
      <c r="J2715" s="81" t="n">
        <v>0</v>
      </c>
      <c r="K2715" s="82" t="n">
        <f aca="false">IF(J2715=0,0,J2715/I2715)</f>
        <v>0</v>
      </c>
      <c r="L2715" s="82" t="n">
        <f aca="false">I2715/UOM</f>
        <v>0</v>
      </c>
      <c r="M2715" s="82" t="n">
        <f aca="false">J2715/UOM</f>
        <v>0</v>
      </c>
      <c r="N2715" s="83" t="str">
        <f aca="false">IF(F2715="P","PHY",IF(F2715="G","G",E2715))</f>
        <v>P</v>
      </c>
      <c r="O2715" s="83" t="str">
        <f aca="false">IF(ISNA(VLOOKUP(G2715,BadCanCurves,1,FALSE())),VLOOKUP(D2715,FOLIOS,6,FALSE()),"not used")</f>
        <v>not used</v>
      </c>
      <c r="P2715" s="83" t="n">
        <f aca="false">IF($N2715="P",VLOOKUP(H2715,PrcBuckets,2,FALSE()),0)</f>
        <v>13</v>
      </c>
      <c r="Q2715" s="83" t="n">
        <f aca="false">IF($N2715="D",VLOOKUP(H2715,BasisBuckets,2,FALSE()),0)</f>
        <v>0</v>
      </c>
      <c r="R2715" s="83" t="n">
        <f aca="false">IF($N2715="PHY",VLOOKUP(H2715,PGDBuckets,2,FALSE()),0)</f>
        <v>0</v>
      </c>
      <c r="S2715" s="83" t="n">
        <f aca="false">IF($N2715="G",VLOOKUP(H2715,PGDBuckets,2,FALSE()),0)</f>
        <v>0</v>
      </c>
      <c r="T2715" s="83" t="n">
        <f aca="false">SUM(P2715:S2715)</f>
        <v>13</v>
      </c>
      <c r="U2715" s="83" t="str">
        <f aca="false">IF(O2715="not used","-",O2715&amp;N2715&amp;T2715)</f>
        <v>-</v>
      </c>
      <c r="V2715" s="83" t="str">
        <f aca="false">IF(O2715="Not Used","-",VLOOKUP(D2715,FOLIOS,7,FALSE())&amp;H2715)</f>
        <v>-</v>
      </c>
      <c r="W2715" s="83" t="str">
        <f aca="false">IF(U2715="-","-",O2715&amp;E2715&amp;H2715)</f>
        <v>-</v>
      </c>
      <c r="X2715" s="84" t="str">
        <f aca="false">D2715&amp;G2715</f>
        <v>FT-CAND-ERMS-PRCTRANS:AECO/EMP</v>
      </c>
      <c r="AF2715" s="0" t="str">
        <f aca="false">D2715&amp;V2715</f>
        <v>FT-CAND-ERMS-PRC-</v>
      </c>
    </row>
    <row r="2716" customFormat="false" ht="12.75" hidden="false" customHeight="false" outlineLevel="0" collapsed="false">
      <c r="A2716" s="80" t="n">
        <v>36682</v>
      </c>
      <c r="B2716" s="81" t="s">
        <v>55</v>
      </c>
      <c r="C2716" s="81" t="s">
        <v>56</v>
      </c>
      <c r="D2716" s="81" t="s">
        <v>94</v>
      </c>
      <c r="E2716" s="81" t="s">
        <v>24</v>
      </c>
      <c r="F2716" s="81"/>
      <c r="G2716" s="81" t="s">
        <v>83</v>
      </c>
      <c r="H2716" s="88" t="n">
        <v>39600</v>
      </c>
      <c r="I2716" s="81" t="n">
        <v>0</v>
      </c>
      <c r="J2716" s="81" t="n">
        <v>0</v>
      </c>
      <c r="K2716" s="82" t="n">
        <f aca="false">IF(J2716=0,0,J2716/I2716)</f>
        <v>0</v>
      </c>
      <c r="L2716" s="82" t="n">
        <f aca="false">I2716/UOM</f>
        <v>0</v>
      </c>
      <c r="M2716" s="82" t="n">
        <f aca="false">J2716/UOM</f>
        <v>0</v>
      </c>
      <c r="N2716" s="83" t="str">
        <f aca="false">IF(F2716="P","PHY",IF(F2716="G","G",E2716))</f>
        <v>P</v>
      </c>
      <c r="O2716" s="83" t="str">
        <f aca="false">IF(ISNA(VLOOKUP(G2716,BadCanCurves,1,FALSE())),VLOOKUP(D2716,FOLIOS,6,FALSE()),"not used")</f>
        <v>not used</v>
      </c>
      <c r="P2716" s="83" t="n">
        <f aca="false">IF($N2716="P",VLOOKUP(H2716,PrcBuckets,2,FALSE()),0)</f>
        <v>13</v>
      </c>
      <c r="Q2716" s="83" t="n">
        <f aca="false">IF($N2716="D",VLOOKUP(H2716,BasisBuckets,2,FALSE()),0)</f>
        <v>0</v>
      </c>
      <c r="R2716" s="83" t="n">
        <f aca="false">IF($N2716="PHY",VLOOKUP(H2716,PGDBuckets,2,FALSE()),0)</f>
        <v>0</v>
      </c>
      <c r="S2716" s="83" t="n">
        <f aca="false">IF($N2716="G",VLOOKUP(H2716,PGDBuckets,2,FALSE()),0)</f>
        <v>0</v>
      </c>
      <c r="T2716" s="83" t="n">
        <f aca="false">SUM(P2716:S2716)</f>
        <v>13</v>
      </c>
      <c r="U2716" s="83" t="str">
        <f aca="false">IF(O2716="not used","-",O2716&amp;N2716&amp;T2716)</f>
        <v>-</v>
      </c>
      <c r="V2716" s="83" t="str">
        <f aca="false">IF(O2716="Not Used","-",VLOOKUP(D2716,FOLIOS,7,FALSE())&amp;H2716)</f>
        <v>-</v>
      </c>
      <c r="W2716" s="83" t="str">
        <f aca="false">IF(U2716="-","-",O2716&amp;E2716&amp;H2716)</f>
        <v>-</v>
      </c>
      <c r="X2716" s="84" t="str">
        <f aca="false">D2716&amp;G2716</f>
        <v>FT-CAND-ERMS-PRCTRANS:AECO/EMP</v>
      </c>
      <c r="AF2716" s="0" t="str">
        <f aca="false">D2716&amp;V2716</f>
        <v>FT-CAND-ERMS-PRC-</v>
      </c>
    </row>
    <row r="2717" customFormat="false" ht="12.75" hidden="false" customHeight="false" outlineLevel="0" collapsed="false">
      <c r="A2717" s="80" t="n">
        <v>36682</v>
      </c>
      <c r="B2717" s="81" t="s">
        <v>55</v>
      </c>
      <c r="C2717" s="81" t="s">
        <v>56</v>
      </c>
      <c r="D2717" s="81" t="s">
        <v>94</v>
      </c>
      <c r="E2717" s="81" t="s">
        <v>24</v>
      </c>
      <c r="F2717" s="81"/>
      <c r="G2717" s="81" t="s">
        <v>83</v>
      </c>
      <c r="H2717" s="88" t="n">
        <v>39630</v>
      </c>
      <c r="I2717" s="81" t="n">
        <v>0</v>
      </c>
      <c r="J2717" s="81" t="n">
        <v>0</v>
      </c>
      <c r="K2717" s="82" t="n">
        <f aca="false">IF(J2717=0,0,J2717/I2717)</f>
        <v>0</v>
      </c>
      <c r="L2717" s="82" t="n">
        <f aca="false">I2717/UOM</f>
        <v>0</v>
      </c>
      <c r="M2717" s="82" t="n">
        <f aca="false">J2717/UOM</f>
        <v>0</v>
      </c>
      <c r="N2717" s="83" t="str">
        <f aca="false">IF(F2717="P","PHY",IF(F2717="G","G",E2717))</f>
        <v>P</v>
      </c>
      <c r="O2717" s="83" t="str">
        <f aca="false">IF(ISNA(VLOOKUP(G2717,BadCanCurves,1,FALSE())),VLOOKUP(D2717,FOLIOS,6,FALSE()),"not used")</f>
        <v>not used</v>
      </c>
      <c r="P2717" s="83" t="n">
        <f aca="false">IF($N2717="P",VLOOKUP(H2717,PrcBuckets,2,FALSE()),0)</f>
        <v>13</v>
      </c>
      <c r="Q2717" s="83" t="n">
        <f aca="false">IF($N2717="D",VLOOKUP(H2717,BasisBuckets,2,FALSE()),0)</f>
        <v>0</v>
      </c>
      <c r="R2717" s="83" t="n">
        <f aca="false">IF($N2717="PHY",VLOOKUP(H2717,PGDBuckets,2,FALSE()),0)</f>
        <v>0</v>
      </c>
      <c r="S2717" s="83" t="n">
        <f aca="false">IF($N2717="G",VLOOKUP(H2717,PGDBuckets,2,FALSE()),0)</f>
        <v>0</v>
      </c>
      <c r="T2717" s="83" t="n">
        <f aca="false">SUM(P2717:S2717)</f>
        <v>13</v>
      </c>
      <c r="U2717" s="83" t="str">
        <f aca="false">IF(O2717="not used","-",O2717&amp;N2717&amp;T2717)</f>
        <v>-</v>
      </c>
      <c r="V2717" s="83" t="str">
        <f aca="false">IF(O2717="Not Used","-",VLOOKUP(D2717,FOLIOS,7,FALSE())&amp;H2717)</f>
        <v>-</v>
      </c>
      <c r="W2717" s="83" t="str">
        <f aca="false">IF(U2717="-","-",O2717&amp;E2717&amp;H2717)</f>
        <v>-</v>
      </c>
      <c r="X2717" s="84" t="str">
        <f aca="false">D2717&amp;G2717</f>
        <v>FT-CAND-ERMS-PRCTRANS:AECO/EMP</v>
      </c>
      <c r="AF2717" s="0" t="str">
        <f aca="false">D2717&amp;V2717</f>
        <v>FT-CAND-ERMS-PRC-</v>
      </c>
    </row>
    <row r="2718" customFormat="false" ht="12.75" hidden="false" customHeight="false" outlineLevel="0" collapsed="false">
      <c r="A2718" s="80" t="n">
        <v>36682</v>
      </c>
      <c r="B2718" s="81" t="s">
        <v>55</v>
      </c>
      <c r="C2718" s="81" t="s">
        <v>56</v>
      </c>
      <c r="D2718" s="81" t="s">
        <v>94</v>
      </c>
      <c r="E2718" s="81" t="s">
        <v>24</v>
      </c>
      <c r="F2718" s="81"/>
      <c r="G2718" s="81" t="s">
        <v>83</v>
      </c>
      <c r="H2718" s="88" t="n">
        <v>39661</v>
      </c>
      <c r="I2718" s="81" t="n">
        <v>0</v>
      </c>
      <c r="J2718" s="81" t="n">
        <v>0</v>
      </c>
      <c r="K2718" s="82" t="n">
        <f aca="false">IF(J2718=0,0,J2718/I2718)</f>
        <v>0</v>
      </c>
      <c r="L2718" s="82" t="n">
        <f aca="false">I2718/UOM</f>
        <v>0</v>
      </c>
      <c r="M2718" s="82" t="n">
        <f aca="false">J2718/UOM</f>
        <v>0</v>
      </c>
      <c r="N2718" s="83" t="str">
        <f aca="false">IF(F2718="P","PHY",IF(F2718="G","G",E2718))</f>
        <v>P</v>
      </c>
      <c r="O2718" s="83" t="str">
        <f aca="false">IF(ISNA(VLOOKUP(G2718,BadCanCurves,1,FALSE())),VLOOKUP(D2718,FOLIOS,6,FALSE()),"not used")</f>
        <v>not used</v>
      </c>
      <c r="P2718" s="83" t="n">
        <f aca="false">IF($N2718="P",VLOOKUP(H2718,PrcBuckets,2,FALSE()),0)</f>
        <v>13</v>
      </c>
      <c r="Q2718" s="83" t="n">
        <f aca="false">IF($N2718="D",VLOOKUP(H2718,BasisBuckets,2,FALSE()),0)</f>
        <v>0</v>
      </c>
      <c r="R2718" s="83" t="n">
        <f aca="false">IF($N2718="PHY",VLOOKUP(H2718,PGDBuckets,2,FALSE()),0)</f>
        <v>0</v>
      </c>
      <c r="S2718" s="83" t="n">
        <f aca="false">IF($N2718="G",VLOOKUP(H2718,PGDBuckets,2,FALSE()),0)</f>
        <v>0</v>
      </c>
      <c r="T2718" s="83" t="n">
        <f aca="false">SUM(P2718:S2718)</f>
        <v>13</v>
      </c>
      <c r="U2718" s="83" t="str">
        <f aca="false">IF(O2718="not used","-",O2718&amp;N2718&amp;T2718)</f>
        <v>-</v>
      </c>
      <c r="V2718" s="83" t="str">
        <f aca="false">IF(O2718="Not Used","-",VLOOKUP(D2718,FOLIOS,7,FALSE())&amp;H2718)</f>
        <v>-</v>
      </c>
      <c r="W2718" s="83" t="str">
        <f aca="false">IF(U2718="-","-",O2718&amp;E2718&amp;H2718)</f>
        <v>-</v>
      </c>
      <c r="X2718" s="84" t="str">
        <f aca="false">D2718&amp;G2718</f>
        <v>FT-CAND-ERMS-PRCTRANS:AECO/EMP</v>
      </c>
      <c r="AF2718" s="0" t="str">
        <f aca="false">D2718&amp;V2718</f>
        <v>FT-CAND-ERMS-PRC-</v>
      </c>
    </row>
    <row r="2719" customFormat="false" ht="12.75" hidden="false" customHeight="false" outlineLevel="0" collapsed="false">
      <c r="A2719" s="80" t="n">
        <v>36682</v>
      </c>
      <c r="B2719" s="81" t="s">
        <v>55</v>
      </c>
      <c r="C2719" s="81" t="s">
        <v>56</v>
      </c>
      <c r="D2719" s="81" t="s">
        <v>94</v>
      </c>
      <c r="E2719" s="81" t="s">
        <v>24</v>
      </c>
      <c r="F2719" s="81"/>
      <c r="G2719" s="81" t="s">
        <v>83</v>
      </c>
      <c r="H2719" s="88" t="n">
        <v>39692</v>
      </c>
      <c r="I2719" s="81" t="n">
        <v>0</v>
      </c>
      <c r="J2719" s="81" t="n">
        <v>0</v>
      </c>
      <c r="K2719" s="82" t="n">
        <f aca="false">IF(J2719=0,0,J2719/I2719)</f>
        <v>0</v>
      </c>
      <c r="L2719" s="82" t="n">
        <f aca="false">I2719/UOM</f>
        <v>0</v>
      </c>
      <c r="M2719" s="82" t="n">
        <f aca="false">J2719/UOM</f>
        <v>0</v>
      </c>
      <c r="N2719" s="83" t="str">
        <f aca="false">IF(F2719="P","PHY",IF(F2719="G","G",E2719))</f>
        <v>P</v>
      </c>
      <c r="O2719" s="83" t="str">
        <f aca="false">IF(ISNA(VLOOKUP(G2719,BadCanCurves,1,FALSE())),VLOOKUP(D2719,FOLIOS,6,FALSE()),"not used")</f>
        <v>not used</v>
      </c>
      <c r="P2719" s="83" t="n">
        <f aca="false">IF($N2719="P",VLOOKUP(H2719,PrcBuckets,2,FALSE()),0)</f>
        <v>13</v>
      </c>
      <c r="Q2719" s="83" t="n">
        <f aca="false">IF($N2719="D",VLOOKUP(H2719,BasisBuckets,2,FALSE()),0)</f>
        <v>0</v>
      </c>
      <c r="R2719" s="83" t="n">
        <f aca="false">IF($N2719="PHY",VLOOKUP(H2719,PGDBuckets,2,FALSE()),0)</f>
        <v>0</v>
      </c>
      <c r="S2719" s="83" t="n">
        <f aca="false">IF($N2719="G",VLOOKUP(H2719,PGDBuckets,2,FALSE()),0)</f>
        <v>0</v>
      </c>
      <c r="T2719" s="83" t="n">
        <f aca="false">SUM(P2719:S2719)</f>
        <v>13</v>
      </c>
      <c r="U2719" s="83" t="str">
        <f aca="false">IF(O2719="not used","-",O2719&amp;N2719&amp;T2719)</f>
        <v>-</v>
      </c>
      <c r="V2719" s="83" t="str">
        <f aca="false">IF(O2719="Not Used","-",VLOOKUP(D2719,FOLIOS,7,FALSE())&amp;H2719)</f>
        <v>-</v>
      </c>
      <c r="W2719" s="83" t="str">
        <f aca="false">IF(U2719="-","-",O2719&amp;E2719&amp;H2719)</f>
        <v>-</v>
      </c>
      <c r="X2719" s="84" t="str">
        <f aca="false">D2719&amp;G2719</f>
        <v>FT-CAND-ERMS-PRCTRANS:AECO/EMP</v>
      </c>
      <c r="AF2719" s="0" t="str">
        <f aca="false">D2719&amp;V2719</f>
        <v>FT-CAND-ERMS-PRC-</v>
      </c>
    </row>
    <row r="2720" customFormat="false" ht="12.75" hidden="false" customHeight="false" outlineLevel="0" collapsed="false">
      <c r="A2720" s="80" t="n">
        <v>36682</v>
      </c>
      <c r="B2720" s="81" t="s">
        <v>55</v>
      </c>
      <c r="C2720" s="81" t="s">
        <v>56</v>
      </c>
      <c r="D2720" s="81" t="s">
        <v>94</v>
      </c>
      <c r="E2720" s="81" t="s">
        <v>24</v>
      </c>
      <c r="F2720" s="81"/>
      <c r="G2720" s="81" t="s">
        <v>83</v>
      </c>
      <c r="H2720" s="88" t="n">
        <v>39722</v>
      </c>
      <c r="I2720" s="81" t="n">
        <v>0</v>
      </c>
      <c r="J2720" s="81" t="n">
        <v>0</v>
      </c>
      <c r="K2720" s="82" t="n">
        <f aca="false">IF(J2720=0,0,J2720/I2720)</f>
        <v>0</v>
      </c>
      <c r="L2720" s="82" t="n">
        <f aca="false">I2720/UOM</f>
        <v>0</v>
      </c>
      <c r="M2720" s="82" t="n">
        <f aca="false">J2720/UOM</f>
        <v>0</v>
      </c>
      <c r="N2720" s="83" t="str">
        <f aca="false">IF(F2720="P","PHY",IF(F2720="G","G",E2720))</f>
        <v>P</v>
      </c>
      <c r="O2720" s="83" t="str">
        <f aca="false">IF(ISNA(VLOOKUP(G2720,BadCanCurves,1,FALSE())),VLOOKUP(D2720,FOLIOS,6,FALSE()),"not used")</f>
        <v>not used</v>
      </c>
      <c r="P2720" s="83" t="n">
        <f aca="false">IF($N2720="P",VLOOKUP(H2720,PrcBuckets,2,FALSE()),0)</f>
        <v>13</v>
      </c>
      <c r="Q2720" s="83" t="n">
        <f aca="false">IF($N2720="D",VLOOKUP(H2720,BasisBuckets,2,FALSE()),0)</f>
        <v>0</v>
      </c>
      <c r="R2720" s="83" t="n">
        <f aca="false">IF($N2720="PHY",VLOOKUP(H2720,PGDBuckets,2,FALSE()),0)</f>
        <v>0</v>
      </c>
      <c r="S2720" s="83" t="n">
        <f aca="false">IF($N2720="G",VLOOKUP(H2720,PGDBuckets,2,FALSE()),0)</f>
        <v>0</v>
      </c>
      <c r="T2720" s="83" t="n">
        <f aca="false">SUM(P2720:S2720)</f>
        <v>13</v>
      </c>
      <c r="U2720" s="83" t="str">
        <f aca="false">IF(O2720="not used","-",O2720&amp;N2720&amp;T2720)</f>
        <v>-</v>
      </c>
      <c r="V2720" s="83" t="str">
        <f aca="false">IF(O2720="Not Used","-",VLOOKUP(D2720,FOLIOS,7,FALSE())&amp;H2720)</f>
        <v>-</v>
      </c>
      <c r="W2720" s="83" t="str">
        <f aca="false">IF(U2720="-","-",O2720&amp;E2720&amp;H2720)</f>
        <v>-</v>
      </c>
      <c r="X2720" s="84" t="str">
        <f aca="false">D2720&amp;G2720</f>
        <v>FT-CAND-ERMS-PRCTRANS:AECO/EMP</v>
      </c>
      <c r="AF2720" s="0" t="str">
        <f aca="false">D2720&amp;V2720</f>
        <v>FT-CAND-ERMS-PRC-</v>
      </c>
    </row>
    <row r="2721" customFormat="false" ht="12.75" hidden="false" customHeight="false" outlineLevel="0" collapsed="false">
      <c r="A2721" s="80" t="n">
        <v>36682</v>
      </c>
      <c r="B2721" s="81" t="s">
        <v>55</v>
      </c>
      <c r="C2721" s="81" t="s">
        <v>56</v>
      </c>
      <c r="D2721" s="81" t="s">
        <v>94</v>
      </c>
      <c r="E2721" s="81" t="s">
        <v>24</v>
      </c>
      <c r="F2721" s="81"/>
      <c r="G2721" s="81" t="s">
        <v>83</v>
      </c>
      <c r="H2721" s="88" t="n">
        <v>39753</v>
      </c>
      <c r="I2721" s="81" t="n">
        <v>0</v>
      </c>
      <c r="J2721" s="81" t="n">
        <v>0</v>
      </c>
      <c r="K2721" s="82" t="n">
        <f aca="false">IF(J2721=0,0,J2721/I2721)</f>
        <v>0</v>
      </c>
      <c r="L2721" s="82" t="n">
        <f aca="false">I2721/UOM</f>
        <v>0</v>
      </c>
      <c r="M2721" s="82" t="n">
        <f aca="false">J2721/UOM</f>
        <v>0</v>
      </c>
      <c r="N2721" s="83" t="str">
        <f aca="false">IF(F2721="P","PHY",IF(F2721="G","G",E2721))</f>
        <v>P</v>
      </c>
      <c r="O2721" s="83" t="str">
        <f aca="false">IF(ISNA(VLOOKUP(G2721,BadCanCurves,1,FALSE())),VLOOKUP(D2721,FOLIOS,6,FALSE()),"not used")</f>
        <v>not used</v>
      </c>
      <c r="P2721" s="83" t="n">
        <f aca="false">IF($N2721="P",VLOOKUP(H2721,PrcBuckets,2,FALSE()),0)</f>
        <v>13</v>
      </c>
      <c r="Q2721" s="83" t="n">
        <f aca="false">IF($N2721="D",VLOOKUP(H2721,BasisBuckets,2,FALSE()),0)</f>
        <v>0</v>
      </c>
      <c r="R2721" s="83" t="n">
        <f aca="false">IF($N2721="PHY",VLOOKUP(H2721,PGDBuckets,2,FALSE()),0)</f>
        <v>0</v>
      </c>
      <c r="S2721" s="83" t="n">
        <f aca="false">IF($N2721="G",VLOOKUP(H2721,PGDBuckets,2,FALSE()),0)</f>
        <v>0</v>
      </c>
      <c r="T2721" s="83" t="n">
        <f aca="false">SUM(P2721:S2721)</f>
        <v>13</v>
      </c>
      <c r="U2721" s="83" t="str">
        <f aca="false">IF(O2721="not used","-",O2721&amp;N2721&amp;T2721)</f>
        <v>-</v>
      </c>
      <c r="V2721" s="83" t="str">
        <f aca="false">IF(O2721="Not Used","-",VLOOKUP(D2721,FOLIOS,7,FALSE())&amp;H2721)</f>
        <v>-</v>
      </c>
      <c r="W2721" s="83" t="str">
        <f aca="false">IF(U2721="-","-",O2721&amp;E2721&amp;H2721)</f>
        <v>-</v>
      </c>
      <c r="X2721" s="84" t="str">
        <f aca="false">D2721&amp;G2721</f>
        <v>FT-CAND-ERMS-PRCTRANS:AECO/EMP</v>
      </c>
      <c r="AF2721" s="0" t="str">
        <f aca="false">D2721&amp;V2721</f>
        <v>FT-CAND-ERMS-PRC-</v>
      </c>
    </row>
    <row r="2722" customFormat="false" ht="12.75" hidden="false" customHeight="false" outlineLevel="0" collapsed="false">
      <c r="A2722" s="80" t="n">
        <v>36682</v>
      </c>
      <c r="B2722" s="81" t="s">
        <v>55</v>
      </c>
      <c r="C2722" s="81" t="s">
        <v>56</v>
      </c>
      <c r="D2722" s="81" t="s">
        <v>94</v>
      </c>
      <c r="E2722" s="81" t="s">
        <v>24</v>
      </c>
      <c r="F2722" s="81"/>
      <c r="G2722" s="81" t="s">
        <v>83</v>
      </c>
      <c r="H2722" s="88" t="n">
        <v>39783</v>
      </c>
      <c r="I2722" s="81" t="n">
        <v>0</v>
      </c>
      <c r="J2722" s="81" t="n">
        <v>0</v>
      </c>
      <c r="K2722" s="82" t="n">
        <f aca="false">IF(J2722=0,0,J2722/I2722)</f>
        <v>0</v>
      </c>
      <c r="L2722" s="82" t="n">
        <f aca="false">I2722/UOM</f>
        <v>0</v>
      </c>
      <c r="M2722" s="82" t="n">
        <f aca="false">J2722/UOM</f>
        <v>0</v>
      </c>
      <c r="N2722" s="83" t="str">
        <f aca="false">IF(F2722="P","PHY",IF(F2722="G","G",E2722))</f>
        <v>P</v>
      </c>
      <c r="O2722" s="83" t="str">
        <f aca="false">IF(ISNA(VLOOKUP(G2722,BadCanCurves,1,FALSE())),VLOOKUP(D2722,FOLIOS,6,FALSE()),"not used")</f>
        <v>not used</v>
      </c>
      <c r="P2722" s="83" t="n">
        <f aca="false">IF($N2722="P",VLOOKUP(H2722,PrcBuckets,2,FALSE()),0)</f>
        <v>13</v>
      </c>
      <c r="Q2722" s="83" t="n">
        <f aca="false">IF($N2722="D",VLOOKUP(H2722,BasisBuckets,2,FALSE()),0)</f>
        <v>0</v>
      </c>
      <c r="R2722" s="83" t="n">
        <f aca="false">IF($N2722="PHY",VLOOKUP(H2722,PGDBuckets,2,FALSE()),0)</f>
        <v>0</v>
      </c>
      <c r="S2722" s="83" t="n">
        <f aca="false">IF($N2722="G",VLOOKUP(H2722,PGDBuckets,2,FALSE()),0)</f>
        <v>0</v>
      </c>
      <c r="T2722" s="83" t="n">
        <f aca="false">SUM(P2722:S2722)</f>
        <v>13</v>
      </c>
      <c r="U2722" s="83" t="str">
        <f aca="false">IF(O2722="not used","-",O2722&amp;N2722&amp;T2722)</f>
        <v>-</v>
      </c>
      <c r="V2722" s="83" t="str">
        <f aca="false">IF(O2722="Not Used","-",VLOOKUP(D2722,FOLIOS,7,FALSE())&amp;H2722)</f>
        <v>-</v>
      </c>
      <c r="W2722" s="83" t="str">
        <f aca="false">IF(U2722="-","-",O2722&amp;E2722&amp;H2722)</f>
        <v>-</v>
      </c>
      <c r="X2722" s="84" t="str">
        <f aca="false">D2722&amp;G2722</f>
        <v>FT-CAND-ERMS-PRCTRANS:AECO/EMP</v>
      </c>
      <c r="AF2722" s="0" t="str">
        <f aca="false">D2722&amp;V2722</f>
        <v>FT-CAND-ERMS-PRC-</v>
      </c>
    </row>
    <row r="2723" customFormat="false" ht="12.75" hidden="false" customHeight="false" outlineLevel="0" collapsed="false">
      <c r="A2723" s="80" t="n">
        <v>36682</v>
      </c>
      <c r="B2723" s="81" t="s">
        <v>55</v>
      </c>
      <c r="C2723" s="81" t="s">
        <v>56</v>
      </c>
      <c r="D2723" s="81" t="s">
        <v>94</v>
      </c>
      <c r="E2723" s="81" t="s">
        <v>24</v>
      </c>
      <c r="F2723" s="81"/>
      <c r="G2723" s="81" t="s">
        <v>83</v>
      </c>
      <c r="H2723" s="88" t="n">
        <v>39814</v>
      </c>
      <c r="I2723" s="81" t="n">
        <v>0</v>
      </c>
      <c r="J2723" s="81" t="n">
        <v>0</v>
      </c>
      <c r="K2723" s="82" t="n">
        <f aca="false">IF(J2723=0,0,J2723/I2723)</f>
        <v>0</v>
      </c>
      <c r="L2723" s="82" t="n">
        <f aca="false">I2723/UOM</f>
        <v>0</v>
      </c>
      <c r="M2723" s="82" t="n">
        <f aca="false">J2723/UOM</f>
        <v>0</v>
      </c>
      <c r="N2723" s="83" t="str">
        <f aca="false">IF(F2723="P","PHY",IF(F2723="G","G",E2723))</f>
        <v>P</v>
      </c>
      <c r="O2723" s="83" t="str">
        <f aca="false">IF(ISNA(VLOOKUP(G2723,BadCanCurves,1,FALSE())),VLOOKUP(D2723,FOLIOS,6,FALSE()),"not used")</f>
        <v>not used</v>
      </c>
      <c r="P2723" s="83" t="n">
        <f aca="false">IF($N2723="P",VLOOKUP(H2723,PrcBuckets,2,FALSE()),0)</f>
        <v>13</v>
      </c>
      <c r="Q2723" s="83" t="n">
        <f aca="false">IF($N2723="D",VLOOKUP(H2723,BasisBuckets,2,FALSE()),0)</f>
        <v>0</v>
      </c>
      <c r="R2723" s="83" t="n">
        <f aca="false">IF($N2723="PHY",VLOOKUP(H2723,PGDBuckets,2,FALSE()),0)</f>
        <v>0</v>
      </c>
      <c r="S2723" s="83" t="n">
        <f aca="false">IF($N2723="G",VLOOKUP(H2723,PGDBuckets,2,FALSE()),0)</f>
        <v>0</v>
      </c>
      <c r="T2723" s="83" t="n">
        <f aca="false">SUM(P2723:S2723)</f>
        <v>13</v>
      </c>
      <c r="U2723" s="83" t="str">
        <f aca="false">IF(O2723="not used","-",O2723&amp;N2723&amp;T2723)</f>
        <v>-</v>
      </c>
      <c r="V2723" s="83" t="str">
        <f aca="false">IF(O2723="Not Used","-",VLOOKUP(D2723,FOLIOS,7,FALSE())&amp;H2723)</f>
        <v>-</v>
      </c>
      <c r="W2723" s="83" t="str">
        <f aca="false">IF(U2723="-","-",O2723&amp;E2723&amp;H2723)</f>
        <v>-</v>
      </c>
      <c r="X2723" s="84" t="str">
        <f aca="false">D2723&amp;G2723</f>
        <v>FT-CAND-ERMS-PRCTRANS:AECO/EMP</v>
      </c>
      <c r="AF2723" s="0" t="str">
        <f aca="false">D2723&amp;V2723</f>
        <v>FT-CAND-ERMS-PRC-</v>
      </c>
    </row>
    <row r="2724" customFormat="false" ht="12.75" hidden="false" customHeight="false" outlineLevel="0" collapsed="false">
      <c r="A2724" s="80" t="n">
        <v>36682</v>
      </c>
      <c r="B2724" s="81" t="s">
        <v>55</v>
      </c>
      <c r="C2724" s="81" t="s">
        <v>56</v>
      </c>
      <c r="D2724" s="81" t="s">
        <v>94</v>
      </c>
      <c r="E2724" s="81" t="s">
        <v>24</v>
      </c>
      <c r="F2724" s="81"/>
      <c r="G2724" s="81" t="s">
        <v>83</v>
      </c>
      <c r="H2724" s="88" t="n">
        <v>39845</v>
      </c>
      <c r="I2724" s="81" t="n">
        <v>0</v>
      </c>
      <c r="J2724" s="81" t="n">
        <v>0</v>
      </c>
      <c r="K2724" s="82" t="n">
        <f aca="false">IF(J2724=0,0,J2724/I2724)</f>
        <v>0</v>
      </c>
      <c r="L2724" s="82" t="n">
        <f aca="false">I2724/UOM</f>
        <v>0</v>
      </c>
      <c r="M2724" s="82" t="n">
        <f aca="false">J2724/UOM</f>
        <v>0</v>
      </c>
      <c r="N2724" s="83" t="str">
        <f aca="false">IF(F2724="P","PHY",IF(F2724="G","G",E2724))</f>
        <v>P</v>
      </c>
      <c r="O2724" s="83" t="str">
        <f aca="false">IF(ISNA(VLOOKUP(G2724,BadCanCurves,1,FALSE())),VLOOKUP(D2724,FOLIOS,6,FALSE()),"not used")</f>
        <v>not used</v>
      </c>
      <c r="P2724" s="83" t="n">
        <f aca="false">IF($N2724="P",VLOOKUP(H2724,PrcBuckets,2,FALSE()),0)</f>
        <v>13</v>
      </c>
      <c r="Q2724" s="83" t="n">
        <f aca="false">IF($N2724="D",VLOOKUP(H2724,BasisBuckets,2,FALSE()),0)</f>
        <v>0</v>
      </c>
      <c r="R2724" s="83" t="n">
        <f aca="false">IF($N2724="PHY",VLOOKUP(H2724,PGDBuckets,2,FALSE()),0)</f>
        <v>0</v>
      </c>
      <c r="S2724" s="83" t="n">
        <f aca="false">IF($N2724="G",VLOOKUP(H2724,PGDBuckets,2,FALSE()),0)</f>
        <v>0</v>
      </c>
      <c r="T2724" s="83" t="n">
        <f aca="false">SUM(P2724:S2724)</f>
        <v>13</v>
      </c>
      <c r="U2724" s="83" t="str">
        <f aca="false">IF(O2724="not used","-",O2724&amp;N2724&amp;T2724)</f>
        <v>-</v>
      </c>
      <c r="V2724" s="83" t="str">
        <f aca="false">IF(O2724="Not Used","-",VLOOKUP(D2724,FOLIOS,7,FALSE())&amp;H2724)</f>
        <v>-</v>
      </c>
      <c r="W2724" s="83" t="str">
        <f aca="false">IF(U2724="-","-",O2724&amp;E2724&amp;H2724)</f>
        <v>-</v>
      </c>
      <c r="X2724" s="84" t="str">
        <f aca="false">D2724&amp;G2724</f>
        <v>FT-CAND-ERMS-PRCTRANS:AECO/EMP</v>
      </c>
      <c r="AF2724" s="0" t="str">
        <f aca="false">D2724&amp;V2724</f>
        <v>FT-CAND-ERMS-PRC-</v>
      </c>
    </row>
    <row r="2725" customFormat="false" ht="12.75" hidden="false" customHeight="false" outlineLevel="0" collapsed="false">
      <c r="A2725" s="80" t="n">
        <v>36682</v>
      </c>
      <c r="B2725" s="81" t="s">
        <v>55</v>
      </c>
      <c r="C2725" s="81" t="s">
        <v>56</v>
      </c>
      <c r="D2725" s="81" t="s">
        <v>94</v>
      </c>
      <c r="E2725" s="81" t="s">
        <v>24</v>
      </c>
      <c r="F2725" s="81"/>
      <c r="G2725" s="81" t="s">
        <v>83</v>
      </c>
      <c r="H2725" s="88" t="n">
        <v>39873</v>
      </c>
      <c r="I2725" s="81" t="n">
        <v>0</v>
      </c>
      <c r="J2725" s="81" t="n">
        <v>0</v>
      </c>
      <c r="K2725" s="82" t="n">
        <f aca="false">IF(J2725=0,0,J2725/I2725)</f>
        <v>0</v>
      </c>
      <c r="L2725" s="82" t="n">
        <f aca="false">I2725/UOM</f>
        <v>0</v>
      </c>
      <c r="M2725" s="82" t="n">
        <f aca="false">J2725/UOM</f>
        <v>0</v>
      </c>
      <c r="N2725" s="83" t="str">
        <f aca="false">IF(F2725="P","PHY",IF(F2725="G","G",E2725))</f>
        <v>P</v>
      </c>
      <c r="O2725" s="83" t="str">
        <f aca="false">IF(ISNA(VLOOKUP(G2725,BadCanCurves,1,FALSE())),VLOOKUP(D2725,FOLIOS,6,FALSE()),"not used")</f>
        <v>not used</v>
      </c>
      <c r="P2725" s="83" t="n">
        <f aca="false">IF($N2725="P",VLOOKUP(H2725,PrcBuckets,2,FALSE()),0)</f>
        <v>13</v>
      </c>
      <c r="Q2725" s="83" t="n">
        <f aca="false">IF($N2725="D",VLOOKUP(H2725,BasisBuckets,2,FALSE()),0)</f>
        <v>0</v>
      </c>
      <c r="R2725" s="83" t="n">
        <f aca="false">IF($N2725="PHY",VLOOKUP(H2725,PGDBuckets,2,FALSE()),0)</f>
        <v>0</v>
      </c>
      <c r="S2725" s="83" t="n">
        <f aca="false">IF($N2725="G",VLOOKUP(H2725,PGDBuckets,2,FALSE()),0)</f>
        <v>0</v>
      </c>
      <c r="T2725" s="83" t="n">
        <f aca="false">SUM(P2725:S2725)</f>
        <v>13</v>
      </c>
      <c r="U2725" s="83" t="str">
        <f aca="false">IF(O2725="not used","-",O2725&amp;N2725&amp;T2725)</f>
        <v>-</v>
      </c>
      <c r="V2725" s="83" t="str">
        <f aca="false">IF(O2725="Not Used","-",VLOOKUP(D2725,FOLIOS,7,FALSE())&amp;H2725)</f>
        <v>-</v>
      </c>
      <c r="W2725" s="83" t="str">
        <f aca="false">IF(U2725="-","-",O2725&amp;E2725&amp;H2725)</f>
        <v>-</v>
      </c>
      <c r="X2725" s="84" t="str">
        <f aca="false">D2725&amp;G2725</f>
        <v>FT-CAND-ERMS-PRCTRANS:AECO/EMP</v>
      </c>
      <c r="AF2725" s="0" t="str">
        <f aca="false">D2725&amp;V2725</f>
        <v>FT-CAND-ERMS-PRC-</v>
      </c>
    </row>
    <row r="2726" customFormat="false" ht="12.75" hidden="false" customHeight="false" outlineLevel="0" collapsed="false">
      <c r="A2726" s="80" t="n">
        <v>36682</v>
      </c>
      <c r="B2726" s="81" t="s">
        <v>55</v>
      </c>
      <c r="C2726" s="81" t="s">
        <v>56</v>
      </c>
      <c r="D2726" s="81" t="s">
        <v>94</v>
      </c>
      <c r="E2726" s="81" t="s">
        <v>24</v>
      </c>
      <c r="F2726" s="81"/>
      <c r="G2726" s="81" t="s">
        <v>83</v>
      </c>
      <c r="H2726" s="88" t="n">
        <v>39904</v>
      </c>
      <c r="I2726" s="81" t="n">
        <v>0</v>
      </c>
      <c r="J2726" s="81" t="n">
        <v>0</v>
      </c>
      <c r="K2726" s="82" t="n">
        <f aca="false">IF(J2726=0,0,J2726/I2726)</f>
        <v>0</v>
      </c>
      <c r="L2726" s="82" t="n">
        <f aca="false">I2726/UOM</f>
        <v>0</v>
      </c>
      <c r="M2726" s="82" t="n">
        <f aca="false">J2726/UOM</f>
        <v>0</v>
      </c>
      <c r="N2726" s="83" t="str">
        <f aca="false">IF(F2726="P","PHY",IF(F2726="G","G",E2726))</f>
        <v>P</v>
      </c>
      <c r="O2726" s="83" t="str">
        <f aca="false">IF(ISNA(VLOOKUP(G2726,BadCanCurves,1,FALSE())),VLOOKUP(D2726,FOLIOS,6,FALSE()),"not used")</f>
        <v>not used</v>
      </c>
      <c r="P2726" s="83" t="n">
        <f aca="false">IF($N2726="P",VLOOKUP(H2726,PrcBuckets,2,FALSE()),0)</f>
        <v>13</v>
      </c>
      <c r="Q2726" s="83" t="n">
        <f aca="false">IF($N2726="D",VLOOKUP(H2726,BasisBuckets,2,FALSE()),0)</f>
        <v>0</v>
      </c>
      <c r="R2726" s="83" t="n">
        <f aca="false">IF($N2726="PHY",VLOOKUP(H2726,PGDBuckets,2,FALSE()),0)</f>
        <v>0</v>
      </c>
      <c r="S2726" s="83" t="n">
        <f aca="false">IF($N2726="G",VLOOKUP(H2726,PGDBuckets,2,FALSE()),0)</f>
        <v>0</v>
      </c>
      <c r="T2726" s="83" t="n">
        <f aca="false">SUM(P2726:S2726)</f>
        <v>13</v>
      </c>
      <c r="U2726" s="83" t="str">
        <f aca="false">IF(O2726="not used","-",O2726&amp;N2726&amp;T2726)</f>
        <v>-</v>
      </c>
      <c r="V2726" s="83" t="str">
        <f aca="false">IF(O2726="Not Used","-",VLOOKUP(D2726,FOLIOS,7,FALSE())&amp;H2726)</f>
        <v>-</v>
      </c>
      <c r="W2726" s="83" t="str">
        <f aca="false">IF(U2726="-","-",O2726&amp;E2726&amp;H2726)</f>
        <v>-</v>
      </c>
      <c r="X2726" s="84" t="str">
        <f aca="false">D2726&amp;G2726</f>
        <v>FT-CAND-ERMS-PRCTRANS:AECO/EMP</v>
      </c>
      <c r="AF2726" s="0" t="str">
        <f aca="false">D2726&amp;V2726</f>
        <v>FT-CAND-ERMS-PRC-</v>
      </c>
    </row>
    <row r="2727" customFormat="false" ht="12.75" hidden="false" customHeight="false" outlineLevel="0" collapsed="false">
      <c r="A2727" s="80" t="n">
        <v>36682</v>
      </c>
      <c r="B2727" s="81" t="s">
        <v>55</v>
      </c>
      <c r="C2727" s="81" t="s">
        <v>56</v>
      </c>
      <c r="D2727" s="81" t="s">
        <v>94</v>
      </c>
      <c r="E2727" s="81" t="s">
        <v>24</v>
      </c>
      <c r="F2727" s="81"/>
      <c r="G2727" s="81" t="s">
        <v>83</v>
      </c>
      <c r="H2727" s="88" t="n">
        <v>39934</v>
      </c>
      <c r="I2727" s="81" t="n">
        <v>0</v>
      </c>
      <c r="J2727" s="81" t="n">
        <v>0</v>
      </c>
      <c r="K2727" s="82" t="n">
        <f aca="false">IF(J2727=0,0,J2727/I2727)</f>
        <v>0</v>
      </c>
      <c r="L2727" s="82" t="n">
        <f aca="false">I2727/UOM</f>
        <v>0</v>
      </c>
      <c r="M2727" s="82" t="n">
        <f aca="false">J2727/UOM</f>
        <v>0</v>
      </c>
      <c r="N2727" s="83" t="str">
        <f aca="false">IF(F2727="P","PHY",IF(F2727="G","G",E2727))</f>
        <v>P</v>
      </c>
      <c r="O2727" s="83" t="str">
        <f aca="false">IF(ISNA(VLOOKUP(G2727,BadCanCurves,1,FALSE())),VLOOKUP(D2727,FOLIOS,6,FALSE()),"not used")</f>
        <v>not used</v>
      </c>
      <c r="P2727" s="83" t="n">
        <f aca="false">IF($N2727="P",VLOOKUP(H2727,PrcBuckets,2,FALSE()),0)</f>
        <v>13</v>
      </c>
      <c r="Q2727" s="83" t="n">
        <f aca="false">IF($N2727="D",VLOOKUP(H2727,BasisBuckets,2,FALSE()),0)</f>
        <v>0</v>
      </c>
      <c r="R2727" s="83" t="n">
        <f aca="false">IF($N2727="PHY",VLOOKUP(H2727,PGDBuckets,2,FALSE()),0)</f>
        <v>0</v>
      </c>
      <c r="S2727" s="83" t="n">
        <f aca="false">IF($N2727="G",VLOOKUP(H2727,PGDBuckets,2,FALSE()),0)</f>
        <v>0</v>
      </c>
      <c r="T2727" s="83" t="n">
        <f aca="false">SUM(P2727:S2727)</f>
        <v>13</v>
      </c>
      <c r="U2727" s="83" t="str">
        <f aca="false">IF(O2727="not used","-",O2727&amp;N2727&amp;T2727)</f>
        <v>-</v>
      </c>
      <c r="V2727" s="83" t="str">
        <f aca="false">IF(O2727="Not Used","-",VLOOKUP(D2727,FOLIOS,7,FALSE())&amp;H2727)</f>
        <v>-</v>
      </c>
      <c r="W2727" s="83" t="str">
        <f aca="false">IF(U2727="-","-",O2727&amp;E2727&amp;H2727)</f>
        <v>-</v>
      </c>
      <c r="X2727" s="84" t="str">
        <f aca="false">D2727&amp;G2727</f>
        <v>FT-CAND-ERMS-PRCTRANS:AECO/EMP</v>
      </c>
      <c r="AF2727" s="0" t="str">
        <f aca="false">D2727&amp;V2727</f>
        <v>FT-CAND-ERMS-PRC-</v>
      </c>
    </row>
    <row r="2728" customFormat="false" ht="12.75" hidden="false" customHeight="false" outlineLevel="0" collapsed="false">
      <c r="A2728" s="80" t="n">
        <v>36682</v>
      </c>
      <c r="B2728" s="81" t="s">
        <v>55</v>
      </c>
      <c r="C2728" s="81" t="s">
        <v>56</v>
      </c>
      <c r="D2728" s="81" t="s">
        <v>94</v>
      </c>
      <c r="E2728" s="81" t="s">
        <v>24</v>
      </c>
      <c r="F2728" s="81"/>
      <c r="G2728" s="81" t="s">
        <v>83</v>
      </c>
      <c r="H2728" s="88" t="n">
        <v>39965</v>
      </c>
      <c r="I2728" s="81" t="n">
        <v>0</v>
      </c>
      <c r="J2728" s="81" t="n">
        <v>0</v>
      </c>
      <c r="K2728" s="82" t="n">
        <f aca="false">IF(J2728=0,0,J2728/I2728)</f>
        <v>0</v>
      </c>
      <c r="L2728" s="82" t="n">
        <f aca="false">I2728/UOM</f>
        <v>0</v>
      </c>
      <c r="M2728" s="82" t="n">
        <f aca="false">J2728/UOM</f>
        <v>0</v>
      </c>
      <c r="N2728" s="83" t="str">
        <f aca="false">IF(F2728="P","PHY",IF(F2728="G","G",E2728))</f>
        <v>P</v>
      </c>
      <c r="O2728" s="83" t="str">
        <f aca="false">IF(ISNA(VLOOKUP(G2728,BadCanCurves,1,FALSE())),VLOOKUP(D2728,FOLIOS,6,FALSE()),"not used")</f>
        <v>not used</v>
      </c>
      <c r="P2728" s="83" t="n">
        <f aca="false">IF($N2728="P",VLOOKUP(H2728,PrcBuckets,2,FALSE()),0)</f>
        <v>13</v>
      </c>
      <c r="Q2728" s="83" t="n">
        <f aca="false">IF($N2728="D",VLOOKUP(H2728,BasisBuckets,2,FALSE()),0)</f>
        <v>0</v>
      </c>
      <c r="R2728" s="83" t="n">
        <f aca="false">IF($N2728="PHY",VLOOKUP(H2728,PGDBuckets,2,FALSE()),0)</f>
        <v>0</v>
      </c>
      <c r="S2728" s="83" t="n">
        <f aca="false">IF($N2728="G",VLOOKUP(H2728,PGDBuckets,2,FALSE()),0)</f>
        <v>0</v>
      </c>
      <c r="T2728" s="83" t="n">
        <f aca="false">SUM(P2728:S2728)</f>
        <v>13</v>
      </c>
      <c r="U2728" s="83" t="str">
        <f aca="false">IF(O2728="not used","-",O2728&amp;N2728&amp;T2728)</f>
        <v>-</v>
      </c>
      <c r="V2728" s="83" t="str">
        <f aca="false">IF(O2728="Not Used","-",VLOOKUP(D2728,FOLIOS,7,FALSE())&amp;H2728)</f>
        <v>-</v>
      </c>
      <c r="W2728" s="83" t="str">
        <f aca="false">IF(U2728="-","-",O2728&amp;E2728&amp;H2728)</f>
        <v>-</v>
      </c>
      <c r="X2728" s="84" t="str">
        <f aca="false">D2728&amp;G2728</f>
        <v>FT-CAND-ERMS-PRCTRANS:AECO/EMP</v>
      </c>
      <c r="AF2728" s="0" t="str">
        <f aca="false">D2728&amp;V2728</f>
        <v>FT-CAND-ERMS-PRC-</v>
      </c>
    </row>
    <row r="2729" customFormat="false" ht="12.75" hidden="false" customHeight="false" outlineLevel="0" collapsed="false">
      <c r="A2729" s="80" t="n">
        <v>36682</v>
      </c>
      <c r="B2729" s="81" t="s">
        <v>55</v>
      </c>
      <c r="C2729" s="81" t="s">
        <v>56</v>
      </c>
      <c r="D2729" s="81" t="s">
        <v>94</v>
      </c>
      <c r="E2729" s="81" t="s">
        <v>24</v>
      </c>
      <c r="F2729" s="81"/>
      <c r="G2729" s="81" t="s">
        <v>83</v>
      </c>
      <c r="H2729" s="88" t="n">
        <v>39995</v>
      </c>
      <c r="I2729" s="81" t="n">
        <v>0</v>
      </c>
      <c r="J2729" s="81" t="n">
        <v>0</v>
      </c>
      <c r="K2729" s="82" t="n">
        <f aca="false">IF(J2729=0,0,J2729/I2729)</f>
        <v>0</v>
      </c>
      <c r="L2729" s="82" t="n">
        <f aca="false">I2729/UOM</f>
        <v>0</v>
      </c>
      <c r="M2729" s="82" t="n">
        <f aca="false">J2729/UOM</f>
        <v>0</v>
      </c>
      <c r="N2729" s="83" t="str">
        <f aca="false">IF(F2729="P","PHY",IF(F2729="G","G",E2729))</f>
        <v>P</v>
      </c>
      <c r="O2729" s="83" t="str">
        <f aca="false">IF(ISNA(VLOOKUP(G2729,BadCanCurves,1,FALSE())),VLOOKUP(D2729,FOLIOS,6,FALSE()),"not used")</f>
        <v>not used</v>
      </c>
      <c r="P2729" s="83" t="n">
        <f aca="false">IF($N2729="P",VLOOKUP(H2729,PrcBuckets,2,FALSE()),0)</f>
        <v>13</v>
      </c>
      <c r="Q2729" s="83" t="n">
        <f aca="false">IF($N2729="D",VLOOKUP(H2729,BasisBuckets,2,FALSE()),0)</f>
        <v>0</v>
      </c>
      <c r="R2729" s="83" t="n">
        <f aca="false">IF($N2729="PHY",VLOOKUP(H2729,PGDBuckets,2,FALSE()),0)</f>
        <v>0</v>
      </c>
      <c r="S2729" s="83" t="n">
        <f aca="false">IF($N2729="G",VLOOKUP(H2729,PGDBuckets,2,FALSE()),0)</f>
        <v>0</v>
      </c>
      <c r="T2729" s="83" t="n">
        <f aca="false">SUM(P2729:S2729)</f>
        <v>13</v>
      </c>
      <c r="U2729" s="83" t="str">
        <f aca="false">IF(O2729="not used","-",O2729&amp;N2729&amp;T2729)</f>
        <v>-</v>
      </c>
      <c r="V2729" s="83" t="str">
        <f aca="false">IF(O2729="Not Used","-",VLOOKUP(D2729,FOLIOS,7,FALSE())&amp;H2729)</f>
        <v>-</v>
      </c>
      <c r="W2729" s="83" t="str">
        <f aca="false">IF(U2729="-","-",O2729&amp;E2729&amp;H2729)</f>
        <v>-</v>
      </c>
      <c r="X2729" s="84" t="str">
        <f aca="false">D2729&amp;G2729</f>
        <v>FT-CAND-ERMS-PRCTRANS:AECO/EMP</v>
      </c>
      <c r="AF2729" s="0" t="str">
        <f aca="false">D2729&amp;V2729</f>
        <v>FT-CAND-ERMS-PRC-</v>
      </c>
    </row>
    <row r="2730" customFormat="false" ht="12.75" hidden="false" customHeight="false" outlineLevel="0" collapsed="false">
      <c r="A2730" s="80" t="n">
        <v>36682</v>
      </c>
      <c r="B2730" s="81" t="s">
        <v>55</v>
      </c>
      <c r="C2730" s="81" t="s">
        <v>56</v>
      </c>
      <c r="D2730" s="81" t="s">
        <v>94</v>
      </c>
      <c r="E2730" s="81" t="s">
        <v>24</v>
      </c>
      <c r="F2730" s="81"/>
      <c r="G2730" s="81" t="s">
        <v>83</v>
      </c>
      <c r="H2730" s="88" t="n">
        <v>40026</v>
      </c>
      <c r="I2730" s="81" t="n">
        <v>0</v>
      </c>
      <c r="J2730" s="81" t="n">
        <v>0</v>
      </c>
      <c r="K2730" s="82" t="n">
        <f aca="false">IF(J2730=0,0,J2730/I2730)</f>
        <v>0</v>
      </c>
      <c r="L2730" s="82" t="n">
        <f aca="false">I2730/UOM</f>
        <v>0</v>
      </c>
      <c r="M2730" s="82" t="n">
        <f aca="false">J2730/UOM</f>
        <v>0</v>
      </c>
      <c r="N2730" s="83" t="str">
        <f aca="false">IF(F2730="P","PHY",IF(F2730="G","G",E2730))</f>
        <v>P</v>
      </c>
      <c r="O2730" s="83" t="str">
        <f aca="false">IF(ISNA(VLOOKUP(G2730,BadCanCurves,1,FALSE())),VLOOKUP(D2730,FOLIOS,6,FALSE()),"not used")</f>
        <v>not used</v>
      </c>
      <c r="P2730" s="83" t="n">
        <f aca="false">IF($N2730="P",VLOOKUP(H2730,PrcBuckets,2,FALSE()),0)</f>
        <v>13</v>
      </c>
      <c r="Q2730" s="83" t="n">
        <f aca="false">IF($N2730="D",VLOOKUP(H2730,BasisBuckets,2,FALSE()),0)</f>
        <v>0</v>
      </c>
      <c r="R2730" s="83" t="n">
        <f aca="false">IF($N2730="PHY",VLOOKUP(H2730,PGDBuckets,2,FALSE()),0)</f>
        <v>0</v>
      </c>
      <c r="S2730" s="83" t="n">
        <f aca="false">IF($N2730="G",VLOOKUP(H2730,PGDBuckets,2,FALSE()),0)</f>
        <v>0</v>
      </c>
      <c r="T2730" s="83" t="n">
        <f aca="false">SUM(P2730:S2730)</f>
        <v>13</v>
      </c>
      <c r="U2730" s="83" t="str">
        <f aca="false">IF(O2730="not used","-",O2730&amp;N2730&amp;T2730)</f>
        <v>-</v>
      </c>
      <c r="V2730" s="83" t="str">
        <f aca="false">IF(O2730="Not Used","-",VLOOKUP(D2730,FOLIOS,7,FALSE())&amp;H2730)</f>
        <v>-</v>
      </c>
      <c r="W2730" s="83" t="str">
        <f aca="false">IF(U2730="-","-",O2730&amp;E2730&amp;H2730)</f>
        <v>-</v>
      </c>
      <c r="X2730" s="84" t="str">
        <f aca="false">D2730&amp;G2730</f>
        <v>FT-CAND-ERMS-PRCTRANS:AECO/EMP</v>
      </c>
      <c r="AF2730" s="0" t="str">
        <f aca="false">D2730&amp;V2730</f>
        <v>FT-CAND-ERMS-PRC-</v>
      </c>
    </row>
    <row r="2731" customFormat="false" ht="12.75" hidden="false" customHeight="false" outlineLevel="0" collapsed="false">
      <c r="A2731" s="80" t="n">
        <v>36682</v>
      </c>
      <c r="B2731" s="81" t="s">
        <v>55</v>
      </c>
      <c r="C2731" s="81" t="s">
        <v>56</v>
      </c>
      <c r="D2731" s="81" t="s">
        <v>94</v>
      </c>
      <c r="E2731" s="81" t="s">
        <v>24</v>
      </c>
      <c r="F2731" s="81"/>
      <c r="G2731" s="81" t="s">
        <v>83</v>
      </c>
      <c r="H2731" s="88" t="n">
        <v>40057</v>
      </c>
      <c r="I2731" s="81" t="n">
        <v>0</v>
      </c>
      <c r="J2731" s="81" t="n">
        <v>0</v>
      </c>
      <c r="K2731" s="82" t="n">
        <f aca="false">IF(J2731=0,0,J2731/I2731)</f>
        <v>0</v>
      </c>
      <c r="L2731" s="82" t="n">
        <f aca="false">I2731/UOM</f>
        <v>0</v>
      </c>
      <c r="M2731" s="82" t="n">
        <f aca="false">J2731/UOM</f>
        <v>0</v>
      </c>
      <c r="N2731" s="83" t="str">
        <f aca="false">IF(F2731="P","PHY",IF(F2731="G","G",E2731))</f>
        <v>P</v>
      </c>
      <c r="O2731" s="83" t="str">
        <f aca="false">IF(ISNA(VLOOKUP(G2731,BadCanCurves,1,FALSE())),VLOOKUP(D2731,FOLIOS,6,FALSE()),"not used")</f>
        <v>not used</v>
      </c>
      <c r="P2731" s="83" t="n">
        <f aca="false">IF($N2731="P",VLOOKUP(H2731,PrcBuckets,2,FALSE()),0)</f>
        <v>13</v>
      </c>
      <c r="Q2731" s="83" t="n">
        <f aca="false">IF($N2731="D",VLOOKUP(H2731,BasisBuckets,2,FALSE()),0)</f>
        <v>0</v>
      </c>
      <c r="R2731" s="83" t="n">
        <f aca="false">IF($N2731="PHY",VLOOKUP(H2731,PGDBuckets,2,FALSE()),0)</f>
        <v>0</v>
      </c>
      <c r="S2731" s="83" t="n">
        <f aca="false">IF($N2731="G",VLOOKUP(H2731,PGDBuckets,2,FALSE()),0)</f>
        <v>0</v>
      </c>
      <c r="T2731" s="83" t="n">
        <f aca="false">SUM(P2731:S2731)</f>
        <v>13</v>
      </c>
      <c r="U2731" s="83" t="str">
        <f aca="false">IF(O2731="not used","-",O2731&amp;N2731&amp;T2731)</f>
        <v>-</v>
      </c>
      <c r="V2731" s="83" t="str">
        <f aca="false">IF(O2731="Not Used","-",VLOOKUP(D2731,FOLIOS,7,FALSE())&amp;H2731)</f>
        <v>-</v>
      </c>
      <c r="W2731" s="83" t="str">
        <f aca="false">IF(U2731="-","-",O2731&amp;E2731&amp;H2731)</f>
        <v>-</v>
      </c>
      <c r="X2731" s="84" t="str">
        <f aca="false">D2731&amp;G2731</f>
        <v>FT-CAND-ERMS-PRCTRANS:AECO/EMP</v>
      </c>
      <c r="AF2731" s="0" t="str">
        <f aca="false">D2731&amp;V2731</f>
        <v>FT-CAND-ERMS-PRC-</v>
      </c>
    </row>
    <row r="2732" customFormat="false" ht="12.75" hidden="false" customHeight="false" outlineLevel="0" collapsed="false">
      <c r="A2732" s="80" t="n">
        <v>36682</v>
      </c>
      <c r="B2732" s="81" t="s">
        <v>55</v>
      </c>
      <c r="C2732" s="81" t="s">
        <v>56</v>
      </c>
      <c r="D2732" s="81" t="s">
        <v>94</v>
      </c>
      <c r="E2732" s="81" t="s">
        <v>24</v>
      </c>
      <c r="F2732" s="81"/>
      <c r="G2732" s="81" t="s">
        <v>83</v>
      </c>
      <c r="H2732" s="88" t="n">
        <v>40087</v>
      </c>
      <c r="I2732" s="81" t="n">
        <v>0</v>
      </c>
      <c r="J2732" s="81" t="n">
        <v>0</v>
      </c>
      <c r="K2732" s="82" t="n">
        <f aca="false">IF(J2732=0,0,J2732/I2732)</f>
        <v>0</v>
      </c>
      <c r="L2732" s="82" t="n">
        <f aca="false">I2732/UOM</f>
        <v>0</v>
      </c>
      <c r="M2732" s="82" t="n">
        <f aca="false">J2732/UOM</f>
        <v>0</v>
      </c>
      <c r="N2732" s="83" t="str">
        <f aca="false">IF(F2732="P","PHY",IF(F2732="G","G",E2732))</f>
        <v>P</v>
      </c>
      <c r="O2732" s="83" t="str">
        <f aca="false">IF(ISNA(VLOOKUP(G2732,BadCanCurves,1,FALSE())),VLOOKUP(D2732,FOLIOS,6,FALSE()),"not used")</f>
        <v>not used</v>
      </c>
      <c r="P2732" s="83" t="n">
        <f aca="false">IF($N2732="P",VLOOKUP(H2732,PrcBuckets,2,FALSE()),0)</f>
        <v>13</v>
      </c>
      <c r="Q2732" s="83" t="n">
        <f aca="false">IF($N2732="D",VLOOKUP(H2732,BasisBuckets,2,FALSE()),0)</f>
        <v>0</v>
      </c>
      <c r="R2732" s="83" t="n">
        <f aca="false">IF($N2732="PHY",VLOOKUP(H2732,PGDBuckets,2,FALSE()),0)</f>
        <v>0</v>
      </c>
      <c r="S2732" s="83" t="n">
        <f aca="false">IF($N2732="G",VLOOKUP(H2732,PGDBuckets,2,FALSE()),0)</f>
        <v>0</v>
      </c>
      <c r="T2732" s="83" t="n">
        <f aca="false">SUM(P2732:S2732)</f>
        <v>13</v>
      </c>
      <c r="U2732" s="83" t="str">
        <f aca="false">IF(O2732="not used","-",O2732&amp;N2732&amp;T2732)</f>
        <v>-</v>
      </c>
      <c r="V2732" s="83" t="str">
        <f aca="false">IF(O2732="Not Used","-",VLOOKUP(D2732,FOLIOS,7,FALSE())&amp;H2732)</f>
        <v>-</v>
      </c>
      <c r="W2732" s="83" t="str">
        <f aca="false">IF(U2732="-","-",O2732&amp;E2732&amp;H2732)</f>
        <v>-</v>
      </c>
      <c r="X2732" s="84" t="str">
        <f aca="false">D2732&amp;G2732</f>
        <v>FT-CAND-ERMS-PRCTRANS:AECO/EMP</v>
      </c>
      <c r="AF2732" s="0" t="str">
        <f aca="false">D2732&amp;V2732</f>
        <v>FT-CAND-ERMS-PRC-</v>
      </c>
    </row>
    <row r="2733" customFormat="false" ht="12.75" hidden="false" customHeight="false" outlineLevel="0" collapsed="false">
      <c r="A2733" s="80" t="n">
        <v>36682</v>
      </c>
      <c r="B2733" s="81" t="s">
        <v>55</v>
      </c>
      <c r="C2733" s="81" t="s">
        <v>56</v>
      </c>
      <c r="D2733" s="81" t="s">
        <v>94</v>
      </c>
      <c r="E2733" s="81" t="s">
        <v>24</v>
      </c>
      <c r="F2733" s="81"/>
      <c r="G2733" s="81" t="s">
        <v>83</v>
      </c>
      <c r="H2733" s="88" t="n">
        <v>40118</v>
      </c>
      <c r="I2733" s="81" t="n">
        <v>0</v>
      </c>
      <c r="J2733" s="81" t="n">
        <v>0</v>
      </c>
      <c r="K2733" s="82" t="n">
        <f aca="false">IF(J2733=0,0,J2733/I2733)</f>
        <v>0</v>
      </c>
      <c r="L2733" s="82" t="n">
        <f aca="false">I2733/UOM</f>
        <v>0</v>
      </c>
      <c r="M2733" s="82" t="n">
        <f aca="false">J2733/UOM</f>
        <v>0</v>
      </c>
      <c r="N2733" s="83" t="str">
        <f aca="false">IF(F2733="P","PHY",IF(F2733="G","G",E2733))</f>
        <v>P</v>
      </c>
      <c r="O2733" s="83" t="str">
        <f aca="false">IF(ISNA(VLOOKUP(G2733,BadCanCurves,1,FALSE())),VLOOKUP(D2733,FOLIOS,6,FALSE()),"not used")</f>
        <v>not used</v>
      </c>
      <c r="P2733" s="83" t="n">
        <f aca="false">IF($N2733="P",VLOOKUP(H2733,PrcBuckets,2,FALSE()),0)</f>
        <v>13</v>
      </c>
      <c r="Q2733" s="83" t="n">
        <f aca="false">IF($N2733="D",VLOOKUP(H2733,BasisBuckets,2,FALSE()),0)</f>
        <v>0</v>
      </c>
      <c r="R2733" s="83" t="n">
        <f aca="false">IF($N2733="PHY",VLOOKUP(H2733,PGDBuckets,2,FALSE()),0)</f>
        <v>0</v>
      </c>
      <c r="S2733" s="83" t="n">
        <f aca="false">IF($N2733="G",VLOOKUP(H2733,PGDBuckets,2,FALSE()),0)</f>
        <v>0</v>
      </c>
      <c r="T2733" s="83" t="n">
        <f aca="false">SUM(P2733:S2733)</f>
        <v>13</v>
      </c>
      <c r="U2733" s="83" t="str">
        <f aca="false">IF(O2733="not used","-",O2733&amp;N2733&amp;T2733)</f>
        <v>-</v>
      </c>
      <c r="V2733" s="83" t="str">
        <f aca="false">IF(O2733="Not Used","-",VLOOKUP(D2733,FOLIOS,7,FALSE())&amp;H2733)</f>
        <v>-</v>
      </c>
      <c r="W2733" s="83" t="str">
        <f aca="false">IF(U2733="-","-",O2733&amp;E2733&amp;H2733)</f>
        <v>-</v>
      </c>
      <c r="X2733" s="84" t="str">
        <f aca="false">D2733&amp;G2733</f>
        <v>FT-CAND-ERMS-PRCTRANS:AECO/EMP</v>
      </c>
      <c r="AF2733" s="0" t="str">
        <f aca="false">D2733&amp;V2733</f>
        <v>FT-CAND-ERMS-PRC-</v>
      </c>
    </row>
    <row r="2734" customFormat="false" ht="12.75" hidden="false" customHeight="false" outlineLevel="0" collapsed="false">
      <c r="A2734" s="80" t="n">
        <v>36682</v>
      </c>
      <c r="B2734" s="81" t="s">
        <v>55</v>
      </c>
      <c r="C2734" s="81" t="s">
        <v>56</v>
      </c>
      <c r="D2734" s="81" t="s">
        <v>94</v>
      </c>
      <c r="E2734" s="81" t="s">
        <v>24</v>
      </c>
      <c r="F2734" s="81"/>
      <c r="G2734" s="81" t="s">
        <v>83</v>
      </c>
      <c r="H2734" s="88" t="n">
        <v>40148</v>
      </c>
      <c r="I2734" s="81" t="n">
        <v>0</v>
      </c>
      <c r="J2734" s="81" t="n">
        <v>0</v>
      </c>
      <c r="K2734" s="82" t="n">
        <f aca="false">IF(J2734=0,0,J2734/I2734)</f>
        <v>0</v>
      </c>
      <c r="L2734" s="82" t="n">
        <f aca="false">I2734/UOM</f>
        <v>0</v>
      </c>
      <c r="M2734" s="82" t="n">
        <f aca="false">J2734/UOM</f>
        <v>0</v>
      </c>
      <c r="N2734" s="83" t="str">
        <f aca="false">IF(F2734="P","PHY",IF(F2734="G","G",E2734))</f>
        <v>P</v>
      </c>
      <c r="O2734" s="83" t="str">
        <f aca="false">IF(ISNA(VLOOKUP(G2734,BadCanCurves,1,FALSE())),VLOOKUP(D2734,FOLIOS,6,FALSE()),"not used")</f>
        <v>not used</v>
      </c>
      <c r="P2734" s="83" t="n">
        <f aca="false">IF($N2734="P",VLOOKUP(H2734,PrcBuckets,2,FALSE()),0)</f>
        <v>13</v>
      </c>
      <c r="Q2734" s="83" t="n">
        <f aca="false">IF($N2734="D",VLOOKUP(H2734,BasisBuckets,2,FALSE()),0)</f>
        <v>0</v>
      </c>
      <c r="R2734" s="83" t="n">
        <f aca="false">IF($N2734="PHY",VLOOKUP(H2734,PGDBuckets,2,FALSE()),0)</f>
        <v>0</v>
      </c>
      <c r="S2734" s="83" t="n">
        <f aca="false">IF($N2734="G",VLOOKUP(H2734,PGDBuckets,2,FALSE()),0)</f>
        <v>0</v>
      </c>
      <c r="T2734" s="83" t="n">
        <f aca="false">SUM(P2734:S2734)</f>
        <v>13</v>
      </c>
      <c r="U2734" s="83" t="str">
        <f aca="false">IF(O2734="not used","-",O2734&amp;N2734&amp;T2734)</f>
        <v>-</v>
      </c>
      <c r="V2734" s="83" t="str">
        <f aca="false">IF(O2734="Not Used","-",VLOOKUP(D2734,FOLIOS,7,FALSE())&amp;H2734)</f>
        <v>-</v>
      </c>
      <c r="W2734" s="83" t="str">
        <f aca="false">IF(U2734="-","-",O2734&amp;E2734&amp;H2734)</f>
        <v>-</v>
      </c>
      <c r="X2734" s="84" t="str">
        <f aca="false">D2734&amp;G2734</f>
        <v>FT-CAND-ERMS-PRCTRANS:AECO/EMP</v>
      </c>
      <c r="AF2734" s="0" t="str">
        <f aca="false">D2734&amp;V2734</f>
        <v>FT-CAND-ERMS-PRC-</v>
      </c>
    </row>
    <row r="2735" customFormat="false" ht="12.75" hidden="false" customHeight="false" outlineLevel="0" collapsed="false">
      <c r="A2735" s="80" t="n">
        <v>36682</v>
      </c>
      <c r="B2735" s="81" t="s">
        <v>55</v>
      </c>
      <c r="C2735" s="81" t="s">
        <v>56</v>
      </c>
      <c r="D2735" s="81" t="s">
        <v>94</v>
      </c>
      <c r="E2735" s="81" t="s">
        <v>24</v>
      </c>
      <c r="F2735" s="81"/>
      <c r="G2735" s="81" t="s">
        <v>83</v>
      </c>
      <c r="H2735" s="88" t="n">
        <v>40179</v>
      </c>
      <c r="I2735" s="81" t="n">
        <v>0</v>
      </c>
      <c r="J2735" s="81" t="n">
        <v>0</v>
      </c>
      <c r="K2735" s="82" t="n">
        <f aca="false">IF(J2735=0,0,J2735/I2735)</f>
        <v>0</v>
      </c>
      <c r="L2735" s="82" t="n">
        <f aca="false">I2735/UOM</f>
        <v>0</v>
      </c>
      <c r="M2735" s="82" t="n">
        <f aca="false">J2735/UOM</f>
        <v>0</v>
      </c>
      <c r="N2735" s="83" t="str">
        <f aca="false">IF(F2735="P","PHY",IF(F2735="G","G",E2735))</f>
        <v>P</v>
      </c>
      <c r="O2735" s="83" t="str">
        <f aca="false">IF(ISNA(VLOOKUP(G2735,BadCanCurves,1,FALSE())),VLOOKUP(D2735,FOLIOS,6,FALSE()),"not used")</f>
        <v>not used</v>
      </c>
      <c r="P2735" s="83" t="n">
        <f aca="false">IF($N2735="P",VLOOKUP(H2735,PrcBuckets,2,FALSE()),0)</f>
        <v>13</v>
      </c>
      <c r="Q2735" s="83" t="n">
        <f aca="false">IF($N2735="D",VLOOKUP(H2735,BasisBuckets,2,FALSE()),0)</f>
        <v>0</v>
      </c>
      <c r="R2735" s="83" t="n">
        <f aca="false">IF($N2735="PHY",VLOOKUP(H2735,PGDBuckets,2,FALSE()),0)</f>
        <v>0</v>
      </c>
      <c r="S2735" s="83" t="n">
        <f aca="false">IF($N2735="G",VLOOKUP(H2735,PGDBuckets,2,FALSE()),0)</f>
        <v>0</v>
      </c>
      <c r="T2735" s="83" t="n">
        <f aca="false">SUM(P2735:S2735)</f>
        <v>13</v>
      </c>
      <c r="U2735" s="83" t="str">
        <f aca="false">IF(O2735="not used","-",O2735&amp;N2735&amp;T2735)</f>
        <v>-</v>
      </c>
      <c r="V2735" s="83" t="str">
        <f aca="false">IF(O2735="Not Used","-",VLOOKUP(D2735,FOLIOS,7,FALSE())&amp;H2735)</f>
        <v>-</v>
      </c>
      <c r="W2735" s="83" t="str">
        <f aca="false">IF(U2735="-","-",O2735&amp;E2735&amp;H2735)</f>
        <v>-</v>
      </c>
      <c r="X2735" s="84" t="str">
        <f aca="false">D2735&amp;G2735</f>
        <v>FT-CAND-ERMS-PRCTRANS:AECO/EMP</v>
      </c>
      <c r="AF2735" s="0" t="str">
        <f aca="false">D2735&amp;V2735</f>
        <v>FT-CAND-ERMS-PRC-</v>
      </c>
    </row>
    <row r="2736" customFormat="false" ht="12.75" hidden="false" customHeight="false" outlineLevel="0" collapsed="false">
      <c r="A2736" s="80" t="n">
        <v>36682</v>
      </c>
      <c r="B2736" s="81" t="s">
        <v>55</v>
      </c>
      <c r="C2736" s="81" t="s">
        <v>56</v>
      </c>
      <c r="D2736" s="81" t="s">
        <v>94</v>
      </c>
      <c r="E2736" s="81" t="s">
        <v>24</v>
      </c>
      <c r="F2736" s="81"/>
      <c r="G2736" s="81" t="s">
        <v>83</v>
      </c>
      <c r="H2736" s="88" t="n">
        <v>40210</v>
      </c>
      <c r="I2736" s="81" t="n">
        <v>0</v>
      </c>
      <c r="J2736" s="81" t="n">
        <v>0</v>
      </c>
      <c r="K2736" s="82" t="n">
        <f aca="false">IF(J2736=0,0,J2736/I2736)</f>
        <v>0</v>
      </c>
      <c r="L2736" s="82" t="n">
        <f aca="false">I2736/UOM</f>
        <v>0</v>
      </c>
      <c r="M2736" s="82" t="n">
        <f aca="false">J2736/UOM</f>
        <v>0</v>
      </c>
      <c r="N2736" s="83" t="str">
        <f aca="false">IF(F2736="P","PHY",IF(F2736="G","G",E2736))</f>
        <v>P</v>
      </c>
      <c r="O2736" s="83" t="str">
        <f aca="false">IF(ISNA(VLOOKUP(G2736,BadCanCurves,1,FALSE())),VLOOKUP(D2736,FOLIOS,6,FALSE()),"not used")</f>
        <v>not used</v>
      </c>
      <c r="P2736" s="83" t="n">
        <f aca="false">IF($N2736="P",VLOOKUP(H2736,PrcBuckets,2,FALSE()),0)</f>
        <v>13</v>
      </c>
      <c r="Q2736" s="83" t="n">
        <f aca="false">IF($N2736="D",VLOOKUP(H2736,BasisBuckets,2,FALSE()),0)</f>
        <v>0</v>
      </c>
      <c r="R2736" s="83" t="n">
        <f aca="false">IF($N2736="PHY",VLOOKUP(H2736,PGDBuckets,2,FALSE()),0)</f>
        <v>0</v>
      </c>
      <c r="S2736" s="83" t="n">
        <f aca="false">IF($N2736="G",VLOOKUP(H2736,PGDBuckets,2,FALSE()),0)</f>
        <v>0</v>
      </c>
      <c r="T2736" s="83" t="n">
        <f aca="false">SUM(P2736:S2736)</f>
        <v>13</v>
      </c>
      <c r="U2736" s="83" t="str">
        <f aca="false">IF(O2736="not used","-",O2736&amp;N2736&amp;T2736)</f>
        <v>-</v>
      </c>
      <c r="V2736" s="83" t="str">
        <f aca="false">IF(O2736="Not Used","-",VLOOKUP(D2736,FOLIOS,7,FALSE())&amp;H2736)</f>
        <v>-</v>
      </c>
      <c r="W2736" s="83" t="str">
        <f aca="false">IF(U2736="-","-",O2736&amp;E2736&amp;H2736)</f>
        <v>-</v>
      </c>
      <c r="X2736" s="84" t="str">
        <f aca="false">D2736&amp;G2736</f>
        <v>FT-CAND-ERMS-PRCTRANS:AECO/EMP</v>
      </c>
      <c r="AF2736" s="0" t="str">
        <f aca="false">D2736&amp;V2736</f>
        <v>FT-CAND-ERMS-PRC-</v>
      </c>
    </row>
    <row r="2737" customFormat="false" ht="12.75" hidden="false" customHeight="false" outlineLevel="0" collapsed="false">
      <c r="A2737" s="80" t="n">
        <v>36682</v>
      </c>
      <c r="B2737" s="81" t="s">
        <v>55</v>
      </c>
      <c r="C2737" s="81" t="s">
        <v>56</v>
      </c>
      <c r="D2737" s="81" t="s">
        <v>94</v>
      </c>
      <c r="E2737" s="81" t="s">
        <v>24</v>
      </c>
      <c r="F2737" s="81"/>
      <c r="G2737" s="81" t="s">
        <v>83</v>
      </c>
      <c r="H2737" s="88" t="n">
        <v>40238</v>
      </c>
      <c r="I2737" s="81" t="n">
        <v>0</v>
      </c>
      <c r="J2737" s="81" t="n">
        <v>0</v>
      </c>
      <c r="K2737" s="82" t="n">
        <f aca="false">IF(J2737=0,0,J2737/I2737)</f>
        <v>0</v>
      </c>
      <c r="L2737" s="82" t="n">
        <f aca="false">I2737/UOM</f>
        <v>0</v>
      </c>
      <c r="M2737" s="82" t="n">
        <f aca="false">J2737/UOM</f>
        <v>0</v>
      </c>
      <c r="N2737" s="83" t="str">
        <f aca="false">IF(F2737="P","PHY",IF(F2737="G","G",E2737))</f>
        <v>P</v>
      </c>
      <c r="O2737" s="83" t="str">
        <f aca="false">IF(ISNA(VLOOKUP(G2737,BadCanCurves,1,FALSE())),VLOOKUP(D2737,FOLIOS,6,FALSE()),"not used")</f>
        <v>not used</v>
      </c>
      <c r="P2737" s="83" t="n">
        <f aca="false">IF($N2737="P",VLOOKUP(H2737,PrcBuckets,2,FALSE()),0)</f>
        <v>13</v>
      </c>
      <c r="Q2737" s="83" t="n">
        <f aca="false">IF($N2737="D",VLOOKUP(H2737,BasisBuckets,2,FALSE()),0)</f>
        <v>0</v>
      </c>
      <c r="R2737" s="83" t="n">
        <f aca="false">IF($N2737="PHY",VLOOKUP(H2737,PGDBuckets,2,FALSE()),0)</f>
        <v>0</v>
      </c>
      <c r="S2737" s="83" t="n">
        <f aca="false">IF($N2737="G",VLOOKUP(H2737,PGDBuckets,2,FALSE()),0)</f>
        <v>0</v>
      </c>
      <c r="T2737" s="83" t="n">
        <f aca="false">SUM(P2737:S2737)</f>
        <v>13</v>
      </c>
      <c r="U2737" s="83" t="str">
        <f aca="false">IF(O2737="not used","-",O2737&amp;N2737&amp;T2737)</f>
        <v>-</v>
      </c>
      <c r="V2737" s="83" t="str">
        <f aca="false">IF(O2737="Not Used","-",VLOOKUP(D2737,FOLIOS,7,FALSE())&amp;H2737)</f>
        <v>-</v>
      </c>
      <c r="W2737" s="83" t="str">
        <f aca="false">IF(U2737="-","-",O2737&amp;E2737&amp;H2737)</f>
        <v>-</v>
      </c>
      <c r="X2737" s="84" t="str">
        <f aca="false">D2737&amp;G2737</f>
        <v>FT-CAND-ERMS-PRCTRANS:AECO/EMP</v>
      </c>
      <c r="AF2737" s="0" t="str">
        <f aca="false">D2737&amp;V2737</f>
        <v>FT-CAND-ERMS-PRC-</v>
      </c>
    </row>
    <row r="2738" customFormat="false" ht="12.75" hidden="false" customHeight="false" outlineLevel="0" collapsed="false">
      <c r="A2738" s="80" t="n">
        <v>36682</v>
      </c>
      <c r="B2738" s="81" t="s">
        <v>55</v>
      </c>
      <c r="C2738" s="81" t="s">
        <v>56</v>
      </c>
      <c r="D2738" s="81" t="s">
        <v>94</v>
      </c>
      <c r="E2738" s="81" t="s">
        <v>24</v>
      </c>
      <c r="F2738" s="81"/>
      <c r="G2738" s="81" t="s">
        <v>83</v>
      </c>
      <c r="H2738" s="88" t="n">
        <v>40269</v>
      </c>
      <c r="I2738" s="81" t="n">
        <v>0</v>
      </c>
      <c r="J2738" s="81" t="n">
        <v>0</v>
      </c>
      <c r="K2738" s="82" t="n">
        <f aca="false">IF(J2738=0,0,J2738/I2738)</f>
        <v>0</v>
      </c>
      <c r="L2738" s="82" t="n">
        <f aca="false">I2738/UOM</f>
        <v>0</v>
      </c>
      <c r="M2738" s="82" t="n">
        <f aca="false">J2738/UOM</f>
        <v>0</v>
      </c>
      <c r="N2738" s="83" t="str">
        <f aca="false">IF(F2738="P","PHY",IF(F2738="G","G",E2738))</f>
        <v>P</v>
      </c>
      <c r="O2738" s="83" t="str">
        <f aca="false">IF(ISNA(VLOOKUP(G2738,BadCanCurves,1,FALSE())),VLOOKUP(D2738,FOLIOS,6,FALSE()),"not used")</f>
        <v>not used</v>
      </c>
      <c r="P2738" s="83" t="n">
        <f aca="false">IF($N2738="P",VLOOKUP(H2738,PrcBuckets,2,FALSE()),0)</f>
        <v>13</v>
      </c>
      <c r="Q2738" s="83" t="n">
        <f aca="false">IF($N2738="D",VLOOKUP(H2738,BasisBuckets,2,FALSE()),0)</f>
        <v>0</v>
      </c>
      <c r="R2738" s="83" t="n">
        <f aca="false">IF($N2738="PHY",VLOOKUP(H2738,PGDBuckets,2,FALSE()),0)</f>
        <v>0</v>
      </c>
      <c r="S2738" s="83" t="n">
        <f aca="false">IF($N2738="G",VLOOKUP(H2738,PGDBuckets,2,FALSE()),0)</f>
        <v>0</v>
      </c>
      <c r="T2738" s="83" t="n">
        <f aca="false">SUM(P2738:S2738)</f>
        <v>13</v>
      </c>
      <c r="U2738" s="83" t="str">
        <f aca="false">IF(O2738="not used","-",O2738&amp;N2738&amp;T2738)</f>
        <v>-</v>
      </c>
      <c r="V2738" s="83" t="str">
        <f aca="false">IF(O2738="Not Used","-",VLOOKUP(D2738,FOLIOS,7,FALSE())&amp;H2738)</f>
        <v>-</v>
      </c>
      <c r="W2738" s="83" t="str">
        <f aca="false">IF(U2738="-","-",O2738&amp;E2738&amp;H2738)</f>
        <v>-</v>
      </c>
      <c r="X2738" s="84" t="str">
        <f aca="false">D2738&amp;G2738</f>
        <v>FT-CAND-ERMS-PRCTRANS:AECO/EMP</v>
      </c>
      <c r="AF2738" s="0" t="str">
        <f aca="false">D2738&amp;V2738</f>
        <v>FT-CAND-ERMS-PRC-</v>
      </c>
    </row>
    <row r="2739" customFormat="false" ht="12.75" hidden="false" customHeight="false" outlineLevel="0" collapsed="false">
      <c r="A2739" s="80" t="n">
        <v>36682</v>
      </c>
      <c r="B2739" s="81" t="s">
        <v>55</v>
      </c>
      <c r="C2739" s="81" t="s">
        <v>56</v>
      </c>
      <c r="D2739" s="81" t="s">
        <v>94</v>
      </c>
      <c r="E2739" s="81" t="s">
        <v>24</v>
      </c>
      <c r="F2739" s="81"/>
      <c r="G2739" s="81" t="s">
        <v>83</v>
      </c>
      <c r="H2739" s="88" t="n">
        <v>40299</v>
      </c>
      <c r="I2739" s="81" t="n">
        <v>0</v>
      </c>
      <c r="J2739" s="81" t="n">
        <v>0</v>
      </c>
      <c r="K2739" s="82" t="n">
        <f aca="false">IF(J2739=0,0,J2739/I2739)</f>
        <v>0</v>
      </c>
      <c r="L2739" s="82" t="n">
        <f aca="false">I2739/UOM</f>
        <v>0</v>
      </c>
      <c r="M2739" s="82" t="n">
        <f aca="false">J2739/UOM</f>
        <v>0</v>
      </c>
      <c r="N2739" s="83" t="str">
        <f aca="false">IF(F2739="P","PHY",IF(F2739="G","G",E2739))</f>
        <v>P</v>
      </c>
      <c r="O2739" s="83" t="str">
        <f aca="false">IF(ISNA(VLOOKUP(G2739,BadCanCurves,1,FALSE())),VLOOKUP(D2739,FOLIOS,6,FALSE()),"not used")</f>
        <v>not used</v>
      </c>
      <c r="P2739" s="83" t="n">
        <f aca="false">IF($N2739="P",VLOOKUP(H2739,PrcBuckets,2,FALSE()),0)</f>
        <v>13</v>
      </c>
      <c r="Q2739" s="83" t="n">
        <f aca="false">IF($N2739="D",VLOOKUP(H2739,BasisBuckets,2,FALSE()),0)</f>
        <v>0</v>
      </c>
      <c r="R2739" s="83" t="n">
        <f aca="false">IF($N2739="PHY",VLOOKUP(H2739,PGDBuckets,2,FALSE()),0)</f>
        <v>0</v>
      </c>
      <c r="S2739" s="83" t="n">
        <f aca="false">IF($N2739="G",VLOOKUP(H2739,PGDBuckets,2,FALSE()),0)</f>
        <v>0</v>
      </c>
      <c r="T2739" s="83" t="n">
        <f aca="false">SUM(P2739:S2739)</f>
        <v>13</v>
      </c>
      <c r="U2739" s="83" t="str">
        <f aca="false">IF(O2739="not used","-",O2739&amp;N2739&amp;T2739)</f>
        <v>-</v>
      </c>
      <c r="V2739" s="83" t="str">
        <f aca="false">IF(O2739="Not Used","-",VLOOKUP(D2739,FOLIOS,7,FALSE())&amp;H2739)</f>
        <v>-</v>
      </c>
      <c r="W2739" s="83" t="str">
        <f aca="false">IF(U2739="-","-",O2739&amp;E2739&amp;H2739)</f>
        <v>-</v>
      </c>
      <c r="X2739" s="84" t="str">
        <f aca="false">D2739&amp;G2739</f>
        <v>FT-CAND-ERMS-PRCTRANS:AECO/EMP</v>
      </c>
      <c r="AF2739" s="0" t="str">
        <f aca="false">D2739&amp;V2739</f>
        <v>FT-CAND-ERMS-PRC-</v>
      </c>
    </row>
    <row r="2740" customFormat="false" ht="12.75" hidden="false" customHeight="false" outlineLevel="0" collapsed="false">
      <c r="A2740" s="80" t="n">
        <v>36682</v>
      </c>
      <c r="B2740" s="81" t="s">
        <v>55</v>
      </c>
      <c r="C2740" s="81" t="s">
        <v>56</v>
      </c>
      <c r="D2740" s="81" t="s">
        <v>94</v>
      </c>
      <c r="E2740" s="81" t="s">
        <v>24</v>
      </c>
      <c r="F2740" s="81"/>
      <c r="G2740" s="81" t="s">
        <v>83</v>
      </c>
      <c r="H2740" s="88" t="n">
        <v>40330</v>
      </c>
      <c r="I2740" s="81" t="n">
        <v>0</v>
      </c>
      <c r="J2740" s="81" t="n">
        <v>0</v>
      </c>
      <c r="K2740" s="82" t="n">
        <f aca="false">IF(J2740=0,0,J2740/I2740)</f>
        <v>0</v>
      </c>
      <c r="L2740" s="82" t="n">
        <f aca="false">I2740/UOM</f>
        <v>0</v>
      </c>
      <c r="M2740" s="82" t="n">
        <f aca="false">J2740/UOM</f>
        <v>0</v>
      </c>
      <c r="N2740" s="83" t="str">
        <f aca="false">IF(F2740="P","PHY",IF(F2740="G","G",E2740))</f>
        <v>P</v>
      </c>
      <c r="O2740" s="83" t="str">
        <f aca="false">IF(ISNA(VLOOKUP(G2740,BadCanCurves,1,FALSE())),VLOOKUP(D2740,FOLIOS,6,FALSE()),"not used")</f>
        <v>not used</v>
      </c>
      <c r="P2740" s="83" t="n">
        <f aca="false">IF($N2740="P",VLOOKUP(H2740,PrcBuckets,2,FALSE()),0)</f>
        <v>13</v>
      </c>
      <c r="Q2740" s="83" t="n">
        <f aca="false">IF($N2740="D",VLOOKUP(H2740,BasisBuckets,2,FALSE()),0)</f>
        <v>0</v>
      </c>
      <c r="R2740" s="83" t="n">
        <f aca="false">IF($N2740="PHY",VLOOKUP(H2740,PGDBuckets,2,FALSE()),0)</f>
        <v>0</v>
      </c>
      <c r="S2740" s="83" t="n">
        <f aca="false">IF($N2740="G",VLOOKUP(H2740,PGDBuckets,2,FALSE()),0)</f>
        <v>0</v>
      </c>
      <c r="T2740" s="83" t="n">
        <f aca="false">SUM(P2740:S2740)</f>
        <v>13</v>
      </c>
      <c r="U2740" s="83" t="str">
        <f aca="false">IF(O2740="not used","-",O2740&amp;N2740&amp;T2740)</f>
        <v>-</v>
      </c>
      <c r="V2740" s="83" t="str">
        <f aca="false">IF(O2740="Not Used","-",VLOOKUP(D2740,FOLIOS,7,FALSE())&amp;H2740)</f>
        <v>-</v>
      </c>
      <c r="W2740" s="83" t="str">
        <f aca="false">IF(U2740="-","-",O2740&amp;E2740&amp;H2740)</f>
        <v>-</v>
      </c>
      <c r="X2740" s="84" t="str">
        <f aca="false">D2740&amp;G2740</f>
        <v>FT-CAND-ERMS-PRCTRANS:AECO/EMP</v>
      </c>
      <c r="AF2740" s="0" t="str">
        <f aca="false">D2740&amp;V2740</f>
        <v>FT-CAND-ERMS-PRC-</v>
      </c>
    </row>
    <row r="2741" customFormat="false" ht="12.75" hidden="false" customHeight="false" outlineLevel="0" collapsed="false">
      <c r="A2741" s="80" t="n">
        <v>36682</v>
      </c>
      <c r="B2741" s="81" t="s">
        <v>55</v>
      </c>
      <c r="C2741" s="81" t="s">
        <v>56</v>
      </c>
      <c r="D2741" s="81" t="s">
        <v>94</v>
      </c>
      <c r="E2741" s="81" t="s">
        <v>24</v>
      </c>
      <c r="F2741" s="81"/>
      <c r="G2741" s="81" t="s">
        <v>83</v>
      </c>
      <c r="H2741" s="88" t="n">
        <v>40360</v>
      </c>
      <c r="I2741" s="81" t="n">
        <v>0</v>
      </c>
      <c r="J2741" s="81" t="n">
        <v>0</v>
      </c>
      <c r="K2741" s="82" t="n">
        <f aca="false">IF(J2741=0,0,J2741/I2741)</f>
        <v>0</v>
      </c>
      <c r="L2741" s="82" t="n">
        <f aca="false">I2741/UOM</f>
        <v>0</v>
      </c>
      <c r="M2741" s="82" t="n">
        <f aca="false">J2741/UOM</f>
        <v>0</v>
      </c>
      <c r="N2741" s="83" t="str">
        <f aca="false">IF(F2741="P","PHY",IF(F2741="G","G",E2741))</f>
        <v>P</v>
      </c>
      <c r="O2741" s="83" t="str">
        <f aca="false">IF(ISNA(VLOOKUP(G2741,BadCanCurves,1,FALSE())),VLOOKUP(D2741,FOLIOS,6,FALSE()),"not used")</f>
        <v>not used</v>
      </c>
      <c r="P2741" s="83" t="n">
        <f aca="false">IF($N2741="P",VLOOKUP(H2741,PrcBuckets,2,FALSE()),0)</f>
        <v>13</v>
      </c>
      <c r="Q2741" s="83" t="n">
        <f aca="false">IF($N2741="D",VLOOKUP(H2741,BasisBuckets,2,FALSE()),0)</f>
        <v>0</v>
      </c>
      <c r="R2741" s="83" t="n">
        <f aca="false">IF($N2741="PHY",VLOOKUP(H2741,PGDBuckets,2,FALSE()),0)</f>
        <v>0</v>
      </c>
      <c r="S2741" s="83" t="n">
        <f aca="false">IF($N2741="G",VLOOKUP(H2741,PGDBuckets,2,FALSE()),0)</f>
        <v>0</v>
      </c>
      <c r="T2741" s="83" t="n">
        <f aca="false">SUM(P2741:S2741)</f>
        <v>13</v>
      </c>
      <c r="U2741" s="83" t="str">
        <f aca="false">IF(O2741="not used","-",O2741&amp;N2741&amp;T2741)</f>
        <v>-</v>
      </c>
      <c r="V2741" s="83" t="str">
        <f aca="false">IF(O2741="Not Used","-",VLOOKUP(D2741,FOLIOS,7,FALSE())&amp;H2741)</f>
        <v>-</v>
      </c>
      <c r="W2741" s="83" t="str">
        <f aca="false">IF(U2741="-","-",O2741&amp;E2741&amp;H2741)</f>
        <v>-</v>
      </c>
      <c r="X2741" s="84" t="str">
        <f aca="false">D2741&amp;G2741</f>
        <v>FT-CAND-ERMS-PRCTRANS:AECO/EMP</v>
      </c>
      <c r="AF2741" s="0" t="str">
        <f aca="false">D2741&amp;V2741</f>
        <v>FT-CAND-ERMS-PRC-</v>
      </c>
    </row>
    <row r="2742" customFormat="false" ht="12.75" hidden="false" customHeight="false" outlineLevel="0" collapsed="false">
      <c r="A2742" s="80" t="n">
        <v>36682</v>
      </c>
      <c r="B2742" s="81" t="s">
        <v>55</v>
      </c>
      <c r="C2742" s="81" t="s">
        <v>56</v>
      </c>
      <c r="D2742" s="81" t="s">
        <v>94</v>
      </c>
      <c r="E2742" s="81" t="s">
        <v>24</v>
      </c>
      <c r="F2742" s="81"/>
      <c r="G2742" s="81" t="s">
        <v>83</v>
      </c>
      <c r="H2742" s="88" t="n">
        <v>40391</v>
      </c>
      <c r="I2742" s="81" t="n">
        <v>0</v>
      </c>
      <c r="J2742" s="81" t="n">
        <v>0</v>
      </c>
      <c r="K2742" s="82" t="n">
        <f aca="false">IF(J2742=0,0,J2742/I2742)</f>
        <v>0</v>
      </c>
      <c r="L2742" s="82" t="n">
        <f aca="false">I2742/UOM</f>
        <v>0</v>
      </c>
      <c r="M2742" s="82" t="n">
        <f aca="false">J2742/UOM</f>
        <v>0</v>
      </c>
      <c r="N2742" s="83" t="str">
        <f aca="false">IF(F2742="P","PHY",IF(F2742="G","G",E2742))</f>
        <v>P</v>
      </c>
      <c r="O2742" s="83" t="str">
        <f aca="false">IF(ISNA(VLOOKUP(G2742,BadCanCurves,1,FALSE())),VLOOKUP(D2742,FOLIOS,6,FALSE()),"not used")</f>
        <v>not used</v>
      </c>
      <c r="P2742" s="83" t="n">
        <f aca="false">IF($N2742="P",VLOOKUP(H2742,PrcBuckets,2,FALSE()),0)</f>
        <v>13</v>
      </c>
      <c r="Q2742" s="83" t="n">
        <f aca="false">IF($N2742="D",VLOOKUP(H2742,BasisBuckets,2,FALSE()),0)</f>
        <v>0</v>
      </c>
      <c r="R2742" s="83" t="n">
        <f aca="false">IF($N2742="PHY",VLOOKUP(H2742,PGDBuckets,2,FALSE()),0)</f>
        <v>0</v>
      </c>
      <c r="S2742" s="83" t="n">
        <f aca="false">IF($N2742="G",VLOOKUP(H2742,PGDBuckets,2,FALSE()),0)</f>
        <v>0</v>
      </c>
      <c r="T2742" s="83" t="n">
        <f aca="false">SUM(P2742:S2742)</f>
        <v>13</v>
      </c>
      <c r="U2742" s="83" t="str">
        <f aca="false">IF(O2742="not used","-",O2742&amp;N2742&amp;T2742)</f>
        <v>-</v>
      </c>
      <c r="V2742" s="83" t="str">
        <f aca="false">IF(O2742="Not Used","-",VLOOKUP(D2742,FOLIOS,7,FALSE())&amp;H2742)</f>
        <v>-</v>
      </c>
      <c r="W2742" s="83" t="str">
        <f aca="false">IF(U2742="-","-",O2742&amp;E2742&amp;H2742)</f>
        <v>-</v>
      </c>
      <c r="X2742" s="84" t="str">
        <f aca="false">D2742&amp;G2742</f>
        <v>FT-CAND-ERMS-PRCTRANS:AECO/EMP</v>
      </c>
      <c r="AF2742" s="0" t="str">
        <f aca="false">D2742&amp;V2742</f>
        <v>FT-CAND-ERMS-PRC-</v>
      </c>
    </row>
    <row r="2743" customFormat="false" ht="12.75" hidden="false" customHeight="false" outlineLevel="0" collapsed="false">
      <c r="A2743" s="80" t="n">
        <v>36682</v>
      </c>
      <c r="B2743" s="81" t="s">
        <v>55</v>
      </c>
      <c r="C2743" s="81" t="s">
        <v>56</v>
      </c>
      <c r="D2743" s="81" t="s">
        <v>94</v>
      </c>
      <c r="E2743" s="81" t="s">
        <v>24</v>
      </c>
      <c r="F2743" s="81"/>
      <c r="G2743" s="81" t="s">
        <v>83</v>
      </c>
      <c r="H2743" s="88" t="n">
        <v>40422</v>
      </c>
      <c r="I2743" s="81" t="n">
        <v>0</v>
      </c>
      <c r="J2743" s="81" t="n">
        <v>0</v>
      </c>
      <c r="K2743" s="82" t="n">
        <f aca="false">IF(J2743=0,0,J2743/I2743)</f>
        <v>0</v>
      </c>
      <c r="L2743" s="82" t="n">
        <f aca="false">I2743/UOM</f>
        <v>0</v>
      </c>
      <c r="M2743" s="82" t="n">
        <f aca="false">J2743/UOM</f>
        <v>0</v>
      </c>
      <c r="N2743" s="83" t="str">
        <f aca="false">IF(F2743="P","PHY",IF(F2743="G","G",E2743))</f>
        <v>P</v>
      </c>
      <c r="O2743" s="83" t="str">
        <f aca="false">IF(ISNA(VLOOKUP(G2743,BadCanCurves,1,FALSE())),VLOOKUP(D2743,FOLIOS,6,FALSE()),"not used")</f>
        <v>not used</v>
      </c>
      <c r="P2743" s="83" t="n">
        <f aca="false">IF($N2743="P",VLOOKUP(H2743,PrcBuckets,2,FALSE()),0)</f>
        <v>13</v>
      </c>
      <c r="Q2743" s="83" t="n">
        <f aca="false">IF($N2743="D",VLOOKUP(H2743,BasisBuckets,2,FALSE()),0)</f>
        <v>0</v>
      </c>
      <c r="R2743" s="83" t="n">
        <f aca="false">IF($N2743="PHY",VLOOKUP(H2743,PGDBuckets,2,FALSE()),0)</f>
        <v>0</v>
      </c>
      <c r="S2743" s="83" t="n">
        <f aca="false">IF($N2743="G",VLOOKUP(H2743,PGDBuckets,2,FALSE()),0)</f>
        <v>0</v>
      </c>
      <c r="T2743" s="83" t="n">
        <f aca="false">SUM(P2743:S2743)</f>
        <v>13</v>
      </c>
      <c r="U2743" s="83" t="str">
        <f aca="false">IF(O2743="not used","-",O2743&amp;N2743&amp;T2743)</f>
        <v>-</v>
      </c>
      <c r="V2743" s="83" t="str">
        <f aca="false">IF(O2743="Not Used","-",VLOOKUP(D2743,FOLIOS,7,FALSE())&amp;H2743)</f>
        <v>-</v>
      </c>
      <c r="W2743" s="83" t="str">
        <f aca="false">IF(U2743="-","-",O2743&amp;E2743&amp;H2743)</f>
        <v>-</v>
      </c>
      <c r="X2743" s="84" t="str">
        <f aca="false">D2743&amp;G2743</f>
        <v>FT-CAND-ERMS-PRCTRANS:AECO/EMP</v>
      </c>
      <c r="AF2743" s="0" t="str">
        <f aca="false">D2743&amp;V2743</f>
        <v>FT-CAND-ERMS-PRC-</v>
      </c>
    </row>
    <row r="2744" customFormat="false" ht="12.75" hidden="false" customHeight="false" outlineLevel="0" collapsed="false">
      <c r="A2744" s="80" t="n">
        <v>36682</v>
      </c>
      <c r="B2744" s="81" t="s">
        <v>55</v>
      </c>
      <c r="C2744" s="81" t="s">
        <v>56</v>
      </c>
      <c r="D2744" s="81" t="s">
        <v>94</v>
      </c>
      <c r="E2744" s="81" t="s">
        <v>24</v>
      </c>
      <c r="F2744" s="81"/>
      <c r="G2744" s="81" t="s">
        <v>83</v>
      </c>
      <c r="H2744" s="88" t="n">
        <v>40452</v>
      </c>
      <c r="I2744" s="81" t="n">
        <v>0</v>
      </c>
      <c r="J2744" s="81" t="n">
        <v>0</v>
      </c>
      <c r="K2744" s="82" t="n">
        <f aca="false">IF(J2744=0,0,J2744/I2744)</f>
        <v>0</v>
      </c>
      <c r="L2744" s="82" t="n">
        <f aca="false">I2744/UOM</f>
        <v>0</v>
      </c>
      <c r="M2744" s="82" t="n">
        <f aca="false">J2744/UOM</f>
        <v>0</v>
      </c>
      <c r="N2744" s="83" t="str">
        <f aca="false">IF(F2744="P","PHY",IF(F2744="G","G",E2744))</f>
        <v>P</v>
      </c>
      <c r="O2744" s="83" t="str">
        <f aca="false">IF(ISNA(VLOOKUP(G2744,BadCanCurves,1,FALSE())),VLOOKUP(D2744,FOLIOS,6,FALSE()),"not used")</f>
        <v>not used</v>
      </c>
      <c r="P2744" s="83" t="n">
        <f aca="false">IF($N2744="P",VLOOKUP(H2744,PrcBuckets,2,FALSE()),0)</f>
        <v>13</v>
      </c>
      <c r="Q2744" s="83" t="n">
        <f aca="false">IF($N2744="D",VLOOKUP(H2744,BasisBuckets,2,FALSE()),0)</f>
        <v>0</v>
      </c>
      <c r="R2744" s="83" t="n">
        <f aca="false">IF($N2744="PHY",VLOOKUP(H2744,PGDBuckets,2,FALSE()),0)</f>
        <v>0</v>
      </c>
      <c r="S2744" s="83" t="n">
        <f aca="false">IF($N2744="G",VLOOKUP(H2744,PGDBuckets,2,FALSE()),0)</f>
        <v>0</v>
      </c>
      <c r="T2744" s="83" t="n">
        <f aca="false">SUM(P2744:S2744)</f>
        <v>13</v>
      </c>
      <c r="U2744" s="83" t="str">
        <f aca="false">IF(O2744="not used","-",O2744&amp;N2744&amp;T2744)</f>
        <v>-</v>
      </c>
      <c r="V2744" s="83" t="str">
        <f aca="false">IF(O2744="Not Used","-",VLOOKUP(D2744,FOLIOS,7,FALSE())&amp;H2744)</f>
        <v>-</v>
      </c>
      <c r="W2744" s="83" t="str">
        <f aca="false">IF(U2744="-","-",O2744&amp;E2744&amp;H2744)</f>
        <v>-</v>
      </c>
      <c r="X2744" s="84" t="str">
        <f aca="false">D2744&amp;G2744</f>
        <v>FT-CAND-ERMS-PRCTRANS:AECO/EMP</v>
      </c>
      <c r="AF2744" s="0" t="str">
        <f aca="false">D2744&amp;V2744</f>
        <v>FT-CAND-ERMS-PRC-</v>
      </c>
    </row>
    <row r="2745" customFormat="false" ht="12.75" hidden="false" customHeight="false" outlineLevel="0" collapsed="false">
      <c r="A2745" s="80" t="n">
        <v>36682</v>
      </c>
      <c r="B2745" s="81" t="s">
        <v>55</v>
      </c>
      <c r="C2745" s="81" t="s">
        <v>56</v>
      </c>
      <c r="D2745" s="81" t="s">
        <v>94</v>
      </c>
      <c r="E2745" s="81" t="s">
        <v>24</v>
      </c>
      <c r="F2745" s="81"/>
      <c r="G2745" s="81" t="s">
        <v>83</v>
      </c>
      <c r="H2745" s="88" t="n">
        <v>40483</v>
      </c>
      <c r="I2745" s="81" t="n">
        <v>0</v>
      </c>
      <c r="J2745" s="81" t="n">
        <v>0</v>
      </c>
      <c r="K2745" s="82" t="n">
        <f aca="false">IF(J2745=0,0,J2745/I2745)</f>
        <v>0</v>
      </c>
      <c r="L2745" s="82" t="n">
        <f aca="false">I2745/UOM</f>
        <v>0</v>
      </c>
      <c r="M2745" s="82" t="n">
        <f aca="false">J2745/UOM</f>
        <v>0</v>
      </c>
      <c r="N2745" s="83" t="str">
        <f aca="false">IF(F2745="P","PHY",IF(F2745="G","G",E2745))</f>
        <v>P</v>
      </c>
      <c r="O2745" s="83" t="str">
        <f aca="false">IF(ISNA(VLOOKUP(G2745,BadCanCurves,1,FALSE())),VLOOKUP(D2745,FOLIOS,6,FALSE()),"not used")</f>
        <v>not used</v>
      </c>
      <c r="P2745" s="83" t="n">
        <f aca="false">IF($N2745="P",VLOOKUP(H2745,PrcBuckets,2,FALSE()),0)</f>
        <v>13</v>
      </c>
      <c r="Q2745" s="83" t="n">
        <f aca="false">IF($N2745="D",VLOOKUP(H2745,BasisBuckets,2,FALSE()),0)</f>
        <v>0</v>
      </c>
      <c r="R2745" s="83" t="n">
        <f aca="false">IF($N2745="PHY",VLOOKUP(H2745,PGDBuckets,2,FALSE()),0)</f>
        <v>0</v>
      </c>
      <c r="S2745" s="83" t="n">
        <f aca="false">IF($N2745="G",VLOOKUP(H2745,PGDBuckets,2,FALSE()),0)</f>
        <v>0</v>
      </c>
      <c r="T2745" s="83" t="n">
        <f aca="false">SUM(P2745:S2745)</f>
        <v>13</v>
      </c>
      <c r="U2745" s="83" t="str">
        <f aca="false">IF(O2745="not used","-",O2745&amp;N2745&amp;T2745)</f>
        <v>-</v>
      </c>
      <c r="V2745" s="83" t="str">
        <f aca="false">IF(O2745="Not Used","-",VLOOKUP(D2745,FOLIOS,7,FALSE())&amp;H2745)</f>
        <v>-</v>
      </c>
      <c r="W2745" s="83" t="str">
        <f aca="false">IF(U2745="-","-",O2745&amp;E2745&amp;H2745)</f>
        <v>-</v>
      </c>
      <c r="X2745" s="84" t="str">
        <f aca="false">D2745&amp;G2745</f>
        <v>FT-CAND-ERMS-PRCTRANS:AECO/EMP</v>
      </c>
      <c r="AF2745" s="0" t="str">
        <f aca="false">D2745&amp;V2745</f>
        <v>FT-CAND-ERMS-PRC-</v>
      </c>
    </row>
    <row r="2746" customFormat="false" ht="12.75" hidden="false" customHeight="false" outlineLevel="0" collapsed="false">
      <c r="A2746" s="80" t="n">
        <v>36682</v>
      </c>
      <c r="B2746" s="81" t="s">
        <v>55</v>
      </c>
      <c r="C2746" s="81" t="s">
        <v>56</v>
      </c>
      <c r="D2746" s="81" t="s">
        <v>94</v>
      </c>
      <c r="E2746" s="81" t="s">
        <v>24</v>
      </c>
      <c r="F2746" s="81"/>
      <c r="G2746" s="81" t="s">
        <v>83</v>
      </c>
      <c r="H2746" s="88" t="n">
        <v>40513</v>
      </c>
      <c r="I2746" s="81" t="n">
        <v>0</v>
      </c>
      <c r="J2746" s="81" t="n">
        <v>0</v>
      </c>
      <c r="K2746" s="82" t="n">
        <f aca="false">IF(J2746=0,0,J2746/I2746)</f>
        <v>0</v>
      </c>
      <c r="L2746" s="82" t="n">
        <f aca="false">I2746/UOM</f>
        <v>0</v>
      </c>
      <c r="M2746" s="82" t="n">
        <f aca="false">J2746/UOM</f>
        <v>0</v>
      </c>
      <c r="N2746" s="83" t="str">
        <f aca="false">IF(F2746="P","PHY",IF(F2746="G","G",E2746))</f>
        <v>P</v>
      </c>
      <c r="O2746" s="83" t="str">
        <f aca="false">IF(ISNA(VLOOKUP(G2746,BadCanCurves,1,FALSE())),VLOOKUP(D2746,FOLIOS,6,FALSE()),"not used")</f>
        <v>not used</v>
      </c>
      <c r="P2746" s="83" t="n">
        <f aca="false">IF($N2746="P",VLOOKUP(H2746,PrcBuckets,2,FALSE()),0)</f>
        <v>13</v>
      </c>
      <c r="Q2746" s="83" t="n">
        <f aca="false">IF($N2746="D",VLOOKUP(H2746,BasisBuckets,2,FALSE()),0)</f>
        <v>0</v>
      </c>
      <c r="R2746" s="83" t="n">
        <f aca="false">IF($N2746="PHY",VLOOKUP(H2746,PGDBuckets,2,FALSE()),0)</f>
        <v>0</v>
      </c>
      <c r="S2746" s="83" t="n">
        <f aca="false">IF($N2746="G",VLOOKUP(H2746,PGDBuckets,2,FALSE()),0)</f>
        <v>0</v>
      </c>
      <c r="T2746" s="83" t="n">
        <f aca="false">SUM(P2746:S2746)</f>
        <v>13</v>
      </c>
      <c r="U2746" s="83" t="str">
        <f aca="false">IF(O2746="not used","-",O2746&amp;N2746&amp;T2746)</f>
        <v>-</v>
      </c>
      <c r="V2746" s="83" t="str">
        <f aca="false">IF(O2746="Not Used","-",VLOOKUP(D2746,FOLIOS,7,FALSE())&amp;H2746)</f>
        <v>-</v>
      </c>
      <c r="W2746" s="83" t="str">
        <f aca="false">IF(U2746="-","-",O2746&amp;E2746&amp;H2746)</f>
        <v>-</v>
      </c>
      <c r="X2746" s="84" t="str">
        <f aca="false">D2746&amp;G2746</f>
        <v>FT-CAND-ERMS-PRCTRANS:AECO/EMP</v>
      </c>
      <c r="AF2746" s="0" t="str">
        <f aca="false">D2746&amp;V2746</f>
        <v>FT-CAND-ERMS-PRC-</v>
      </c>
    </row>
    <row r="2747" customFormat="false" ht="12.75" hidden="false" customHeight="false" outlineLevel="0" collapsed="false">
      <c r="A2747" s="80" t="n">
        <v>36682</v>
      </c>
      <c r="B2747" s="81" t="s">
        <v>55</v>
      </c>
      <c r="C2747" s="81" t="s">
        <v>56</v>
      </c>
      <c r="D2747" s="81" t="s">
        <v>94</v>
      </c>
      <c r="E2747" s="81" t="s">
        <v>24</v>
      </c>
      <c r="F2747" s="81"/>
      <c r="G2747" s="81" t="s">
        <v>83</v>
      </c>
      <c r="H2747" s="88" t="n">
        <v>40544</v>
      </c>
      <c r="I2747" s="81" t="n">
        <v>0</v>
      </c>
      <c r="J2747" s="81" t="n">
        <v>0</v>
      </c>
      <c r="K2747" s="82" t="n">
        <f aca="false">IF(J2747=0,0,J2747/I2747)</f>
        <v>0</v>
      </c>
      <c r="L2747" s="82" t="n">
        <f aca="false">I2747/UOM</f>
        <v>0</v>
      </c>
      <c r="M2747" s="82" t="n">
        <f aca="false">J2747/UOM</f>
        <v>0</v>
      </c>
      <c r="N2747" s="83" t="str">
        <f aca="false">IF(F2747="P","PHY",IF(F2747="G","G",E2747))</f>
        <v>P</v>
      </c>
      <c r="O2747" s="83" t="str">
        <f aca="false">IF(ISNA(VLOOKUP(G2747,BadCanCurves,1,FALSE())),VLOOKUP(D2747,FOLIOS,6,FALSE()),"not used")</f>
        <v>not used</v>
      </c>
      <c r="P2747" s="83" t="n">
        <f aca="false">IF($N2747="P",VLOOKUP(H2747,PrcBuckets,2,FALSE()),0)</f>
        <v>14</v>
      </c>
      <c r="Q2747" s="83" t="n">
        <f aca="false">IF($N2747="D",VLOOKUP(H2747,BasisBuckets,2,FALSE()),0)</f>
        <v>0</v>
      </c>
      <c r="R2747" s="83" t="n">
        <f aca="false">IF($N2747="PHY",VLOOKUP(H2747,PGDBuckets,2,FALSE()),0)</f>
        <v>0</v>
      </c>
      <c r="S2747" s="83" t="n">
        <f aca="false">IF($N2747="G",VLOOKUP(H2747,PGDBuckets,2,FALSE()),0)</f>
        <v>0</v>
      </c>
      <c r="T2747" s="83" t="n">
        <f aca="false">SUM(P2747:S2747)</f>
        <v>14</v>
      </c>
      <c r="U2747" s="83" t="str">
        <f aca="false">IF(O2747="not used","-",O2747&amp;N2747&amp;T2747)</f>
        <v>-</v>
      </c>
      <c r="V2747" s="83" t="str">
        <f aca="false">IF(O2747="Not Used","-",VLOOKUP(D2747,FOLIOS,7,FALSE())&amp;H2747)</f>
        <v>-</v>
      </c>
      <c r="W2747" s="83" t="str">
        <f aca="false">IF(U2747="-","-",O2747&amp;E2747&amp;H2747)</f>
        <v>-</v>
      </c>
      <c r="X2747" s="84" t="str">
        <f aca="false">D2747&amp;G2747</f>
        <v>FT-CAND-ERMS-PRCTRANS:AECO/EMP</v>
      </c>
      <c r="AF2747" s="0" t="str">
        <f aca="false">D2747&amp;V2747</f>
        <v>FT-CAND-ERMS-PRC-</v>
      </c>
    </row>
    <row r="2748" customFormat="false" ht="12.75" hidden="false" customHeight="false" outlineLevel="0" collapsed="false">
      <c r="A2748" s="80" t="n">
        <v>36682</v>
      </c>
      <c r="B2748" s="81" t="s">
        <v>55</v>
      </c>
      <c r="C2748" s="81" t="s">
        <v>56</v>
      </c>
      <c r="D2748" s="81" t="s">
        <v>94</v>
      </c>
      <c r="E2748" s="81" t="s">
        <v>24</v>
      </c>
      <c r="F2748" s="81"/>
      <c r="G2748" s="81" t="s">
        <v>83</v>
      </c>
      <c r="H2748" s="88" t="n">
        <v>40575</v>
      </c>
      <c r="I2748" s="81" t="n">
        <v>0</v>
      </c>
      <c r="J2748" s="81" t="n">
        <v>0</v>
      </c>
      <c r="K2748" s="82" t="n">
        <f aca="false">IF(J2748=0,0,J2748/I2748)</f>
        <v>0</v>
      </c>
      <c r="L2748" s="82" t="n">
        <f aca="false">I2748/UOM</f>
        <v>0</v>
      </c>
      <c r="M2748" s="82" t="n">
        <f aca="false">J2748/UOM</f>
        <v>0</v>
      </c>
      <c r="N2748" s="83" t="str">
        <f aca="false">IF(F2748="P","PHY",IF(F2748="G","G",E2748))</f>
        <v>P</v>
      </c>
      <c r="O2748" s="83" t="str">
        <f aca="false">IF(ISNA(VLOOKUP(G2748,BadCanCurves,1,FALSE())),VLOOKUP(D2748,FOLIOS,6,FALSE()),"not used")</f>
        <v>not used</v>
      </c>
      <c r="P2748" s="83" t="n">
        <f aca="false">IF($N2748="P",VLOOKUP(H2748,PrcBuckets,2,FALSE()),0)</f>
        <v>14</v>
      </c>
      <c r="Q2748" s="83" t="n">
        <f aca="false">IF($N2748="D",VLOOKUP(H2748,BasisBuckets,2,FALSE()),0)</f>
        <v>0</v>
      </c>
      <c r="R2748" s="83" t="n">
        <f aca="false">IF($N2748="PHY",VLOOKUP(H2748,PGDBuckets,2,FALSE()),0)</f>
        <v>0</v>
      </c>
      <c r="S2748" s="83" t="n">
        <f aca="false">IF($N2748="G",VLOOKUP(H2748,PGDBuckets,2,FALSE()),0)</f>
        <v>0</v>
      </c>
      <c r="T2748" s="83" t="n">
        <f aca="false">SUM(P2748:S2748)</f>
        <v>14</v>
      </c>
      <c r="U2748" s="83" t="str">
        <f aca="false">IF(O2748="not used","-",O2748&amp;N2748&amp;T2748)</f>
        <v>-</v>
      </c>
      <c r="V2748" s="83" t="str">
        <f aca="false">IF(O2748="Not Used","-",VLOOKUP(D2748,FOLIOS,7,FALSE())&amp;H2748)</f>
        <v>-</v>
      </c>
      <c r="W2748" s="83" t="str">
        <f aca="false">IF(U2748="-","-",O2748&amp;E2748&amp;H2748)</f>
        <v>-</v>
      </c>
      <c r="X2748" s="84" t="str">
        <f aca="false">D2748&amp;G2748</f>
        <v>FT-CAND-ERMS-PRCTRANS:AECO/EMP</v>
      </c>
      <c r="AF2748" s="0" t="str">
        <f aca="false">D2748&amp;V2748</f>
        <v>FT-CAND-ERMS-PRC-</v>
      </c>
    </row>
    <row r="2749" customFormat="false" ht="12.75" hidden="false" customHeight="false" outlineLevel="0" collapsed="false">
      <c r="A2749" s="80" t="n">
        <v>36682</v>
      </c>
      <c r="B2749" s="81" t="s">
        <v>55</v>
      </c>
      <c r="C2749" s="81" t="s">
        <v>56</v>
      </c>
      <c r="D2749" s="81" t="s">
        <v>94</v>
      </c>
      <c r="E2749" s="81" t="s">
        <v>24</v>
      </c>
      <c r="F2749" s="81"/>
      <c r="G2749" s="81" t="s">
        <v>83</v>
      </c>
      <c r="H2749" s="88" t="n">
        <v>40603</v>
      </c>
      <c r="I2749" s="81" t="n">
        <v>0</v>
      </c>
      <c r="J2749" s="81" t="n">
        <v>0</v>
      </c>
      <c r="K2749" s="82" t="n">
        <f aca="false">IF(J2749=0,0,J2749/I2749)</f>
        <v>0</v>
      </c>
      <c r="L2749" s="82" t="n">
        <f aca="false">I2749/UOM</f>
        <v>0</v>
      </c>
      <c r="M2749" s="82" t="n">
        <f aca="false">J2749/UOM</f>
        <v>0</v>
      </c>
      <c r="N2749" s="83" t="str">
        <f aca="false">IF(F2749="P","PHY",IF(F2749="G","G",E2749))</f>
        <v>P</v>
      </c>
      <c r="O2749" s="83" t="str">
        <f aca="false">IF(ISNA(VLOOKUP(G2749,BadCanCurves,1,FALSE())),VLOOKUP(D2749,FOLIOS,6,FALSE()),"not used")</f>
        <v>not used</v>
      </c>
      <c r="P2749" s="83" t="n">
        <f aca="false">IF($N2749="P",VLOOKUP(H2749,PrcBuckets,2,FALSE()),0)</f>
        <v>14</v>
      </c>
      <c r="Q2749" s="83" t="n">
        <f aca="false">IF($N2749="D",VLOOKUP(H2749,BasisBuckets,2,FALSE()),0)</f>
        <v>0</v>
      </c>
      <c r="R2749" s="83" t="n">
        <f aca="false">IF($N2749="PHY",VLOOKUP(H2749,PGDBuckets,2,FALSE()),0)</f>
        <v>0</v>
      </c>
      <c r="S2749" s="83" t="n">
        <f aca="false">IF($N2749="G",VLOOKUP(H2749,PGDBuckets,2,FALSE()),0)</f>
        <v>0</v>
      </c>
      <c r="T2749" s="83" t="n">
        <f aca="false">SUM(P2749:S2749)</f>
        <v>14</v>
      </c>
      <c r="U2749" s="83" t="str">
        <f aca="false">IF(O2749="not used","-",O2749&amp;N2749&amp;T2749)</f>
        <v>-</v>
      </c>
      <c r="V2749" s="83" t="str">
        <f aca="false">IF(O2749="Not Used","-",VLOOKUP(D2749,FOLIOS,7,FALSE())&amp;H2749)</f>
        <v>-</v>
      </c>
      <c r="W2749" s="83" t="str">
        <f aca="false">IF(U2749="-","-",O2749&amp;E2749&amp;H2749)</f>
        <v>-</v>
      </c>
      <c r="X2749" s="84" t="str">
        <f aca="false">D2749&amp;G2749</f>
        <v>FT-CAND-ERMS-PRCTRANS:AECO/EMP</v>
      </c>
      <c r="AF2749" s="0" t="str">
        <f aca="false">D2749&amp;V2749</f>
        <v>FT-CAND-ERMS-PRC-</v>
      </c>
    </row>
    <row r="2750" customFormat="false" ht="12.75" hidden="false" customHeight="false" outlineLevel="0" collapsed="false">
      <c r="A2750" s="80" t="n">
        <v>36682</v>
      </c>
      <c r="B2750" s="81" t="s">
        <v>55</v>
      </c>
      <c r="C2750" s="81" t="s">
        <v>56</v>
      </c>
      <c r="D2750" s="81" t="s">
        <v>94</v>
      </c>
      <c r="E2750" s="81" t="s">
        <v>24</v>
      </c>
      <c r="F2750" s="81"/>
      <c r="G2750" s="81" t="s">
        <v>83</v>
      </c>
      <c r="H2750" s="88" t="n">
        <v>40634</v>
      </c>
      <c r="I2750" s="81" t="n">
        <v>0</v>
      </c>
      <c r="J2750" s="81" t="n">
        <v>0</v>
      </c>
      <c r="K2750" s="82" t="n">
        <f aca="false">IF(J2750=0,0,J2750/I2750)</f>
        <v>0</v>
      </c>
      <c r="L2750" s="82" t="n">
        <f aca="false">I2750/UOM</f>
        <v>0</v>
      </c>
      <c r="M2750" s="82" t="n">
        <f aca="false">J2750/UOM</f>
        <v>0</v>
      </c>
      <c r="N2750" s="83" t="str">
        <f aca="false">IF(F2750="P","PHY",IF(F2750="G","G",E2750))</f>
        <v>P</v>
      </c>
      <c r="O2750" s="83" t="str">
        <f aca="false">IF(ISNA(VLOOKUP(G2750,BadCanCurves,1,FALSE())),VLOOKUP(D2750,FOLIOS,6,FALSE()),"not used")</f>
        <v>not used</v>
      </c>
      <c r="P2750" s="83" t="n">
        <f aca="false">IF($N2750="P",VLOOKUP(H2750,PrcBuckets,2,FALSE()),0)</f>
        <v>14</v>
      </c>
      <c r="Q2750" s="83" t="n">
        <f aca="false">IF($N2750="D",VLOOKUP(H2750,BasisBuckets,2,FALSE()),0)</f>
        <v>0</v>
      </c>
      <c r="R2750" s="83" t="n">
        <f aca="false">IF($N2750="PHY",VLOOKUP(H2750,PGDBuckets,2,FALSE()),0)</f>
        <v>0</v>
      </c>
      <c r="S2750" s="83" t="n">
        <f aca="false">IF($N2750="G",VLOOKUP(H2750,PGDBuckets,2,FALSE()),0)</f>
        <v>0</v>
      </c>
      <c r="T2750" s="83" t="n">
        <f aca="false">SUM(P2750:S2750)</f>
        <v>14</v>
      </c>
      <c r="U2750" s="83" t="str">
        <f aca="false">IF(O2750="not used","-",O2750&amp;N2750&amp;T2750)</f>
        <v>-</v>
      </c>
      <c r="V2750" s="83" t="str">
        <f aca="false">IF(O2750="Not Used","-",VLOOKUP(D2750,FOLIOS,7,FALSE())&amp;H2750)</f>
        <v>-</v>
      </c>
      <c r="W2750" s="83" t="str">
        <f aca="false">IF(U2750="-","-",O2750&amp;E2750&amp;H2750)</f>
        <v>-</v>
      </c>
      <c r="X2750" s="84" t="str">
        <f aca="false">D2750&amp;G2750</f>
        <v>FT-CAND-ERMS-PRCTRANS:AECO/EMP</v>
      </c>
      <c r="AF2750" s="0" t="str">
        <f aca="false">D2750&amp;V2750</f>
        <v>FT-CAND-ERMS-PRC-</v>
      </c>
    </row>
    <row r="2751" customFormat="false" ht="12.75" hidden="false" customHeight="false" outlineLevel="0" collapsed="false">
      <c r="A2751" s="80" t="n">
        <v>36682</v>
      </c>
      <c r="B2751" s="81" t="s">
        <v>55</v>
      </c>
      <c r="C2751" s="81" t="s">
        <v>56</v>
      </c>
      <c r="D2751" s="81" t="s">
        <v>94</v>
      </c>
      <c r="E2751" s="81" t="s">
        <v>24</v>
      </c>
      <c r="F2751" s="81"/>
      <c r="G2751" s="81" t="s">
        <v>83</v>
      </c>
      <c r="H2751" s="88" t="n">
        <v>40664</v>
      </c>
      <c r="I2751" s="81" t="n">
        <v>0</v>
      </c>
      <c r="J2751" s="81" t="n">
        <v>0</v>
      </c>
      <c r="K2751" s="82" t="n">
        <f aca="false">IF(J2751=0,0,J2751/I2751)</f>
        <v>0</v>
      </c>
      <c r="L2751" s="82" t="n">
        <f aca="false">I2751/UOM</f>
        <v>0</v>
      </c>
      <c r="M2751" s="82" t="n">
        <f aca="false">J2751/UOM</f>
        <v>0</v>
      </c>
      <c r="N2751" s="83" t="str">
        <f aca="false">IF(F2751="P","PHY",IF(F2751="G","G",E2751))</f>
        <v>P</v>
      </c>
      <c r="O2751" s="83" t="str">
        <f aca="false">IF(ISNA(VLOOKUP(G2751,BadCanCurves,1,FALSE())),VLOOKUP(D2751,FOLIOS,6,FALSE()),"not used")</f>
        <v>not used</v>
      </c>
      <c r="P2751" s="83" t="n">
        <f aca="false">IF($N2751="P",VLOOKUP(H2751,PrcBuckets,2,FALSE()),0)</f>
        <v>14</v>
      </c>
      <c r="Q2751" s="83" t="n">
        <f aca="false">IF($N2751="D",VLOOKUP(H2751,BasisBuckets,2,FALSE()),0)</f>
        <v>0</v>
      </c>
      <c r="R2751" s="83" t="n">
        <f aca="false">IF($N2751="PHY",VLOOKUP(H2751,PGDBuckets,2,FALSE()),0)</f>
        <v>0</v>
      </c>
      <c r="S2751" s="83" t="n">
        <f aca="false">IF($N2751="G",VLOOKUP(H2751,PGDBuckets,2,FALSE()),0)</f>
        <v>0</v>
      </c>
      <c r="T2751" s="83" t="n">
        <f aca="false">SUM(P2751:S2751)</f>
        <v>14</v>
      </c>
      <c r="U2751" s="83" t="str">
        <f aca="false">IF(O2751="not used","-",O2751&amp;N2751&amp;T2751)</f>
        <v>-</v>
      </c>
      <c r="V2751" s="83" t="str">
        <f aca="false">IF(O2751="Not Used","-",VLOOKUP(D2751,FOLIOS,7,FALSE())&amp;H2751)</f>
        <v>-</v>
      </c>
      <c r="W2751" s="83" t="str">
        <f aca="false">IF(U2751="-","-",O2751&amp;E2751&amp;H2751)</f>
        <v>-</v>
      </c>
      <c r="X2751" s="84" t="str">
        <f aca="false">D2751&amp;G2751</f>
        <v>FT-CAND-ERMS-PRCTRANS:AECO/EMP</v>
      </c>
      <c r="AF2751" s="0" t="str">
        <f aca="false">D2751&amp;V2751</f>
        <v>FT-CAND-ERMS-PRC-</v>
      </c>
    </row>
    <row r="2752" customFormat="false" ht="12.75" hidden="false" customHeight="false" outlineLevel="0" collapsed="false">
      <c r="A2752" s="80" t="n">
        <v>36682</v>
      </c>
      <c r="B2752" s="81" t="s">
        <v>55</v>
      </c>
      <c r="C2752" s="81" t="s">
        <v>56</v>
      </c>
      <c r="D2752" s="81" t="s">
        <v>94</v>
      </c>
      <c r="E2752" s="81" t="s">
        <v>24</v>
      </c>
      <c r="F2752" s="81"/>
      <c r="G2752" s="81" t="s">
        <v>83</v>
      </c>
      <c r="H2752" s="88" t="n">
        <v>40695</v>
      </c>
      <c r="I2752" s="81" t="n">
        <v>0</v>
      </c>
      <c r="J2752" s="81" t="n">
        <v>0</v>
      </c>
      <c r="K2752" s="82" t="n">
        <f aca="false">IF(J2752=0,0,J2752/I2752)</f>
        <v>0</v>
      </c>
      <c r="L2752" s="82" t="n">
        <f aca="false">I2752/UOM</f>
        <v>0</v>
      </c>
      <c r="M2752" s="82" t="n">
        <f aca="false">J2752/UOM</f>
        <v>0</v>
      </c>
      <c r="N2752" s="83" t="str">
        <f aca="false">IF(F2752="P","PHY",IF(F2752="G","G",E2752))</f>
        <v>P</v>
      </c>
      <c r="O2752" s="83" t="str">
        <f aca="false">IF(ISNA(VLOOKUP(G2752,BadCanCurves,1,FALSE())),VLOOKUP(D2752,FOLIOS,6,FALSE()),"not used")</f>
        <v>not used</v>
      </c>
      <c r="P2752" s="83" t="n">
        <f aca="false">IF($N2752="P",VLOOKUP(H2752,PrcBuckets,2,FALSE()),0)</f>
        <v>14</v>
      </c>
      <c r="Q2752" s="83" t="n">
        <f aca="false">IF($N2752="D",VLOOKUP(H2752,BasisBuckets,2,FALSE()),0)</f>
        <v>0</v>
      </c>
      <c r="R2752" s="83" t="n">
        <f aca="false">IF($N2752="PHY",VLOOKUP(H2752,PGDBuckets,2,FALSE()),0)</f>
        <v>0</v>
      </c>
      <c r="S2752" s="83" t="n">
        <f aca="false">IF($N2752="G",VLOOKUP(H2752,PGDBuckets,2,FALSE()),0)</f>
        <v>0</v>
      </c>
      <c r="T2752" s="83" t="n">
        <f aca="false">SUM(P2752:S2752)</f>
        <v>14</v>
      </c>
      <c r="U2752" s="83" t="str">
        <f aca="false">IF(O2752="not used","-",O2752&amp;N2752&amp;T2752)</f>
        <v>-</v>
      </c>
      <c r="V2752" s="83" t="str">
        <f aca="false">IF(O2752="Not Used","-",VLOOKUP(D2752,FOLIOS,7,FALSE())&amp;H2752)</f>
        <v>-</v>
      </c>
      <c r="W2752" s="83" t="str">
        <f aca="false">IF(U2752="-","-",O2752&amp;E2752&amp;H2752)</f>
        <v>-</v>
      </c>
      <c r="X2752" s="84" t="str">
        <f aca="false">D2752&amp;G2752</f>
        <v>FT-CAND-ERMS-PRCTRANS:AECO/EMP</v>
      </c>
      <c r="AF2752" s="0" t="str">
        <f aca="false">D2752&amp;V2752</f>
        <v>FT-CAND-ERMS-PRC-</v>
      </c>
    </row>
    <row r="2753" customFormat="false" ht="12.75" hidden="false" customHeight="false" outlineLevel="0" collapsed="false">
      <c r="A2753" s="80" t="n">
        <v>36682</v>
      </c>
      <c r="B2753" s="81" t="s">
        <v>55</v>
      </c>
      <c r="C2753" s="81" t="s">
        <v>56</v>
      </c>
      <c r="D2753" s="81" t="s">
        <v>94</v>
      </c>
      <c r="E2753" s="81" t="s">
        <v>24</v>
      </c>
      <c r="F2753" s="81"/>
      <c r="G2753" s="81" t="s">
        <v>83</v>
      </c>
      <c r="H2753" s="88" t="n">
        <v>40725</v>
      </c>
      <c r="I2753" s="81" t="n">
        <v>0</v>
      </c>
      <c r="J2753" s="81" t="n">
        <v>0</v>
      </c>
      <c r="K2753" s="82" t="n">
        <f aca="false">IF(J2753=0,0,J2753/I2753)</f>
        <v>0</v>
      </c>
      <c r="L2753" s="82" t="n">
        <f aca="false">I2753/UOM</f>
        <v>0</v>
      </c>
      <c r="M2753" s="82" t="n">
        <f aca="false">J2753/UOM</f>
        <v>0</v>
      </c>
      <c r="N2753" s="83" t="str">
        <f aca="false">IF(F2753="P","PHY",IF(F2753="G","G",E2753))</f>
        <v>P</v>
      </c>
      <c r="O2753" s="83" t="str">
        <f aca="false">IF(ISNA(VLOOKUP(G2753,BadCanCurves,1,FALSE())),VLOOKUP(D2753,FOLIOS,6,FALSE()),"not used")</f>
        <v>not used</v>
      </c>
      <c r="P2753" s="83" t="n">
        <f aca="false">IF($N2753="P",VLOOKUP(H2753,PrcBuckets,2,FALSE()),0)</f>
        <v>14</v>
      </c>
      <c r="Q2753" s="83" t="n">
        <f aca="false">IF($N2753="D",VLOOKUP(H2753,BasisBuckets,2,FALSE()),0)</f>
        <v>0</v>
      </c>
      <c r="R2753" s="83" t="n">
        <f aca="false">IF($N2753="PHY",VLOOKUP(H2753,PGDBuckets,2,FALSE()),0)</f>
        <v>0</v>
      </c>
      <c r="S2753" s="83" t="n">
        <f aca="false">IF($N2753="G",VLOOKUP(H2753,PGDBuckets,2,FALSE()),0)</f>
        <v>0</v>
      </c>
      <c r="T2753" s="83" t="n">
        <f aca="false">SUM(P2753:S2753)</f>
        <v>14</v>
      </c>
      <c r="U2753" s="83" t="str">
        <f aca="false">IF(O2753="not used","-",O2753&amp;N2753&amp;T2753)</f>
        <v>-</v>
      </c>
      <c r="V2753" s="83" t="str">
        <f aca="false">IF(O2753="Not Used","-",VLOOKUP(D2753,FOLIOS,7,FALSE())&amp;H2753)</f>
        <v>-</v>
      </c>
      <c r="W2753" s="83" t="str">
        <f aca="false">IF(U2753="-","-",O2753&amp;E2753&amp;H2753)</f>
        <v>-</v>
      </c>
      <c r="X2753" s="84" t="str">
        <f aca="false">D2753&amp;G2753</f>
        <v>FT-CAND-ERMS-PRCTRANS:AECO/EMP</v>
      </c>
      <c r="AF2753" s="0" t="str">
        <f aca="false">D2753&amp;V2753</f>
        <v>FT-CAND-ERMS-PRC-</v>
      </c>
    </row>
    <row r="2754" customFormat="false" ht="12.75" hidden="false" customHeight="false" outlineLevel="0" collapsed="false">
      <c r="A2754" s="80" t="n">
        <v>36682</v>
      </c>
      <c r="B2754" s="81" t="s">
        <v>55</v>
      </c>
      <c r="C2754" s="81" t="s">
        <v>56</v>
      </c>
      <c r="D2754" s="81" t="s">
        <v>94</v>
      </c>
      <c r="E2754" s="81" t="s">
        <v>24</v>
      </c>
      <c r="F2754" s="81"/>
      <c r="G2754" s="81" t="s">
        <v>83</v>
      </c>
      <c r="H2754" s="88" t="n">
        <v>40756</v>
      </c>
      <c r="I2754" s="81" t="n">
        <v>0</v>
      </c>
      <c r="J2754" s="81" t="n">
        <v>0</v>
      </c>
      <c r="K2754" s="82" t="n">
        <f aca="false">IF(J2754=0,0,J2754/I2754)</f>
        <v>0</v>
      </c>
      <c r="L2754" s="82" t="n">
        <f aca="false">I2754/UOM</f>
        <v>0</v>
      </c>
      <c r="M2754" s="82" t="n">
        <f aca="false">J2754/UOM</f>
        <v>0</v>
      </c>
      <c r="N2754" s="83" t="str">
        <f aca="false">IF(F2754="P","PHY",IF(F2754="G","G",E2754))</f>
        <v>P</v>
      </c>
      <c r="O2754" s="83" t="str">
        <f aca="false">IF(ISNA(VLOOKUP(G2754,BadCanCurves,1,FALSE())),VLOOKUP(D2754,FOLIOS,6,FALSE()),"not used")</f>
        <v>not used</v>
      </c>
      <c r="P2754" s="83" t="n">
        <f aca="false">IF($N2754="P",VLOOKUP(H2754,PrcBuckets,2,FALSE()),0)</f>
        <v>14</v>
      </c>
      <c r="Q2754" s="83" t="n">
        <f aca="false">IF($N2754="D",VLOOKUP(H2754,BasisBuckets,2,FALSE()),0)</f>
        <v>0</v>
      </c>
      <c r="R2754" s="83" t="n">
        <f aca="false">IF($N2754="PHY",VLOOKUP(H2754,PGDBuckets,2,FALSE()),0)</f>
        <v>0</v>
      </c>
      <c r="S2754" s="83" t="n">
        <f aca="false">IF($N2754="G",VLOOKUP(H2754,PGDBuckets,2,FALSE()),0)</f>
        <v>0</v>
      </c>
      <c r="T2754" s="83" t="n">
        <f aca="false">SUM(P2754:S2754)</f>
        <v>14</v>
      </c>
      <c r="U2754" s="83" t="str">
        <f aca="false">IF(O2754="not used","-",O2754&amp;N2754&amp;T2754)</f>
        <v>-</v>
      </c>
      <c r="V2754" s="83" t="str">
        <f aca="false">IF(O2754="Not Used","-",VLOOKUP(D2754,FOLIOS,7,FALSE())&amp;H2754)</f>
        <v>-</v>
      </c>
      <c r="W2754" s="83" t="str">
        <f aca="false">IF(U2754="-","-",O2754&amp;E2754&amp;H2754)</f>
        <v>-</v>
      </c>
      <c r="X2754" s="84" t="str">
        <f aca="false">D2754&amp;G2754</f>
        <v>FT-CAND-ERMS-PRCTRANS:AECO/EMP</v>
      </c>
      <c r="AF2754" s="0" t="str">
        <f aca="false">D2754&amp;V2754</f>
        <v>FT-CAND-ERMS-PRC-</v>
      </c>
    </row>
    <row r="2755" customFormat="false" ht="12.75" hidden="false" customHeight="false" outlineLevel="0" collapsed="false">
      <c r="A2755" s="80" t="n">
        <v>36682</v>
      </c>
      <c r="B2755" s="81" t="s">
        <v>55</v>
      </c>
      <c r="C2755" s="81" t="s">
        <v>56</v>
      </c>
      <c r="D2755" s="81" t="s">
        <v>94</v>
      </c>
      <c r="E2755" s="81" t="s">
        <v>24</v>
      </c>
      <c r="F2755" s="81"/>
      <c r="G2755" s="81" t="s">
        <v>83</v>
      </c>
      <c r="H2755" s="88" t="n">
        <v>40787</v>
      </c>
      <c r="I2755" s="81" t="n">
        <v>0</v>
      </c>
      <c r="J2755" s="81" t="n">
        <v>0</v>
      </c>
      <c r="K2755" s="82" t="n">
        <f aca="false">IF(J2755=0,0,J2755/I2755)</f>
        <v>0</v>
      </c>
      <c r="L2755" s="82" t="n">
        <f aca="false">I2755/UOM</f>
        <v>0</v>
      </c>
      <c r="M2755" s="82" t="n">
        <f aca="false">J2755/UOM</f>
        <v>0</v>
      </c>
      <c r="N2755" s="83" t="str">
        <f aca="false">IF(F2755="P","PHY",IF(F2755="G","G",E2755))</f>
        <v>P</v>
      </c>
      <c r="O2755" s="83" t="str">
        <f aca="false">IF(ISNA(VLOOKUP(G2755,BadCanCurves,1,FALSE())),VLOOKUP(D2755,FOLIOS,6,FALSE()),"not used")</f>
        <v>not used</v>
      </c>
      <c r="P2755" s="83" t="n">
        <f aca="false">IF($N2755="P",VLOOKUP(H2755,PrcBuckets,2,FALSE()),0)</f>
        <v>14</v>
      </c>
      <c r="Q2755" s="83" t="n">
        <f aca="false">IF($N2755="D",VLOOKUP(H2755,BasisBuckets,2,FALSE()),0)</f>
        <v>0</v>
      </c>
      <c r="R2755" s="83" t="n">
        <f aca="false">IF($N2755="PHY",VLOOKUP(H2755,PGDBuckets,2,FALSE()),0)</f>
        <v>0</v>
      </c>
      <c r="S2755" s="83" t="n">
        <f aca="false">IF($N2755="G",VLOOKUP(H2755,PGDBuckets,2,FALSE()),0)</f>
        <v>0</v>
      </c>
      <c r="T2755" s="83" t="n">
        <f aca="false">SUM(P2755:S2755)</f>
        <v>14</v>
      </c>
      <c r="U2755" s="83" t="str">
        <f aca="false">IF(O2755="not used","-",O2755&amp;N2755&amp;T2755)</f>
        <v>-</v>
      </c>
      <c r="V2755" s="83" t="str">
        <f aca="false">IF(O2755="Not Used","-",VLOOKUP(D2755,FOLIOS,7,FALSE())&amp;H2755)</f>
        <v>-</v>
      </c>
      <c r="W2755" s="83" t="str">
        <f aca="false">IF(U2755="-","-",O2755&amp;E2755&amp;H2755)</f>
        <v>-</v>
      </c>
      <c r="X2755" s="84" t="str">
        <f aca="false">D2755&amp;G2755</f>
        <v>FT-CAND-ERMS-PRCTRANS:AECO/EMP</v>
      </c>
      <c r="AF2755" s="0" t="str">
        <f aca="false">D2755&amp;V2755</f>
        <v>FT-CAND-ERMS-PRC-</v>
      </c>
    </row>
    <row r="2756" customFormat="false" ht="12.75" hidden="false" customHeight="false" outlineLevel="0" collapsed="false">
      <c r="A2756" s="80" t="n">
        <v>36682</v>
      </c>
      <c r="B2756" s="81" t="s">
        <v>55</v>
      </c>
      <c r="C2756" s="81" t="s">
        <v>56</v>
      </c>
      <c r="D2756" s="81" t="s">
        <v>94</v>
      </c>
      <c r="E2756" s="81" t="s">
        <v>24</v>
      </c>
      <c r="F2756" s="81"/>
      <c r="G2756" s="81" t="s">
        <v>83</v>
      </c>
      <c r="H2756" s="88" t="n">
        <v>40817</v>
      </c>
      <c r="I2756" s="81" t="n">
        <v>0</v>
      </c>
      <c r="J2756" s="81" t="n">
        <v>0</v>
      </c>
      <c r="K2756" s="82" t="n">
        <f aca="false">IF(J2756=0,0,J2756/I2756)</f>
        <v>0</v>
      </c>
      <c r="L2756" s="82" t="n">
        <f aca="false">I2756/UOM</f>
        <v>0</v>
      </c>
      <c r="M2756" s="82" t="n">
        <f aca="false">J2756/UOM</f>
        <v>0</v>
      </c>
      <c r="N2756" s="83" t="str">
        <f aca="false">IF(F2756="P","PHY",IF(F2756="G","G",E2756))</f>
        <v>P</v>
      </c>
      <c r="O2756" s="83" t="str">
        <f aca="false">IF(ISNA(VLOOKUP(G2756,BadCanCurves,1,FALSE())),VLOOKUP(D2756,FOLIOS,6,FALSE()),"not used")</f>
        <v>not used</v>
      </c>
      <c r="P2756" s="83" t="n">
        <f aca="false">IF($N2756="P",VLOOKUP(H2756,PrcBuckets,2,FALSE()),0)</f>
        <v>14</v>
      </c>
      <c r="Q2756" s="83" t="n">
        <f aca="false">IF($N2756="D",VLOOKUP(H2756,BasisBuckets,2,FALSE()),0)</f>
        <v>0</v>
      </c>
      <c r="R2756" s="83" t="n">
        <f aca="false">IF($N2756="PHY",VLOOKUP(H2756,PGDBuckets,2,FALSE()),0)</f>
        <v>0</v>
      </c>
      <c r="S2756" s="83" t="n">
        <f aca="false">IF($N2756="G",VLOOKUP(H2756,PGDBuckets,2,FALSE()),0)</f>
        <v>0</v>
      </c>
      <c r="T2756" s="83" t="n">
        <f aca="false">SUM(P2756:S2756)</f>
        <v>14</v>
      </c>
      <c r="U2756" s="83" t="str">
        <f aca="false">IF(O2756="not used","-",O2756&amp;N2756&amp;T2756)</f>
        <v>-</v>
      </c>
      <c r="V2756" s="83" t="str">
        <f aca="false">IF(O2756="Not Used","-",VLOOKUP(D2756,FOLIOS,7,FALSE())&amp;H2756)</f>
        <v>-</v>
      </c>
      <c r="W2756" s="83" t="str">
        <f aca="false">IF(U2756="-","-",O2756&amp;E2756&amp;H2756)</f>
        <v>-</v>
      </c>
      <c r="X2756" s="84" t="str">
        <f aca="false">D2756&amp;G2756</f>
        <v>FT-CAND-ERMS-PRCTRANS:AECO/EMP</v>
      </c>
      <c r="AF2756" s="0" t="str">
        <f aca="false">D2756&amp;V2756</f>
        <v>FT-CAND-ERMS-PRC-</v>
      </c>
    </row>
    <row r="2757" customFormat="false" ht="12.75" hidden="false" customHeight="false" outlineLevel="0" collapsed="false">
      <c r="A2757" s="80" t="n">
        <v>36682</v>
      </c>
      <c r="B2757" s="81" t="s">
        <v>55</v>
      </c>
      <c r="C2757" s="81" t="s">
        <v>56</v>
      </c>
      <c r="D2757" s="81" t="s">
        <v>94</v>
      </c>
      <c r="E2757" s="81" t="s">
        <v>24</v>
      </c>
      <c r="F2757" s="81"/>
      <c r="G2757" s="81" t="s">
        <v>83</v>
      </c>
      <c r="H2757" s="88" t="n">
        <v>40848</v>
      </c>
      <c r="I2757" s="81" t="n">
        <v>0</v>
      </c>
      <c r="J2757" s="81" t="n">
        <v>0</v>
      </c>
      <c r="K2757" s="82" t="n">
        <f aca="false">IF(J2757=0,0,J2757/I2757)</f>
        <v>0</v>
      </c>
      <c r="L2757" s="82" t="n">
        <f aca="false">I2757/UOM</f>
        <v>0</v>
      </c>
      <c r="M2757" s="82" t="n">
        <f aca="false">J2757/UOM</f>
        <v>0</v>
      </c>
      <c r="N2757" s="83" t="str">
        <f aca="false">IF(F2757="P","PHY",IF(F2757="G","G",E2757))</f>
        <v>P</v>
      </c>
      <c r="O2757" s="83" t="str">
        <f aca="false">IF(ISNA(VLOOKUP(G2757,BadCanCurves,1,FALSE())),VLOOKUP(D2757,FOLIOS,6,FALSE()),"not used")</f>
        <v>not used</v>
      </c>
      <c r="P2757" s="83" t="n">
        <f aca="false">IF($N2757="P",VLOOKUP(H2757,PrcBuckets,2,FALSE()),0)</f>
        <v>14</v>
      </c>
      <c r="Q2757" s="83" t="n">
        <f aca="false">IF($N2757="D",VLOOKUP(H2757,BasisBuckets,2,FALSE()),0)</f>
        <v>0</v>
      </c>
      <c r="R2757" s="83" t="n">
        <f aca="false">IF($N2757="PHY",VLOOKUP(H2757,PGDBuckets,2,FALSE()),0)</f>
        <v>0</v>
      </c>
      <c r="S2757" s="83" t="n">
        <f aca="false">IF($N2757="G",VLOOKUP(H2757,PGDBuckets,2,FALSE()),0)</f>
        <v>0</v>
      </c>
      <c r="T2757" s="83" t="n">
        <f aca="false">SUM(P2757:S2757)</f>
        <v>14</v>
      </c>
      <c r="U2757" s="83" t="str">
        <f aca="false">IF(O2757="not used","-",O2757&amp;N2757&amp;T2757)</f>
        <v>-</v>
      </c>
      <c r="V2757" s="83" t="str">
        <f aca="false">IF(O2757="Not Used","-",VLOOKUP(D2757,FOLIOS,7,FALSE())&amp;H2757)</f>
        <v>-</v>
      </c>
      <c r="W2757" s="83" t="str">
        <f aca="false">IF(U2757="-","-",O2757&amp;E2757&amp;H2757)</f>
        <v>-</v>
      </c>
      <c r="X2757" s="84" t="str">
        <f aca="false">D2757&amp;G2757</f>
        <v>FT-CAND-ERMS-PRCTRANS:AECO/EMP</v>
      </c>
      <c r="AF2757" s="0" t="str">
        <f aca="false">D2757&amp;V2757</f>
        <v>FT-CAND-ERMS-PRC-</v>
      </c>
    </row>
    <row r="2758" customFormat="false" ht="12.75" hidden="false" customHeight="false" outlineLevel="0" collapsed="false">
      <c r="A2758" s="80" t="n">
        <v>36682</v>
      </c>
      <c r="B2758" s="81" t="s">
        <v>55</v>
      </c>
      <c r="C2758" s="81" t="s">
        <v>56</v>
      </c>
      <c r="D2758" s="81" t="s">
        <v>94</v>
      </c>
      <c r="E2758" s="81" t="s">
        <v>24</v>
      </c>
      <c r="F2758" s="81"/>
      <c r="G2758" s="81" t="s">
        <v>83</v>
      </c>
      <c r="H2758" s="88" t="n">
        <v>40878</v>
      </c>
      <c r="I2758" s="81" t="n">
        <v>0</v>
      </c>
      <c r="J2758" s="81" t="n">
        <v>0</v>
      </c>
      <c r="K2758" s="82" t="n">
        <f aca="false">IF(J2758=0,0,J2758/I2758)</f>
        <v>0</v>
      </c>
      <c r="L2758" s="82" t="n">
        <f aca="false">I2758/UOM</f>
        <v>0</v>
      </c>
      <c r="M2758" s="82" t="n">
        <f aca="false">J2758/UOM</f>
        <v>0</v>
      </c>
      <c r="N2758" s="83" t="str">
        <f aca="false">IF(F2758="P","PHY",IF(F2758="G","G",E2758))</f>
        <v>P</v>
      </c>
      <c r="O2758" s="83" t="str">
        <f aca="false">IF(ISNA(VLOOKUP(G2758,BadCanCurves,1,FALSE())),VLOOKUP(D2758,FOLIOS,6,FALSE()),"not used")</f>
        <v>not used</v>
      </c>
      <c r="P2758" s="83" t="n">
        <f aca="false">IF($N2758="P",VLOOKUP(H2758,PrcBuckets,2,FALSE()),0)</f>
        <v>14</v>
      </c>
      <c r="Q2758" s="83" t="n">
        <f aca="false">IF($N2758="D",VLOOKUP(H2758,BasisBuckets,2,FALSE()),0)</f>
        <v>0</v>
      </c>
      <c r="R2758" s="83" t="n">
        <f aca="false">IF($N2758="PHY",VLOOKUP(H2758,PGDBuckets,2,FALSE()),0)</f>
        <v>0</v>
      </c>
      <c r="S2758" s="83" t="n">
        <f aca="false">IF($N2758="G",VLOOKUP(H2758,PGDBuckets,2,FALSE()),0)</f>
        <v>0</v>
      </c>
      <c r="T2758" s="83" t="n">
        <f aca="false">SUM(P2758:S2758)</f>
        <v>14</v>
      </c>
      <c r="U2758" s="83" t="str">
        <f aca="false">IF(O2758="not used","-",O2758&amp;N2758&amp;T2758)</f>
        <v>-</v>
      </c>
      <c r="V2758" s="83" t="str">
        <f aca="false">IF(O2758="Not Used","-",VLOOKUP(D2758,FOLIOS,7,FALSE())&amp;H2758)</f>
        <v>-</v>
      </c>
      <c r="W2758" s="83" t="str">
        <f aca="false">IF(U2758="-","-",O2758&amp;E2758&amp;H2758)</f>
        <v>-</v>
      </c>
      <c r="X2758" s="84" t="str">
        <f aca="false">D2758&amp;G2758</f>
        <v>FT-CAND-ERMS-PRCTRANS:AECO/EMP</v>
      </c>
      <c r="AF2758" s="0" t="str">
        <f aca="false">D2758&amp;V2758</f>
        <v>FT-CAND-ERMS-PRC-</v>
      </c>
    </row>
    <row r="2759" customFormat="false" ht="12.75" hidden="false" customHeight="false" outlineLevel="0" collapsed="false">
      <c r="A2759" s="80" t="n">
        <v>36682</v>
      </c>
      <c r="B2759" s="81" t="s">
        <v>55</v>
      </c>
      <c r="C2759" s="81" t="s">
        <v>56</v>
      </c>
      <c r="D2759" s="81" t="s">
        <v>94</v>
      </c>
      <c r="E2759" s="81" t="s">
        <v>24</v>
      </c>
      <c r="F2759" s="81"/>
      <c r="G2759" s="81" t="s">
        <v>83</v>
      </c>
      <c r="H2759" s="88" t="n">
        <v>40909</v>
      </c>
      <c r="I2759" s="81" t="n">
        <v>0</v>
      </c>
      <c r="J2759" s="81" t="n">
        <v>0</v>
      </c>
      <c r="K2759" s="82" t="n">
        <f aca="false">IF(J2759=0,0,J2759/I2759)</f>
        <v>0</v>
      </c>
      <c r="L2759" s="82" t="n">
        <f aca="false">I2759/UOM</f>
        <v>0</v>
      </c>
      <c r="M2759" s="82" t="n">
        <f aca="false">J2759/UOM</f>
        <v>0</v>
      </c>
      <c r="N2759" s="83" t="str">
        <f aca="false">IF(F2759="P","PHY",IF(F2759="G","G",E2759))</f>
        <v>P</v>
      </c>
      <c r="O2759" s="83" t="str">
        <f aca="false">IF(ISNA(VLOOKUP(G2759,BadCanCurves,1,FALSE())),VLOOKUP(D2759,FOLIOS,6,FALSE()),"not used")</f>
        <v>not used</v>
      </c>
      <c r="P2759" s="83" t="n">
        <f aca="false">IF($N2759="P",VLOOKUP(H2759,PrcBuckets,2,FALSE()),0)</f>
        <v>14</v>
      </c>
      <c r="Q2759" s="83" t="n">
        <f aca="false">IF($N2759="D",VLOOKUP(H2759,BasisBuckets,2,FALSE()),0)</f>
        <v>0</v>
      </c>
      <c r="R2759" s="83" t="n">
        <f aca="false">IF($N2759="PHY",VLOOKUP(H2759,PGDBuckets,2,FALSE()),0)</f>
        <v>0</v>
      </c>
      <c r="S2759" s="83" t="n">
        <f aca="false">IF($N2759="G",VLOOKUP(H2759,PGDBuckets,2,FALSE()),0)</f>
        <v>0</v>
      </c>
      <c r="T2759" s="83" t="n">
        <f aca="false">SUM(P2759:S2759)</f>
        <v>14</v>
      </c>
      <c r="U2759" s="83" t="str">
        <f aca="false">IF(O2759="not used","-",O2759&amp;N2759&amp;T2759)</f>
        <v>-</v>
      </c>
      <c r="V2759" s="83" t="str">
        <f aca="false">IF(O2759="Not Used","-",VLOOKUP(D2759,FOLIOS,7,FALSE())&amp;H2759)</f>
        <v>-</v>
      </c>
      <c r="W2759" s="83" t="str">
        <f aca="false">IF(U2759="-","-",O2759&amp;E2759&amp;H2759)</f>
        <v>-</v>
      </c>
      <c r="X2759" s="84" t="str">
        <f aca="false">D2759&amp;G2759</f>
        <v>FT-CAND-ERMS-PRCTRANS:AECO/EMP</v>
      </c>
      <c r="AF2759" s="0" t="str">
        <f aca="false">D2759&amp;V2759</f>
        <v>FT-CAND-ERMS-PRC-</v>
      </c>
    </row>
    <row r="2760" customFormat="false" ht="12.75" hidden="false" customHeight="false" outlineLevel="0" collapsed="false">
      <c r="A2760" s="80" t="n">
        <v>36682</v>
      </c>
      <c r="B2760" s="81" t="s">
        <v>55</v>
      </c>
      <c r="C2760" s="81" t="s">
        <v>56</v>
      </c>
      <c r="D2760" s="81" t="s">
        <v>94</v>
      </c>
      <c r="E2760" s="81" t="s">
        <v>24</v>
      </c>
      <c r="F2760" s="81"/>
      <c r="G2760" s="81" t="s">
        <v>83</v>
      </c>
      <c r="H2760" s="88" t="n">
        <v>40940</v>
      </c>
      <c r="I2760" s="81" t="n">
        <v>0</v>
      </c>
      <c r="J2760" s="81" t="n">
        <v>0</v>
      </c>
      <c r="K2760" s="82" t="n">
        <f aca="false">IF(J2760=0,0,J2760/I2760)</f>
        <v>0</v>
      </c>
      <c r="L2760" s="82" t="n">
        <f aca="false">I2760/UOM</f>
        <v>0</v>
      </c>
      <c r="M2760" s="82" t="n">
        <f aca="false">J2760/UOM</f>
        <v>0</v>
      </c>
      <c r="N2760" s="83" t="str">
        <f aca="false">IF(F2760="P","PHY",IF(F2760="G","G",E2760))</f>
        <v>P</v>
      </c>
      <c r="O2760" s="83" t="str">
        <f aca="false">IF(ISNA(VLOOKUP(G2760,BadCanCurves,1,FALSE())),VLOOKUP(D2760,FOLIOS,6,FALSE()),"not used")</f>
        <v>not used</v>
      </c>
      <c r="P2760" s="83" t="n">
        <f aca="false">IF($N2760="P",VLOOKUP(H2760,PrcBuckets,2,FALSE()),0)</f>
        <v>14</v>
      </c>
      <c r="Q2760" s="83" t="n">
        <f aca="false">IF($N2760="D",VLOOKUP(H2760,BasisBuckets,2,FALSE()),0)</f>
        <v>0</v>
      </c>
      <c r="R2760" s="83" t="n">
        <f aca="false">IF($N2760="PHY",VLOOKUP(H2760,PGDBuckets,2,FALSE()),0)</f>
        <v>0</v>
      </c>
      <c r="S2760" s="83" t="n">
        <f aca="false">IF($N2760="G",VLOOKUP(H2760,PGDBuckets,2,FALSE()),0)</f>
        <v>0</v>
      </c>
      <c r="T2760" s="83" t="n">
        <f aca="false">SUM(P2760:S2760)</f>
        <v>14</v>
      </c>
      <c r="U2760" s="83" t="str">
        <f aca="false">IF(O2760="not used","-",O2760&amp;N2760&amp;T2760)</f>
        <v>-</v>
      </c>
      <c r="V2760" s="83" t="str">
        <f aca="false">IF(O2760="Not Used","-",VLOOKUP(D2760,FOLIOS,7,FALSE())&amp;H2760)</f>
        <v>-</v>
      </c>
      <c r="W2760" s="83" t="str">
        <f aca="false">IF(U2760="-","-",O2760&amp;E2760&amp;H2760)</f>
        <v>-</v>
      </c>
      <c r="X2760" s="84" t="str">
        <f aca="false">D2760&amp;G2760</f>
        <v>FT-CAND-ERMS-PRCTRANS:AECO/EMP</v>
      </c>
      <c r="AF2760" s="0" t="str">
        <f aca="false">D2760&amp;V2760</f>
        <v>FT-CAND-ERMS-PRC-</v>
      </c>
    </row>
    <row r="2761" customFormat="false" ht="12.75" hidden="false" customHeight="false" outlineLevel="0" collapsed="false">
      <c r="A2761" s="80" t="n">
        <v>36682</v>
      </c>
      <c r="B2761" s="81" t="s">
        <v>55</v>
      </c>
      <c r="C2761" s="81" t="s">
        <v>56</v>
      </c>
      <c r="D2761" s="81" t="s">
        <v>94</v>
      </c>
      <c r="E2761" s="81" t="s">
        <v>24</v>
      </c>
      <c r="F2761" s="81"/>
      <c r="G2761" s="81" t="s">
        <v>83</v>
      </c>
      <c r="H2761" s="88" t="n">
        <v>40969</v>
      </c>
      <c r="I2761" s="81" t="n">
        <v>0</v>
      </c>
      <c r="J2761" s="81" t="n">
        <v>0</v>
      </c>
      <c r="K2761" s="82" t="n">
        <f aca="false">IF(J2761=0,0,J2761/I2761)</f>
        <v>0</v>
      </c>
      <c r="L2761" s="82" t="n">
        <f aca="false">I2761/UOM</f>
        <v>0</v>
      </c>
      <c r="M2761" s="82" t="n">
        <f aca="false">J2761/UOM</f>
        <v>0</v>
      </c>
      <c r="N2761" s="83" t="str">
        <f aca="false">IF(F2761="P","PHY",IF(F2761="G","G",E2761))</f>
        <v>P</v>
      </c>
      <c r="O2761" s="83" t="str">
        <f aca="false">IF(ISNA(VLOOKUP(G2761,BadCanCurves,1,FALSE())),VLOOKUP(D2761,FOLIOS,6,FALSE()),"not used")</f>
        <v>not used</v>
      </c>
      <c r="P2761" s="83" t="n">
        <f aca="false">IF($N2761="P",VLOOKUP(H2761,PrcBuckets,2,FALSE()),0)</f>
        <v>14</v>
      </c>
      <c r="Q2761" s="83" t="n">
        <f aca="false">IF($N2761="D",VLOOKUP(H2761,BasisBuckets,2,FALSE()),0)</f>
        <v>0</v>
      </c>
      <c r="R2761" s="83" t="n">
        <f aca="false">IF($N2761="PHY",VLOOKUP(H2761,PGDBuckets,2,FALSE()),0)</f>
        <v>0</v>
      </c>
      <c r="S2761" s="83" t="n">
        <f aca="false">IF($N2761="G",VLOOKUP(H2761,PGDBuckets,2,FALSE()),0)</f>
        <v>0</v>
      </c>
      <c r="T2761" s="83" t="n">
        <f aca="false">SUM(P2761:S2761)</f>
        <v>14</v>
      </c>
      <c r="U2761" s="83" t="str">
        <f aca="false">IF(O2761="not used","-",O2761&amp;N2761&amp;T2761)</f>
        <v>-</v>
      </c>
      <c r="V2761" s="83" t="str">
        <f aca="false">IF(O2761="Not Used","-",VLOOKUP(D2761,FOLIOS,7,FALSE())&amp;H2761)</f>
        <v>-</v>
      </c>
      <c r="W2761" s="83" t="str">
        <f aca="false">IF(U2761="-","-",O2761&amp;E2761&amp;H2761)</f>
        <v>-</v>
      </c>
      <c r="X2761" s="84" t="str">
        <f aca="false">D2761&amp;G2761</f>
        <v>FT-CAND-ERMS-PRCTRANS:AECO/EMP</v>
      </c>
      <c r="AF2761" s="0" t="str">
        <f aca="false">D2761&amp;V2761</f>
        <v>FT-CAND-ERMS-PRC-</v>
      </c>
    </row>
    <row r="2762" customFormat="false" ht="12.75" hidden="false" customHeight="false" outlineLevel="0" collapsed="false">
      <c r="A2762" s="80" t="n">
        <v>36682</v>
      </c>
      <c r="B2762" s="81" t="s">
        <v>55</v>
      </c>
      <c r="C2762" s="81" t="s">
        <v>56</v>
      </c>
      <c r="D2762" s="81" t="s">
        <v>94</v>
      </c>
      <c r="E2762" s="81" t="s">
        <v>24</v>
      </c>
      <c r="F2762" s="81"/>
      <c r="G2762" s="81" t="s">
        <v>83</v>
      </c>
      <c r="H2762" s="88" t="n">
        <v>41000</v>
      </c>
      <c r="I2762" s="81" t="n">
        <v>0</v>
      </c>
      <c r="J2762" s="81" t="n">
        <v>0</v>
      </c>
      <c r="K2762" s="82" t="n">
        <f aca="false">IF(J2762=0,0,J2762/I2762)</f>
        <v>0</v>
      </c>
      <c r="L2762" s="82" t="n">
        <f aca="false">I2762/UOM</f>
        <v>0</v>
      </c>
      <c r="M2762" s="82" t="n">
        <f aca="false">J2762/UOM</f>
        <v>0</v>
      </c>
      <c r="N2762" s="83" t="str">
        <f aca="false">IF(F2762="P","PHY",IF(F2762="G","G",E2762))</f>
        <v>P</v>
      </c>
      <c r="O2762" s="83" t="str">
        <f aca="false">IF(ISNA(VLOOKUP(G2762,BadCanCurves,1,FALSE())),VLOOKUP(D2762,FOLIOS,6,FALSE()),"not used")</f>
        <v>not used</v>
      </c>
      <c r="P2762" s="83" t="n">
        <f aca="false">IF($N2762="P",VLOOKUP(H2762,PrcBuckets,2,FALSE()),0)</f>
        <v>14</v>
      </c>
      <c r="Q2762" s="83" t="n">
        <f aca="false">IF($N2762="D",VLOOKUP(H2762,BasisBuckets,2,FALSE()),0)</f>
        <v>0</v>
      </c>
      <c r="R2762" s="83" t="n">
        <f aca="false">IF($N2762="PHY",VLOOKUP(H2762,PGDBuckets,2,FALSE()),0)</f>
        <v>0</v>
      </c>
      <c r="S2762" s="83" t="n">
        <f aca="false">IF($N2762="G",VLOOKUP(H2762,PGDBuckets,2,FALSE()),0)</f>
        <v>0</v>
      </c>
      <c r="T2762" s="83" t="n">
        <f aca="false">SUM(P2762:S2762)</f>
        <v>14</v>
      </c>
      <c r="U2762" s="83" t="str">
        <f aca="false">IF(O2762="not used","-",O2762&amp;N2762&amp;T2762)</f>
        <v>-</v>
      </c>
      <c r="V2762" s="83" t="str">
        <f aca="false">IF(O2762="Not Used","-",VLOOKUP(D2762,FOLIOS,7,FALSE())&amp;H2762)</f>
        <v>-</v>
      </c>
      <c r="W2762" s="83" t="str">
        <f aca="false">IF(U2762="-","-",O2762&amp;E2762&amp;H2762)</f>
        <v>-</v>
      </c>
      <c r="X2762" s="84" t="str">
        <f aca="false">D2762&amp;G2762</f>
        <v>FT-CAND-ERMS-PRCTRANS:AECO/EMP</v>
      </c>
      <c r="AF2762" s="0" t="str">
        <f aca="false">D2762&amp;V2762</f>
        <v>FT-CAND-ERMS-PRC-</v>
      </c>
    </row>
    <row r="2763" customFormat="false" ht="12.75" hidden="false" customHeight="false" outlineLevel="0" collapsed="false">
      <c r="A2763" s="80" t="n">
        <v>36682</v>
      </c>
      <c r="B2763" s="81" t="s">
        <v>55</v>
      </c>
      <c r="C2763" s="81" t="s">
        <v>56</v>
      </c>
      <c r="D2763" s="81" t="s">
        <v>94</v>
      </c>
      <c r="E2763" s="81" t="s">
        <v>24</v>
      </c>
      <c r="F2763" s="81"/>
      <c r="G2763" s="81" t="s">
        <v>83</v>
      </c>
      <c r="H2763" s="88" t="n">
        <v>41030</v>
      </c>
      <c r="I2763" s="81" t="n">
        <v>0</v>
      </c>
      <c r="J2763" s="81" t="n">
        <v>0</v>
      </c>
      <c r="K2763" s="82" t="n">
        <f aca="false">IF(J2763=0,0,J2763/I2763)</f>
        <v>0</v>
      </c>
      <c r="L2763" s="82" t="n">
        <f aca="false">I2763/UOM</f>
        <v>0</v>
      </c>
      <c r="M2763" s="82" t="n">
        <f aca="false">J2763/UOM</f>
        <v>0</v>
      </c>
      <c r="N2763" s="83" t="str">
        <f aca="false">IF(F2763="P","PHY",IF(F2763="G","G",E2763))</f>
        <v>P</v>
      </c>
      <c r="O2763" s="83" t="str">
        <f aca="false">IF(ISNA(VLOOKUP(G2763,BadCanCurves,1,FALSE())),VLOOKUP(D2763,FOLIOS,6,FALSE()),"not used")</f>
        <v>not used</v>
      </c>
      <c r="P2763" s="83" t="n">
        <f aca="false">IF($N2763="P",VLOOKUP(H2763,PrcBuckets,2,FALSE()),0)</f>
        <v>14</v>
      </c>
      <c r="Q2763" s="83" t="n">
        <f aca="false">IF($N2763="D",VLOOKUP(H2763,BasisBuckets,2,FALSE()),0)</f>
        <v>0</v>
      </c>
      <c r="R2763" s="83" t="n">
        <f aca="false">IF($N2763="PHY",VLOOKUP(H2763,PGDBuckets,2,FALSE()),0)</f>
        <v>0</v>
      </c>
      <c r="S2763" s="83" t="n">
        <f aca="false">IF($N2763="G",VLOOKUP(H2763,PGDBuckets,2,FALSE()),0)</f>
        <v>0</v>
      </c>
      <c r="T2763" s="83" t="n">
        <f aca="false">SUM(P2763:S2763)</f>
        <v>14</v>
      </c>
      <c r="U2763" s="83" t="str">
        <f aca="false">IF(O2763="not used","-",O2763&amp;N2763&amp;T2763)</f>
        <v>-</v>
      </c>
      <c r="V2763" s="83" t="str">
        <f aca="false">IF(O2763="Not Used","-",VLOOKUP(D2763,FOLIOS,7,FALSE())&amp;H2763)</f>
        <v>-</v>
      </c>
      <c r="W2763" s="83" t="str">
        <f aca="false">IF(U2763="-","-",O2763&amp;E2763&amp;H2763)</f>
        <v>-</v>
      </c>
      <c r="X2763" s="84" t="str">
        <f aca="false">D2763&amp;G2763</f>
        <v>FT-CAND-ERMS-PRCTRANS:AECO/EMP</v>
      </c>
      <c r="AF2763" s="0" t="str">
        <f aca="false">D2763&amp;V2763</f>
        <v>FT-CAND-ERMS-PRC-</v>
      </c>
    </row>
    <row r="2764" customFormat="false" ht="12.75" hidden="false" customHeight="false" outlineLevel="0" collapsed="false">
      <c r="A2764" s="80" t="n">
        <v>36682</v>
      </c>
      <c r="B2764" s="81" t="s">
        <v>55</v>
      </c>
      <c r="C2764" s="81" t="s">
        <v>56</v>
      </c>
      <c r="D2764" s="81" t="s">
        <v>94</v>
      </c>
      <c r="E2764" s="81" t="s">
        <v>24</v>
      </c>
      <c r="F2764" s="81"/>
      <c r="G2764" s="81" t="s">
        <v>83</v>
      </c>
      <c r="H2764" s="88" t="n">
        <v>41061</v>
      </c>
      <c r="I2764" s="81" t="n">
        <v>0</v>
      </c>
      <c r="J2764" s="81" t="n">
        <v>0</v>
      </c>
      <c r="K2764" s="82" t="n">
        <f aca="false">IF(J2764=0,0,J2764/I2764)</f>
        <v>0</v>
      </c>
      <c r="L2764" s="82" t="n">
        <f aca="false">I2764/UOM</f>
        <v>0</v>
      </c>
      <c r="M2764" s="82" t="n">
        <f aca="false">J2764/UOM</f>
        <v>0</v>
      </c>
      <c r="N2764" s="83" t="str">
        <f aca="false">IF(F2764="P","PHY",IF(F2764="G","G",E2764))</f>
        <v>P</v>
      </c>
      <c r="O2764" s="83" t="str">
        <f aca="false">IF(ISNA(VLOOKUP(G2764,BadCanCurves,1,FALSE())),VLOOKUP(D2764,FOLIOS,6,FALSE()),"not used")</f>
        <v>not used</v>
      </c>
      <c r="P2764" s="83" t="n">
        <f aca="false">IF($N2764="P",VLOOKUP(H2764,PrcBuckets,2,FALSE()),0)</f>
        <v>14</v>
      </c>
      <c r="Q2764" s="83" t="n">
        <f aca="false">IF($N2764="D",VLOOKUP(H2764,BasisBuckets,2,FALSE()),0)</f>
        <v>0</v>
      </c>
      <c r="R2764" s="83" t="n">
        <f aca="false">IF($N2764="PHY",VLOOKUP(H2764,PGDBuckets,2,FALSE()),0)</f>
        <v>0</v>
      </c>
      <c r="S2764" s="83" t="n">
        <f aca="false">IF($N2764="G",VLOOKUP(H2764,PGDBuckets,2,FALSE()),0)</f>
        <v>0</v>
      </c>
      <c r="T2764" s="83" t="n">
        <f aca="false">SUM(P2764:S2764)</f>
        <v>14</v>
      </c>
      <c r="U2764" s="83" t="str">
        <f aca="false">IF(O2764="not used","-",O2764&amp;N2764&amp;T2764)</f>
        <v>-</v>
      </c>
      <c r="V2764" s="83" t="str">
        <f aca="false">IF(O2764="Not Used","-",VLOOKUP(D2764,FOLIOS,7,FALSE())&amp;H2764)</f>
        <v>-</v>
      </c>
      <c r="W2764" s="83" t="str">
        <f aca="false">IF(U2764="-","-",O2764&amp;E2764&amp;H2764)</f>
        <v>-</v>
      </c>
      <c r="X2764" s="84" t="str">
        <f aca="false">D2764&amp;G2764</f>
        <v>FT-CAND-ERMS-PRCTRANS:AECO/EMP</v>
      </c>
      <c r="AF2764" s="0" t="str">
        <f aca="false">D2764&amp;V2764</f>
        <v>FT-CAND-ERMS-PRC-</v>
      </c>
    </row>
    <row r="2765" customFormat="false" ht="12.75" hidden="false" customHeight="false" outlineLevel="0" collapsed="false">
      <c r="A2765" s="80" t="n">
        <v>36682</v>
      </c>
      <c r="B2765" s="81" t="s">
        <v>55</v>
      </c>
      <c r="C2765" s="81" t="s">
        <v>56</v>
      </c>
      <c r="D2765" s="81" t="s">
        <v>94</v>
      </c>
      <c r="E2765" s="81" t="s">
        <v>24</v>
      </c>
      <c r="F2765" s="81"/>
      <c r="G2765" s="81" t="s">
        <v>83</v>
      </c>
      <c r="H2765" s="88" t="n">
        <v>41091</v>
      </c>
      <c r="I2765" s="81" t="n">
        <v>0</v>
      </c>
      <c r="J2765" s="81" t="n">
        <v>0</v>
      </c>
      <c r="K2765" s="82" t="n">
        <f aca="false">IF(J2765=0,0,J2765/I2765)</f>
        <v>0</v>
      </c>
      <c r="L2765" s="82" t="n">
        <f aca="false">I2765/UOM</f>
        <v>0</v>
      </c>
      <c r="M2765" s="82" t="n">
        <f aca="false">J2765/UOM</f>
        <v>0</v>
      </c>
      <c r="N2765" s="83" t="str">
        <f aca="false">IF(F2765="P","PHY",IF(F2765="G","G",E2765))</f>
        <v>P</v>
      </c>
      <c r="O2765" s="83" t="str">
        <f aca="false">IF(ISNA(VLOOKUP(G2765,BadCanCurves,1,FALSE())),VLOOKUP(D2765,FOLIOS,6,FALSE()),"not used")</f>
        <v>not used</v>
      </c>
      <c r="P2765" s="83" t="n">
        <f aca="false">IF($N2765="P",VLOOKUP(H2765,PrcBuckets,2,FALSE()),0)</f>
        <v>14</v>
      </c>
      <c r="Q2765" s="83" t="n">
        <f aca="false">IF($N2765="D",VLOOKUP(H2765,BasisBuckets,2,FALSE()),0)</f>
        <v>0</v>
      </c>
      <c r="R2765" s="83" t="n">
        <f aca="false">IF($N2765="PHY",VLOOKUP(H2765,PGDBuckets,2,FALSE()),0)</f>
        <v>0</v>
      </c>
      <c r="S2765" s="83" t="n">
        <f aca="false">IF($N2765="G",VLOOKUP(H2765,PGDBuckets,2,FALSE()),0)</f>
        <v>0</v>
      </c>
      <c r="T2765" s="83" t="n">
        <f aca="false">SUM(P2765:S2765)</f>
        <v>14</v>
      </c>
      <c r="U2765" s="83" t="str">
        <f aca="false">IF(O2765="not used","-",O2765&amp;N2765&amp;T2765)</f>
        <v>-</v>
      </c>
      <c r="V2765" s="83" t="str">
        <f aca="false">IF(O2765="Not Used","-",VLOOKUP(D2765,FOLIOS,7,FALSE())&amp;H2765)</f>
        <v>-</v>
      </c>
      <c r="W2765" s="83" t="str">
        <f aca="false">IF(U2765="-","-",O2765&amp;E2765&amp;H2765)</f>
        <v>-</v>
      </c>
      <c r="X2765" s="84" t="str">
        <f aca="false">D2765&amp;G2765</f>
        <v>FT-CAND-ERMS-PRCTRANS:AECO/EMP</v>
      </c>
      <c r="AF2765" s="0" t="str">
        <f aca="false">D2765&amp;V2765</f>
        <v>FT-CAND-ERMS-PRC-</v>
      </c>
    </row>
    <row r="2766" customFormat="false" ht="12.75" hidden="false" customHeight="false" outlineLevel="0" collapsed="false">
      <c r="A2766" s="80" t="n">
        <v>36682</v>
      </c>
      <c r="B2766" s="81" t="s">
        <v>55</v>
      </c>
      <c r="C2766" s="81" t="s">
        <v>56</v>
      </c>
      <c r="D2766" s="81" t="s">
        <v>94</v>
      </c>
      <c r="E2766" s="81" t="s">
        <v>24</v>
      </c>
      <c r="F2766" s="81"/>
      <c r="G2766" s="81" t="s">
        <v>83</v>
      </c>
      <c r="H2766" s="88" t="n">
        <v>41122</v>
      </c>
      <c r="I2766" s="81" t="n">
        <v>0</v>
      </c>
      <c r="J2766" s="81" t="n">
        <v>0</v>
      </c>
      <c r="K2766" s="82" t="n">
        <f aca="false">IF(J2766=0,0,J2766/I2766)</f>
        <v>0</v>
      </c>
      <c r="L2766" s="82" t="n">
        <f aca="false">I2766/UOM</f>
        <v>0</v>
      </c>
      <c r="M2766" s="82" t="n">
        <f aca="false">J2766/UOM</f>
        <v>0</v>
      </c>
      <c r="N2766" s="83" t="str">
        <f aca="false">IF(F2766="P","PHY",IF(F2766="G","G",E2766))</f>
        <v>P</v>
      </c>
      <c r="O2766" s="83" t="str">
        <f aca="false">IF(ISNA(VLOOKUP(G2766,BadCanCurves,1,FALSE())),VLOOKUP(D2766,FOLIOS,6,FALSE()),"not used")</f>
        <v>not used</v>
      </c>
      <c r="P2766" s="83" t="n">
        <f aca="false">IF($N2766="P",VLOOKUP(H2766,PrcBuckets,2,FALSE()),0)</f>
        <v>14</v>
      </c>
      <c r="Q2766" s="83" t="n">
        <f aca="false">IF($N2766="D",VLOOKUP(H2766,BasisBuckets,2,FALSE()),0)</f>
        <v>0</v>
      </c>
      <c r="R2766" s="83" t="n">
        <f aca="false">IF($N2766="PHY",VLOOKUP(H2766,PGDBuckets,2,FALSE()),0)</f>
        <v>0</v>
      </c>
      <c r="S2766" s="83" t="n">
        <f aca="false">IF($N2766="G",VLOOKUP(H2766,PGDBuckets,2,FALSE()),0)</f>
        <v>0</v>
      </c>
      <c r="T2766" s="83" t="n">
        <f aca="false">SUM(P2766:S2766)</f>
        <v>14</v>
      </c>
      <c r="U2766" s="83" t="str">
        <f aca="false">IF(O2766="not used","-",O2766&amp;N2766&amp;T2766)</f>
        <v>-</v>
      </c>
      <c r="V2766" s="83" t="str">
        <f aca="false">IF(O2766="Not Used","-",VLOOKUP(D2766,FOLIOS,7,FALSE())&amp;H2766)</f>
        <v>-</v>
      </c>
      <c r="W2766" s="83" t="str">
        <f aca="false">IF(U2766="-","-",O2766&amp;E2766&amp;H2766)</f>
        <v>-</v>
      </c>
      <c r="X2766" s="84" t="str">
        <f aca="false">D2766&amp;G2766</f>
        <v>FT-CAND-ERMS-PRCTRANS:AECO/EMP</v>
      </c>
      <c r="AF2766" s="0" t="str">
        <f aca="false">D2766&amp;V2766</f>
        <v>FT-CAND-ERMS-PRC-</v>
      </c>
    </row>
    <row r="2767" customFormat="false" ht="12.75" hidden="false" customHeight="false" outlineLevel="0" collapsed="false">
      <c r="A2767" s="80" t="n">
        <v>36682</v>
      </c>
      <c r="B2767" s="81" t="s">
        <v>55</v>
      </c>
      <c r="C2767" s="81" t="s">
        <v>56</v>
      </c>
      <c r="D2767" s="81" t="s">
        <v>94</v>
      </c>
      <c r="E2767" s="81" t="s">
        <v>24</v>
      </c>
      <c r="F2767" s="81"/>
      <c r="G2767" s="81" t="s">
        <v>83</v>
      </c>
      <c r="H2767" s="88" t="n">
        <v>41153</v>
      </c>
      <c r="I2767" s="81" t="n">
        <v>0</v>
      </c>
      <c r="J2767" s="81" t="n">
        <v>0</v>
      </c>
      <c r="K2767" s="82" t="n">
        <f aca="false">IF(J2767=0,0,J2767/I2767)</f>
        <v>0</v>
      </c>
      <c r="L2767" s="82" t="n">
        <f aca="false">I2767/UOM</f>
        <v>0</v>
      </c>
      <c r="M2767" s="82" t="n">
        <f aca="false">J2767/UOM</f>
        <v>0</v>
      </c>
      <c r="N2767" s="83" t="str">
        <f aca="false">IF(F2767="P","PHY",IF(F2767="G","G",E2767))</f>
        <v>P</v>
      </c>
      <c r="O2767" s="83" t="str">
        <f aca="false">IF(ISNA(VLOOKUP(G2767,BadCanCurves,1,FALSE())),VLOOKUP(D2767,FOLIOS,6,FALSE()),"not used")</f>
        <v>not used</v>
      </c>
      <c r="P2767" s="83" t="n">
        <f aca="false">IF($N2767="P",VLOOKUP(H2767,PrcBuckets,2,FALSE()),0)</f>
        <v>14</v>
      </c>
      <c r="Q2767" s="83" t="n">
        <f aca="false">IF($N2767="D",VLOOKUP(H2767,BasisBuckets,2,FALSE()),0)</f>
        <v>0</v>
      </c>
      <c r="R2767" s="83" t="n">
        <f aca="false">IF($N2767="PHY",VLOOKUP(H2767,PGDBuckets,2,FALSE()),0)</f>
        <v>0</v>
      </c>
      <c r="S2767" s="83" t="n">
        <f aca="false">IF($N2767="G",VLOOKUP(H2767,PGDBuckets,2,FALSE()),0)</f>
        <v>0</v>
      </c>
      <c r="T2767" s="83" t="n">
        <f aca="false">SUM(P2767:S2767)</f>
        <v>14</v>
      </c>
      <c r="U2767" s="83" t="str">
        <f aca="false">IF(O2767="not used","-",O2767&amp;N2767&amp;T2767)</f>
        <v>-</v>
      </c>
      <c r="V2767" s="83" t="str">
        <f aca="false">IF(O2767="Not Used","-",VLOOKUP(D2767,FOLIOS,7,FALSE())&amp;H2767)</f>
        <v>-</v>
      </c>
      <c r="W2767" s="83" t="str">
        <f aca="false">IF(U2767="-","-",O2767&amp;E2767&amp;H2767)</f>
        <v>-</v>
      </c>
      <c r="X2767" s="84" t="str">
        <f aca="false">D2767&amp;G2767</f>
        <v>FT-CAND-ERMS-PRCTRANS:AECO/EMP</v>
      </c>
      <c r="AF2767" s="0" t="str">
        <f aca="false">D2767&amp;V2767</f>
        <v>FT-CAND-ERMS-PRC-</v>
      </c>
    </row>
    <row r="2768" customFormat="false" ht="12.75" hidden="false" customHeight="false" outlineLevel="0" collapsed="false">
      <c r="A2768" s="80" t="n">
        <v>36682</v>
      </c>
      <c r="B2768" s="81" t="s">
        <v>55</v>
      </c>
      <c r="C2768" s="81" t="s">
        <v>56</v>
      </c>
      <c r="D2768" s="81" t="s">
        <v>94</v>
      </c>
      <c r="E2768" s="81" t="s">
        <v>24</v>
      </c>
      <c r="F2768" s="81"/>
      <c r="G2768" s="81" t="s">
        <v>83</v>
      </c>
      <c r="H2768" s="88" t="n">
        <v>41183</v>
      </c>
      <c r="I2768" s="81" t="n">
        <v>0</v>
      </c>
      <c r="J2768" s="81" t="n">
        <v>0</v>
      </c>
      <c r="K2768" s="82" t="n">
        <f aca="false">IF(J2768=0,0,J2768/I2768)</f>
        <v>0</v>
      </c>
      <c r="L2768" s="82" t="n">
        <f aca="false">I2768/UOM</f>
        <v>0</v>
      </c>
      <c r="M2768" s="82" t="n">
        <f aca="false">J2768/UOM</f>
        <v>0</v>
      </c>
      <c r="N2768" s="83" t="str">
        <f aca="false">IF(F2768="P","PHY",IF(F2768="G","G",E2768))</f>
        <v>P</v>
      </c>
      <c r="O2768" s="83" t="str">
        <f aca="false">IF(ISNA(VLOOKUP(G2768,BadCanCurves,1,FALSE())),VLOOKUP(D2768,FOLIOS,6,FALSE()),"not used")</f>
        <v>not used</v>
      </c>
      <c r="P2768" s="83" t="n">
        <f aca="false">IF($N2768="P",VLOOKUP(H2768,PrcBuckets,2,FALSE()),0)</f>
        <v>14</v>
      </c>
      <c r="Q2768" s="83" t="n">
        <f aca="false">IF($N2768="D",VLOOKUP(H2768,BasisBuckets,2,FALSE()),0)</f>
        <v>0</v>
      </c>
      <c r="R2768" s="83" t="n">
        <f aca="false">IF($N2768="PHY",VLOOKUP(H2768,PGDBuckets,2,FALSE()),0)</f>
        <v>0</v>
      </c>
      <c r="S2768" s="83" t="n">
        <f aca="false">IF($N2768="G",VLOOKUP(H2768,PGDBuckets,2,FALSE()),0)</f>
        <v>0</v>
      </c>
      <c r="T2768" s="83" t="n">
        <f aca="false">SUM(P2768:S2768)</f>
        <v>14</v>
      </c>
      <c r="U2768" s="83" t="str">
        <f aca="false">IF(O2768="not used","-",O2768&amp;N2768&amp;T2768)</f>
        <v>-</v>
      </c>
      <c r="V2768" s="83" t="str">
        <f aca="false">IF(O2768="Not Used","-",VLOOKUP(D2768,FOLIOS,7,FALSE())&amp;H2768)</f>
        <v>-</v>
      </c>
      <c r="W2768" s="83" t="str">
        <f aca="false">IF(U2768="-","-",O2768&amp;E2768&amp;H2768)</f>
        <v>-</v>
      </c>
      <c r="X2768" s="84" t="str">
        <f aca="false">D2768&amp;G2768</f>
        <v>FT-CAND-ERMS-PRCTRANS:AECO/EMP</v>
      </c>
      <c r="AF2768" s="0" t="str">
        <f aca="false">D2768&amp;V2768</f>
        <v>FT-CAND-ERMS-PRC-</v>
      </c>
    </row>
    <row r="2769" customFormat="false" ht="12.75" hidden="false" customHeight="false" outlineLevel="0" collapsed="false">
      <c r="A2769" s="80" t="n">
        <v>36682</v>
      </c>
      <c r="B2769" s="81" t="s">
        <v>55</v>
      </c>
      <c r="C2769" s="81" t="s">
        <v>56</v>
      </c>
      <c r="D2769" s="81" t="s">
        <v>94</v>
      </c>
      <c r="E2769" s="81" t="s">
        <v>24</v>
      </c>
      <c r="F2769" s="81"/>
      <c r="G2769" s="81" t="s">
        <v>83</v>
      </c>
      <c r="H2769" s="88" t="n">
        <v>41214</v>
      </c>
      <c r="I2769" s="81" t="n">
        <v>0</v>
      </c>
      <c r="J2769" s="81" t="n">
        <v>0</v>
      </c>
      <c r="K2769" s="82" t="n">
        <f aca="false">IF(J2769=0,0,J2769/I2769)</f>
        <v>0</v>
      </c>
      <c r="L2769" s="82" t="n">
        <f aca="false">I2769/UOM</f>
        <v>0</v>
      </c>
      <c r="M2769" s="82" t="n">
        <f aca="false">J2769/UOM</f>
        <v>0</v>
      </c>
      <c r="N2769" s="83" t="str">
        <f aca="false">IF(F2769="P","PHY",IF(F2769="G","G",E2769))</f>
        <v>P</v>
      </c>
      <c r="O2769" s="83" t="str">
        <f aca="false">IF(ISNA(VLOOKUP(G2769,BadCanCurves,1,FALSE())),VLOOKUP(D2769,FOLIOS,6,FALSE()),"not used")</f>
        <v>not used</v>
      </c>
      <c r="P2769" s="83" t="n">
        <f aca="false">IF($N2769="P",VLOOKUP(H2769,PrcBuckets,2,FALSE()),0)</f>
        <v>14</v>
      </c>
      <c r="Q2769" s="83" t="n">
        <f aca="false">IF($N2769="D",VLOOKUP(H2769,BasisBuckets,2,FALSE()),0)</f>
        <v>0</v>
      </c>
      <c r="R2769" s="83" t="n">
        <f aca="false">IF($N2769="PHY",VLOOKUP(H2769,PGDBuckets,2,FALSE()),0)</f>
        <v>0</v>
      </c>
      <c r="S2769" s="83" t="n">
        <f aca="false">IF($N2769="G",VLOOKUP(H2769,PGDBuckets,2,FALSE()),0)</f>
        <v>0</v>
      </c>
      <c r="T2769" s="83" t="n">
        <f aca="false">SUM(P2769:S2769)</f>
        <v>14</v>
      </c>
      <c r="U2769" s="83" t="str">
        <f aca="false">IF(O2769="not used","-",O2769&amp;N2769&amp;T2769)</f>
        <v>-</v>
      </c>
      <c r="V2769" s="83" t="str">
        <f aca="false">IF(O2769="Not Used","-",VLOOKUP(D2769,FOLIOS,7,FALSE())&amp;H2769)</f>
        <v>-</v>
      </c>
      <c r="W2769" s="83" t="str">
        <f aca="false">IF(U2769="-","-",O2769&amp;E2769&amp;H2769)</f>
        <v>-</v>
      </c>
      <c r="X2769" s="84" t="str">
        <f aca="false">D2769&amp;G2769</f>
        <v>FT-CAND-ERMS-PRCTRANS:AECO/EMP</v>
      </c>
      <c r="AF2769" s="0" t="str">
        <f aca="false">D2769&amp;V2769</f>
        <v>FT-CAND-ERMS-PRC-</v>
      </c>
    </row>
    <row r="2770" customFormat="false" ht="12.75" hidden="false" customHeight="false" outlineLevel="0" collapsed="false">
      <c r="A2770" s="80" t="n">
        <v>36682</v>
      </c>
      <c r="B2770" s="81" t="s">
        <v>55</v>
      </c>
      <c r="C2770" s="81" t="s">
        <v>56</v>
      </c>
      <c r="D2770" s="81" t="s">
        <v>94</v>
      </c>
      <c r="E2770" s="81" t="s">
        <v>24</v>
      </c>
      <c r="F2770" s="81"/>
      <c r="G2770" s="81" t="s">
        <v>83</v>
      </c>
      <c r="H2770" s="88" t="n">
        <v>41244</v>
      </c>
      <c r="I2770" s="81" t="n">
        <v>0</v>
      </c>
      <c r="J2770" s="81" t="n">
        <v>0</v>
      </c>
      <c r="K2770" s="82" t="n">
        <f aca="false">IF(J2770=0,0,J2770/I2770)</f>
        <v>0</v>
      </c>
      <c r="L2770" s="82" t="n">
        <f aca="false">I2770/UOM</f>
        <v>0</v>
      </c>
      <c r="M2770" s="82" t="n">
        <f aca="false">J2770/UOM</f>
        <v>0</v>
      </c>
      <c r="N2770" s="83" t="str">
        <f aca="false">IF(F2770="P","PHY",IF(F2770="G","G",E2770))</f>
        <v>P</v>
      </c>
      <c r="O2770" s="83" t="str">
        <f aca="false">IF(ISNA(VLOOKUP(G2770,BadCanCurves,1,FALSE())),VLOOKUP(D2770,FOLIOS,6,FALSE()),"not used")</f>
        <v>not used</v>
      </c>
      <c r="P2770" s="83" t="n">
        <f aca="false">IF($N2770="P",VLOOKUP(H2770,PrcBuckets,2,FALSE()),0)</f>
        <v>14</v>
      </c>
      <c r="Q2770" s="83" t="n">
        <f aca="false">IF($N2770="D",VLOOKUP(H2770,BasisBuckets,2,FALSE()),0)</f>
        <v>0</v>
      </c>
      <c r="R2770" s="83" t="n">
        <f aca="false">IF($N2770="PHY",VLOOKUP(H2770,PGDBuckets,2,FALSE()),0)</f>
        <v>0</v>
      </c>
      <c r="S2770" s="83" t="n">
        <f aca="false">IF($N2770="G",VLOOKUP(H2770,PGDBuckets,2,FALSE()),0)</f>
        <v>0</v>
      </c>
      <c r="T2770" s="83" t="n">
        <f aca="false">SUM(P2770:S2770)</f>
        <v>14</v>
      </c>
      <c r="U2770" s="83" t="str">
        <f aca="false">IF(O2770="not used","-",O2770&amp;N2770&amp;T2770)</f>
        <v>-</v>
      </c>
      <c r="V2770" s="83" t="str">
        <f aca="false">IF(O2770="Not Used","-",VLOOKUP(D2770,FOLIOS,7,FALSE())&amp;H2770)</f>
        <v>-</v>
      </c>
      <c r="W2770" s="83" t="str">
        <f aca="false">IF(U2770="-","-",O2770&amp;E2770&amp;H2770)</f>
        <v>-</v>
      </c>
      <c r="X2770" s="84" t="str">
        <f aca="false">D2770&amp;G2770</f>
        <v>FT-CAND-ERMS-PRCTRANS:AECO/EMP</v>
      </c>
      <c r="AF2770" s="0" t="str">
        <f aca="false">D2770&amp;V2770</f>
        <v>FT-CAND-ERMS-PRC-</v>
      </c>
    </row>
    <row r="2771" customFormat="false" ht="12.75" hidden="false" customHeight="false" outlineLevel="0" collapsed="false">
      <c r="A2771" s="80" t="n">
        <v>36682</v>
      </c>
      <c r="B2771" s="81" t="s">
        <v>55</v>
      </c>
      <c r="C2771" s="81" t="s">
        <v>56</v>
      </c>
      <c r="D2771" s="81" t="s">
        <v>94</v>
      </c>
      <c r="E2771" s="81" t="s">
        <v>24</v>
      </c>
      <c r="F2771" s="81"/>
      <c r="G2771" s="81" t="s">
        <v>83</v>
      </c>
      <c r="H2771" s="88" t="n">
        <v>41275</v>
      </c>
      <c r="I2771" s="81" t="n">
        <v>0</v>
      </c>
      <c r="J2771" s="81" t="n">
        <v>0</v>
      </c>
      <c r="K2771" s="82" t="n">
        <f aca="false">IF(J2771=0,0,J2771/I2771)</f>
        <v>0</v>
      </c>
      <c r="L2771" s="82" t="n">
        <f aca="false">I2771/UOM</f>
        <v>0</v>
      </c>
      <c r="M2771" s="82" t="n">
        <f aca="false">J2771/UOM</f>
        <v>0</v>
      </c>
      <c r="N2771" s="83" t="str">
        <f aca="false">IF(F2771="P","PHY",IF(F2771="G","G",E2771))</f>
        <v>P</v>
      </c>
      <c r="O2771" s="83" t="str">
        <f aca="false">IF(ISNA(VLOOKUP(G2771,BadCanCurves,1,FALSE())),VLOOKUP(D2771,FOLIOS,6,FALSE()),"not used")</f>
        <v>not used</v>
      </c>
      <c r="P2771" s="83" t="n">
        <f aca="false">IF($N2771="P",VLOOKUP(H2771,PrcBuckets,2,FALSE()),0)</f>
        <v>14</v>
      </c>
      <c r="Q2771" s="83" t="n">
        <f aca="false">IF($N2771="D",VLOOKUP(H2771,BasisBuckets,2,FALSE()),0)</f>
        <v>0</v>
      </c>
      <c r="R2771" s="83" t="n">
        <f aca="false">IF($N2771="PHY",VLOOKUP(H2771,PGDBuckets,2,FALSE()),0)</f>
        <v>0</v>
      </c>
      <c r="S2771" s="83" t="n">
        <f aca="false">IF($N2771="G",VLOOKUP(H2771,PGDBuckets,2,FALSE()),0)</f>
        <v>0</v>
      </c>
      <c r="T2771" s="83" t="n">
        <f aca="false">SUM(P2771:S2771)</f>
        <v>14</v>
      </c>
      <c r="U2771" s="83" t="str">
        <f aca="false">IF(O2771="not used","-",O2771&amp;N2771&amp;T2771)</f>
        <v>-</v>
      </c>
      <c r="V2771" s="83" t="str">
        <f aca="false">IF(O2771="Not Used","-",VLOOKUP(D2771,FOLIOS,7,FALSE())&amp;H2771)</f>
        <v>-</v>
      </c>
      <c r="W2771" s="83" t="str">
        <f aca="false">IF(U2771="-","-",O2771&amp;E2771&amp;H2771)</f>
        <v>-</v>
      </c>
      <c r="X2771" s="84" t="str">
        <f aca="false">D2771&amp;G2771</f>
        <v>FT-CAND-ERMS-PRCTRANS:AECO/EMP</v>
      </c>
      <c r="AF2771" s="0" t="str">
        <f aca="false">D2771&amp;V2771</f>
        <v>FT-CAND-ERMS-PRC-</v>
      </c>
    </row>
    <row r="2772" customFormat="false" ht="12.75" hidden="false" customHeight="false" outlineLevel="0" collapsed="false">
      <c r="A2772" s="80" t="n">
        <v>36682</v>
      </c>
      <c r="B2772" s="81" t="s">
        <v>55</v>
      </c>
      <c r="C2772" s="81" t="s">
        <v>56</v>
      </c>
      <c r="D2772" s="81" t="s">
        <v>94</v>
      </c>
      <c r="E2772" s="81" t="s">
        <v>24</v>
      </c>
      <c r="F2772" s="81"/>
      <c r="G2772" s="81" t="s">
        <v>83</v>
      </c>
      <c r="H2772" s="88" t="n">
        <v>41306</v>
      </c>
      <c r="I2772" s="81" t="n">
        <v>0</v>
      </c>
      <c r="J2772" s="81" t="n">
        <v>0</v>
      </c>
      <c r="K2772" s="82" t="n">
        <f aca="false">IF(J2772=0,0,J2772/I2772)</f>
        <v>0</v>
      </c>
      <c r="L2772" s="82" t="n">
        <f aca="false">I2772/UOM</f>
        <v>0</v>
      </c>
      <c r="M2772" s="82" t="n">
        <f aca="false">J2772/UOM</f>
        <v>0</v>
      </c>
      <c r="N2772" s="83" t="str">
        <f aca="false">IF(F2772="P","PHY",IF(F2772="G","G",E2772))</f>
        <v>P</v>
      </c>
      <c r="O2772" s="83" t="str">
        <f aca="false">IF(ISNA(VLOOKUP(G2772,BadCanCurves,1,FALSE())),VLOOKUP(D2772,FOLIOS,6,FALSE()),"not used")</f>
        <v>not used</v>
      </c>
      <c r="P2772" s="83" t="n">
        <f aca="false">IF($N2772="P",VLOOKUP(H2772,PrcBuckets,2,FALSE()),0)</f>
        <v>14</v>
      </c>
      <c r="Q2772" s="83" t="n">
        <f aca="false">IF($N2772="D",VLOOKUP(H2772,BasisBuckets,2,FALSE()),0)</f>
        <v>0</v>
      </c>
      <c r="R2772" s="83" t="n">
        <f aca="false">IF($N2772="PHY",VLOOKUP(H2772,PGDBuckets,2,FALSE()),0)</f>
        <v>0</v>
      </c>
      <c r="S2772" s="83" t="n">
        <f aca="false">IF($N2772="G",VLOOKUP(H2772,PGDBuckets,2,FALSE()),0)</f>
        <v>0</v>
      </c>
      <c r="T2772" s="83" t="n">
        <f aca="false">SUM(P2772:S2772)</f>
        <v>14</v>
      </c>
      <c r="U2772" s="83" t="str">
        <f aca="false">IF(O2772="not used","-",O2772&amp;N2772&amp;T2772)</f>
        <v>-</v>
      </c>
      <c r="V2772" s="83" t="str">
        <f aca="false">IF(O2772="Not Used","-",VLOOKUP(D2772,FOLIOS,7,FALSE())&amp;H2772)</f>
        <v>-</v>
      </c>
      <c r="W2772" s="83" t="str">
        <f aca="false">IF(U2772="-","-",O2772&amp;E2772&amp;H2772)</f>
        <v>-</v>
      </c>
      <c r="X2772" s="84" t="str">
        <f aca="false">D2772&amp;G2772</f>
        <v>FT-CAND-ERMS-PRCTRANS:AECO/EMP</v>
      </c>
      <c r="AF2772" s="0" t="str">
        <f aca="false">D2772&amp;V2772</f>
        <v>FT-CAND-ERMS-PRC-</v>
      </c>
    </row>
    <row r="2773" customFormat="false" ht="12.75" hidden="false" customHeight="false" outlineLevel="0" collapsed="false">
      <c r="A2773" s="80" t="n">
        <v>36682</v>
      </c>
      <c r="B2773" s="81" t="s">
        <v>55</v>
      </c>
      <c r="C2773" s="81" t="s">
        <v>56</v>
      </c>
      <c r="D2773" s="81" t="s">
        <v>94</v>
      </c>
      <c r="E2773" s="81" t="s">
        <v>24</v>
      </c>
      <c r="F2773" s="81"/>
      <c r="G2773" s="81" t="s">
        <v>83</v>
      </c>
      <c r="H2773" s="88" t="n">
        <v>41334</v>
      </c>
      <c r="I2773" s="81" t="n">
        <v>0</v>
      </c>
      <c r="J2773" s="81" t="n">
        <v>0</v>
      </c>
      <c r="K2773" s="82" t="n">
        <f aca="false">IF(J2773=0,0,J2773/I2773)</f>
        <v>0</v>
      </c>
      <c r="L2773" s="82" t="n">
        <f aca="false">I2773/UOM</f>
        <v>0</v>
      </c>
      <c r="M2773" s="82" t="n">
        <f aca="false">J2773/UOM</f>
        <v>0</v>
      </c>
      <c r="N2773" s="83" t="str">
        <f aca="false">IF(F2773="P","PHY",IF(F2773="G","G",E2773))</f>
        <v>P</v>
      </c>
      <c r="O2773" s="83" t="str">
        <f aca="false">IF(ISNA(VLOOKUP(G2773,BadCanCurves,1,FALSE())),VLOOKUP(D2773,FOLIOS,6,FALSE()),"not used")</f>
        <v>not used</v>
      </c>
      <c r="P2773" s="83" t="n">
        <f aca="false">IF($N2773="P",VLOOKUP(H2773,PrcBuckets,2,FALSE()),0)</f>
        <v>14</v>
      </c>
      <c r="Q2773" s="83" t="n">
        <f aca="false">IF($N2773="D",VLOOKUP(H2773,BasisBuckets,2,FALSE()),0)</f>
        <v>0</v>
      </c>
      <c r="R2773" s="83" t="n">
        <f aca="false">IF($N2773="PHY",VLOOKUP(H2773,PGDBuckets,2,FALSE()),0)</f>
        <v>0</v>
      </c>
      <c r="S2773" s="83" t="n">
        <f aca="false">IF($N2773="G",VLOOKUP(H2773,PGDBuckets,2,FALSE()),0)</f>
        <v>0</v>
      </c>
      <c r="T2773" s="83" t="n">
        <f aca="false">SUM(P2773:S2773)</f>
        <v>14</v>
      </c>
      <c r="U2773" s="83" t="str">
        <f aca="false">IF(O2773="not used","-",O2773&amp;N2773&amp;T2773)</f>
        <v>-</v>
      </c>
      <c r="V2773" s="83" t="str">
        <f aca="false">IF(O2773="Not Used","-",VLOOKUP(D2773,FOLIOS,7,FALSE())&amp;H2773)</f>
        <v>-</v>
      </c>
      <c r="W2773" s="83" t="str">
        <f aca="false">IF(U2773="-","-",O2773&amp;E2773&amp;H2773)</f>
        <v>-</v>
      </c>
      <c r="X2773" s="84" t="str">
        <f aca="false">D2773&amp;G2773</f>
        <v>FT-CAND-ERMS-PRCTRANS:AECO/EMP</v>
      </c>
      <c r="AF2773" s="0" t="str">
        <f aca="false">D2773&amp;V2773</f>
        <v>FT-CAND-ERMS-PRC-</v>
      </c>
    </row>
    <row r="2774" customFormat="false" ht="12.75" hidden="false" customHeight="false" outlineLevel="0" collapsed="false">
      <c r="A2774" s="80" t="n">
        <v>36682</v>
      </c>
      <c r="B2774" s="81" t="s">
        <v>55</v>
      </c>
      <c r="C2774" s="81" t="s">
        <v>56</v>
      </c>
      <c r="D2774" s="81" t="s">
        <v>94</v>
      </c>
      <c r="E2774" s="81" t="s">
        <v>24</v>
      </c>
      <c r="F2774" s="81"/>
      <c r="G2774" s="81" t="s">
        <v>83</v>
      </c>
      <c r="H2774" s="88" t="n">
        <v>41365</v>
      </c>
      <c r="I2774" s="81" t="n">
        <v>0</v>
      </c>
      <c r="J2774" s="81" t="n">
        <v>0</v>
      </c>
      <c r="K2774" s="82" t="n">
        <f aca="false">IF(J2774=0,0,J2774/I2774)</f>
        <v>0</v>
      </c>
      <c r="L2774" s="82" t="n">
        <f aca="false">I2774/UOM</f>
        <v>0</v>
      </c>
      <c r="M2774" s="82" t="n">
        <f aca="false">J2774/UOM</f>
        <v>0</v>
      </c>
      <c r="N2774" s="83" t="str">
        <f aca="false">IF(F2774="P","PHY",IF(F2774="G","G",E2774))</f>
        <v>P</v>
      </c>
      <c r="O2774" s="83" t="str">
        <f aca="false">IF(ISNA(VLOOKUP(G2774,BadCanCurves,1,FALSE())),VLOOKUP(D2774,FOLIOS,6,FALSE()),"not used")</f>
        <v>not used</v>
      </c>
      <c r="P2774" s="83" t="n">
        <f aca="false">IF($N2774="P",VLOOKUP(H2774,PrcBuckets,2,FALSE()),0)</f>
        <v>14</v>
      </c>
      <c r="Q2774" s="83" t="n">
        <f aca="false">IF($N2774="D",VLOOKUP(H2774,BasisBuckets,2,FALSE()),0)</f>
        <v>0</v>
      </c>
      <c r="R2774" s="83" t="n">
        <f aca="false">IF($N2774="PHY",VLOOKUP(H2774,PGDBuckets,2,FALSE()),0)</f>
        <v>0</v>
      </c>
      <c r="S2774" s="83" t="n">
        <f aca="false">IF($N2774="G",VLOOKUP(H2774,PGDBuckets,2,FALSE()),0)</f>
        <v>0</v>
      </c>
      <c r="T2774" s="83" t="n">
        <f aca="false">SUM(P2774:S2774)</f>
        <v>14</v>
      </c>
      <c r="U2774" s="83" t="str">
        <f aca="false">IF(O2774="not used","-",O2774&amp;N2774&amp;T2774)</f>
        <v>-</v>
      </c>
      <c r="V2774" s="83" t="str">
        <f aca="false">IF(O2774="Not Used","-",VLOOKUP(D2774,FOLIOS,7,FALSE())&amp;H2774)</f>
        <v>-</v>
      </c>
      <c r="W2774" s="83" t="str">
        <f aca="false">IF(U2774="-","-",O2774&amp;E2774&amp;H2774)</f>
        <v>-</v>
      </c>
      <c r="X2774" s="84" t="str">
        <f aca="false">D2774&amp;G2774</f>
        <v>FT-CAND-ERMS-PRCTRANS:AECO/EMP</v>
      </c>
      <c r="AF2774" s="0" t="str">
        <f aca="false">D2774&amp;V2774</f>
        <v>FT-CAND-ERMS-PRC-</v>
      </c>
    </row>
    <row r="2775" customFormat="false" ht="12.75" hidden="false" customHeight="false" outlineLevel="0" collapsed="false">
      <c r="A2775" s="80" t="n">
        <v>36682</v>
      </c>
      <c r="B2775" s="81" t="s">
        <v>55</v>
      </c>
      <c r="C2775" s="81" t="s">
        <v>56</v>
      </c>
      <c r="D2775" s="81" t="s">
        <v>94</v>
      </c>
      <c r="E2775" s="81" t="s">
        <v>24</v>
      </c>
      <c r="F2775" s="81"/>
      <c r="G2775" s="81" t="s">
        <v>83</v>
      </c>
      <c r="H2775" s="88" t="n">
        <v>41395</v>
      </c>
      <c r="I2775" s="81" t="n">
        <v>0</v>
      </c>
      <c r="J2775" s="81" t="n">
        <v>0</v>
      </c>
      <c r="K2775" s="82" t="n">
        <f aca="false">IF(J2775=0,0,J2775/I2775)</f>
        <v>0</v>
      </c>
      <c r="L2775" s="82" t="n">
        <f aca="false">I2775/UOM</f>
        <v>0</v>
      </c>
      <c r="M2775" s="82" t="n">
        <f aca="false">J2775/UOM</f>
        <v>0</v>
      </c>
      <c r="N2775" s="83" t="str">
        <f aca="false">IF(F2775="P","PHY",IF(F2775="G","G",E2775))</f>
        <v>P</v>
      </c>
      <c r="O2775" s="83" t="str">
        <f aca="false">IF(ISNA(VLOOKUP(G2775,BadCanCurves,1,FALSE())),VLOOKUP(D2775,FOLIOS,6,FALSE()),"not used")</f>
        <v>not used</v>
      </c>
      <c r="P2775" s="83" t="n">
        <f aca="false">IF($N2775="P",VLOOKUP(H2775,PrcBuckets,2,FALSE()),0)</f>
        <v>14</v>
      </c>
      <c r="Q2775" s="83" t="n">
        <f aca="false">IF($N2775="D",VLOOKUP(H2775,BasisBuckets,2,FALSE()),0)</f>
        <v>0</v>
      </c>
      <c r="R2775" s="83" t="n">
        <f aca="false">IF($N2775="PHY",VLOOKUP(H2775,PGDBuckets,2,FALSE()),0)</f>
        <v>0</v>
      </c>
      <c r="S2775" s="83" t="n">
        <f aca="false">IF($N2775="G",VLOOKUP(H2775,PGDBuckets,2,FALSE()),0)</f>
        <v>0</v>
      </c>
      <c r="T2775" s="83" t="n">
        <f aca="false">SUM(P2775:S2775)</f>
        <v>14</v>
      </c>
      <c r="U2775" s="83" t="str">
        <f aca="false">IF(O2775="not used","-",O2775&amp;N2775&amp;T2775)</f>
        <v>-</v>
      </c>
      <c r="V2775" s="83" t="str">
        <f aca="false">IF(O2775="Not Used","-",VLOOKUP(D2775,FOLIOS,7,FALSE())&amp;H2775)</f>
        <v>-</v>
      </c>
      <c r="W2775" s="83" t="str">
        <f aca="false">IF(U2775="-","-",O2775&amp;E2775&amp;H2775)</f>
        <v>-</v>
      </c>
      <c r="X2775" s="84" t="str">
        <f aca="false">D2775&amp;G2775</f>
        <v>FT-CAND-ERMS-PRCTRANS:AECO/EMP</v>
      </c>
      <c r="AF2775" s="0" t="str">
        <f aca="false">D2775&amp;V2775</f>
        <v>FT-CAND-ERMS-PRC-</v>
      </c>
    </row>
    <row r="2776" customFormat="false" ht="12.75" hidden="false" customHeight="false" outlineLevel="0" collapsed="false">
      <c r="A2776" s="80" t="n">
        <v>36682</v>
      </c>
      <c r="B2776" s="81" t="s">
        <v>55</v>
      </c>
      <c r="C2776" s="81" t="s">
        <v>56</v>
      </c>
      <c r="D2776" s="81" t="s">
        <v>94</v>
      </c>
      <c r="E2776" s="81" t="s">
        <v>24</v>
      </c>
      <c r="F2776" s="81"/>
      <c r="G2776" s="81" t="s">
        <v>83</v>
      </c>
      <c r="H2776" s="88" t="n">
        <v>41426</v>
      </c>
      <c r="I2776" s="81" t="n">
        <v>0</v>
      </c>
      <c r="J2776" s="81" t="n">
        <v>0</v>
      </c>
      <c r="K2776" s="82" t="n">
        <f aca="false">IF(J2776=0,0,J2776/I2776)</f>
        <v>0</v>
      </c>
      <c r="L2776" s="82" t="n">
        <f aca="false">I2776/UOM</f>
        <v>0</v>
      </c>
      <c r="M2776" s="82" t="n">
        <f aca="false">J2776/UOM</f>
        <v>0</v>
      </c>
      <c r="N2776" s="83" t="str">
        <f aca="false">IF(F2776="P","PHY",IF(F2776="G","G",E2776))</f>
        <v>P</v>
      </c>
      <c r="O2776" s="83" t="str">
        <f aca="false">IF(ISNA(VLOOKUP(G2776,BadCanCurves,1,FALSE())),VLOOKUP(D2776,FOLIOS,6,FALSE()),"not used")</f>
        <v>not used</v>
      </c>
      <c r="P2776" s="83" t="n">
        <f aca="false">IF($N2776="P",VLOOKUP(H2776,PrcBuckets,2,FALSE()),0)</f>
        <v>14</v>
      </c>
      <c r="Q2776" s="83" t="n">
        <f aca="false">IF($N2776="D",VLOOKUP(H2776,BasisBuckets,2,FALSE()),0)</f>
        <v>0</v>
      </c>
      <c r="R2776" s="83" t="n">
        <f aca="false">IF($N2776="PHY",VLOOKUP(H2776,PGDBuckets,2,FALSE()),0)</f>
        <v>0</v>
      </c>
      <c r="S2776" s="83" t="n">
        <f aca="false">IF($N2776="G",VLOOKUP(H2776,PGDBuckets,2,FALSE()),0)</f>
        <v>0</v>
      </c>
      <c r="T2776" s="83" t="n">
        <f aca="false">SUM(P2776:S2776)</f>
        <v>14</v>
      </c>
      <c r="U2776" s="83" t="str">
        <f aca="false">IF(O2776="not used","-",O2776&amp;N2776&amp;T2776)</f>
        <v>-</v>
      </c>
      <c r="V2776" s="83" t="str">
        <f aca="false">IF(O2776="Not Used","-",VLOOKUP(D2776,FOLIOS,7,FALSE())&amp;H2776)</f>
        <v>-</v>
      </c>
      <c r="W2776" s="83" t="str">
        <f aca="false">IF(U2776="-","-",O2776&amp;E2776&amp;H2776)</f>
        <v>-</v>
      </c>
      <c r="X2776" s="84" t="str">
        <f aca="false">D2776&amp;G2776</f>
        <v>FT-CAND-ERMS-PRCTRANS:AECO/EMP</v>
      </c>
      <c r="AF2776" s="0" t="str">
        <f aca="false">D2776&amp;V2776</f>
        <v>FT-CAND-ERMS-PRC-</v>
      </c>
    </row>
    <row r="2777" customFormat="false" ht="12.75" hidden="false" customHeight="false" outlineLevel="0" collapsed="false">
      <c r="A2777" s="80" t="n">
        <v>36682</v>
      </c>
      <c r="B2777" s="81" t="s">
        <v>55</v>
      </c>
      <c r="C2777" s="81" t="s">
        <v>56</v>
      </c>
      <c r="D2777" s="81" t="s">
        <v>94</v>
      </c>
      <c r="E2777" s="81" t="s">
        <v>24</v>
      </c>
      <c r="F2777" s="81"/>
      <c r="G2777" s="81" t="s">
        <v>83</v>
      </c>
      <c r="H2777" s="88" t="n">
        <v>41456</v>
      </c>
      <c r="I2777" s="81" t="n">
        <v>0</v>
      </c>
      <c r="J2777" s="81" t="n">
        <v>0</v>
      </c>
      <c r="K2777" s="82" t="n">
        <f aca="false">IF(J2777=0,0,J2777/I2777)</f>
        <v>0</v>
      </c>
      <c r="L2777" s="82" t="n">
        <f aca="false">I2777/UOM</f>
        <v>0</v>
      </c>
      <c r="M2777" s="82" t="n">
        <f aca="false">J2777/UOM</f>
        <v>0</v>
      </c>
      <c r="N2777" s="83" t="str">
        <f aca="false">IF(F2777="P","PHY",IF(F2777="G","G",E2777))</f>
        <v>P</v>
      </c>
      <c r="O2777" s="83" t="str">
        <f aca="false">IF(ISNA(VLOOKUP(G2777,BadCanCurves,1,FALSE())),VLOOKUP(D2777,FOLIOS,6,FALSE()),"not used")</f>
        <v>not used</v>
      </c>
      <c r="P2777" s="83" t="n">
        <f aca="false">IF($N2777="P",VLOOKUP(H2777,PrcBuckets,2,FALSE()),0)</f>
        <v>14</v>
      </c>
      <c r="Q2777" s="83" t="n">
        <f aca="false">IF($N2777="D",VLOOKUP(H2777,BasisBuckets,2,FALSE()),0)</f>
        <v>0</v>
      </c>
      <c r="R2777" s="83" t="n">
        <f aca="false">IF($N2777="PHY",VLOOKUP(H2777,PGDBuckets,2,FALSE()),0)</f>
        <v>0</v>
      </c>
      <c r="S2777" s="83" t="n">
        <f aca="false">IF($N2777="G",VLOOKUP(H2777,PGDBuckets,2,FALSE()),0)</f>
        <v>0</v>
      </c>
      <c r="T2777" s="83" t="n">
        <f aca="false">SUM(P2777:S2777)</f>
        <v>14</v>
      </c>
      <c r="U2777" s="83" t="str">
        <f aca="false">IF(O2777="not used","-",O2777&amp;N2777&amp;T2777)</f>
        <v>-</v>
      </c>
      <c r="V2777" s="83" t="str">
        <f aca="false">IF(O2777="Not Used","-",VLOOKUP(D2777,FOLIOS,7,FALSE())&amp;H2777)</f>
        <v>-</v>
      </c>
      <c r="W2777" s="83" t="str">
        <f aca="false">IF(U2777="-","-",O2777&amp;E2777&amp;H2777)</f>
        <v>-</v>
      </c>
      <c r="X2777" s="84" t="str">
        <f aca="false">D2777&amp;G2777</f>
        <v>FT-CAND-ERMS-PRCTRANS:AECO/EMP</v>
      </c>
      <c r="AF2777" s="0" t="str">
        <f aca="false">D2777&amp;V2777</f>
        <v>FT-CAND-ERMS-PRC-</v>
      </c>
    </row>
    <row r="2778" customFormat="false" ht="12.75" hidden="false" customHeight="false" outlineLevel="0" collapsed="false">
      <c r="A2778" s="80" t="n">
        <v>36682</v>
      </c>
      <c r="B2778" s="81" t="s">
        <v>55</v>
      </c>
      <c r="C2778" s="81" t="s">
        <v>56</v>
      </c>
      <c r="D2778" s="81" t="s">
        <v>94</v>
      </c>
      <c r="E2778" s="81" t="s">
        <v>24</v>
      </c>
      <c r="F2778" s="81"/>
      <c r="G2778" s="81" t="s">
        <v>83</v>
      </c>
      <c r="H2778" s="88" t="n">
        <v>41487</v>
      </c>
      <c r="I2778" s="81" t="n">
        <v>0</v>
      </c>
      <c r="J2778" s="81" t="n">
        <v>0</v>
      </c>
      <c r="K2778" s="82" t="n">
        <f aca="false">IF(J2778=0,0,J2778/I2778)</f>
        <v>0</v>
      </c>
      <c r="L2778" s="82" t="n">
        <f aca="false">I2778/UOM</f>
        <v>0</v>
      </c>
      <c r="M2778" s="82" t="n">
        <f aca="false">J2778/UOM</f>
        <v>0</v>
      </c>
      <c r="N2778" s="83" t="str">
        <f aca="false">IF(F2778="P","PHY",IF(F2778="G","G",E2778))</f>
        <v>P</v>
      </c>
      <c r="O2778" s="83" t="str">
        <f aca="false">IF(ISNA(VLOOKUP(G2778,BadCanCurves,1,FALSE())),VLOOKUP(D2778,FOLIOS,6,FALSE()),"not used")</f>
        <v>not used</v>
      </c>
      <c r="P2778" s="83" t="n">
        <f aca="false">IF($N2778="P",VLOOKUP(H2778,PrcBuckets,2,FALSE()),0)</f>
        <v>14</v>
      </c>
      <c r="Q2778" s="83" t="n">
        <f aca="false">IF($N2778="D",VLOOKUP(H2778,BasisBuckets,2,FALSE()),0)</f>
        <v>0</v>
      </c>
      <c r="R2778" s="83" t="n">
        <f aca="false">IF($N2778="PHY",VLOOKUP(H2778,PGDBuckets,2,FALSE()),0)</f>
        <v>0</v>
      </c>
      <c r="S2778" s="83" t="n">
        <f aca="false">IF($N2778="G",VLOOKUP(H2778,PGDBuckets,2,FALSE()),0)</f>
        <v>0</v>
      </c>
      <c r="T2778" s="83" t="n">
        <f aca="false">SUM(P2778:S2778)</f>
        <v>14</v>
      </c>
      <c r="U2778" s="83" t="str">
        <f aca="false">IF(O2778="not used","-",O2778&amp;N2778&amp;T2778)</f>
        <v>-</v>
      </c>
      <c r="V2778" s="83" t="str">
        <f aca="false">IF(O2778="Not Used","-",VLOOKUP(D2778,FOLIOS,7,FALSE())&amp;H2778)</f>
        <v>-</v>
      </c>
      <c r="W2778" s="83" t="str">
        <f aca="false">IF(U2778="-","-",O2778&amp;E2778&amp;H2778)</f>
        <v>-</v>
      </c>
      <c r="X2778" s="84" t="str">
        <f aca="false">D2778&amp;G2778</f>
        <v>FT-CAND-ERMS-PRCTRANS:AECO/EMP</v>
      </c>
      <c r="AF2778" s="0" t="str">
        <f aca="false">D2778&amp;V2778</f>
        <v>FT-CAND-ERMS-PRC-</v>
      </c>
    </row>
    <row r="2779" customFormat="false" ht="12.75" hidden="false" customHeight="false" outlineLevel="0" collapsed="false">
      <c r="A2779" s="80" t="n">
        <v>36682</v>
      </c>
      <c r="B2779" s="81" t="s">
        <v>55</v>
      </c>
      <c r="C2779" s="81" t="s">
        <v>56</v>
      </c>
      <c r="D2779" s="81" t="s">
        <v>94</v>
      </c>
      <c r="E2779" s="81" t="s">
        <v>24</v>
      </c>
      <c r="F2779" s="81"/>
      <c r="G2779" s="81" t="s">
        <v>83</v>
      </c>
      <c r="H2779" s="88" t="n">
        <v>41518</v>
      </c>
      <c r="I2779" s="81" t="n">
        <v>0</v>
      </c>
      <c r="J2779" s="81" t="n">
        <v>0</v>
      </c>
      <c r="K2779" s="82" t="n">
        <f aca="false">IF(J2779=0,0,J2779/I2779)</f>
        <v>0</v>
      </c>
      <c r="L2779" s="82" t="n">
        <f aca="false">I2779/UOM</f>
        <v>0</v>
      </c>
      <c r="M2779" s="82" t="n">
        <f aca="false">J2779/UOM</f>
        <v>0</v>
      </c>
      <c r="N2779" s="83" t="str">
        <f aca="false">IF(F2779="P","PHY",IF(F2779="G","G",E2779))</f>
        <v>P</v>
      </c>
      <c r="O2779" s="83" t="str">
        <f aca="false">IF(ISNA(VLOOKUP(G2779,BadCanCurves,1,FALSE())),VLOOKUP(D2779,FOLIOS,6,FALSE()),"not used")</f>
        <v>not used</v>
      </c>
      <c r="P2779" s="83" t="n">
        <f aca="false">IF($N2779="P",VLOOKUP(H2779,PrcBuckets,2,FALSE()),0)</f>
        <v>14</v>
      </c>
      <c r="Q2779" s="83" t="n">
        <f aca="false">IF($N2779="D",VLOOKUP(H2779,BasisBuckets,2,FALSE()),0)</f>
        <v>0</v>
      </c>
      <c r="R2779" s="83" t="n">
        <f aca="false">IF($N2779="PHY",VLOOKUP(H2779,PGDBuckets,2,FALSE()),0)</f>
        <v>0</v>
      </c>
      <c r="S2779" s="83" t="n">
        <f aca="false">IF($N2779="G",VLOOKUP(H2779,PGDBuckets,2,FALSE()),0)</f>
        <v>0</v>
      </c>
      <c r="T2779" s="83" t="n">
        <f aca="false">SUM(P2779:S2779)</f>
        <v>14</v>
      </c>
      <c r="U2779" s="83" t="str">
        <f aca="false">IF(O2779="not used","-",O2779&amp;N2779&amp;T2779)</f>
        <v>-</v>
      </c>
      <c r="V2779" s="83" t="str">
        <f aca="false">IF(O2779="Not Used","-",VLOOKUP(D2779,FOLIOS,7,FALSE())&amp;H2779)</f>
        <v>-</v>
      </c>
      <c r="W2779" s="83" t="str">
        <f aca="false">IF(U2779="-","-",O2779&amp;E2779&amp;H2779)</f>
        <v>-</v>
      </c>
      <c r="X2779" s="84" t="str">
        <f aca="false">D2779&amp;G2779</f>
        <v>FT-CAND-ERMS-PRCTRANS:AECO/EMP</v>
      </c>
      <c r="AF2779" s="0" t="str">
        <f aca="false">D2779&amp;V2779</f>
        <v>FT-CAND-ERMS-PRC-</v>
      </c>
    </row>
    <row r="2780" customFormat="false" ht="12.75" hidden="false" customHeight="false" outlineLevel="0" collapsed="false">
      <c r="A2780" s="80" t="n">
        <v>36682</v>
      </c>
      <c r="B2780" s="81" t="s">
        <v>55</v>
      </c>
      <c r="C2780" s="81" t="s">
        <v>56</v>
      </c>
      <c r="D2780" s="81" t="s">
        <v>94</v>
      </c>
      <c r="E2780" s="81" t="s">
        <v>24</v>
      </c>
      <c r="F2780" s="81"/>
      <c r="G2780" s="81" t="s">
        <v>83</v>
      </c>
      <c r="H2780" s="88" t="n">
        <v>41548</v>
      </c>
      <c r="I2780" s="81" t="n">
        <v>0</v>
      </c>
      <c r="J2780" s="81" t="n">
        <v>0</v>
      </c>
      <c r="K2780" s="82" t="n">
        <f aca="false">IF(J2780=0,0,J2780/I2780)</f>
        <v>0</v>
      </c>
      <c r="L2780" s="82" t="n">
        <f aca="false">I2780/UOM</f>
        <v>0</v>
      </c>
      <c r="M2780" s="82" t="n">
        <f aca="false">J2780/UOM</f>
        <v>0</v>
      </c>
      <c r="N2780" s="83" t="str">
        <f aca="false">IF(F2780="P","PHY",IF(F2780="G","G",E2780))</f>
        <v>P</v>
      </c>
      <c r="O2780" s="83" t="str">
        <f aca="false">IF(ISNA(VLOOKUP(G2780,BadCanCurves,1,FALSE())),VLOOKUP(D2780,FOLIOS,6,FALSE()),"not used")</f>
        <v>not used</v>
      </c>
      <c r="P2780" s="83" t="n">
        <f aca="false">IF($N2780="P",VLOOKUP(H2780,PrcBuckets,2,FALSE()),0)</f>
        <v>14</v>
      </c>
      <c r="Q2780" s="83" t="n">
        <f aca="false">IF($N2780="D",VLOOKUP(H2780,BasisBuckets,2,FALSE()),0)</f>
        <v>0</v>
      </c>
      <c r="R2780" s="83" t="n">
        <f aca="false">IF($N2780="PHY",VLOOKUP(H2780,PGDBuckets,2,FALSE()),0)</f>
        <v>0</v>
      </c>
      <c r="S2780" s="83" t="n">
        <f aca="false">IF($N2780="G",VLOOKUP(H2780,PGDBuckets,2,FALSE()),0)</f>
        <v>0</v>
      </c>
      <c r="T2780" s="83" t="n">
        <f aca="false">SUM(P2780:S2780)</f>
        <v>14</v>
      </c>
      <c r="U2780" s="83" t="str">
        <f aca="false">IF(O2780="not used","-",O2780&amp;N2780&amp;T2780)</f>
        <v>-</v>
      </c>
      <c r="V2780" s="83" t="str">
        <f aca="false">IF(O2780="Not Used","-",VLOOKUP(D2780,FOLIOS,7,FALSE())&amp;H2780)</f>
        <v>-</v>
      </c>
      <c r="W2780" s="83" t="str">
        <f aca="false">IF(U2780="-","-",O2780&amp;E2780&amp;H2780)</f>
        <v>-</v>
      </c>
      <c r="X2780" s="84" t="str">
        <f aca="false">D2780&amp;G2780</f>
        <v>FT-CAND-ERMS-PRCTRANS:AECO/EMP</v>
      </c>
      <c r="AF2780" s="0" t="str">
        <f aca="false">D2780&amp;V2780</f>
        <v>FT-CAND-ERMS-PRC-</v>
      </c>
    </row>
    <row r="2781" customFormat="false" ht="12.75" hidden="false" customHeight="false" outlineLevel="0" collapsed="false">
      <c r="A2781" s="80" t="n">
        <v>36682</v>
      </c>
      <c r="B2781" s="81" t="s">
        <v>55</v>
      </c>
      <c r="C2781" s="81" t="s">
        <v>56</v>
      </c>
      <c r="D2781" s="81" t="s">
        <v>94</v>
      </c>
      <c r="E2781" s="81" t="s">
        <v>24</v>
      </c>
      <c r="F2781" s="81"/>
      <c r="G2781" s="81" t="s">
        <v>83</v>
      </c>
      <c r="H2781" s="88" t="n">
        <v>41579</v>
      </c>
      <c r="I2781" s="81" t="n">
        <v>0</v>
      </c>
      <c r="J2781" s="81" t="n">
        <v>0</v>
      </c>
      <c r="K2781" s="82" t="n">
        <f aca="false">IF(J2781=0,0,J2781/I2781)</f>
        <v>0</v>
      </c>
      <c r="L2781" s="82" t="n">
        <f aca="false">I2781/UOM</f>
        <v>0</v>
      </c>
      <c r="M2781" s="82" t="n">
        <f aca="false">J2781/UOM</f>
        <v>0</v>
      </c>
      <c r="N2781" s="83" t="str">
        <f aca="false">IF(F2781="P","PHY",IF(F2781="G","G",E2781))</f>
        <v>P</v>
      </c>
      <c r="O2781" s="83" t="str">
        <f aca="false">IF(ISNA(VLOOKUP(G2781,BadCanCurves,1,FALSE())),VLOOKUP(D2781,FOLIOS,6,FALSE()),"not used")</f>
        <v>not used</v>
      </c>
      <c r="P2781" s="83" t="n">
        <f aca="false">IF($N2781="P",VLOOKUP(H2781,PrcBuckets,2,FALSE()),0)</f>
        <v>14</v>
      </c>
      <c r="Q2781" s="83" t="n">
        <f aca="false">IF($N2781="D",VLOOKUP(H2781,BasisBuckets,2,FALSE()),0)</f>
        <v>0</v>
      </c>
      <c r="R2781" s="83" t="n">
        <f aca="false">IF($N2781="PHY",VLOOKUP(H2781,PGDBuckets,2,FALSE()),0)</f>
        <v>0</v>
      </c>
      <c r="S2781" s="83" t="n">
        <f aca="false">IF($N2781="G",VLOOKUP(H2781,PGDBuckets,2,FALSE()),0)</f>
        <v>0</v>
      </c>
      <c r="T2781" s="83" t="n">
        <f aca="false">SUM(P2781:S2781)</f>
        <v>14</v>
      </c>
      <c r="U2781" s="83" t="str">
        <f aca="false">IF(O2781="not used","-",O2781&amp;N2781&amp;T2781)</f>
        <v>-</v>
      </c>
      <c r="V2781" s="83" t="str">
        <f aca="false">IF(O2781="Not Used","-",VLOOKUP(D2781,FOLIOS,7,FALSE())&amp;H2781)</f>
        <v>-</v>
      </c>
      <c r="W2781" s="83" t="str">
        <f aca="false">IF(U2781="-","-",O2781&amp;E2781&amp;H2781)</f>
        <v>-</v>
      </c>
      <c r="X2781" s="84" t="str">
        <f aca="false">D2781&amp;G2781</f>
        <v>FT-CAND-ERMS-PRCTRANS:AECO/EMP</v>
      </c>
      <c r="AF2781" s="0" t="str">
        <f aca="false">D2781&amp;V2781</f>
        <v>FT-CAND-ERMS-PRC-</v>
      </c>
    </row>
    <row r="2782" customFormat="false" ht="12.75" hidden="false" customHeight="false" outlineLevel="0" collapsed="false">
      <c r="A2782" s="80" t="n">
        <v>36682</v>
      </c>
      <c r="B2782" s="81" t="s">
        <v>55</v>
      </c>
      <c r="C2782" s="81" t="s">
        <v>56</v>
      </c>
      <c r="D2782" s="81" t="s">
        <v>94</v>
      </c>
      <c r="E2782" s="81" t="s">
        <v>24</v>
      </c>
      <c r="F2782" s="81"/>
      <c r="G2782" s="81" t="s">
        <v>83</v>
      </c>
      <c r="H2782" s="88" t="n">
        <v>41609</v>
      </c>
      <c r="I2782" s="81" t="n">
        <v>0</v>
      </c>
      <c r="J2782" s="81" t="n">
        <v>0</v>
      </c>
      <c r="K2782" s="82" t="n">
        <f aca="false">IF(J2782=0,0,J2782/I2782)</f>
        <v>0</v>
      </c>
      <c r="L2782" s="82" t="n">
        <f aca="false">I2782/UOM</f>
        <v>0</v>
      </c>
      <c r="M2782" s="82" t="n">
        <f aca="false">J2782/UOM</f>
        <v>0</v>
      </c>
      <c r="N2782" s="83" t="str">
        <f aca="false">IF(F2782="P","PHY",IF(F2782="G","G",E2782))</f>
        <v>P</v>
      </c>
      <c r="O2782" s="83" t="str">
        <f aca="false">IF(ISNA(VLOOKUP(G2782,BadCanCurves,1,FALSE())),VLOOKUP(D2782,FOLIOS,6,FALSE()),"not used")</f>
        <v>not used</v>
      </c>
      <c r="P2782" s="83" t="n">
        <f aca="false">IF($N2782="P",VLOOKUP(H2782,PrcBuckets,2,FALSE()),0)</f>
        <v>14</v>
      </c>
      <c r="Q2782" s="83" t="n">
        <f aca="false">IF($N2782="D",VLOOKUP(H2782,BasisBuckets,2,FALSE()),0)</f>
        <v>0</v>
      </c>
      <c r="R2782" s="83" t="n">
        <f aca="false">IF($N2782="PHY",VLOOKUP(H2782,PGDBuckets,2,FALSE()),0)</f>
        <v>0</v>
      </c>
      <c r="S2782" s="83" t="n">
        <f aca="false">IF($N2782="G",VLOOKUP(H2782,PGDBuckets,2,FALSE()),0)</f>
        <v>0</v>
      </c>
      <c r="T2782" s="83" t="n">
        <f aca="false">SUM(P2782:S2782)</f>
        <v>14</v>
      </c>
      <c r="U2782" s="83" t="str">
        <f aca="false">IF(O2782="not used","-",O2782&amp;N2782&amp;T2782)</f>
        <v>-</v>
      </c>
      <c r="V2782" s="83" t="str">
        <f aca="false">IF(O2782="Not Used","-",VLOOKUP(D2782,FOLIOS,7,FALSE())&amp;H2782)</f>
        <v>-</v>
      </c>
      <c r="W2782" s="83" t="str">
        <f aca="false">IF(U2782="-","-",O2782&amp;E2782&amp;H2782)</f>
        <v>-</v>
      </c>
      <c r="X2782" s="84" t="str">
        <f aca="false">D2782&amp;G2782</f>
        <v>FT-CAND-ERMS-PRCTRANS:AECO/EMP</v>
      </c>
      <c r="AF2782" s="0" t="str">
        <f aca="false">D2782&amp;V2782</f>
        <v>FT-CAND-ERMS-PRC-</v>
      </c>
    </row>
    <row r="2783" customFormat="false" ht="12.75" hidden="false" customHeight="false" outlineLevel="0" collapsed="false">
      <c r="A2783" s="80" t="n">
        <v>36682</v>
      </c>
      <c r="B2783" s="81" t="s">
        <v>55</v>
      </c>
      <c r="C2783" s="81" t="s">
        <v>56</v>
      </c>
      <c r="D2783" s="81" t="s">
        <v>94</v>
      </c>
      <c r="E2783" s="81" t="s">
        <v>24</v>
      </c>
      <c r="F2783" s="81"/>
      <c r="G2783" s="81" t="s">
        <v>83</v>
      </c>
      <c r="H2783" s="88" t="n">
        <v>41640</v>
      </c>
      <c r="I2783" s="81" t="n">
        <v>0</v>
      </c>
      <c r="J2783" s="81" t="n">
        <v>0</v>
      </c>
      <c r="K2783" s="82" t="n">
        <f aca="false">IF(J2783=0,0,J2783/I2783)</f>
        <v>0</v>
      </c>
      <c r="L2783" s="82" t="n">
        <f aca="false">I2783/UOM</f>
        <v>0</v>
      </c>
      <c r="M2783" s="82" t="n">
        <f aca="false">J2783/UOM</f>
        <v>0</v>
      </c>
      <c r="N2783" s="83" t="str">
        <f aca="false">IF(F2783="P","PHY",IF(F2783="G","G",E2783))</f>
        <v>P</v>
      </c>
      <c r="O2783" s="83" t="str">
        <f aca="false">IF(ISNA(VLOOKUP(G2783,BadCanCurves,1,FALSE())),VLOOKUP(D2783,FOLIOS,6,FALSE()),"not used")</f>
        <v>not used</v>
      </c>
      <c r="P2783" s="83" t="n">
        <f aca="false">IF($N2783="P",VLOOKUP(H2783,PrcBuckets,2,FALSE()),0)</f>
        <v>14</v>
      </c>
      <c r="Q2783" s="83" t="n">
        <f aca="false">IF($N2783="D",VLOOKUP(H2783,BasisBuckets,2,FALSE()),0)</f>
        <v>0</v>
      </c>
      <c r="R2783" s="83" t="n">
        <f aca="false">IF($N2783="PHY",VLOOKUP(H2783,PGDBuckets,2,FALSE()),0)</f>
        <v>0</v>
      </c>
      <c r="S2783" s="83" t="n">
        <f aca="false">IF($N2783="G",VLOOKUP(H2783,PGDBuckets,2,FALSE()),0)</f>
        <v>0</v>
      </c>
      <c r="T2783" s="83" t="n">
        <f aca="false">SUM(P2783:S2783)</f>
        <v>14</v>
      </c>
      <c r="U2783" s="83" t="str">
        <f aca="false">IF(O2783="not used","-",O2783&amp;N2783&amp;T2783)</f>
        <v>-</v>
      </c>
      <c r="V2783" s="83" t="str">
        <f aca="false">IF(O2783="Not Used","-",VLOOKUP(D2783,FOLIOS,7,FALSE())&amp;H2783)</f>
        <v>-</v>
      </c>
      <c r="W2783" s="83" t="str">
        <f aca="false">IF(U2783="-","-",O2783&amp;E2783&amp;H2783)</f>
        <v>-</v>
      </c>
      <c r="X2783" s="84" t="str">
        <f aca="false">D2783&amp;G2783</f>
        <v>FT-CAND-ERMS-PRCTRANS:AECO/EMP</v>
      </c>
      <c r="AF2783" s="0" t="str">
        <f aca="false">D2783&amp;V2783</f>
        <v>FT-CAND-ERMS-PRC-</v>
      </c>
    </row>
    <row r="2784" customFormat="false" ht="12.75" hidden="false" customHeight="false" outlineLevel="0" collapsed="false">
      <c r="A2784" s="80" t="n">
        <v>36682</v>
      </c>
      <c r="B2784" s="81" t="s">
        <v>55</v>
      </c>
      <c r="C2784" s="81" t="s">
        <v>56</v>
      </c>
      <c r="D2784" s="81" t="s">
        <v>94</v>
      </c>
      <c r="E2784" s="81" t="s">
        <v>24</v>
      </c>
      <c r="F2784" s="81"/>
      <c r="G2784" s="81" t="s">
        <v>83</v>
      </c>
      <c r="H2784" s="88" t="n">
        <v>41671</v>
      </c>
      <c r="I2784" s="81" t="n">
        <v>0</v>
      </c>
      <c r="J2784" s="81" t="n">
        <v>0</v>
      </c>
      <c r="K2784" s="82" t="n">
        <f aca="false">IF(J2784=0,0,J2784/I2784)</f>
        <v>0</v>
      </c>
      <c r="L2784" s="82" t="n">
        <f aca="false">I2784/UOM</f>
        <v>0</v>
      </c>
      <c r="M2784" s="82" t="n">
        <f aca="false">J2784/UOM</f>
        <v>0</v>
      </c>
      <c r="N2784" s="83" t="str">
        <f aca="false">IF(F2784="P","PHY",IF(F2784="G","G",E2784))</f>
        <v>P</v>
      </c>
      <c r="O2784" s="83" t="str">
        <f aca="false">IF(ISNA(VLOOKUP(G2784,BadCanCurves,1,FALSE())),VLOOKUP(D2784,FOLIOS,6,FALSE()),"not used")</f>
        <v>not used</v>
      </c>
      <c r="P2784" s="83" t="n">
        <f aca="false">IF($N2784="P",VLOOKUP(H2784,PrcBuckets,2,FALSE()),0)</f>
        <v>14</v>
      </c>
      <c r="Q2784" s="83" t="n">
        <f aca="false">IF($N2784="D",VLOOKUP(H2784,BasisBuckets,2,FALSE()),0)</f>
        <v>0</v>
      </c>
      <c r="R2784" s="83" t="n">
        <f aca="false">IF($N2784="PHY",VLOOKUP(H2784,PGDBuckets,2,FALSE()),0)</f>
        <v>0</v>
      </c>
      <c r="S2784" s="83" t="n">
        <f aca="false">IF($N2784="G",VLOOKUP(H2784,PGDBuckets,2,FALSE()),0)</f>
        <v>0</v>
      </c>
      <c r="T2784" s="83" t="n">
        <f aca="false">SUM(P2784:S2784)</f>
        <v>14</v>
      </c>
      <c r="U2784" s="83" t="str">
        <f aca="false">IF(O2784="not used","-",O2784&amp;N2784&amp;T2784)</f>
        <v>-</v>
      </c>
      <c r="V2784" s="83" t="str">
        <f aca="false">IF(O2784="Not Used","-",VLOOKUP(D2784,FOLIOS,7,FALSE())&amp;H2784)</f>
        <v>-</v>
      </c>
      <c r="W2784" s="83" t="str">
        <f aca="false">IF(U2784="-","-",O2784&amp;E2784&amp;H2784)</f>
        <v>-</v>
      </c>
      <c r="X2784" s="84" t="str">
        <f aca="false">D2784&amp;G2784</f>
        <v>FT-CAND-ERMS-PRCTRANS:AECO/EMP</v>
      </c>
      <c r="AF2784" s="0" t="str">
        <f aca="false">D2784&amp;V2784</f>
        <v>FT-CAND-ERMS-PRC-</v>
      </c>
    </row>
    <row r="2785" customFormat="false" ht="12.75" hidden="false" customHeight="false" outlineLevel="0" collapsed="false">
      <c r="A2785" s="80" t="n">
        <v>36682</v>
      </c>
      <c r="B2785" s="81" t="s">
        <v>55</v>
      </c>
      <c r="C2785" s="81" t="s">
        <v>56</v>
      </c>
      <c r="D2785" s="81" t="s">
        <v>94</v>
      </c>
      <c r="E2785" s="81" t="s">
        <v>24</v>
      </c>
      <c r="F2785" s="81"/>
      <c r="G2785" s="81" t="s">
        <v>83</v>
      </c>
      <c r="H2785" s="88" t="n">
        <v>41699</v>
      </c>
      <c r="I2785" s="81" t="n">
        <v>0</v>
      </c>
      <c r="J2785" s="81" t="n">
        <v>0</v>
      </c>
      <c r="K2785" s="82" t="n">
        <f aca="false">IF(J2785=0,0,J2785/I2785)</f>
        <v>0</v>
      </c>
      <c r="L2785" s="82" t="n">
        <f aca="false">I2785/UOM</f>
        <v>0</v>
      </c>
      <c r="M2785" s="82" t="n">
        <f aca="false">J2785/UOM</f>
        <v>0</v>
      </c>
      <c r="N2785" s="83" t="str">
        <f aca="false">IF(F2785="P","PHY",IF(F2785="G","G",E2785))</f>
        <v>P</v>
      </c>
      <c r="O2785" s="83" t="str">
        <f aca="false">IF(ISNA(VLOOKUP(G2785,BadCanCurves,1,FALSE())),VLOOKUP(D2785,FOLIOS,6,FALSE()),"not used")</f>
        <v>not used</v>
      </c>
      <c r="P2785" s="83" t="n">
        <f aca="false">IF($N2785="P",VLOOKUP(H2785,PrcBuckets,2,FALSE()),0)</f>
        <v>14</v>
      </c>
      <c r="Q2785" s="83" t="n">
        <f aca="false">IF($N2785="D",VLOOKUP(H2785,BasisBuckets,2,FALSE()),0)</f>
        <v>0</v>
      </c>
      <c r="R2785" s="83" t="n">
        <f aca="false">IF($N2785="PHY",VLOOKUP(H2785,PGDBuckets,2,FALSE()),0)</f>
        <v>0</v>
      </c>
      <c r="S2785" s="83" t="n">
        <f aca="false">IF($N2785="G",VLOOKUP(H2785,PGDBuckets,2,FALSE()),0)</f>
        <v>0</v>
      </c>
      <c r="T2785" s="83" t="n">
        <f aca="false">SUM(P2785:S2785)</f>
        <v>14</v>
      </c>
      <c r="U2785" s="83" t="str">
        <f aca="false">IF(O2785="not used","-",O2785&amp;N2785&amp;T2785)</f>
        <v>-</v>
      </c>
      <c r="V2785" s="83" t="str">
        <f aca="false">IF(O2785="Not Used","-",VLOOKUP(D2785,FOLIOS,7,FALSE())&amp;H2785)</f>
        <v>-</v>
      </c>
      <c r="W2785" s="83" t="str">
        <f aca="false">IF(U2785="-","-",O2785&amp;E2785&amp;H2785)</f>
        <v>-</v>
      </c>
      <c r="X2785" s="84" t="str">
        <f aca="false">D2785&amp;G2785</f>
        <v>FT-CAND-ERMS-PRCTRANS:AECO/EMP</v>
      </c>
      <c r="AF2785" s="0" t="str">
        <f aca="false">D2785&amp;V2785</f>
        <v>FT-CAND-ERMS-PRC-</v>
      </c>
    </row>
    <row r="2786" customFormat="false" ht="12.75" hidden="false" customHeight="false" outlineLevel="0" collapsed="false">
      <c r="A2786" s="80" t="n">
        <v>36682</v>
      </c>
      <c r="B2786" s="81" t="s">
        <v>55</v>
      </c>
      <c r="C2786" s="81" t="s">
        <v>56</v>
      </c>
      <c r="D2786" s="81" t="s">
        <v>94</v>
      </c>
      <c r="E2786" s="81" t="s">
        <v>24</v>
      </c>
      <c r="F2786" s="81"/>
      <c r="G2786" s="81" t="s">
        <v>83</v>
      </c>
      <c r="H2786" s="88" t="n">
        <v>41730</v>
      </c>
      <c r="I2786" s="81" t="n">
        <v>0</v>
      </c>
      <c r="J2786" s="81" t="n">
        <v>0</v>
      </c>
      <c r="K2786" s="82" t="n">
        <f aca="false">IF(J2786=0,0,J2786/I2786)</f>
        <v>0</v>
      </c>
      <c r="L2786" s="82" t="n">
        <f aca="false">I2786/UOM</f>
        <v>0</v>
      </c>
      <c r="M2786" s="82" t="n">
        <f aca="false">J2786/UOM</f>
        <v>0</v>
      </c>
      <c r="N2786" s="83" t="str">
        <f aca="false">IF(F2786="P","PHY",IF(F2786="G","G",E2786))</f>
        <v>P</v>
      </c>
      <c r="O2786" s="83" t="str">
        <f aca="false">IF(ISNA(VLOOKUP(G2786,BadCanCurves,1,FALSE())),VLOOKUP(D2786,FOLIOS,6,FALSE()),"not used")</f>
        <v>not used</v>
      </c>
      <c r="P2786" s="83" t="n">
        <f aca="false">IF($N2786="P",VLOOKUP(H2786,PrcBuckets,2,FALSE()),0)</f>
        <v>14</v>
      </c>
      <c r="Q2786" s="83" t="n">
        <f aca="false">IF($N2786="D",VLOOKUP(H2786,BasisBuckets,2,FALSE()),0)</f>
        <v>0</v>
      </c>
      <c r="R2786" s="83" t="n">
        <f aca="false">IF($N2786="PHY",VLOOKUP(H2786,PGDBuckets,2,FALSE()),0)</f>
        <v>0</v>
      </c>
      <c r="S2786" s="83" t="n">
        <f aca="false">IF($N2786="G",VLOOKUP(H2786,PGDBuckets,2,FALSE()),0)</f>
        <v>0</v>
      </c>
      <c r="T2786" s="83" t="n">
        <f aca="false">SUM(P2786:S2786)</f>
        <v>14</v>
      </c>
      <c r="U2786" s="83" t="str">
        <f aca="false">IF(O2786="not used","-",O2786&amp;N2786&amp;T2786)</f>
        <v>-</v>
      </c>
      <c r="V2786" s="83" t="str">
        <f aca="false">IF(O2786="Not Used","-",VLOOKUP(D2786,FOLIOS,7,FALSE())&amp;H2786)</f>
        <v>-</v>
      </c>
      <c r="W2786" s="83" t="str">
        <f aca="false">IF(U2786="-","-",O2786&amp;E2786&amp;H2786)</f>
        <v>-</v>
      </c>
      <c r="X2786" s="84" t="str">
        <f aca="false">D2786&amp;G2786</f>
        <v>FT-CAND-ERMS-PRCTRANS:AECO/EMP</v>
      </c>
      <c r="AF2786" s="0" t="str">
        <f aca="false">D2786&amp;V2786</f>
        <v>FT-CAND-ERMS-PRC-</v>
      </c>
    </row>
    <row r="2787" customFormat="false" ht="12.75" hidden="false" customHeight="false" outlineLevel="0" collapsed="false">
      <c r="A2787" s="80" t="n">
        <v>36682</v>
      </c>
      <c r="B2787" s="81" t="s">
        <v>55</v>
      </c>
      <c r="C2787" s="81" t="s">
        <v>56</v>
      </c>
      <c r="D2787" s="81" t="s">
        <v>94</v>
      </c>
      <c r="E2787" s="81" t="s">
        <v>24</v>
      </c>
      <c r="F2787" s="81"/>
      <c r="G2787" s="81" t="s">
        <v>83</v>
      </c>
      <c r="H2787" s="88" t="n">
        <v>41760</v>
      </c>
      <c r="I2787" s="81" t="n">
        <v>0</v>
      </c>
      <c r="J2787" s="81" t="n">
        <v>0</v>
      </c>
      <c r="K2787" s="82" t="n">
        <f aca="false">IF(J2787=0,0,J2787/I2787)</f>
        <v>0</v>
      </c>
      <c r="L2787" s="82" t="n">
        <f aca="false">I2787/UOM</f>
        <v>0</v>
      </c>
      <c r="M2787" s="82" t="n">
        <f aca="false">J2787/UOM</f>
        <v>0</v>
      </c>
      <c r="N2787" s="83" t="str">
        <f aca="false">IF(F2787="P","PHY",IF(F2787="G","G",E2787))</f>
        <v>P</v>
      </c>
      <c r="O2787" s="83" t="str">
        <f aca="false">IF(ISNA(VLOOKUP(G2787,BadCanCurves,1,FALSE())),VLOOKUP(D2787,FOLIOS,6,FALSE()),"not used")</f>
        <v>not used</v>
      </c>
      <c r="P2787" s="83" t="n">
        <f aca="false">IF($N2787="P",VLOOKUP(H2787,PrcBuckets,2,FALSE()),0)</f>
        <v>14</v>
      </c>
      <c r="Q2787" s="83" t="n">
        <f aca="false">IF($N2787="D",VLOOKUP(H2787,BasisBuckets,2,FALSE()),0)</f>
        <v>0</v>
      </c>
      <c r="R2787" s="83" t="n">
        <f aca="false">IF($N2787="PHY",VLOOKUP(H2787,PGDBuckets,2,FALSE()),0)</f>
        <v>0</v>
      </c>
      <c r="S2787" s="83" t="n">
        <f aca="false">IF($N2787="G",VLOOKUP(H2787,PGDBuckets,2,FALSE()),0)</f>
        <v>0</v>
      </c>
      <c r="T2787" s="83" t="n">
        <f aca="false">SUM(P2787:S2787)</f>
        <v>14</v>
      </c>
      <c r="U2787" s="83" t="str">
        <f aca="false">IF(O2787="not used","-",O2787&amp;N2787&amp;T2787)</f>
        <v>-</v>
      </c>
      <c r="V2787" s="83" t="str">
        <f aca="false">IF(O2787="Not Used","-",VLOOKUP(D2787,FOLIOS,7,FALSE())&amp;H2787)</f>
        <v>-</v>
      </c>
      <c r="W2787" s="83" t="str">
        <f aca="false">IF(U2787="-","-",O2787&amp;E2787&amp;H2787)</f>
        <v>-</v>
      </c>
      <c r="X2787" s="84" t="str">
        <f aca="false">D2787&amp;G2787</f>
        <v>FT-CAND-ERMS-PRCTRANS:AECO/EMP</v>
      </c>
      <c r="AF2787" s="0" t="str">
        <f aca="false">D2787&amp;V2787</f>
        <v>FT-CAND-ERMS-PRC-</v>
      </c>
    </row>
    <row r="2788" customFormat="false" ht="12.75" hidden="false" customHeight="false" outlineLevel="0" collapsed="false">
      <c r="A2788" s="80" t="n">
        <v>36682</v>
      </c>
      <c r="B2788" s="81" t="s">
        <v>55</v>
      </c>
      <c r="C2788" s="81" t="s">
        <v>56</v>
      </c>
      <c r="D2788" s="81" t="s">
        <v>94</v>
      </c>
      <c r="E2788" s="81" t="s">
        <v>24</v>
      </c>
      <c r="F2788" s="81"/>
      <c r="G2788" s="81" t="s">
        <v>83</v>
      </c>
      <c r="H2788" s="88" t="n">
        <v>41791</v>
      </c>
      <c r="I2788" s="81" t="n">
        <v>0</v>
      </c>
      <c r="J2788" s="81" t="n">
        <v>0</v>
      </c>
      <c r="K2788" s="82" t="n">
        <f aca="false">IF(J2788=0,0,J2788/I2788)</f>
        <v>0</v>
      </c>
      <c r="L2788" s="82" t="n">
        <f aca="false">I2788/UOM</f>
        <v>0</v>
      </c>
      <c r="M2788" s="82" t="n">
        <f aca="false">J2788/UOM</f>
        <v>0</v>
      </c>
      <c r="N2788" s="83" t="str">
        <f aca="false">IF(F2788="P","PHY",IF(F2788="G","G",E2788))</f>
        <v>P</v>
      </c>
      <c r="O2788" s="83" t="str">
        <f aca="false">IF(ISNA(VLOOKUP(G2788,BadCanCurves,1,FALSE())),VLOOKUP(D2788,FOLIOS,6,FALSE()),"not used")</f>
        <v>not used</v>
      </c>
      <c r="P2788" s="83" t="n">
        <f aca="false">IF($N2788="P",VLOOKUP(H2788,PrcBuckets,2,FALSE()),0)</f>
        <v>14</v>
      </c>
      <c r="Q2788" s="83" t="n">
        <f aca="false">IF($N2788="D",VLOOKUP(H2788,BasisBuckets,2,FALSE()),0)</f>
        <v>0</v>
      </c>
      <c r="R2788" s="83" t="n">
        <f aca="false">IF($N2788="PHY",VLOOKUP(H2788,PGDBuckets,2,FALSE()),0)</f>
        <v>0</v>
      </c>
      <c r="S2788" s="83" t="n">
        <f aca="false">IF($N2788="G",VLOOKUP(H2788,PGDBuckets,2,FALSE()),0)</f>
        <v>0</v>
      </c>
      <c r="T2788" s="83" t="n">
        <f aca="false">SUM(P2788:S2788)</f>
        <v>14</v>
      </c>
      <c r="U2788" s="83" t="str">
        <f aca="false">IF(O2788="not used","-",O2788&amp;N2788&amp;T2788)</f>
        <v>-</v>
      </c>
      <c r="V2788" s="83" t="str">
        <f aca="false">IF(O2788="Not Used","-",VLOOKUP(D2788,FOLIOS,7,FALSE())&amp;H2788)</f>
        <v>-</v>
      </c>
      <c r="W2788" s="83" t="str">
        <f aca="false">IF(U2788="-","-",O2788&amp;E2788&amp;H2788)</f>
        <v>-</v>
      </c>
      <c r="X2788" s="84" t="str">
        <f aca="false">D2788&amp;G2788</f>
        <v>FT-CAND-ERMS-PRCTRANS:AECO/EMP</v>
      </c>
      <c r="AF2788" s="0" t="str">
        <f aca="false">D2788&amp;V2788</f>
        <v>FT-CAND-ERMS-PRC-</v>
      </c>
    </row>
    <row r="2789" customFormat="false" ht="12.75" hidden="false" customHeight="false" outlineLevel="0" collapsed="false">
      <c r="A2789" s="80" t="n">
        <v>36682</v>
      </c>
      <c r="B2789" s="81" t="s">
        <v>55</v>
      </c>
      <c r="C2789" s="81" t="s">
        <v>56</v>
      </c>
      <c r="D2789" s="81" t="s">
        <v>94</v>
      </c>
      <c r="E2789" s="81" t="s">
        <v>24</v>
      </c>
      <c r="F2789" s="81"/>
      <c r="G2789" s="81" t="s">
        <v>83</v>
      </c>
      <c r="H2789" s="88" t="n">
        <v>41821</v>
      </c>
      <c r="I2789" s="81" t="n">
        <v>0</v>
      </c>
      <c r="J2789" s="81" t="n">
        <v>0</v>
      </c>
      <c r="K2789" s="82" t="n">
        <f aca="false">IF(J2789=0,0,J2789/I2789)</f>
        <v>0</v>
      </c>
      <c r="L2789" s="82" t="n">
        <f aca="false">I2789/UOM</f>
        <v>0</v>
      </c>
      <c r="M2789" s="82" t="n">
        <f aca="false">J2789/UOM</f>
        <v>0</v>
      </c>
      <c r="N2789" s="83" t="str">
        <f aca="false">IF(F2789="P","PHY",IF(F2789="G","G",E2789))</f>
        <v>P</v>
      </c>
      <c r="O2789" s="83" t="str">
        <f aca="false">IF(ISNA(VLOOKUP(G2789,BadCanCurves,1,FALSE())),VLOOKUP(D2789,FOLIOS,6,FALSE()),"not used")</f>
        <v>not used</v>
      </c>
      <c r="P2789" s="83" t="n">
        <f aca="false">IF($N2789="P",VLOOKUP(H2789,PrcBuckets,2,FALSE()),0)</f>
        <v>14</v>
      </c>
      <c r="Q2789" s="83" t="n">
        <f aca="false">IF($N2789="D",VLOOKUP(H2789,BasisBuckets,2,FALSE()),0)</f>
        <v>0</v>
      </c>
      <c r="R2789" s="83" t="n">
        <f aca="false">IF($N2789="PHY",VLOOKUP(H2789,PGDBuckets,2,FALSE()),0)</f>
        <v>0</v>
      </c>
      <c r="S2789" s="83" t="n">
        <f aca="false">IF($N2789="G",VLOOKUP(H2789,PGDBuckets,2,FALSE()),0)</f>
        <v>0</v>
      </c>
      <c r="T2789" s="83" t="n">
        <f aca="false">SUM(P2789:S2789)</f>
        <v>14</v>
      </c>
      <c r="U2789" s="83" t="str">
        <f aca="false">IF(O2789="not used","-",O2789&amp;N2789&amp;T2789)</f>
        <v>-</v>
      </c>
      <c r="V2789" s="83" t="str">
        <f aca="false">IF(O2789="Not Used","-",VLOOKUP(D2789,FOLIOS,7,FALSE())&amp;H2789)</f>
        <v>-</v>
      </c>
      <c r="W2789" s="83" t="str">
        <f aca="false">IF(U2789="-","-",O2789&amp;E2789&amp;H2789)</f>
        <v>-</v>
      </c>
      <c r="X2789" s="84" t="str">
        <f aca="false">D2789&amp;G2789</f>
        <v>FT-CAND-ERMS-PRCTRANS:AECO/EMP</v>
      </c>
      <c r="AF2789" s="0" t="str">
        <f aca="false">D2789&amp;V2789</f>
        <v>FT-CAND-ERMS-PRC-</v>
      </c>
    </row>
    <row r="2790" customFormat="false" ht="12.75" hidden="false" customHeight="false" outlineLevel="0" collapsed="false">
      <c r="A2790" s="80" t="n">
        <v>36682</v>
      </c>
      <c r="B2790" s="81" t="s">
        <v>55</v>
      </c>
      <c r="C2790" s="81" t="s">
        <v>56</v>
      </c>
      <c r="D2790" s="81" t="s">
        <v>94</v>
      </c>
      <c r="E2790" s="81" t="s">
        <v>24</v>
      </c>
      <c r="F2790" s="81"/>
      <c r="G2790" s="81" t="s">
        <v>83</v>
      </c>
      <c r="H2790" s="88" t="n">
        <v>41852</v>
      </c>
      <c r="I2790" s="81" t="n">
        <v>0</v>
      </c>
      <c r="J2790" s="81" t="n">
        <v>0</v>
      </c>
      <c r="K2790" s="82" t="n">
        <f aca="false">IF(J2790=0,0,J2790/I2790)</f>
        <v>0</v>
      </c>
      <c r="L2790" s="82" t="n">
        <f aca="false">I2790/UOM</f>
        <v>0</v>
      </c>
      <c r="M2790" s="82" t="n">
        <f aca="false">J2790/UOM</f>
        <v>0</v>
      </c>
      <c r="N2790" s="83" t="str">
        <f aca="false">IF(F2790="P","PHY",IF(F2790="G","G",E2790))</f>
        <v>P</v>
      </c>
      <c r="O2790" s="83" t="str">
        <f aca="false">IF(ISNA(VLOOKUP(G2790,BadCanCurves,1,FALSE())),VLOOKUP(D2790,FOLIOS,6,FALSE()),"not used")</f>
        <v>not used</v>
      </c>
      <c r="P2790" s="83" t="n">
        <f aca="false">IF($N2790="P",VLOOKUP(H2790,PrcBuckets,2,FALSE()),0)</f>
        <v>14</v>
      </c>
      <c r="Q2790" s="83" t="n">
        <f aca="false">IF($N2790="D",VLOOKUP(H2790,BasisBuckets,2,FALSE()),0)</f>
        <v>0</v>
      </c>
      <c r="R2790" s="83" t="n">
        <f aca="false">IF($N2790="PHY",VLOOKUP(H2790,PGDBuckets,2,FALSE()),0)</f>
        <v>0</v>
      </c>
      <c r="S2790" s="83" t="n">
        <f aca="false">IF($N2790="G",VLOOKUP(H2790,PGDBuckets,2,FALSE()),0)</f>
        <v>0</v>
      </c>
      <c r="T2790" s="83" t="n">
        <f aca="false">SUM(P2790:S2790)</f>
        <v>14</v>
      </c>
      <c r="U2790" s="83" t="str">
        <f aca="false">IF(O2790="not used","-",O2790&amp;N2790&amp;T2790)</f>
        <v>-</v>
      </c>
      <c r="V2790" s="83" t="str">
        <f aca="false">IF(O2790="Not Used","-",VLOOKUP(D2790,FOLIOS,7,FALSE())&amp;H2790)</f>
        <v>-</v>
      </c>
      <c r="W2790" s="83" t="str">
        <f aca="false">IF(U2790="-","-",O2790&amp;E2790&amp;H2790)</f>
        <v>-</v>
      </c>
      <c r="X2790" s="84" t="str">
        <f aca="false">D2790&amp;G2790</f>
        <v>FT-CAND-ERMS-PRCTRANS:AECO/EMP</v>
      </c>
      <c r="AF2790" s="0" t="str">
        <f aca="false">D2790&amp;V2790</f>
        <v>FT-CAND-ERMS-PRC-</v>
      </c>
    </row>
    <row r="2791" customFormat="false" ht="12.75" hidden="false" customHeight="false" outlineLevel="0" collapsed="false">
      <c r="A2791" s="80" t="n">
        <v>36682</v>
      </c>
      <c r="B2791" s="81" t="s">
        <v>55</v>
      </c>
      <c r="C2791" s="81" t="s">
        <v>56</v>
      </c>
      <c r="D2791" s="81" t="s">
        <v>94</v>
      </c>
      <c r="E2791" s="81" t="s">
        <v>24</v>
      </c>
      <c r="F2791" s="81"/>
      <c r="G2791" s="81" t="s">
        <v>83</v>
      </c>
      <c r="H2791" s="88" t="n">
        <v>41883</v>
      </c>
      <c r="I2791" s="81" t="n">
        <v>0</v>
      </c>
      <c r="J2791" s="81" t="n">
        <v>0</v>
      </c>
      <c r="K2791" s="82" t="n">
        <f aca="false">IF(J2791=0,0,J2791/I2791)</f>
        <v>0</v>
      </c>
      <c r="L2791" s="82" t="n">
        <f aca="false">I2791/UOM</f>
        <v>0</v>
      </c>
      <c r="M2791" s="82" t="n">
        <f aca="false">J2791/UOM</f>
        <v>0</v>
      </c>
      <c r="N2791" s="83" t="str">
        <f aca="false">IF(F2791="P","PHY",IF(F2791="G","G",E2791))</f>
        <v>P</v>
      </c>
      <c r="O2791" s="83" t="str">
        <f aca="false">IF(ISNA(VLOOKUP(G2791,BadCanCurves,1,FALSE())),VLOOKUP(D2791,FOLIOS,6,FALSE()),"not used")</f>
        <v>not used</v>
      </c>
      <c r="P2791" s="83" t="n">
        <f aca="false">IF($N2791="P",VLOOKUP(H2791,PrcBuckets,2,FALSE()),0)</f>
        <v>14</v>
      </c>
      <c r="Q2791" s="83" t="n">
        <f aca="false">IF($N2791="D",VLOOKUP(H2791,BasisBuckets,2,FALSE()),0)</f>
        <v>0</v>
      </c>
      <c r="R2791" s="83" t="n">
        <f aca="false">IF($N2791="PHY",VLOOKUP(H2791,PGDBuckets,2,FALSE()),0)</f>
        <v>0</v>
      </c>
      <c r="S2791" s="83" t="n">
        <f aca="false">IF($N2791="G",VLOOKUP(H2791,PGDBuckets,2,FALSE()),0)</f>
        <v>0</v>
      </c>
      <c r="T2791" s="83" t="n">
        <f aca="false">SUM(P2791:S2791)</f>
        <v>14</v>
      </c>
      <c r="U2791" s="83" t="str">
        <f aca="false">IF(O2791="not used","-",O2791&amp;N2791&amp;T2791)</f>
        <v>-</v>
      </c>
      <c r="V2791" s="83" t="str">
        <f aca="false">IF(O2791="Not Used","-",VLOOKUP(D2791,FOLIOS,7,FALSE())&amp;H2791)</f>
        <v>-</v>
      </c>
      <c r="W2791" s="83" t="str">
        <f aca="false">IF(U2791="-","-",O2791&amp;E2791&amp;H2791)</f>
        <v>-</v>
      </c>
      <c r="X2791" s="84" t="str">
        <f aca="false">D2791&amp;G2791</f>
        <v>FT-CAND-ERMS-PRCTRANS:AECO/EMP</v>
      </c>
      <c r="AF2791" s="0" t="str">
        <f aca="false">D2791&amp;V2791</f>
        <v>FT-CAND-ERMS-PRC-</v>
      </c>
    </row>
    <row r="2792" customFormat="false" ht="12.75" hidden="false" customHeight="false" outlineLevel="0" collapsed="false">
      <c r="A2792" s="80" t="n">
        <v>36682</v>
      </c>
      <c r="B2792" s="81" t="s">
        <v>55</v>
      </c>
      <c r="C2792" s="81" t="s">
        <v>56</v>
      </c>
      <c r="D2792" s="81" t="s">
        <v>94</v>
      </c>
      <c r="E2792" s="81" t="s">
        <v>24</v>
      </c>
      <c r="F2792" s="81"/>
      <c r="G2792" s="81" t="s">
        <v>83</v>
      </c>
      <c r="H2792" s="88" t="n">
        <v>41913</v>
      </c>
      <c r="I2792" s="81" t="n">
        <v>0</v>
      </c>
      <c r="J2792" s="81" t="n">
        <v>0</v>
      </c>
      <c r="K2792" s="82" t="n">
        <f aca="false">IF(J2792=0,0,J2792/I2792)</f>
        <v>0</v>
      </c>
      <c r="L2792" s="82" t="n">
        <f aca="false">I2792/UOM</f>
        <v>0</v>
      </c>
      <c r="M2792" s="82" t="n">
        <f aca="false">J2792/UOM</f>
        <v>0</v>
      </c>
      <c r="N2792" s="83" t="str">
        <f aca="false">IF(F2792="P","PHY",IF(F2792="G","G",E2792))</f>
        <v>P</v>
      </c>
      <c r="O2792" s="83" t="str">
        <f aca="false">IF(ISNA(VLOOKUP(G2792,BadCanCurves,1,FALSE())),VLOOKUP(D2792,FOLIOS,6,FALSE()),"not used")</f>
        <v>not used</v>
      </c>
      <c r="P2792" s="83" t="n">
        <f aca="false">IF($N2792="P",VLOOKUP(H2792,PrcBuckets,2,FALSE()),0)</f>
        <v>14</v>
      </c>
      <c r="Q2792" s="83" t="n">
        <f aca="false">IF($N2792="D",VLOOKUP(H2792,BasisBuckets,2,FALSE()),0)</f>
        <v>0</v>
      </c>
      <c r="R2792" s="83" t="n">
        <f aca="false">IF($N2792="PHY",VLOOKUP(H2792,PGDBuckets,2,FALSE()),0)</f>
        <v>0</v>
      </c>
      <c r="S2792" s="83" t="n">
        <f aca="false">IF($N2792="G",VLOOKUP(H2792,PGDBuckets,2,FALSE()),0)</f>
        <v>0</v>
      </c>
      <c r="T2792" s="83" t="n">
        <f aca="false">SUM(P2792:S2792)</f>
        <v>14</v>
      </c>
      <c r="U2792" s="83" t="str">
        <f aca="false">IF(O2792="not used","-",O2792&amp;N2792&amp;T2792)</f>
        <v>-</v>
      </c>
      <c r="V2792" s="83" t="str">
        <f aca="false">IF(O2792="Not Used","-",VLOOKUP(D2792,FOLIOS,7,FALSE())&amp;H2792)</f>
        <v>-</v>
      </c>
      <c r="W2792" s="83" t="str">
        <f aca="false">IF(U2792="-","-",O2792&amp;E2792&amp;H2792)</f>
        <v>-</v>
      </c>
      <c r="X2792" s="84" t="str">
        <f aca="false">D2792&amp;G2792</f>
        <v>FT-CAND-ERMS-PRCTRANS:AECO/EMP</v>
      </c>
      <c r="AF2792" s="0" t="str">
        <f aca="false">D2792&amp;V2792</f>
        <v>FT-CAND-ERMS-PRC-</v>
      </c>
    </row>
    <row r="2793" customFormat="false" ht="12.75" hidden="false" customHeight="false" outlineLevel="0" collapsed="false">
      <c r="A2793" s="80" t="n">
        <v>36682</v>
      </c>
      <c r="B2793" s="81" t="s">
        <v>55</v>
      </c>
      <c r="C2793" s="81" t="s">
        <v>56</v>
      </c>
      <c r="D2793" s="81" t="s">
        <v>94</v>
      </c>
      <c r="E2793" s="81" t="s">
        <v>24</v>
      </c>
      <c r="F2793" s="81"/>
      <c r="G2793" s="81" t="s">
        <v>83</v>
      </c>
      <c r="H2793" s="88" t="n">
        <v>41944</v>
      </c>
      <c r="I2793" s="81" t="n">
        <v>0</v>
      </c>
      <c r="J2793" s="81" t="n">
        <v>0</v>
      </c>
      <c r="K2793" s="82" t="n">
        <f aca="false">IF(J2793=0,0,J2793/I2793)</f>
        <v>0</v>
      </c>
      <c r="L2793" s="82" t="n">
        <f aca="false">I2793/UOM</f>
        <v>0</v>
      </c>
      <c r="M2793" s="82" t="n">
        <f aca="false">J2793/UOM</f>
        <v>0</v>
      </c>
      <c r="N2793" s="83" t="str">
        <f aca="false">IF(F2793="P","PHY",IF(F2793="G","G",E2793))</f>
        <v>P</v>
      </c>
      <c r="O2793" s="83" t="str">
        <f aca="false">IF(ISNA(VLOOKUP(G2793,BadCanCurves,1,FALSE())),VLOOKUP(D2793,FOLIOS,6,FALSE()),"not used")</f>
        <v>not used</v>
      </c>
      <c r="P2793" s="83" t="n">
        <f aca="false">IF($N2793="P",VLOOKUP(H2793,PrcBuckets,2,FALSE()),0)</f>
        <v>14</v>
      </c>
      <c r="Q2793" s="83" t="n">
        <f aca="false">IF($N2793="D",VLOOKUP(H2793,BasisBuckets,2,FALSE()),0)</f>
        <v>0</v>
      </c>
      <c r="R2793" s="83" t="n">
        <f aca="false">IF($N2793="PHY",VLOOKUP(H2793,PGDBuckets,2,FALSE()),0)</f>
        <v>0</v>
      </c>
      <c r="S2793" s="83" t="n">
        <f aca="false">IF($N2793="G",VLOOKUP(H2793,PGDBuckets,2,FALSE()),0)</f>
        <v>0</v>
      </c>
      <c r="T2793" s="83" t="n">
        <f aca="false">SUM(P2793:S2793)</f>
        <v>14</v>
      </c>
      <c r="U2793" s="83" t="str">
        <f aca="false">IF(O2793="not used","-",O2793&amp;N2793&amp;T2793)</f>
        <v>-</v>
      </c>
      <c r="V2793" s="83" t="str">
        <f aca="false">IF(O2793="Not Used","-",VLOOKUP(D2793,FOLIOS,7,FALSE())&amp;H2793)</f>
        <v>-</v>
      </c>
      <c r="W2793" s="83" t="str">
        <f aca="false">IF(U2793="-","-",O2793&amp;E2793&amp;H2793)</f>
        <v>-</v>
      </c>
      <c r="X2793" s="84" t="str">
        <f aca="false">D2793&amp;G2793</f>
        <v>FT-CAND-ERMS-PRCTRANS:AECO/EMP</v>
      </c>
      <c r="AF2793" s="0" t="str">
        <f aca="false">D2793&amp;V2793</f>
        <v>FT-CAND-ERMS-PRC-</v>
      </c>
    </row>
    <row r="2794" customFormat="false" ht="12.75" hidden="false" customHeight="false" outlineLevel="0" collapsed="false">
      <c r="A2794" s="80" t="n">
        <v>36682</v>
      </c>
      <c r="B2794" s="81" t="s">
        <v>55</v>
      </c>
      <c r="C2794" s="81" t="s">
        <v>56</v>
      </c>
      <c r="D2794" s="81" t="s">
        <v>94</v>
      </c>
      <c r="E2794" s="81" t="s">
        <v>24</v>
      </c>
      <c r="F2794" s="81"/>
      <c r="G2794" s="81" t="s">
        <v>83</v>
      </c>
      <c r="H2794" s="88" t="n">
        <v>41974</v>
      </c>
      <c r="I2794" s="81" t="n">
        <v>0</v>
      </c>
      <c r="J2794" s="81" t="n">
        <v>0</v>
      </c>
      <c r="K2794" s="82" t="n">
        <f aca="false">IF(J2794=0,0,J2794/I2794)</f>
        <v>0</v>
      </c>
      <c r="L2794" s="82" t="n">
        <f aca="false">I2794/UOM</f>
        <v>0</v>
      </c>
      <c r="M2794" s="82" t="n">
        <f aca="false">J2794/UOM</f>
        <v>0</v>
      </c>
      <c r="N2794" s="83" t="str">
        <f aca="false">IF(F2794="P","PHY",IF(F2794="G","G",E2794))</f>
        <v>P</v>
      </c>
      <c r="O2794" s="83" t="str">
        <f aca="false">IF(ISNA(VLOOKUP(G2794,BadCanCurves,1,FALSE())),VLOOKUP(D2794,FOLIOS,6,FALSE()),"not used")</f>
        <v>not used</v>
      </c>
      <c r="P2794" s="83" t="n">
        <f aca="false">IF($N2794="P",VLOOKUP(H2794,PrcBuckets,2,FALSE()),0)</f>
        <v>14</v>
      </c>
      <c r="Q2794" s="83" t="n">
        <f aca="false">IF($N2794="D",VLOOKUP(H2794,BasisBuckets,2,FALSE()),0)</f>
        <v>0</v>
      </c>
      <c r="R2794" s="83" t="n">
        <f aca="false">IF($N2794="PHY",VLOOKUP(H2794,PGDBuckets,2,FALSE()),0)</f>
        <v>0</v>
      </c>
      <c r="S2794" s="83" t="n">
        <f aca="false">IF($N2794="G",VLOOKUP(H2794,PGDBuckets,2,FALSE()),0)</f>
        <v>0</v>
      </c>
      <c r="T2794" s="83" t="n">
        <f aca="false">SUM(P2794:S2794)</f>
        <v>14</v>
      </c>
      <c r="U2794" s="83" t="str">
        <f aca="false">IF(O2794="not used","-",O2794&amp;N2794&amp;T2794)</f>
        <v>-</v>
      </c>
      <c r="V2794" s="83" t="str">
        <f aca="false">IF(O2794="Not Used","-",VLOOKUP(D2794,FOLIOS,7,FALSE())&amp;H2794)</f>
        <v>-</v>
      </c>
      <c r="W2794" s="83" t="str">
        <f aca="false">IF(U2794="-","-",O2794&amp;E2794&amp;H2794)</f>
        <v>-</v>
      </c>
      <c r="X2794" s="84" t="str">
        <f aca="false">D2794&amp;G2794</f>
        <v>FT-CAND-ERMS-PRCTRANS:AECO/EMP</v>
      </c>
      <c r="AF2794" s="0" t="str">
        <f aca="false">D2794&amp;V2794</f>
        <v>FT-CAND-ERMS-PRC-</v>
      </c>
    </row>
    <row r="2795" customFormat="false" ht="12.75" hidden="false" customHeight="false" outlineLevel="0" collapsed="false">
      <c r="A2795" s="80" t="n">
        <v>36682</v>
      </c>
      <c r="B2795" s="81" t="s">
        <v>55</v>
      </c>
      <c r="C2795" s="81" t="s">
        <v>56</v>
      </c>
      <c r="D2795" s="81" t="s">
        <v>95</v>
      </c>
      <c r="E2795" s="81" t="s">
        <v>24</v>
      </c>
      <c r="F2795" s="81"/>
      <c r="G2795" s="81" t="s">
        <v>79</v>
      </c>
      <c r="H2795" s="88" t="n">
        <v>36678</v>
      </c>
      <c r="I2795" s="81" t="n">
        <v>2843451</v>
      </c>
      <c r="J2795" s="81" t="n">
        <v>2274761</v>
      </c>
      <c r="K2795" s="82" t="n">
        <f aca="false">IF(J2795=0,0,J2795/I2795)</f>
        <v>0.800000070337066</v>
      </c>
      <c r="L2795" s="82" t="n">
        <f aca="false">I2795/UOM</f>
        <v>284.3451</v>
      </c>
      <c r="M2795" s="82" t="n">
        <f aca="false">J2795/UOM</f>
        <v>227.4761</v>
      </c>
      <c r="N2795" s="83" t="str">
        <f aca="false">IF(F2795="P","PHY",IF(F2795="G","G",E2795))</f>
        <v>P</v>
      </c>
      <c r="O2795" s="83" t="str">
        <f aca="false">IF(ISNA(VLOOKUP(G2795,BadCanCurves,1,FALSE())),VLOOKUP(D2795,FOLIOS,6,FALSE()),"not used")</f>
        <v>not used</v>
      </c>
      <c r="P2795" s="83" t="n">
        <f aca="false">IF($N2795="P",VLOOKUP(H2795,PrcBuckets,2,FALSE()),0)</f>
        <v>3</v>
      </c>
      <c r="Q2795" s="83" t="n">
        <f aca="false">IF($N2795="D",VLOOKUP(H2795,BasisBuckets,2,FALSE()),0)</f>
        <v>0</v>
      </c>
      <c r="R2795" s="83" t="n">
        <f aca="false">IF($N2795="PHY",VLOOKUP(H2795,PGDBuckets,2,FALSE()),0)</f>
        <v>0</v>
      </c>
      <c r="S2795" s="83" t="n">
        <f aca="false">IF($N2795="G",VLOOKUP(H2795,PGDBuckets,2,FALSE()),0)</f>
        <v>0</v>
      </c>
      <c r="T2795" s="83" t="n">
        <f aca="false">SUM(P2795:S2795)</f>
        <v>3</v>
      </c>
      <c r="U2795" s="83" t="str">
        <f aca="false">IF(O2795="not used","-",O2795&amp;N2795&amp;T2795)</f>
        <v>-</v>
      </c>
      <c r="V2795" s="83" t="str">
        <f aca="false">IF(O2795="Not Used","-",VLOOKUP(D2795,FOLIOS,7,FALSE())&amp;H2795)</f>
        <v>-</v>
      </c>
      <c r="W2795" s="83" t="str">
        <f aca="false">IF(U2795="-","-",O2795&amp;E2795&amp;H2795)</f>
        <v>-</v>
      </c>
      <c r="X2795" s="84" t="str">
        <f aca="false">D2795&amp;G2795</f>
        <v>FT-CENTRAL-CAN-PRCNGMR-AECO/C</v>
      </c>
      <c r="AF2795" s="0" t="str">
        <f aca="false">D2795&amp;V2795</f>
        <v>FT-CENTRAL-CAN-PRC-</v>
      </c>
    </row>
    <row r="2796" customFormat="false" ht="12.75" hidden="false" customHeight="false" outlineLevel="0" collapsed="false">
      <c r="A2796" s="80" t="n">
        <v>36682</v>
      </c>
      <c r="B2796" s="81" t="s">
        <v>55</v>
      </c>
      <c r="C2796" s="81" t="s">
        <v>56</v>
      </c>
      <c r="D2796" s="81" t="s">
        <v>95</v>
      </c>
      <c r="E2796" s="81" t="s">
        <v>24</v>
      </c>
      <c r="F2796" s="81"/>
      <c r="G2796" s="81" t="s">
        <v>79</v>
      </c>
      <c r="H2796" s="88" t="n">
        <v>36708</v>
      </c>
      <c r="I2796" s="81" t="n">
        <v>2047013</v>
      </c>
      <c r="J2796" s="81" t="n">
        <v>1637610</v>
      </c>
      <c r="K2796" s="82" t="n">
        <f aca="false">IF(J2796=0,0,J2796/I2796)</f>
        <v>0.799999804593327</v>
      </c>
      <c r="L2796" s="82" t="n">
        <f aca="false">I2796/UOM</f>
        <v>204.7013</v>
      </c>
      <c r="M2796" s="82" t="n">
        <f aca="false">J2796/UOM</f>
        <v>163.761</v>
      </c>
      <c r="N2796" s="83" t="str">
        <f aca="false">IF(F2796="P","PHY",IF(F2796="G","G",E2796))</f>
        <v>P</v>
      </c>
      <c r="O2796" s="83" t="str">
        <f aca="false">IF(ISNA(VLOOKUP(G2796,BadCanCurves,1,FALSE())),VLOOKUP(D2796,FOLIOS,6,FALSE()),"not used")</f>
        <v>not used</v>
      </c>
      <c r="P2796" s="83" t="n">
        <f aca="false">IF($N2796="P",VLOOKUP(H2796,PrcBuckets,2,FALSE()),0)</f>
        <v>4</v>
      </c>
      <c r="Q2796" s="83" t="n">
        <f aca="false">IF($N2796="D",VLOOKUP(H2796,BasisBuckets,2,FALSE()),0)</f>
        <v>0</v>
      </c>
      <c r="R2796" s="83" t="n">
        <f aca="false">IF($N2796="PHY",VLOOKUP(H2796,PGDBuckets,2,FALSE()),0)</f>
        <v>0</v>
      </c>
      <c r="S2796" s="83" t="n">
        <f aca="false">IF($N2796="G",VLOOKUP(H2796,PGDBuckets,2,FALSE()),0)</f>
        <v>0</v>
      </c>
      <c r="T2796" s="83" t="n">
        <f aca="false">SUM(P2796:S2796)</f>
        <v>4</v>
      </c>
      <c r="U2796" s="83" t="str">
        <f aca="false">IF(O2796="not used","-",O2796&amp;N2796&amp;T2796)</f>
        <v>-</v>
      </c>
      <c r="V2796" s="83" t="str">
        <f aca="false">IF(O2796="Not Used","-",VLOOKUP(D2796,FOLIOS,7,FALSE())&amp;H2796)</f>
        <v>-</v>
      </c>
      <c r="W2796" s="83" t="str">
        <f aca="false">IF(U2796="-","-",O2796&amp;E2796&amp;H2796)</f>
        <v>-</v>
      </c>
      <c r="X2796" s="84" t="str">
        <f aca="false">D2796&amp;G2796</f>
        <v>FT-CENTRAL-CAN-PRCNGMR-AECO/C</v>
      </c>
      <c r="AF2796" s="0" t="str">
        <f aca="false">D2796&amp;V2796</f>
        <v>FT-CENTRAL-CAN-PRC-</v>
      </c>
    </row>
    <row r="2797" customFormat="false" ht="12.75" hidden="false" customHeight="false" outlineLevel="0" collapsed="false">
      <c r="A2797" s="80" t="n">
        <v>36682</v>
      </c>
      <c r="B2797" s="81" t="s">
        <v>55</v>
      </c>
      <c r="C2797" s="81" t="s">
        <v>56</v>
      </c>
      <c r="D2797" s="81" t="s">
        <v>95</v>
      </c>
      <c r="E2797" s="81" t="s">
        <v>24</v>
      </c>
      <c r="F2797" s="81"/>
      <c r="G2797" s="81" t="s">
        <v>79</v>
      </c>
      <c r="H2797" s="88" t="n">
        <v>36739</v>
      </c>
      <c r="I2797" s="81" t="n">
        <v>2035204</v>
      </c>
      <c r="J2797" s="81" t="n">
        <v>1628163</v>
      </c>
      <c r="K2797" s="82" t="n">
        <f aca="false">IF(J2797=0,0,J2797/I2797)</f>
        <v>0.799999901729753</v>
      </c>
      <c r="L2797" s="82" t="n">
        <f aca="false">I2797/UOM</f>
        <v>203.5204</v>
      </c>
      <c r="M2797" s="82" t="n">
        <f aca="false">J2797/UOM</f>
        <v>162.8163</v>
      </c>
      <c r="N2797" s="83" t="str">
        <f aca="false">IF(F2797="P","PHY",IF(F2797="G","G",E2797))</f>
        <v>P</v>
      </c>
      <c r="O2797" s="83" t="str">
        <f aca="false">IF(ISNA(VLOOKUP(G2797,BadCanCurves,1,FALSE())),VLOOKUP(D2797,FOLIOS,6,FALSE()),"not used")</f>
        <v>not used</v>
      </c>
      <c r="P2797" s="83" t="n">
        <f aca="false">IF($N2797="P",VLOOKUP(H2797,PrcBuckets,2,FALSE()),0)</f>
        <v>5</v>
      </c>
      <c r="Q2797" s="83" t="n">
        <f aca="false">IF($N2797="D",VLOOKUP(H2797,BasisBuckets,2,FALSE()),0)</f>
        <v>0</v>
      </c>
      <c r="R2797" s="83" t="n">
        <f aca="false">IF($N2797="PHY",VLOOKUP(H2797,PGDBuckets,2,FALSE()),0)</f>
        <v>0</v>
      </c>
      <c r="S2797" s="83" t="n">
        <f aca="false">IF($N2797="G",VLOOKUP(H2797,PGDBuckets,2,FALSE()),0)</f>
        <v>0</v>
      </c>
      <c r="T2797" s="83" t="n">
        <f aca="false">SUM(P2797:S2797)</f>
        <v>5</v>
      </c>
      <c r="U2797" s="83" t="str">
        <f aca="false">IF(O2797="not used","-",O2797&amp;N2797&amp;T2797)</f>
        <v>-</v>
      </c>
      <c r="V2797" s="83" t="str">
        <f aca="false">IF(O2797="Not Used","-",VLOOKUP(D2797,FOLIOS,7,FALSE())&amp;H2797)</f>
        <v>-</v>
      </c>
      <c r="W2797" s="83" t="str">
        <f aca="false">IF(U2797="-","-",O2797&amp;E2797&amp;H2797)</f>
        <v>-</v>
      </c>
      <c r="X2797" s="84" t="str">
        <f aca="false">D2797&amp;G2797</f>
        <v>FT-CENTRAL-CAN-PRCNGMR-AECO/C</v>
      </c>
      <c r="AF2797" s="0" t="str">
        <f aca="false">D2797&amp;V2797</f>
        <v>FT-CENTRAL-CAN-PRC-</v>
      </c>
    </row>
    <row r="2798" customFormat="false" ht="12.75" hidden="false" customHeight="false" outlineLevel="0" collapsed="false">
      <c r="A2798" s="80" t="n">
        <v>36682</v>
      </c>
      <c r="B2798" s="81" t="s">
        <v>55</v>
      </c>
      <c r="C2798" s="81" t="s">
        <v>56</v>
      </c>
      <c r="D2798" s="81" t="s">
        <v>95</v>
      </c>
      <c r="E2798" s="81" t="s">
        <v>24</v>
      </c>
      <c r="F2798" s="81"/>
      <c r="G2798" s="81" t="s">
        <v>79</v>
      </c>
      <c r="H2798" s="88" t="n">
        <v>36770</v>
      </c>
      <c r="I2798" s="81" t="n">
        <v>1957998</v>
      </c>
      <c r="J2798" s="81" t="n">
        <v>1566399</v>
      </c>
      <c r="K2798" s="82" t="n">
        <f aca="false">IF(J2798=0,0,J2798/I2798)</f>
        <v>0.800000306435451</v>
      </c>
      <c r="L2798" s="82" t="n">
        <f aca="false">I2798/UOM</f>
        <v>195.7998</v>
      </c>
      <c r="M2798" s="82" t="n">
        <f aca="false">J2798/UOM</f>
        <v>156.6399</v>
      </c>
      <c r="N2798" s="83" t="str">
        <f aca="false">IF(F2798="P","PHY",IF(F2798="G","G",E2798))</f>
        <v>P</v>
      </c>
      <c r="O2798" s="83" t="str">
        <f aca="false">IF(ISNA(VLOOKUP(G2798,BadCanCurves,1,FALSE())),VLOOKUP(D2798,FOLIOS,6,FALSE()),"not used")</f>
        <v>not used</v>
      </c>
      <c r="P2798" s="83" t="n">
        <f aca="false">IF($N2798="P",VLOOKUP(H2798,PrcBuckets,2,FALSE()),0)</f>
        <v>6</v>
      </c>
      <c r="Q2798" s="83" t="n">
        <f aca="false">IF($N2798="D",VLOOKUP(H2798,BasisBuckets,2,FALSE()),0)</f>
        <v>0</v>
      </c>
      <c r="R2798" s="83" t="n">
        <f aca="false">IF($N2798="PHY",VLOOKUP(H2798,PGDBuckets,2,FALSE()),0)</f>
        <v>0</v>
      </c>
      <c r="S2798" s="83" t="n">
        <f aca="false">IF($N2798="G",VLOOKUP(H2798,PGDBuckets,2,FALSE()),0)</f>
        <v>0</v>
      </c>
      <c r="T2798" s="83" t="n">
        <f aca="false">SUM(P2798:S2798)</f>
        <v>6</v>
      </c>
      <c r="U2798" s="83" t="str">
        <f aca="false">IF(O2798="not used","-",O2798&amp;N2798&amp;T2798)</f>
        <v>-</v>
      </c>
      <c r="V2798" s="83" t="str">
        <f aca="false">IF(O2798="Not Used","-",VLOOKUP(D2798,FOLIOS,7,FALSE())&amp;H2798)</f>
        <v>-</v>
      </c>
      <c r="W2798" s="83" t="str">
        <f aca="false">IF(U2798="-","-",O2798&amp;E2798&amp;H2798)</f>
        <v>-</v>
      </c>
      <c r="X2798" s="84" t="str">
        <f aca="false">D2798&amp;G2798</f>
        <v>FT-CENTRAL-CAN-PRCNGMR-AECO/C</v>
      </c>
      <c r="AF2798" s="0" t="str">
        <f aca="false">D2798&amp;V2798</f>
        <v>FT-CENTRAL-CAN-PRC-</v>
      </c>
    </row>
    <row r="2799" customFormat="false" ht="12.75" hidden="false" customHeight="false" outlineLevel="0" collapsed="false">
      <c r="A2799" s="80" t="n">
        <v>36682</v>
      </c>
      <c r="B2799" s="81" t="s">
        <v>55</v>
      </c>
      <c r="C2799" s="81" t="s">
        <v>56</v>
      </c>
      <c r="D2799" s="81" t="s">
        <v>95</v>
      </c>
      <c r="E2799" s="81" t="s">
        <v>24</v>
      </c>
      <c r="F2799" s="81"/>
      <c r="G2799" s="81" t="s">
        <v>79</v>
      </c>
      <c r="H2799" s="88" t="n">
        <v>36800</v>
      </c>
      <c r="I2799" s="81" t="n">
        <v>2011872</v>
      </c>
      <c r="J2799" s="81" t="n">
        <v>1609498</v>
      </c>
      <c r="K2799" s="82" t="n">
        <f aca="false">IF(J2799=0,0,J2799/I2799)</f>
        <v>0.800000198819806</v>
      </c>
      <c r="L2799" s="82" t="n">
        <f aca="false">I2799/UOM</f>
        <v>201.1872</v>
      </c>
      <c r="M2799" s="82" t="n">
        <f aca="false">J2799/UOM</f>
        <v>160.9498</v>
      </c>
      <c r="N2799" s="83" t="str">
        <f aca="false">IF(F2799="P","PHY",IF(F2799="G","G",E2799))</f>
        <v>P</v>
      </c>
      <c r="O2799" s="83" t="str">
        <f aca="false">IF(ISNA(VLOOKUP(G2799,BadCanCurves,1,FALSE())),VLOOKUP(D2799,FOLIOS,6,FALSE()),"not used")</f>
        <v>not used</v>
      </c>
      <c r="P2799" s="83" t="n">
        <f aca="false">IF($N2799="P",VLOOKUP(H2799,PrcBuckets,2,FALSE()),0)</f>
        <v>7</v>
      </c>
      <c r="Q2799" s="83" t="n">
        <f aca="false">IF($N2799="D",VLOOKUP(H2799,BasisBuckets,2,FALSE()),0)</f>
        <v>0</v>
      </c>
      <c r="R2799" s="83" t="n">
        <f aca="false">IF($N2799="PHY",VLOOKUP(H2799,PGDBuckets,2,FALSE()),0)</f>
        <v>0</v>
      </c>
      <c r="S2799" s="83" t="n">
        <f aca="false">IF($N2799="G",VLOOKUP(H2799,PGDBuckets,2,FALSE()),0)</f>
        <v>0</v>
      </c>
      <c r="T2799" s="83" t="n">
        <f aca="false">SUM(P2799:S2799)</f>
        <v>7</v>
      </c>
      <c r="U2799" s="83" t="str">
        <f aca="false">IF(O2799="not used","-",O2799&amp;N2799&amp;T2799)</f>
        <v>-</v>
      </c>
      <c r="V2799" s="83" t="str">
        <f aca="false">IF(O2799="Not Used","-",VLOOKUP(D2799,FOLIOS,7,FALSE())&amp;H2799)</f>
        <v>-</v>
      </c>
      <c r="W2799" s="83" t="str">
        <f aca="false">IF(U2799="-","-",O2799&amp;E2799&amp;H2799)</f>
        <v>-</v>
      </c>
      <c r="X2799" s="84" t="str">
        <f aca="false">D2799&amp;G2799</f>
        <v>FT-CENTRAL-CAN-PRCNGMR-AECO/C</v>
      </c>
      <c r="AF2799" s="0" t="str">
        <f aca="false">D2799&amp;V2799</f>
        <v>FT-CENTRAL-CAN-PRC-</v>
      </c>
    </row>
    <row r="2800" customFormat="false" ht="12.75" hidden="false" customHeight="false" outlineLevel="0" collapsed="false">
      <c r="A2800" s="80" t="n">
        <v>36682</v>
      </c>
      <c r="B2800" s="81" t="s">
        <v>55</v>
      </c>
      <c r="C2800" s="81" t="s">
        <v>56</v>
      </c>
      <c r="D2800" s="81" t="s">
        <v>95</v>
      </c>
      <c r="E2800" s="81" t="s">
        <v>24</v>
      </c>
      <c r="F2800" s="81"/>
      <c r="G2800" s="81" t="s">
        <v>79</v>
      </c>
      <c r="H2800" s="88" t="n">
        <v>36831</v>
      </c>
      <c r="I2800" s="81" t="n">
        <v>552978</v>
      </c>
      <c r="J2800" s="81" t="n">
        <v>442383</v>
      </c>
      <c r="K2800" s="82" t="n">
        <f aca="false">IF(J2800=0,0,J2800/I2800)</f>
        <v>0.800001085034124</v>
      </c>
      <c r="L2800" s="82" t="n">
        <f aca="false">I2800/UOM</f>
        <v>55.2978</v>
      </c>
      <c r="M2800" s="82" t="n">
        <f aca="false">J2800/UOM</f>
        <v>44.2383</v>
      </c>
      <c r="N2800" s="83" t="str">
        <f aca="false">IF(F2800="P","PHY",IF(F2800="G","G",E2800))</f>
        <v>P</v>
      </c>
      <c r="O2800" s="83" t="str">
        <f aca="false">IF(ISNA(VLOOKUP(G2800,BadCanCurves,1,FALSE())),VLOOKUP(D2800,FOLIOS,6,FALSE()),"not used")</f>
        <v>not used</v>
      </c>
      <c r="P2800" s="83" t="n">
        <f aca="false">IF($N2800="P",VLOOKUP(H2800,PrcBuckets,2,FALSE()),0)</f>
        <v>8</v>
      </c>
      <c r="Q2800" s="83" t="n">
        <f aca="false">IF($N2800="D",VLOOKUP(H2800,BasisBuckets,2,FALSE()),0)</f>
        <v>0</v>
      </c>
      <c r="R2800" s="83" t="n">
        <f aca="false">IF($N2800="PHY",VLOOKUP(H2800,PGDBuckets,2,FALSE()),0)</f>
        <v>0</v>
      </c>
      <c r="S2800" s="83" t="n">
        <f aca="false">IF($N2800="G",VLOOKUP(H2800,PGDBuckets,2,FALSE()),0)</f>
        <v>0</v>
      </c>
      <c r="T2800" s="83" t="n">
        <f aca="false">SUM(P2800:S2800)</f>
        <v>8</v>
      </c>
      <c r="U2800" s="83" t="str">
        <f aca="false">IF(O2800="not used","-",O2800&amp;N2800&amp;T2800)</f>
        <v>-</v>
      </c>
      <c r="V2800" s="83" t="str">
        <f aca="false">IF(O2800="Not Used","-",VLOOKUP(D2800,FOLIOS,7,FALSE())&amp;H2800)</f>
        <v>-</v>
      </c>
      <c r="W2800" s="83" t="str">
        <f aca="false">IF(U2800="-","-",O2800&amp;E2800&amp;H2800)</f>
        <v>-</v>
      </c>
      <c r="X2800" s="84" t="str">
        <f aca="false">D2800&amp;G2800</f>
        <v>FT-CENTRAL-CAN-PRCNGMR-AECO/C</v>
      </c>
      <c r="AF2800" s="0" t="str">
        <f aca="false">D2800&amp;V2800</f>
        <v>FT-CENTRAL-CAN-PRC-</v>
      </c>
    </row>
    <row r="2801" customFormat="false" ht="12.75" hidden="false" customHeight="false" outlineLevel="0" collapsed="false">
      <c r="A2801" s="80" t="n">
        <v>36682</v>
      </c>
      <c r="B2801" s="81" t="s">
        <v>55</v>
      </c>
      <c r="C2801" s="81" t="s">
        <v>56</v>
      </c>
      <c r="D2801" s="81" t="s">
        <v>95</v>
      </c>
      <c r="E2801" s="81" t="s">
        <v>24</v>
      </c>
      <c r="F2801" s="81"/>
      <c r="G2801" s="81" t="s">
        <v>79</v>
      </c>
      <c r="H2801" s="88" t="n">
        <v>36861</v>
      </c>
      <c r="I2801" s="81" t="n">
        <v>568096</v>
      </c>
      <c r="J2801" s="81" t="n">
        <v>454477</v>
      </c>
      <c r="K2801" s="82" t="n">
        <f aca="false">IF(J2801=0,0,J2801/I2801)</f>
        <v>0.800000352053174</v>
      </c>
      <c r="L2801" s="82" t="n">
        <f aca="false">I2801/UOM</f>
        <v>56.8096</v>
      </c>
      <c r="M2801" s="82" t="n">
        <f aca="false">J2801/UOM</f>
        <v>45.4477</v>
      </c>
      <c r="N2801" s="83" t="str">
        <f aca="false">IF(F2801="P","PHY",IF(F2801="G","G",E2801))</f>
        <v>P</v>
      </c>
      <c r="O2801" s="83" t="str">
        <f aca="false">IF(ISNA(VLOOKUP(G2801,BadCanCurves,1,FALSE())),VLOOKUP(D2801,FOLIOS,6,FALSE()),"not used")</f>
        <v>not used</v>
      </c>
      <c r="P2801" s="83" t="n">
        <f aca="false">IF($N2801="P",VLOOKUP(H2801,PrcBuckets,2,FALSE()),0)</f>
        <v>8</v>
      </c>
      <c r="Q2801" s="83" t="n">
        <f aca="false">IF($N2801="D",VLOOKUP(H2801,BasisBuckets,2,FALSE()),0)</f>
        <v>0</v>
      </c>
      <c r="R2801" s="83" t="n">
        <f aca="false">IF($N2801="PHY",VLOOKUP(H2801,PGDBuckets,2,FALSE()),0)</f>
        <v>0</v>
      </c>
      <c r="S2801" s="83" t="n">
        <f aca="false">IF($N2801="G",VLOOKUP(H2801,PGDBuckets,2,FALSE()),0)</f>
        <v>0</v>
      </c>
      <c r="T2801" s="83" t="n">
        <f aca="false">SUM(P2801:S2801)</f>
        <v>8</v>
      </c>
      <c r="U2801" s="83" t="str">
        <f aca="false">IF(O2801="not used","-",O2801&amp;N2801&amp;T2801)</f>
        <v>-</v>
      </c>
      <c r="V2801" s="83" t="str">
        <f aca="false">IF(O2801="Not Used","-",VLOOKUP(D2801,FOLIOS,7,FALSE())&amp;H2801)</f>
        <v>-</v>
      </c>
      <c r="W2801" s="83" t="str">
        <f aca="false">IF(U2801="-","-",O2801&amp;E2801&amp;H2801)</f>
        <v>-</v>
      </c>
      <c r="X2801" s="84" t="str">
        <f aca="false">D2801&amp;G2801</f>
        <v>FT-CENTRAL-CAN-PRCNGMR-AECO/C</v>
      </c>
      <c r="AF2801" s="0" t="str">
        <f aca="false">D2801&amp;V2801</f>
        <v>FT-CENTRAL-CAN-PRC-</v>
      </c>
    </row>
    <row r="2802" customFormat="false" ht="12.75" hidden="false" customHeight="false" outlineLevel="0" collapsed="false">
      <c r="A2802" s="80" t="n">
        <v>36682</v>
      </c>
      <c r="B2802" s="81" t="s">
        <v>55</v>
      </c>
      <c r="C2802" s="81" t="s">
        <v>56</v>
      </c>
      <c r="D2802" s="81" t="s">
        <v>95</v>
      </c>
      <c r="E2802" s="81" t="s">
        <v>24</v>
      </c>
      <c r="F2802" s="81"/>
      <c r="G2802" s="81" t="s">
        <v>79</v>
      </c>
      <c r="H2802" s="88" t="n">
        <v>36892</v>
      </c>
      <c r="I2802" s="81" t="n">
        <v>564665</v>
      </c>
      <c r="J2802" s="81" t="n">
        <v>451732</v>
      </c>
      <c r="K2802" s="82" t="n">
        <f aca="false">IF(J2802=0,0,J2802/I2802)</f>
        <v>0.8</v>
      </c>
      <c r="L2802" s="82" t="n">
        <f aca="false">I2802/UOM</f>
        <v>56.4665</v>
      </c>
      <c r="M2802" s="82" t="n">
        <f aca="false">J2802/UOM</f>
        <v>45.1732</v>
      </c>
      <c r="N2802" s="83" t="str">
        <f aca="false">IF(F2802="P","PHY",IF(F2802="G","G",E2802))</f>
        <v>P</v>
      </c>
      <c r="O2802" s="83" t="str">
        <f aca="false">IF(ISNA(VLOOKUP(G2802,BadCanCurves,1,FALSE())),VLOOKUP(D2802,FOLIOS,6,FALSE()),"not used")</f>
        <v>not used</v>
      </c>
      <c r="P2802" s="83" t="n">
        <f aca="false">IF($N2802="P",VLOOKUP(H2802,PrcBuckets,2,FALSE()),0)</f>
        <v>9</v>
      </c>
      <c r="Q2802" s="83" t="n">
        <f aca="false">IF($N2802="D",VLOOKUP(H2802,BasisBuckets,2,FALSE()),0)</f>
        <v>0</v>
      </c>
      <c r="R2802" s="83" t="n">
        <f aca="false">IF($N2802="PHY",VLOOKUP(H2802,PGDBuckets,2,FALSE()),0)</f>
        <v>0</v>
      </c>
      <c r="S2802" s="83" t="n">
        <f aca="false">IF($N2802="G",VLOOKUP(H2802,PGDBuckets,2,FALSE()),0)</f>
        <v>0</v>
      </c>
      <c r="T2802" s="83" t="n">
        <f aca="false">SUM(P2802:S2802)</f>
        <v>9</v>
      </c>
      <c r="U2802" s="83" t="str">
        <f aca="false">IF(O2802="not used","-",O2802&amp;N2802&amp;T2802)</f>
        <v>-</v>
      </c>
      <c r="V2802" s="83" t="str">
        <f aca="false">IF(O2802="Not Used","-",VLOOKUP(D2802,FOLIOS,7,FALSE())&amp;H2802)</f>
        <v>-</v>
      </c>
      <c r="W2802" s="83" t="str">
        <f aca="false">IF(U2802="-","-",O2802&amp;E2802&amp;H2802)</f>
        <v>-</v>
      </c>
      <c r="X2802" s="84" t="str">
        <f aca="false">D2802&amp;G2802</f>
        <v>FT-CENTRAL-CAN-PRCNGMR-AECO/C</v>
      </c>
      <c r="AF2802" s="0" t="str">
        <f aca="false">D2802&amp;V2802</f>
        <v>FT-CENTRAL-CAN-PRC-</v>
      </c>
    </row>
    <row r="2803" customFormat="false" ht="12.75" hidden="false" customHeight="false" outlineLevel="0" collapsed="false">
      <c r="A2803" s="80" t="n">
        <v>36682</v>
      </c>
      <c r="B2803" s="81" t="s">
        <v>55</v>
      </c>
      <c r="C2803" s="81" t="s">
        <v>56</v>
      </c>
      <c r="D2803" s="81" t="s">
        <v>95</v>
      </c>
      <c r="E2803" s="81" t="s">
        <v>24</v>
      </c>
      <c r="F2803" s="81"/>
      <c r="G2803" s="81" t="s">
        <v>79</v>
      </c>
      <c r="H2803" s="88" t="n">
        <v>36923</v>
      </c>
      <c r="I2803" s="81" t="n">
        <v>506923</v>
      </c>
      <c r="J2803" s="81" t="n">
        <v>405538</v>
      </c>
      <c r="K2803" s="82" t="n">
        <f aca="false">IF(J2803=0,0,J2803/I2803)</f>
        <v>0.799999210925525</v>
      </c>
      <c r="L2803" s="82" t="n">
        <f aca="false">I2803/UOM</f>
        <v>50.6923</v>
      </c>
      <c r="M2803" s="82" t="n">
        <f aca="false">J2803/UOM</f>
        <v>40.5538</v>
      </c>
      <c r="N2803" s="83" t="str">
        <f aca="false">IF(F2803="P","PHY",IF(F2803="G","G",E2803))</f>
        <v>P</v>
      </c>
      <c r="O2803" s="83" t="str">
        <f aca="false">IF(ISNA(VLOOKUP(G2803,BadCanCurves,1,FALSE())),VLOOKUP(D2803,FOLIOS,6,FALSE()),"not used")</f>
        <v>not used</v>
      </c>
      <c r="P2803" s="83" t="n">
        <f aca="false">IF($N2803="P",VLOOKUP(H2803,PrcBuckets,2,FALSE()),0)</f>
        <v>9</v>
      </c>
      <c r="Q2803" s="83" t="n">
        <f aca="false">IF($N2803="D",VLOOKUP(H2803,BasisBuckets,2,FALSE()),0)</f>
        <v>0</v>
      </c>
      <c r="R2803" s="83" t="n">
        <f aca="false">IF($N2803="PHY",VLOOKUP(H2803,PGDBuckets,2,FALSE()),0)</f>
        <v>0</v>
      </c>
      <c r="S2803" s="83" t="n">
        <f aca="false">IF($N2803="G",VLOOKUP(H2803,PGDBuckets,2,FALSE()),0)</f>
        <v>0</v>
      </c>
      <c r="T2803" s="83" t="n">
        <f aca="false">SUM(P2803:S2803)</f>
        <v>9</v>
      </c>
      <c r="U2803" s="83" t="str">
        <f aca="false">IF(O2803="not used","-",O2803&amp;N2803&amp;T2803)</f>
        <v>-</v>
      </c>
      <c r="V2803" s="83" t="str">
        <f aca="false">IF(O2803="Not Used","-",VLOOKUP(D2803,FOLIOS,7,FALSE())&amp;H2803)</f>
        <v>-</v>
      </c>
      <c r="W2803" s="83" t="str">
        <f aca="false">IF(U2803="-","-",O2803&amp;E2803&amp;H2803)</f>
        <v>-</v>
      </c>
      <c r="X2803" s="84" t="str">
        <f aca="false">D2803&amp;G2803</f>
        <v>FT-CENTRAL-CAN-PRCNGMR-AECO/C</v>
      </c>
      <c r="AF2803" s="0" t="str">
        <f aca="false">D2803&amp;V2803</f>
        <v>FT-CENTRAL-CAN-PRC-</v>
      </c>
    </row>
    <row r="2804" customFormat="false" ht="12.75" hidden="false" customHeight="false" outlineLevel="0" collapsed="false">
      <c r="A2804" s="80" t="n">
        <v>36682</v>
      </c>
      <c r="B2804" s="81" t="s">
        <v>55</v>
      </c>
      <c r="C2804" s="81" t="s">
        <v>56</v>
      </c>
      <c r="D2804" s="81" t="s">
        <v>95</v>
      </c>
      <c r="E2804" s="81" t="s">
        <v>24</v>
      </c>
      <c r="F2804" s="81"/>
      <c r="G2804" s="81" t="s">
        <v>79</v>
      </c>
      <c r="H2804" s="88" t="n">
        <v>36951</v>
      </c>
      <c r="I2804" s="81" t="n">
        <v>558132</v>
      </c>
      <c r="J2804" s="81" t="n">
        <v>446505</v>
      </c>
      <c r="K2804" s="82" t="n">
        <f aca="false">IF(J2804=0,0,J2804/I2804)</f>
        <v>0.799998924985487</v>
      </c>
      <c r="L2804" s="82" t="n">
        <f aca="false">I2804/UOM</f>
        <v>55.8132</v>
      </c>
      <c r="M2804" s="82" t="n">
        <f aca="false">J2804/UOM</f>
        <v>44.6505</v>
      </c>
      <c r="N2804" s="83" t="str">
        <f aca="false">IF(F2804="P","PHY",IF(F2804="G","G",E2804))</f>
        <v>P</v>
      </c>
      <c r="O2804" s="83" t="str">
        <f aca="false">IF(ISNA(VLOOKUP(G2804,BadCanCurves,1,FALSE())),VLOOKUP(D2804,FOLIOS,6,FALSE()),"not used")</f>
        <v>not used</v>
      </c>
      <c r="P2804" s="83" t="n">
        <f aca="false">IF($N2804="P",VLOOKUP(H2804,PrcBuckets,2,FALSE()),0)</f>
        <v>9</v>
      </c>
      <c r="Q2804" s="83" t="n">
        <f aca="false">IF($N2804="D",VLOOKUP(H2804,BasisBuckets,2,FALSE()),0)</f>
        <v>0</v>
      </c>
      <c r="R2804" s="83" t="n">
        <f aca="false">IF($N2804="PHY",VLOOKUP(H2804,PGDBuckets,2,FALSE()),0)</f>
        <v>0</v>
      </c>
      <c r="S2804" s="83" t="n">
        <f aca="false">IF($N2804="G",VLOOKUP(H2804,PGDBuckets,2,FALSE()),0)</f>
        <v>0</v>
      </c>
      <c r="T2804" s="83" t="n">
        <f aca="false">SUM(P2804:S2804)</f>
        <v>9</v>
      </c>
      <c r="U2804" s="83" t="str">
        <f aca="false">IF(O2804="not used","-",O2804&amp;N2804&amp;T2804)</f>
        <v>-</v>
      </c>
      <c r="V2804" s="83" t="str">
        <f aca="false">IF(O2804="Not Used","-",VLOOKUP(D2804,FOLIOS,7,FALSE())&amp;H2804)</f>
        <v>-</v>
      </c>
      <c r="W2804" s="83" t="str">
        <f aca="false">IF(U2804="-","-",O2804&amp;E2804&amp;H2804)</f>
        <v>-</v>
      </c>
      <c r="X2804" s="84" t="str">
        <f aca="false">D2804&amp;G2804</f>
        <v>FT-CENTRAL-CAN-PRCNGMR-AECO/C</v>
      </c>
      <c r="AF2804" s="0" t="str">
        <f aca="false">D2804&amp;V2804</f>
        <v>FT-CENTRAL-CAN-PRC-</v>
      </c>
    </row>
    <row r="2805" customFormat="false" ht="12.75" hidden="false" customHeight="false" outlineLevel="0" collapsed="false">
      <c r="A2805" s="80"/>
      <c r="B2805" s="81"/>
      <c r="C2805" s="81"/>
      <c r="D2805" s="81"/>
      <c r="E2805" s="81"/>
      <c r="F2805" s="81"/>
      <c r="G2805" s="81"/>
      <c r="H2805" s="88"/>
      <c r="I2805" s="81"/>
      <c r="J2805" s="81"/>
      <c r="K2805" s="82"/>
      <c r="L2805" s="82"/>
      <c r="M2805" s="82"/>
      <c r="N2805" s="83"/>
      <c r="O2805" s="83"/>
      <c r="P2805" s="83"/>
      <c r="Q2805" s="83"/>
      <c r="R2805" s="83"/>
      <c r="S2805" s="83"/>
      <c r="T2805" s="83"/>
      <c r="U2805" s="83"/>
      <c r="V2805" s="83"/>
      <c r="W2805" s="83"/>
      <c r="X2805" s="84"/>
      <c r="AF2805" s="0" t="str">
        <f aca="false">D2805&amp;V2805</f>
        <v/>
      </c>
    </row>
    <row r="2806" customFormat="false" ht="12.75" hidden="false" customHeight="false" outlineLevel="0" collapsed="false">
      <c r="A2806" s="80"/>
      <c r="B2806" s="81"/>
      <c r="C2806" s="81"/>
      <c r="D2806" s="81"/>
      <c r="E2806" s="81"/>
      <c r="F2806" s="81"/>
      <c r="G2806" s="81"/>
      <c r="H2806" s="88"/>
      <c r="I2806" s="81"/>
      <c r="J2806" s="81"/>
      <c r="K2806" s="82"/>
      <c r="L2806" s="82"/>
      <c r="M2806" s="82"/>
      <c r="N2806" s="83"/>
      <c r="O2806" s="83"/>
      <c r="P2806" s="83"/>
      <c r="Q2806" s="83"/>
      <c r="R2806" s="83"/>
      <c r="S2806" s="83"/>
      <c r="T2806" s="83"/>
      <c r="U2806" s="83"/>
      <c r="V2806" s="83"/>
      <c r="W2806" s="83"/>
      <c r="X2806" s="84"/>
      <c r="AF2806" s="0" t="str">
        <f aca="false">D2806&amp;V2806</f>
        <v/>
      </c>
    </row>
    <row r="2807" customFormat="false" ht="12.75" hidden="false" customHeight="false" outlineLevel="0" collapsed="false">
      <c r="A2807" s="80"/>
      <c r="B2807" s="81"/>
      <c r="C2807" s="81"/>
      <c r="D2807" s="81"/>
      <c r="E2807" s="81"/>
      <c r="F2807" s="81"/>
      <c r="G2807" s="81"/>
      <c r="H2807" s="88"/>
      <c r="I2807" s="81"/>
      <c r="J2807" s="81"/>
      <c r="K2807" s="82"/>
      <c r="L2807" s="82"/>
      <c r="M2807" s="82"/>
      <c r="N2807" s="83"/>
      <c r="O2807" s="83"/>
      <c r="P2807" s="83"/>
      <c r="Q2807" s="83"/>
      <c r="R2807" s="83"/>
      <c r="S2807" s="83"/>
      <c r="T2807" s="83"/>
      <c r="U2807" s="83"/>
      <c r="V2807" s="83"/>
      <c r="W2807" s="83"/>
      <c r="X2807" s="84"/>
      <c r="AF2807" s="0" t="str">
        <f aca="false">D2807&amp;V2807</f>
        <v/>
      </c>
    </row>
    <row r="2808" customFormat="false" ht="12.75" hidden="false" customHeight="false" outlineLevel="0" collapsed="false">
      <c r="A2808" s="80"/>
      <c r="B2808" s="81"/>
      <c r="C2808" s="81"/>
      <c r="D2808" s="81"/>
      <c r="E2808" s="81"/>
      <c r="F2808" s="81"/>
      <c r="G2808" s="81"/>
      <c r="H2808" s="88"/>
      <c r="I2808" s="81"/>
      <c r="J2808" s="81"/>
      <c r="K2808" s="82"/>
      <c r="L2808" s="82"/>
      <c r="M2808" s="82"/>
      <c r="N2808" s="83"/>
      <c r="O2808" s="83"/>
      <c r="P2808" s="83"/>
      <c r="Q2808" s="83"/>
      <c r="R2808" s="83"/>
      <c r="S2808" s="83"/>
      <c r="T2808" s="83"/>
      <c r="U2808" s="83"/>
      <c r="V2808" s="83"/>
      <c r="W2808" s="83"/>
      <c r="X2808" s="84"/>
      <c r="AF2808" s="0" t="str">
        <f aca="false">D2808&amp;V2808</f>
        <v/>
      </c>
    </row>
    <row r="2809" customFormat="false" ht="12.75" hidden="false" customHeight="false" outlineLevel="0" collapsed="false">
      <c r="A2809" s="80"/>
      <c r="B2809" s="81"/>
      <c r="C2809" s="81"/>
      <c r="D2809" s="81"/>
      <c r="E2809" s="81"/>
      <c r="F2809" s="81"/>
      <c r="G2809" s="81"/>
      <c r="H2809" s="88"/>
      <c r="I2809" s="81"/>
      <c r="J2809" s="81"/>
      <c r="K2809" s="82"/>
      <c r="L2809" s="82"/>
      <c r="M2809" s="82"/>
      <c r="N2809" s="83"/>
      <c r="O2809" s="83"/>
      <c r="P2809" s="83"/>
      <c r="Q2809" s="83"/>
      <c r="R2809" s="83"/>
      <c r="S2809" s="83"/>
      <c r="T2809" s="83"/>
      <c r="U2809" s="83"/>
      <c r="V2809" s="83"/>
      <c r="W2809" s="83"/>
      <c r="X2809" s="84"/>
      <c r="AF2809" s="0" t="str">
        <f aca="false">D2809&amp;V2809</f>
        <v/>
      </c>
    </row>
    <row r="2810" customFormat="false" ht="12.75" hidden="false" customHeight="false" outlineLevel="0" collapsed="false">
      <c r="A2810" s="80"/>
      <c r="B2810" s="81"/>
      <c r="C2810" s="81"/>
      <c r="D2810" s="81"/>
      <c r="E2810" s="81"/>
      <c r="F2810" s="81"/>
      <c r="G2810" s="81"/>
      <c r="H2810" s="88"/>
      <c r="I2810" s="81"/>
      <c r="J2810" s="81"/>
      <c r="K2810" s="82"/>
      <c r="L2810" s="82"/>
      <c r="M2810" s="82"/>
      <c r="N2810" s="83"/>
      <c r="O2810" s="83"/>
      <c r="P2810" s="83"/>
      <c r="Q2810" s="83"/>
      <c r="R2810" s="83"/>
      <c r="S2810" s="83"/>
      <c r="T2810" s="83"/>
      <c r="U2810" s="83"/>
      <c r="V2810" s="83"/>
      <c r="W2810" s="83"/>
      <c r="X2810" s="84"/>
      <c r="AF2810" s="0" t="str">
        <f aca="false">D2810&amp;V2810</f>
        <v/>
      </c>
    </row>
    <row r="2811" customFormat="false" ht="12.75" hidden="false" customHeight="false" outlineLevel="0" collapsed="false">
      <c r="A2811" s="80"/>
      <c r="B2811" s="81"/>
      <c r="C2811" s="81"/>
      <c r="D2811" s="81"/>
      <c r="E2811" s="81"/>
      <c r="F2811" s="81"/>
      <c r="G2811" s="81"/>
      <c r="H2811" s="88"/>
      <c r="I2811" s="81"/>
      <c r="J2811" s="81"/>
      <c r="K2811" s="82"/>
      <c r="L2811" s="82"/>
      <c r="M2811" s="82"/>
      <c r="N2811" s="83"/>
      <c r="O2811" s="83"/>
      <c r="P2811" s="83"/>
      <c r="Q2811" s="83"/>
      <c r="R2811" s="83"/>
      <c r="S2811" s="83"/>
      <c r="T2811" s="83"/>
      <c r="U2811" s="83"/>
      <c r="V2811" s="83"/>
      <c r="W2811" s="83"/>
      <c r="X2811" s="84"/>
      <c r="AF2811" s="0" t="str">
        <f aca="false">D2811&amp;V2811</f>
        <v/>
      </c>
    </row>
    <row r="2812" customFormat="false" ht="12.75" hidden="false" customHeight="false" outlineLevel="0" collapsed="false">
      <c r="A2812" s="80"/>
      <c r="B2812" s="81"/>
      <c r="C2812" s="81"/>
      <c r="D2812" s="81"/>
      <c r="E2812" s="81"/>
      <c r="F2812" s="81"/>
      <c r="G2812" s="81"/>
      <c r="H2812" s="88"/>
      <c r="I2812" s="81"/>
      <c r="J2812" s="81"/>
      <c r="K2812" s="82"/>
      <c r="L2812" s="82"/>
      <c r="M2812" s="82"/>
      <c r="N2812" s="83"/>
      <c r="O2812" s="83"/>
      <c r="P2812" s="83"/>
      <c r="Q2812" s="83"/>
      <c r="R2812" s="83"/>
      <c r="S2812" s="83"/>
      <c r="T2812" s="83"/>
      <c r="U2812" s="83"/>
      <c r="V2812" s="83"/>
      <c r="W2812" s="83"/>
      <c r="X2812" s="84"/>
      <c r="AF2812" s="0" t="str">
        <f aca="false">D2812&amp;V2812</f>
        <v/>
      </c>
    </row>
    <row r="2813" customFormat="false" ht="12.75" hidden="false" customHeight="false" outlineLevel="0" collapsed="false">
      <c r="A2813" s="80"/>
      <c r="B2813" s="81"/>
      <c r="C2813" s="81"/>
      <c r="D2813" s="81"/>
      <c r="E2813" s="81"/>
      <c r="F2813" s="81"/>
      <c r="G2813" s="81"/>
      <c r="H2813" s="88"/>
      <c r="I2813" s="81"/>
      <c r="J2813" s="81"/>
      <c r="K2813" s="82"/>
      <c r="L2813" s="82"/>
      <c r="M2813" s="82"/>
      <c r="N2813" s="83"/>
      <c r="O2813" s="83"/>
      <c r="P2813" s="83"/>
      <c r="Q2813" s="83"/>
      <c r="R2813" s="83"/>
      <c r="S2813" s="83"/>
      <c r="T2813" s="83"/>
      <c r="U2813" s="83"/>
      <c r="V2813" s="83"/>
      <c r="W2813" s="83"/>
      <c r="X2813" s="84"/>
      <c r="AF2813" s="0" t="str">
        <f aca="false">D2813&amp;V2813</f>
        <v/>
      </c>
    </row>
    <row r="2814" customFormat="false" ht="12.75" hidden="false" customHeight="false" outlineLevel="0" collapsed="false">
      <c r="A2814" s="80"/>
      <c r="B2814" s="81"/>
      <c r="C2814" s="81"/>
      <c r="D2814" s="81"/>
      <c r="E2814" s="81"/>
      <c r="F2814" s="81"/>
      <c r="G2814" s="81"/>
      <c r="H2814" s="88"/>
      <c r="I2814" s="81"/>
      <c r="J2814" s="81"/>
      <c r="K2814" s="82"/>
      <c r="L2814" s="82"/>
      <c r="M2814" s="82"/>
      <c r="N2814" s="83"/>
      <c r="O2814" s="83"/>
      <c r="P2814" s="83"/>
      <c r="Q2814" s="83"/>
      <c r="R2814" s="83"/>
      <c r="S2814" s="83"/>
      <c r="T2814" s="83"/>
      <c r="U2814" s="83"/>
      <c r="V2814" s="83"/>
      <c r="W2814" s="83"/>
      <c r="X2814" s="84"/>
      <c r="AF2814" s="0" t="str">
        <f aca="false">D2814&amp;V2814</f>
        <v/>
      </c>
    </row>
    <row r="2815" customFormat="false" ht="12.75" hidden="false" customHeight="false" outlineLevel="0" collapsed="false">
      <c r="A2815" s="80"/>
      <c r="B2815" s="81"/>
      <c r="C2815" s="81"/>
      <c r="D2815" s="81"/>
      <c r="E2815" s="81"/>
      <c r="F2815" s="81"/>
      <c r="G2815" s="81"/>
      <c r="H2815" s="88"/>
      <c r="I2815" s="81"/>
      <c r="J2815" s="81"/>
      <c r="K2815" s="82"/>
      <c r="L2815" s="82"/>
      <c r="M2815" s="82"/>
      <c r="N2815" s="83"/>
      <c r="O2815" s="83"/>
      <c r="P2815" s="83"/>
      <c r="Q2815" s="83"/>
      <c r="R2815" s="83"/>
      <c r="S2815" s="83"/>
      <c r="T2815" s="83"/>
      <c r="U2815" s="83"/>
      <c r="V2815" s="83"/>
      <c r="W2815" s="83"/>
      <c r="X2815" s="84"/>
      <c r="AF2815" s="0" t="str">
        <f aca="false">D2815&amp;V2815</f>
        <v/>
      </c>
    </row>
    <row r="2816" customFormat="false" ht="12.75" hidden="false" customHeight="false" outlineLevel="0" collapsed="false">
      <c r="A2816" s="80"/>
      <c r="B2816" s="81"/>
      <c r="C2816" s="81"/>
      <c r="D2816" s="81"/>
      <c r="E2816" s="81"/>
      <c r="F2816" s="81"/>
      <c r="G2816" s="81"/>
      <c r="H2816" s="88"/>
      <c r="I2816" s="81"/>
      <c r="J2816" s="81"/>
      <c r="K2816" s="82"/>
      <c r="L2816" s="82"/>
      <c r="M2816" s="82"/>
      <c r="N2816" s="83"/>
      <c r="O2816" s="83"/>
      <c r="P2816" s="83"/>
      <c r="Q2816" s="83"/>
      <c r="R2816" s="83"/>
      <c r="S2816" s="83"/>
      <c r="T2816" s="83"/>
      <c r="U2816" s="83"/>
      <c r="V2816" s="83"/>
      <c r="W2816" s="83"/>
      <c r="X2816" s="84"/>
      <c r="AF2816" s="0" t="str">
        <f aca="false">D2816&amp;V2816</f>
        <v/>
      </c>
    </row>
    <row r="2817" customFormat="false" ht="12.75" hidden="false" customHeight="false" outlineLevel="0" collapsed="false">
      <c r="A2817" s="80"/>
      <c r="B2817" s="81"/>
      <c r="C2817" s="81"/>
      <c r="D2817" s="81"/>
      <c r="E2817" s="81"/>
      <c r="F2817" s="81"/>
      <c r="G2817" s="81"/>
      <c r="H2817" s="88"/>
      <c r="I2817" s="81"/>
      <c r="J2817" s="81"/>
      <c r="K2817" s="82"/>
      <c r="L2817" s="82"/>
      <c r="M2817" s="82"/>
      <c r="N2817" s="83"/>
      <c r="O2817" s="83"/>
      <c r="P2817" s="83"/>
      <c r="Q2817" s="83"/>
      <c r="R2817" s="83"/>
      <c r="S2817" s="83"/>
      <c r="T2817" s="83"/>
      <c r="U2817" s="83"/>
      <c r="V2817" s="83"/>
      <c r="W2817" s="83"/>
      <c r="X2817" s="84"/>
      <c r="AF2817" s="0" t="str">
        <f aca="false">D2817&amp;V2817</f>
        <v/>
      </c>
    </row>
    <row r="2818" customFormat="false" ht="12.75" hidden="false" customHeight="false" outlineLevel="0" collapsed="false">
      <c r="A2818" s="80"/>
      <c r="B2818" s="81"/>
      <c r="C2818" s="81"/>
      <c r="D2818" s="81"/>
      <c r="E2818" s="81"/>
      <c r="F2818" s="81"/>
      <c r="G2818" s="81"/>
      <c r="H2818" s="88"/>
      <c r="I2818" s="81"/>
      <c r="J2818" s="81"/>
      <c r="K2818" s="82"/>
      <c r="L2818" s="82"/>
      <c r="M2818" s="82"/>
      <c r="N2818" s="83"/>
      <c r="O2818" s="83"/>
      <c r="P2818" s="83"/>
      <c r="Q2818" s="83"/>
      <c r="R2818" s="83"/>
      <c r="S2818" s="83"/>
      <c r="T2818" s="83"/>
      <c r="U2818" s="83"/>
      <c r="V2818" s="83"/>
      <c r="W2818" s="83"/>
      <c r="X2818" s="84"/>
      <c r="AF2818" s="0" t="str">
        <f aca="false">D2818&amp;V2818</f>
        <v/>
      </c>
    </row>
    <row r="2819" customFormat="false" ht="12.75" hidden="false" customHeight="false" outlineLevel="0" collapsed="false">
      <c r="A2819" s="80"/>
      <c r="B2819" s="81"/>
      <c r="C2819" s="81"/>
      <c r="D2819" s="81"/>
      <c r="E2819" s="81"/>
      <c r="F2819" s="81"/>
      <c r="G2819" s="81"/>
      <c r="H2819" s="88"/>
      <c r="I2819" s="81"/>
      <c r="J2819" s="81"/>
      <c r="K2819" s="82"/>
      <c r="L2819" s="82"/>
      <c r="M2819" s="82"/>
      <c r="N2819" s="83"/>
      <c r="O2819" s="83"/>
      <c r="P2819" s="83"/>
      <c r="Q2819" s="83"/>
      <c r="R2819" s="83"/>
      <c r="S2819" s="83"/>
      <c r="T2819" s="83"/>
      <c r="U2819" s="83"/>
      <c r="V2819" s="83"/>
      <c r="W2819" s="83"/>
      <c r="X2819" s="84"/>
      <c r="AF2819" s="0" t="str">
        <f aca="false">D2819&amp;V2819</f>
        <v/>
      </c>
    </row>
    <row r="2820" customFormat="false" ht="12.75" hidden="false" customHeight="false" outlineLevel="0" collapsed="false">
      <c r="A2820" s="80"/>
      <c r="B2820" s="81"/>
      <c r="C2820" s="81"/>
      <c r="D2820" s="81"/>
      <c r="E2820" s="81"/>
      <c r="F2820" s="81"/>
      <c r="G2820" s="81"/>
      <c r="H2820" s="88"/>
      <c r="I2820" s="81"/>
      <c r="J2820" s="81"/>
      <c r="K2820" s="82"/>
      <c r="L2820" s="82"/>
      <c r="M2820" s="82"/>
      <c r="N2820" s="83"/>
      <c r="O2820" s="83"/>
      <c r="P2820" s="83"/>
      <c r="Q2820" s="83"/>
      <c r="R2820" s="83"/>
      <c r="S2820" s="83"/>
      <c r="T2820" s="83"/>
      <c r="U2820" s="83"/>
      <c r="V2820" s="83"/>
      <c r="W2820" s="83"/>
      <c r="X2820" s="84"/>
      <c r="AF2820" s="0" t="str">
        <f aca="false">D2820&amp;V2820</f>
        <v/>
      </c>
    </row>
    <row r="2821" customFormat="false" ht="12.75" hidden="false" customHeight="false" outlineLevel="0" collapsed="false">
      <c r="A2821" s="80"/>
      <c r="B2821" s="81"/>
      <c r="C2821" s="81"/>
      <c r="D2821" s="81"/>
      <c r="E2821" s="81"/>
      <c r="F2821" s="81"/>
      <c r="G2821" s="81"/>
      <c r="H2821" s="88"/>
      <c r="I2821" s="81"/>
      <c r="J2821" s="81"/>
      <c r="K2821" s="82"/>
      <c r="L2821" s="82"/>
      <c r="M2821" s="82"/>
      <c r="N2821" s="83"/>
      <c r="O2821" s="83"/>
      <c r="P2821" s="83"/>
      <c r="Q2821" s="83"/>
      <c r="R2821" s="83"/>
      <c r="S2821" s="83"/>
      <c r="T2821" s="83"/>
      <c r="U2821" s="83"/>
      <c r="V2821" s="83"/>
      <c r="W2821" s="83"/>
      <c r="X2821" s="84"/>
      <c r="AF2821" s="0" t="str">
        <f aca="false">D2821&amp;V2821</f>
        <v/>
      </c>
    </row>
    <row r="2822" customFormat="false" ht="12.75" hidden="false" customHeight="false" outlineLevel="0" collapsed="false">
      <c r="A2822" s="80"/>
      <c r="B2822" s="81"/>
      <c r="C2822" s="81"/>
      <c r="D2822" s="81"/>
      <c r="E2822" s="81"/>
      <c r="F2822" s="81"/>
      <c r="G2822" s="81"/>
      <c r="H2822" s="88"/>
      <c r="I2822" s="81"/>
      <c r="J2822" s="81"/>
      <c r="K2822" s="82"/>
      <c r="L2822" s="82"/>
      <c r="M2822" s="82"/>
      <c r="N2822" s="83"/>
      <c r="O2822" s="83"/>
      <c r="P2822" s="83"/>
      <c r="Q2822" s="83"/>
      <c r="R2822" s="83"/>
      <c r="S2822" s="83"/>
      <c r="T2822" s="83"/>
      <c r="U2822" s="83"/>
      <c r="V2822" s="83"/>
      <c r="W2822" s="83"/>
      <c r="X2822" s="84"/>
      <c r="AF2822" s="0" t="str">
        <f aca="false">D2822&amp;V2822</f>
        <v/>
      </c>
    </row>
    <row r="2823" customFormat="false" ht="12.75" hidden="false" customHeight="false" outlineLevel="0" collapsed="false">
      <c r="A2823" s="80"/>
      <c r="B2823" s="81"/>
      <c r="C2823" s="81"/>
      <c r="D2823" s="81"/>
      <c r="E2823" s="81"/>
      <c r="F2823" s="81"/>
      <c r="G2823" s="81"/>
      <c r="H2823" s="88"/>
      <c r="I2823" s="81"/>
      <c r="J2823" s="81"/>
      <c r="K2823" s="82"/>
      <c r="L2823" s="82"/>
      <c r="M2823" s="82"/>
      <c r="N2823" s="83"/>
      <c r="O2823" s="83"/>
      <c r="P2823" s="83"/>
      <c r="Q2823" s="83"/>
      <c r="R2823" s="83"/>
      <c r="S2823" s="83"/>
      <c r="T2823" s="83"/>
      <c r="U2823" s="83"/>
      <c r="V2823" s="83"/>
      <c r="W2823" s="83"/>
      <c r="X2823" s="84"/>
      <c r="AF2823" s="0" t="str">
        <f aca="false">D2823&amp;V2823</f>
        <v/>
      </c>
    </row>
    <row r="2824" customFormat="false" ht="12.75" hidden="false" customHeight="false" outlineLevel="0" collapsed="false">
      <c r="A2824" s="80"/>
      <c r="B2824" s="81"/>
      <c r="C2824" s="81"/>
      <c r="D2824" s="81"/>
      <c r="E2824" s="81"/>
      <c r="F2824" s="81"/>
      <c r="G2824" s="81"/>
      <c r="H2824" s="88"/>
      <c r="I2824" s="81"/>
      <c r="J2824" s="81"/>
      <c r="K2824" s="82"/>
      <c r="L2824" s="82"/>
      <c r="M2824" s="82"/>
      <c r="N2824" s="83"/>
      <c r="O2824" s="83"/>
      <c r="P2824" s="83"/>
      <c r="Q2824" s="83"/>
      <c r="R2824" s="83"/>
      <c r="S2824" s="83"/>
      <c r="T2824" s="83"/>
      <c r="U2824" s="83"/>
      <c r="V2824" s="83"/>
      <c r="W2824" s="83"/>
      <c r="X2824" s="84"/>
      <c r="AF2824" s="0" t="str">
        <f aca="false">D2824&amp;V2824</f>
        <v/>
      </c>
    </row>
    <row r="2825" customFormat="false" ht="12.75" hidden="false" customHeight="false" outlineLevel="0" collapsed="false">
      <c r="A2825" s="80"/>
      <c r="B2825" s="81"/>
      <c r="C2825" s="81"/>
      <c r="D2825" s="81"/>
      <c r="E2825" s="81"/>
      <c r="F2825" s="81"/>
      <c r="G2825" s="81"/>
      <c r="H2825" s="88"/>
      <c r="I2825" s="81"/>
      <c r="J2825" s="81"/>
      <c r="K2825" s="82"/>
      <c r="L2825" s="82"/>
      <c r="M2825" s="82"/>
      <c r="N2825" s="83"/>
      <c r="O2825" s="83"/>
      <c r="P2825" s="83"/>
      <c r="Q2825" s="83"/>
      <c r="R2825" s="83"/>
      <c r="S2825" s="83"/>
      <c r="T2825" s="83"/>
      <c r="U2825" s="83"/>
      <c r="V2825" s="83"/>
      <c r="W2825" s="83"/>
      <c r="X2825" s="84"/>
      <c r="AF2825" s="0" t="str">
        <f aca="false">D2825&amp;V2825</f>
        <v/>
      </c>
    </row>
    <row r="2826" customFormat="false" ht="12.75" hidden="false" customHeight="false" outlineLevel="0" collapsed="false">
      <c r="A2826" s="80"/>
      <c r="B2826" s="81"/>
      <c r="C2826" s="81"/>
      <c r="D2826" s="81"/>
      <c r="E2826" s="81"/>
      <c r="F2826" s="81"/>
      <c r="G2826" s="81"/>
      <c r="H2826" s="88"/>
      <c r="I2826" s="81"/>
      <c r="J2826" s="81"/>
      <c r="K2826" s="82"/>
      <c r="L2826" s="82"/>
      <c r="M2826" s="82"/>
      <c r="N2826" s="83"/>
      <c r="O2826" s="83"/>
      <c r="P2826" s="83"/>
      <c r="Q2826" s="83"/>
      <c r="R2826" s="83"/>
      <c r="S2826" s="83"/>
      <c r="T2826" s="83"/>
      <c r="U2826" s="83"/>
      <c r="V2826" s="83"/>
      <c r="W2826" s="83"/>
      <c r="X2826" s="84"/>
      <c r="AF2826" s="0" t="str">
        <f aca="false">D2826&amp;V2826</f>
        <v/>
      </c>
    </row>
    <row r="2827" customFormat="false" ht="12.75" hidden="false" customHeight="false" outlineLevel="0" collapsed="false">
      <c r="A2827" s="80"/>
      <c r="B2827" s="81"/>
      <c r="C2827" s="81"/>
      <c r="D2827" s="81"/>
      <c r="E2827" s="81"/>
      <c r="F2827" s="81"/>
      <c r="G2827" s="81"/>
      <c r="H2827" s="88"/>
      <c r="I2827" s="81"/>
      <c r="J2827" s="81"/>
      <c r="K2827" s="82"/>
      <c r="L2827" s="82"/>
      <c r="M2827" s="82"/>
      <c r="N2827" s="83"/>
      <c r="O2827" s="83"/>
      <c r="P2827" s="83"/>
      <c r="Q2827" s="83"/>
      <c r="R2827" s="83"/>
      <c r="S2827" s="83"/>
      <c r="T2827" s="83"/>
      <c r="U2827" s="83"/>
      <c r="V2827" s="83"/>
      <c r="W2827" s="83"/>
      <c r="X2827" s="84"/>
      <c r="AF2827" s="0" t="str">
        <f aca="false">D2827&amp;V2827</f>
        <v/>
      </c>
    </row>
    <row r="2828" customFormat="false" ht="12.75" hidden="false" customHeight="false" outlineLevel="0" collapsed="false">
      <c r="A2828" s="80"/>
      <c r="B2828" s="81"/>
      <c r="C2828" s="81"/>
      <c r="D2828" s="81"/>
      <c r="E2828" s="81"/>
      <c r="F2828" s="81"/>
      <c r="G2828" s="81"/>
      <c r="H2828" s="88"/>
      <c r="I2828" s="81"/>
      <c r="J2828" s="81"/>
      <c r="K2828" s="82"/>
      <c r="L2828" s="82"/>
      <c r="M2828" s="82"/>
      <c r="N2828" s="83"/>
      <c r="O2828" s="83"/>
      <c r="P2828" s="83"/>
      <c r="Q2828" s="83"/>
      <c r="R2828" s="83"/>
      <c r="S2828" s="83"/>
      <c r="T2828" s="83"/>
      <c r="U2828" s="83"/>
      <c r="V2828" s="83"/>
      <c r="W2828" s="83"/>
      <c r="X2828" s="84"/>
      <c r="AF2828" s="0" t="str">
        <f aca="false">D2828&amp;V2828</f>
        <v/>
      </c>
    </row>
    <row r="2829" customFormat="false" ht="12.75" hidden="false" customHeight="false" outlineLevel="0" collapsed="false">
      <c r="A2829" s="80"/>
      <c r="B2829" s="81"/>
      <c r="C2829" s="81"/>
      <c r="D2829" s="81"/>
      <c r="E2829" s="81"/>
      <c r="F2829" s="81"/>
      <c r="G2829" s="81"/>
      <c r="H2829" s="88"/>
      <c r="I2829" s="81"/>
      <c r="J2829" s="81"/>
      <c r="K2829" s="82"/>
      <c r="L2829" s="82"/>
      <c r="M2829" s="82"/>
      <c r="N2829" s="83"/>
      <c r="O2829" s="83"/>
      <c r="P2829" s="83"/>
      <c r="Q2829" s="83"/>
      <c r="R2829" s="83"/>
      <c r="S2829" s="83"/>
      <c r="T2829" s="83"/>
      <c r="U2829" s="83"/>
      <c r="V2829" s="83"/>
      <c r="W2829" s="83"/>
      <c r="X2829" s="84"/>
      <c r="AF2829" s="0" t="str">
        <f aca="false">D2829&amp;V2829</f>
        <v/>
      </c>
    </row>
    <row r="2830" customFormat="false" ht="12.75" hidden="false" customHeight="false" outlineLevel="0" collapsed="false">
      <c r="A2830" s="80"/>
      <c r="B2830" s="81"/>
      <c r="C2830" s="81"/>
      <c r="D2830" s="81"/>
      <c r="E2830" s="81"/>
      <c r="F2830" s="81"/>
      <c r="G2830" s="81"/>
      <c r="H2830" s="88"/>
      <c r="I2830" s="81"/>
      <c r="J2830" s="81"/>
      <c r="K2830" s="82"/>
      <c r="L2830" s="82"/>
      <c r="M2830" s="82"/>
      <c r="N2830" s="83"/>
      <c r="O2830" s="83"/>
      <c r="P2830" s="83"/>
      <c r="Q2830" s="83"/>
      <c r="R2830" s="83"/>
      <c r="S2830" s="83"/>
      <c r="T2830" s="83"/>
      <c r="U2830" s="83"/>
      <c r="V2830" s="83"/>
      <c r="W2830" s="83"/>
      <c r="X2830" s="84"/>
      <c r="AF2830" s="0" t="str">
        <f aca="false">D2830&amp;V2830</f>
        <v/>
      </c>
    </row>
    <row r="2831" customFormat="false" ht="12.75" hidden="false" customHeight="false" outlineLevel="0" collapsed="false">
      <c r="A2831" s="80"/>
      <c r="B2831" s="81"/>
      <c r="C2831" s="81"/>
      <c r="D2831" s="81"/>
      <c r="E2831" s="81"/>
      <c r="F2831" s="81"/>
      <c r="G2831" s="81"/>
      <c r="H2831" s="88"/>
      <c r="I2831" s="81"/>
      <c r="J2831" s="81"/>
      <c r="K2831" s="82"/>
      <c r="L2831" s="82"/>
      <c r="M2831" s="82"/>
      <c r="N2831" s="83"/>
      <c r="O2831" s="83"/>
      <c r="P2831" s="83"/>
      <c r="Q2831" s="83"/>
      <c r="R2831" s="83"/>
      <c r="S2831" s="83"/>
      <c r="T2831" s="83"/>
      <c r="U2831" s="83"/>
      <c r="V2831" s="83"/>
      <c r="W2831" s="83"/>
      <c r="X2831" s="84"/>
      <c r="AF2831" s="0" t="str">
        <f aca="false">D2831&amp;V2831</f>
        <v/>
      </c>
    </row>
    <row r="2832" customFormat="false" ht="12.75" hidden="false" customHeight="false" outlineLevel="0" collapsed="false">
      <c r="A2832" s="80"/>
      <c r="B2832" s="81"/>
      <c r="C2832" s="81"/>
      <c r="D2832" s="81"/>
      <c r="E2832" s="81"/>
      <c r="F2832" s="81"/>
      <c r="G2832" s="81"/>
      <c r="H2832" s="88"/>
      <c r="I2832" s="81"/>
      <c r="J2832" s="81"/>
      <c r="K2832" s="82"/>
      <c r="L2832" s="82"/>
      <c r="M2832" s="82"/>
      <c r="N2832" s="83"/>
      <c r="O2832" s="83"/>
      <c r="P2832" s="83"/>
      <c r="Q2832" s="83"/>
      <c r="R2832" s="83"/>
      <c r="S2832" s="83"/>
      <c r="T2832" s="83"/>
      <c r="U2832" s="83"/>
      <c r="V2832" s="83"/>
      <c r="W2832" s="83"/>
      <c r="X2832" s="84"/>
      <c r="AF2832" s="0" t="str">
        <f aca="false">D2832&amp;V2832</f>
        <v/>
      </c>
    </row>
    <row r="2833" customFormat="false" ht="12.75" hidden="false" customHeight="false" outlineLevel="0" collapsed="false">
      <c r="A2833" s="80"/>
      <c r="B2833" s="81"/>
      <c r="C2833" s="81"/>
      <c r="D2833" s="81"/>
      <c r="E2833" s="81"/>
      <c r="F2833" s="81"/>
      <c r="G2833" s="81"/>
      <c r="H2833" s="88"/>
      <c r="I2833" s="81"/>
      <c r="J2833" s="81"/>
      <c r="K2833" s="82"/>
      <c r="L2833" s="82"/>
      <c r="M2833" s="82"/>
      <c r="N2833" s="83"/>
      <c r="O2833" s="83"/>
      <c r="P2833" s="83"/>
      <c r="Q2833" s="83"/>
      <c r="R2833" s="83"/>
      <c r="S2833" s="83"/>
      <c r="T2833" s="83"/>
      <c r="U2833" s="83"/>
      <c r="V2833" s="83"/>
      <c r="W2833" s="83"/>
      <c r="X2833" s="84"/>
      <c r="AF2833" s="0" t="str">
        <f aca="false">D2833&amp;V2833</f>
        <v/>
      </c>
    </row>
    <row r="2834" customFormat="false" ht="12.75" hidden="false" customHeight="false" outlineLevel="0" collapsed="false">
      <c r="A2834" s="80"/>
      <c r="B2834" s="81"/>
      <c r="C2834" s="81"/>
      <c r="D2834" s="81"/>
      <c r="E2834" s="81"/>
      <c r="F2834" s="81"/>
      <c r="G2834" s="81"/>
      <c r="H2834" s="88"/>
      <c r="I2834" s="81"/>
      <c r="J2834" s="81"/>
      <c r="K2834" s="82"/>
      <c r="L2834" s="82"/>
      <c r="M2834" s="82"/>
      <c r="N2834" s="83"/>
      <c r="O2834" s="83"/>
      <c r="P2834" s="83"/>
      <c r="Q2834" s="83"/>
      <c r="R2834" s="83"/>
      <c r="S2834" s="83"/>
      <c r="T2834" s="83"/>
      <c r="U2834" s="83"/>
      <c r="V2834" s="83"/>
      <c r="W2834" s="83"/>
      <c r="X2834" s="84"/>
      <c r="AF2834" s="0" t="str">
        <f aca="false">D2834&amp;V2834</f>
        <v/>
      </c>
    </row>
    <row r="2835" customFormat="false" ht="12.75" hidden="false" customHeight="false" outlineLevel="0" collapsed="false">
      <c r="A2835" s="80"/>
      <c r="B2835" s="81"/>
      <c r="C2835" s="81"/>
      <c r="D2835" s="81"/>
      <c r="E2835" s="81"/>
      <c r="F2835" s="81"/>
      <c r="G2835" s="81"/>
      <c r="H2835" s="88"/>
      <c r="I2835" s="81"/>
      <c r="J2835" s="81"/>
      <c r="K2835" s="82"/>
      <c r="L2835" s="82"/>
      <c r="M2835" s="82"/>
      <c r="N2835" s="83"/>
      <c r="O2835" s="83"/>
      <c r="P2835" s="83"/>
      <c r="Q2835" s="83"/>
      <c r="R2835" s="83"/>
      <c r="S2835" s="83"/>
      <c r="T2835" s="83"/>
      <c r="U2835" s="83"/>
      <c r="V2835" s="83"/>
      <c r="W2835" s="83"/>
      <c r="X2835" s="84"/>
      <c r="AF2835" s="0" t="str">
        <f aca="false">D2835&amp;V2835</f>
        <v/>
      </c>
    </row>
    <row r="2836" customFormat="false" ht="12.75" hidden="false" customHeight="false" outlineLevel="0" collapsed="false">
      <c r="A2836" s="80"/>
      <c r="B2836" s="81"/>
      <c r="C2836" s="81"/>
      <c r="D2836" s="81"/>
      <c r="E2836" s="81"/>
      <c r="F2836" s="81"/>
      <c r="G2836" s="81"/>
      <c r="H2836" s="88"/>
      <c r="I2836" s="81"/>
      <c r="J2836" s="81"/>
      <c r="K2836" s="82"/>
      <c r="L2836" s="82"/>
      <c r="M2836" s="82"/>
      <c r="N2836" s="83"/>
      <c r="O2836" s="83"/>
      <c r="P2836" s="83"/>
      <c r="Q2836" s="83"/>
      <c r="R2836" s="83"/>
      <c r="S2836" s="83"/>
      <c r="T2836" s="83"/>
      <c r="U2836" s="83"/>
      <c r="V2836" s="83"/>
      <c r="W2836" s="83"/>
      <c r="X2836" s="84"/>
      <c r="AF2836" s="0" t="str">
        <f aca="false">D2836&amp;V2836</f>
        <v/>
      </c>
    </row>
    <row r="2837" customFormat="false" ht="12.75" hidden="false" customHeight="false" outlineLevel="0" collapsed="false">
      <c r="A2837" s="80"/>
      <c r="B2837" s="81"/>
      <c r="C2837" s="81"/>
      <c r="D2837" s="81"/>
      <c r="E2837" s="81"/>
      <c r="F2837" s="81"/>
      <c r="G2837" s="81"/>
      <c r="H2837" s="88"/>
      <c r="I2837" s="81"/>
      <c r="J2837" s="81"/>
      <c r="K2837" s="82"/>
      <c r="L2837" s="82"/>
      <c r="M2837" s="82"/>
      <c r="N2837" s="83"/>
      <c r="O2837" s="83"/>
      <c r="P2837" s="83"/>
      <c r="Q2837" s="83"/>
      <c r="R2837" s="83"/>
      <c r="S2837" s="83"/>
      <c r="T2837" s="83"/>
      <c r="U2837" s="83"/>
      <c r="V2837" s="83"/>
      <c r="W2837" s="83"/>
      <c r="X2837" s="84"/>
      <c r="AF2837" s="0" t="str">
        <f aca="false">D2837&amp;V2837</f>
        <v/>
      </c>
    </row>
    <row r="2838" customFormat="false" ht="12.75" hidden="false" customHeight="false" outlineLevel="0" collapsed="false">
      <c r="A2838" s="80"/>
      <c r="B2838" s="81"/>
      <c r="C2838" s="81"/>
      <c r="D2838" s="81"/>
      <c r="E2838" s="81"/>
      <c r="F2838" s="81"/>
      <c r="G2838" s="81"/>
      <c r="H2838" s="88"/>
      <c r="I2838" s="81"/>
      <c r="J2838" s="81"/>
      <c r="K2838" s="82"/>
      <c r="L2838" s="82"/>
      <c r="M2838" s="82"/>
      <c r="N2838" s="83"/>
      <c r="O2838" s="83"/>
      <c r="P2838" s="83"/>
      <c r="Q2838" s="83"/>
      <c r="R2838" s="83"/>
      <c r="S2838" s="83"/>
      <c r="T2838" s="83"/>
      <c r="U2838" s="83"/>
      <c r="V2838" s="83"/>
      <c r="W2838" s="83"/>
      <c r="X2838" s="84"/>
      <c r="AF2838" s="0" t="str">
        <f aca="false">D2838&amp;V2838</f>
        <v/>
      </c>
    </row>
    <row r="2839" customFormat="false" ht="12.75" hidden="false" customHeight="false" outlineLevel="0" collapsed="false">
      <c r="A2839" s="80"/>
      <c r="B2839" s="81"/>
      <c r="C2839" s="81"/>
      <c r="D2839" s="81"/>
      <c r="E2839" s="81"/>
      <c r="F2839" s="81"/>
      <c r="G2839" s="81"/>
      <c r="H2839" s="88"/>
      <c r="I2839" s="81"/>
      <c r="J2839" s="81"/>
      <c r="K2839" s="82"/>
      <c r="L2839" s="82"/>
      <c r="M2839" s="82"/>
      <c r="N2839" s="83"/>
      <c r="O2839" s="83"/>
      <c r="P2839" s="83"/>
      <c r="Q2839" s="83"/>
      <c r="R2839" s="83"/>
      <c r="S2839" s="83"/>
      <c r="T2839" s="83"/>
      <c r="U2839" s="83"/>
      <c r="V2839" s="83"/>
      <c r="W2839" s="83"/>
      <c r="X2839" s="84"/>
      <c r="AF2839" s="0" t="str">
        <f aca="false">D2839&amp;V2839</f>
        <v/>
      </c>
    </row>
    <row r="2840" customFormat="false" ht="12.75" hidden="false" customHeight="false" outlineLevel="0" collapsed="false">
      <c r="A2840" s="80"/>
      <c r="B2840" s="81"/>
      <c r="C2840" s="81"/>
      <c r="D2840" s="81"/>
      <c r="E2840" s="81"/>
      <c r="F2840" s="81"/>
      <c r="G2840" s="81"/>
      <c r="H2840" s="88"/>
      <c r="I2840" s="81"/>
      <c r="J2840" s="81"/>
      <c r="K2840" s="82"/>
      <c r="L2840" s="82"/>
      <c r="M2840" s="82"/>
      <c r="N2840" s="83"/>
      <c r="O2840" s="83"/>
      <c r="P2840" s="83"/>
      <c r="Q2840" s="83"/>
      <c r="R2840" s="83"/>
      <c r="S2840" s="83"/>
      <c r="T2840" s="83"/>
      <c r="U2840" s="83"/>
      <c r="V2840" s="83"/>
      <c r="W2840" s="83"/>
      <c r="X2840" s="84"/>
      <c r="AF2840" s="0" t="str">
        <f aca="false">D2840&amp;V2840</f>
        <v/>
      </c>
    </row>
    <row r="2841" customFormat="false" ht="12.75" hidden="false" customHeight="false" outlineLevel="0" collapsed="false">
      <c r="A2841" s="80"/>
      <c r="B2841" s="81"/>
      <c r="C2841" s="81"/>
      <c r="D2841" s="81"/>
      <c r="E2841" s="81"/>
      <c r="F2841" s="81"/>
      <c r="G2841" s="81"/>
      <c r="H2841" s="88"/>
      <c r="I2841" s="81"/>
      <c r="J2841" s="81"/>
      <c r="K2841" s="82"/>
      <c r="L2841" s="82"/>
      <c r="M2841" s="82"/>
      <c r="N2841" s="83"/>
      <c r="O2841" s="83"/>
      <c r="P2841" s="83"/>
      <c r="Q2841" s="83"/>
      <c r="R2841" s="83"/>
      <c r="S2841" s="83"/>
      <c r="T2841" s="83"/>
      <c r="U2841" s="83"/>
      <c r="V2841" s="83"/>
      <c r="W2841" s="83"/>
      <c r="X2841" s="84"/>
      <c r="AF2841" s="0" t="str">
        <f aca="false">D2841&amp;V2841</f>
        <v/>
      </c>
    </row>
    <row r="2842" customFormat="false" ht="12.75" hidden="false" customHeight="false" outlineLevel="0" collapsed="false">
      <c r="A2842" s="80"/>
      <c r="B2842" s="81"/>
      <c r="C2842" s="81"/>
      <c r="D2842" s="81"/>
      <c r="E2842" s="81"/>
      <c r="F2842" s="81"/>
      <c r="G2842" s="81"/>
      <c r="H2842" s="88"/>
      <c r="I2842" s="81"/>
      <c r="J2842" s="81"/>
      <c r="K2842" s="82"/>
      <c r="L2842" s="82"/>
      <c r="M2842" s="82"/>
      <c r="N2842" s="83"/>
      <c r="O2842" s="83"/>
      <c r="P2842" s="83"/>
      <c r="Q2842" s="83"/>
      <c r="R2842" s="83"/>
      <c r="S2842" s="83"/>
      <c r="T2842" s="83"/>
      <c r="U2842" s="83"/>
      <c r="V2842" s="83"/>
      <c r="W2842" s="83"/>
      <c r="X2842" s="84"/>
      <c r="AF2842" s="0" t="str">
        <f aca="false">D2842&amp;V2842</f>
        <v/>
      </c>
    </row>
    <row r="2843" customFormat="false" ht="12.75" hidden="false" customHeight="false" outlineLevel="0" collapsed="false">
      <c r="A2843" s="80"/>
      <c r="B2843" s="81"/>
      <c r="C2843" s="81"/>
      <c r="D2843" s="81"/>
      <c r="E2843" s="81"/>
      <c r="F2843" s="81"/>
      <c r="G2843" s="81"/>
      <c r="H2843" s="88"/>
      <c r="I2843" s="81"/>
      <c r="J2843" s="81"/>
      <c r="K2843" s="82"/>
      <c r="L2843" s="82"/>
      <c r="M2843" s="82"/>
      <c r="N2843" s="83"/>
      <c r="O2843" s="83"/>
      <c r="P2843" s="83"/>
      <c r="Q2843" s="83"/>
      <c r="R2843" s="83"/>
      <c r="S2843" s="83"/>
      <c r="T2843" s="83"/>
      <c r="U2843" s="83"/>
      <c r="V2843" s="83"/>
      <c r="W2843" s="83"/>
      <c r="X2843" s="84"/>
      <c r="AF2843" s="0" t="str">
        <f aca="false">D2843&amp;V2843</f>
        <v/>
      </c>
    </row>
    <row r="2844" customFormat="false" ht="12.75" hidden="false" customHeight="false" outlineLevel="0" collapsed="false">
      <c r="A2844" s="80"/>
      <c r="B2844" s="81"/>
      <c r="C2844" s="81"/>
      <c r="D2844" s="81"/>
      <c r="E2844" s="81"/>
      <c r="F2844" s="81"/>
      <c r="G2844" s="81"/>
      <c r="H2844" s="88"/>
      <c r="I2844" s="81"/>
      <c r="J2844" s="81"/>
      <c r="K2844" s="82"/>
      <c r="L2844" s="82"/>
      <c r="M2844" s="82"/>
      <c r="N2844" s="83"/>
      <c r="O2844" s="83"/>
      <c r="P2844" s="83"/>
      <c r="Q2844" s="83"/>
      <c r="R2844" s="83"/>
      <c r="S2844" s="83"/>
      <c r="T2844" s="83"/>
      <c r="U2844" s="83"/>
      <c r="V2844" s="83"/>
      <c r="W2844" s="83"/>
      <c r="X2844" s="84"/>
      <c r="AF2844" s="0" t="str">
        <f aca="false">D2844&amp;V2844</f>
        <v/>
      </c>
    </row>
    <row r="2845" customFormat="false" ht="12.75" hidden="false" customHeight="false" outlineLevel="0" collapsed="false">
      <c r="A2845" s="80"/>
      <c r="B2845" s="81"/>
      <c r="C2845" s="81"/>
      <c r="D2845" s="81"/>
      <c r="E2845" s="81"/>
      <c r="F2845" s="81"/>
      <c r="G2845" s="81"/>
      <c r="H2845" s="88"/>
      <c r="I2845" s="81"/>
      <c r="J2845" s="81"/>
      <c r="K2845" s="82"/>
      <c r="L2845" s="82"/>
      <c r="M2845" s="82"/>
      <c r="N2845" s="83"/>
      <c r="O2845" s="83"/>
      <c r="P2845" s="83"/>
      <c r="Q2845" s="83"/>
      <c r="R2845" s="83"/>
      <c r="S2845" s="83"/>
      <c r="T2845" s="83"/>
      <c r="U2845" s="83"/>
      <c r="V2845" s="83"/>
      <c r="W2845" s="83"/>
      <c r="X2845" s="84"/>
      <c r="AF2845" s="0" t="str">
        <f aca="false">D2845&amp;V2845</f>
        <v/>
      </c>
    </row>
    <row r="2846" customFormat="false" ht="12.75" hidden="false" customHeight="false" outlineLevel="0" collapsed="false">
      <c r="A2846" s="80"/>
      <c r="B2846" s="81"/>
      <c r="C2846" s="81"/>
      <c r="D2846" s="81"/>
      <c r="E2846" s="81"/>
      <c r="F2846" s="81"/>
      <c r="G2846" s="81"/>
      <c r="H2846" s="88"/>
      <c r="I2846" s="81"/>
      <c r="J2846" s="81"/>
      <c r="K2846" s="82"/>
      <c r="L2846" s="82"/>
      <c r="M2846" s="82"/>
      <c r="N2846" s="83"/>
      <c r="O2846" s="83"/>
      <c r="P2846" s="83"/>
      <c r="Q2846" s="83"/>
      <c r="R2846" s="83"/>
      <c r="S2846" s="83"/>
      <c r="T2846" s="83"/>
      <c r="U2846" s="83"/>
      <c r="V2846" s="83"/>
      <c r="W2846" s="83"/>
      <c r="X2846" s="84"/>
      <c r="AF2846" s="0" t="str">
        <f aca="false">D2846&amp;V2846</f>
        <v/>
      </c>
    </row>
    <row r="2847" customFormat="false" ht="12.75" hidden="false" customHeight="false" outlineLevel="0" collapsed="false">
      <c r="A2847" s="80"/>
      <c r="B2847" s="81"/>
      <c r="C2847" s="81"/>
      <c r="D2847" s="81"/>
      <c r="E2847" s="81"/>
      <c r="F2847" s="81"/>
      <c r="G2847" s="81"/>
      <c r="H2847" s="88"/>
      <c r="I2847" s="81"/>
      <c r="J2847" s="81"/>
      <c r="K2847" s="82"/>
      <c r="L2847" s="82"/>
      <c r="M2847" s="82"/>
      <c r="N2847" s="83"/>
      <c r="O2847" s="83"/>
      <c r="P2847" s="83"/>
      <c r="Q2847" s="83"/>
      <c r="R2847" s="83"/>
      <c r="S2847" s="83"/>
      <c r="T2847" s="83"/>
      <c r="U2847" s="83"/>
      <c r="V2847" s="83"/>
      <c r="W2847" s="83"/>
      <c r="X2847" s="84"/>
      <c r="AF2847" s="0" t="str">
        <f aca="false">D2847&amp;V2847</f>
        <v/>
      </c>
    </row>
    <row r="2848" customFormat="false" ht="12.75" hidden="false" customHeight="false" outlineLevel="0" collapsed="false">
      <c r="A2848" s="80"/>
      <c r="B2848" s="81"/>
      <c r="C2848" s="81"/>
      <c r="D2848" s="81"/>
      <c r="E2848" s="81"/>
      <c r="F2848" s="81"/>
      <c r="G2848" s="81"/>
      <c r="H2848" s="88"/>
      <c r="I2848" s="81"/>
      <c r="J2848" s="81"/>
      <c r="K2848" s="82"/>
      <c r="L2848" s="82"/>
      <c r="M2848" s="82"/>
      <c r="N2848" s="83"/>
      <c r="O2848" s="83"/>
      <c r="P2848" s="83"/>
      <c r="Q2848" s="83"/>
      <c r="R2848" s="83"/>
      <c r="S2848" s="83"/>
      <c r="T2848" s="83"/>
      <c r="U2848" s="83"/>
      <c r="V2848" s="83"/>
      <c r="W2848" s="83"/>
      <c r="X2848" s="84"/>
      <c r="AF2848" s="0" t="str">
        <f aca="false">D2848&amp;V2848</f>
        <v/>
      </c>
    </row>
    <row r="2849" customFormat="false" ht="12.75" hidden="false" customHeight="false" outlineLevel="0" collapsed="false">
      <c r="A2849" s="80"/>
      <c r="B2849" s="81"/>
      <c r="C2849" s="81"/>
      <c r="D2849" s="81"/>
      <c r="E2849" s="81"/>
      <c r="F2849" s="81"/>
      <c r="G2849" s="81"/>
      <c r="H2849" s="88"/>
      <c r="I2849" s="81"/>
      <c r="J2849" s="81"/>
      <c r="K2849" s="82"/>
      <c r="L2849" s="82"/>
      <c r="M2849" s="82"/>
      <c r="N2849" s="83"/>
      <c r="O2849" s="83"/>
      <c r="P2849" s="83"/>
      <c r="Q2849" s="83"/>
      <c r="R2849" s="83"/>
      <c r="S2849" s="83"/>
      <c r="T2849" s="83"/>
      <c r="U2849" s="83"/>
      <c r="V2849" s="83"/>
      <c r="W2849" s="83"/>
      <c r="X2849" s="84"/>
      <c r="AF2849" s="0" t="str">
        <f aca="false">D2849&amp;V2849</f>
        <v/>
      </c>
    </row>
    <row r="2850" customFormat="false" ht="12.75" hidden="false" customHeight="false" outlineLevel="0" collapsed="false">
      <c r="A2850" s="80"/>
      <c r="B2850" s="81"/>
      <c r="C2850" s="81"/>
      <c r="D2850" s="81"/>
      <c r="E2850" s="81"/>
      <c r="F2850" s="81"/>
      <c r="G2850" s="81"/>
      <c r="H2850" s="88"/>
      <c r="I2850" s="81"/>
      <c r="J2850" s="81"/>
      <c r="K2850" s="82"/>
      <c r="L2850" s="82"/>
      <c r="M2850" s="82"/>
      <c r="N2850" s="83"/>
      <c r="O2850" s="83"/>
      <c r="P2850" s="83"/>
      <c r="Q2850" s="83"/>
      <c r="R2850" s="83"/>
      <c r="S2850" s="83"/>
      <c r="T2850" s="83"/>
      <c r="U2850" s="83"/>
      <c r="V2850" s="83"/>
      <c r="W2850" s="83"/>
      <c r="X2850" s="84"/>
      <c r="AF2850" s="0" t="str">
        <f aca="false">D2850&amp;V2850</f>
        <v/>
      </c>
    </row>
    <row r="2851" customFormat="false" ht="12.75" hidden="false" customHeight="false" outlineLevel="0" collapsed="false">
      <c r="A2851" s="80"/>
      <c r="B2851" s="81"/>
      <c r="C2851" s="81"/>
      <c r="D2851" s="81"/>
      <c r="E2851" s="81"/>
      <c r="F2851" s="81"/>
      <c r="G2851" s="81"/>
      <c r="H2851" s="88"/>
      <c r="I2851" s="81"/>
      <c r="J2851" s="81"/>
      <c r="K2851" s="82"/>
      <c r="L2851" s="82"/>
      <c r="M2851" s="82"/>
      <c r="N2851" s="83"/>
      <c r="O2851" s="83"/>
      <c r="P2851" s="83"/>
      <c r="Q2851" s="83"/>
      <c r="R2851" s="83"/>
      <c r="S2851" s="83"/>
      <c r="T2851" s="83"/>
      <c r="U2851" s="83"/>
      <c r="V2851" s="83"/>
      <c r="W2851" s="83"/>
      <c r="X2851" s="84"/>
      <c r="AF2851" s="0" t="str">
        <f aca="false">D2851&amp;V2851</f>
        <v/>
      </c>
    </row>
    <row r="2852" customFormat="false" ht="12.75" hidden="false" customHeight="false" outlineLevel="0" collapsed="false">
      <c r="A2852" s="80"/>
      <c r="B2852" s="81"/>
      <c r="C2852" s="81"/>
      <c r="D2852" s="81"/>
      <c r="E2852" s="81"/>
      <c r="F2852" s="81"/>
      <c r="G2852" s="81"/>
      <c r="H2852" s="88"/>
      <c r="I2852" s="81"/>
      <c r="J2852" s="81"/>
      <c r="K2852" s="82"/>
      <c r="L2852" s="82"/>
      <c r="M2852" s="82"/>
      <c r="N2852" s="83"/>
      <c r="O2852" s="83"/>
      <c r="P2852" s="83"/>
      <c r="Q2852" s="83"/>
      <c r="R2852" s="83"/>
      <c r="S2852" s="83"/>
      <c r="T2852" s="83"/>
      <c r="U2852" s="83"/>
      <c r="V2852" s="83"/>
      <c r="W2852" s="83"/>
      <c r="X2852" s="84"/>
      <c r="AF2852" s="0" t="str">
        <f aca="false">D2852&amp;V2852</f>
        <v/>
      </c>
    </row>
    <row r="2853" customFormat="false" ht="12.75" hidden="false" customHeight="false" outlineLevel="0" collapsed="false">
      <c r="A2853" s="80"/>
      <c r="B2853" s="81"/>
      <c r="C2853" s="81"/>
      <c r="D2853" s="81"/>
      <c r="E2853" s="81"/>
      <c r="F2853" s="81"/>
      <c r="G2853" s="81"/>
      <c r="H2853" s="88"/>
      <c r="I2853" s="81"/>
      <c r="J2853" s="81"/>
      <c r="K2853" s="82"/>
      <c r="L2853" s="82"/>
      <c r="M2853" s="82"/>
      <c r="N2853" s="83"/>
      <c r="O2853" s="83"/>
      <c r="P2853" s="83"/>
      <c r="Q2853" s="83"/>
      <c r="R2853" s="83"/>
      <c r="S2853" s="83"/>
      <c r="T2853" s="83"/>
      <c r="U2853" s="83"/>
      <c r="V2853" s="83"/>
      <c r="W2853" s="83"/>
      <c r="X2853" s="84"/>
      <c r="AF2853" s="0" t="str">
        <f aca="false">D2853&amp;V2853</f>
        <v/>
      </c>
    </row>
    <row r="2854" customFormat="false" ht="12.75" hidden="false" customHeight="false" outlineLevel="0" collapsed="false">
      <c r="A2854" s="80"/>
      <c r="B2854" s="81"/>
      <c r="C2854" s="81"/>
      <c r="D2854" s="81"/>
      <c r="E2854" s="81"/>
      <c r="F2854" s="81"/>
      <c r="G2854" s="81"/>
      <c r="H2854" s="88"/>
      <c r="I2854" s="81"/>
      <c r="J2854" s="81"/>
      <c r="K2854" s="82"/>
      <c r="L2854" s="82"/>
      <c r="M2854" s="82"/>
      <c r="N2854" s="83"/>
      <c r="O2854" s="83"/>
      <c r="P2854" s="83"/>
      <c r="Q2854" s="83"/>
      <c r="R2854" s="83"/>
      <c r="S2854" s="83"/>
      <c r="T2854" s="83"/>
      <c r="U2854" s="83"/>
      <c r="V2854" s="83"/>
      <c r="W2854" s="83"/>
      <c r="X2854" s="84"/>
      <c r="AF2854" s="0" t="str">
        <f aca="false">D2854&amp;V2854</f>
        <v/>
      </c>
    </row>
    <row r="2855" customFormat="false" ht="12.75" hidden="false" customHeight="false" outlineLevel="0" collapsed="false">
      <c r="A2855" s="80"/>
      <c r="B2855" s="81"/>
      <c r="C2855" s="81"/>
      <c r="D2855" s="81"/>
      <c r="E2855" s="81"/>
      <c r="F2855" s="81"/>
      <c r="G2855" s="81"/>
      <c r="H2855" s="88"/>
      <c r="I2855" s="81"/>
      <c r="J2855" s="81"/>
      <c r="K2855" s="82"/>
      <c r="L2855" s="82"/>
      <c r="M2855" s="82"/>
      <c r="N2855" s="83"/>
      <c r="O2855" s="83"/>
      <c r="P2855" s="83"/>
      <c r="Q2855" s="83"/>
      <c r="R2855" s="83"/>
      <c r="S2855" s="83"/>
      <c r="T2855" s="83"/>
      <c r="U2855" s="83"/>
      <c r="V2855" s="83"/>
      <c r="W2855" s="83"/>
      <c r="X2855" s="84"/>
      <c r="AF2855" s="0" t="str">
        <f aca="false">D2855&amp;V2855</f>
        <v/>
      </c>
    </row>
    <row r="2856" customFormat="false" ht="12.75" hidden="false" customHeight="false" outlineLevel="0" collapsed="false">
      <c r="A2856" s="80"/>
      <c r="B2856" s="81"/>
      <c r="C2856" s="81"/>
      <c r="D2856" s="81"/>
      <c r="E2856" s="81"/>
      <c r="F2856" s="81"/>
      <c r="G2856" s="81"/>
      <c r="H2856" s="88"/>
      <c r="I2856" s="81"/>
      <c r="J2856" s="81"/>
      <c r="K2856" s="82"/>
      <c r="L2856" s="82"/>
      <c r="M2856" s="82"/>
      <c r="N2856" s="83"/>
      <c r="O2856" s="83"/>
      <c r="P2856" s="83"/>
      <c r="Q2856" s="83"/>
      <c r="R2856" s="83"/>
      <c r="S2856" s="83"/>
      <c r="T2856" s="83"/>
      <c r="U2856" s="83"/>
      <c r="V2856" s="83"/>
      <c r="W2856" s="83"/>
      <c r="X2856" s="84"/>
      <c r="AF2856" s="0" t="str">
        <f aca="false">D2856&amp;V2856</f>
        <v/>
      </c>
    </row>
    <row r="2857" customFormat="false" ht="12.75" hidden="false" customHeight="false" outlineLevel="0" collapsed="false">
      <c r="A2857" s="80"/>
      <c r="B2857" s="81"/>
      <c r="C2857" s="81"/>
      <c r="D2857" s="81"/>
      <c r="E2857" s="81"/>
      <c r="F2857" s="81"/>
      <c r="G2857" s="81"/>
      <c r="H2857" s="88"/>
      <c r="I2857" s="81"/>
      <c r="J2857" s="81"/>
      <c r="K2857" s="82"/>
      <c r="L2857" s="82"/>
      <c r="M2857" s="82"/>
      <c r="N2857" s="83"/>
      <c r="O2857" s="83"/>
      <c r="P2857" s="83"/>
      <c r="Q2857" s="83"/>
      <c r="R2857" s="83"/>
      <c r="S2857" s="83"/>
      <c r="T2857" s="83"/>
      <c r="U2857" s="83"/>
      <c r="V2857" s="83"/>
      <c r="W2857" s="83"/>
      <c r="X2857" s="84"/>
      <c r="AF2857" s="0" t="str">
        <f aca="false">D2857&amp;V2857</f>
        <v/>
      </c>
    </row>
    <row r="2858" customFormat="false" ht="12.75" hidden="false" customHeight="false" outlineLevel="0" collapsed="false">
      <c r="A2858" s="80"/>
      <c r="B2858" s="81"/>
      <c r="C2858" s="81"/>
      <c r="D2858" s="81"/>
      <c r="E2858" s="81"/>
      <c r="F2858" s="81"/>
      <c r="G2858" s="81"/>
      <c r="H2858" s="88"/>
      <c r="I2858" s="81"/>
      <c r="J2858" s="81"/>
      <c r="K2858" s="82"/>
      <c r="L2858" s="82"/>
      <c r="M2858" s="82"/>
      <c r="N2858" s="83"/>
      <c r="O2858" s="83"/>
      <c r="P2858" s="83"/>
      <c r="Q2858" s="83"/>
      <c r="R2858" s="83"/>
      <c r="S2858" s="83"/>
      <c r="T2858" s="83"/>
      <c r="U2858" s="83"/>
      <c r="V2858" s="83"/>
      <c r="W2858" s="83"/>
      <c r="X2858" s="84"/>
      <c r="AF2858" s="0" t="str">
        <f aca="false">D2858&amp;V2858</f>
        <v/>
      </c>
    </row>
    <row r="2859" customFormat="false" ht="12.75" hidden="false" customHeight="false" outlineLevel="0" collapsed="false">
      <c r="A2859" s="80"/>
      <c r="B2859" s="81"/>
      <c r="C2859" s="81"/>
      <c r="D2859" s="81"/>
      <c r="E2859" s="81"/>
      <c r="F2859" s="81"/>
      <c r="G2859" s="81"/>
      <c r="H2859" s="88"/>
      <c r="I2859" s="81"/>
      <c r="J2859" s="81"/>
      <c r="K2859" s="82"/>
      <c r="L2859" s="82"/>
      <c r="M2859" s="82"/>
      <c r="N2859" s="83"/>
      <c r="O2859" s="83"/>
      <c r="P2859" s="83"/>
      <c r="Q2859" s="83"/>
      <c r="R2859" s="83"/>
      <c r="S2859" s="83"/>
      <c r="T2859" s="83"/>
      <c r="U2859" s="83"/>
      <c r="V2859" s="83"/>
      <c r="W2859" s="83"/>
      <c r="X2859" s="84"/>
      <c r="AF2859" s="0" t="str">
        <f aca="false">D2859&amp;V2859</f>
        <v/>
      </c>
    </row>
    <row r="2860" customFormat="false" ht="12.75" hidden="false" customHeight="false" outlineLevel="0" collapsed="false">
      <c r="A2860" s="80"/>
      <c r="B2860" s="81"/>
      <c r="C2860" s="81"/>
      <c r="D2860" s="81"/>
      <c r="E2860" s="81"/>
      <c r="F2860" s="81"/>
      <c r="G2860" s="81"/>
      <c r="H2860" s="88"/>
      <c r="I2860" s="81"/>
      <c r="J2860" s="81"/>
      <c r="K2860" s="82"/>
      <c r="L2860" s="82"/>
      <c r="M2860" s="82"/>
      <c r="N2860" s="83"/>
      <c r="O2860" s="83"/>
      <c r="P2860" s="83"/>
      <c r="Q2860" s="83"/>
      <c r="R2860" s="83"/>
      <c r="S2860" s="83"/>
      <c r="T2860" s="83"/>
      <c r="U2860" s="83"/>
      <c r="V2860" s="83"/>
      <c r="W2860" s="83"/>
      <c r="X2860" s="84"/>
      <c r="AF2860" s="0" t="str">
        <f aca="false">D2860&amp;V2860</f>
        <v/>
      </c>
    </row>
    <row r="2861" customFormat="false" ht="12.75" hidden="false" customHeight="false" outlineLevel="0" collapsed="false">
      <c r="A2861" s="80"/>
      <c r="B2861" s="81"/>
      <c r="C2861" s="81"/>
      <c r="D2861" s="81"/>
      <c r="E2861" s="81"/>
      <c r="F2861" s="81"/>
      <c r="G2861" s="81"/>
      <c r="H2861" s="88"/>
      <c r="I2861" s="81"/>
      <c r="J2861" s="81"/>
      <c r="K2861" s="82"/>
      <c r="L2861" s="82"/>
      <c r="M2861" s="82"/>
      <c r="N2861" s="83"/>
      <c r="O2861" s="83"/>
      <c r="P2861" s="83"/>
      <c r="Q2861" s="83"/>
      <c r="R2861" s="83"/>
      <c r="S2861" s="83"/>
      <c r="T2861" s="83"/>
      <c r="U2861" s="83"/>
      <c r="V2861" s="83"/>
      <c r="W2861" s="83"/>
      <c r="X2861" s="84"/>
      <c r="AF2861" s="0" t="str">
        <f aca="false">D2861&amp;V2861</f>
        <v/>
      </c>
    </row>
    <row r="2862" customFormat="false" ht="12.75" hidden="false" customHeight="false" outlineLevel="0" collapsed="false">
      <c r="A2862" s="80"/>
      <c r="B2862" s="81"/>
      <c r="C2862" s="81"/>
      <c r="D2862" s="81"/>
      <c r="E2862" s="81"/>
      <c r="F2862" s="81"/>
      <c r="G2862" s="81"/>
      <c r="H2862" s="88"/>
      <c r="I2862" s="81"/>
      <c r="J2862" s="81"/>
      <c r="K2862" s="82"/>
      <c r="L2862" s="82"/>
      <c r="M2862" s="82"/>
      <c r="N2862" s="83"/>
      <c r="O2862" s="83"/>
      <c r="P2862" s="83"/>
      <c r="Q2862" s="83"/>
      <c r="R2862" s="83"/>
      <c r="S2862" s="83"/>
      <c r="T2862" s="83"/>
      <c r="U2862" s="83"/>
      <c r="V2862" s="83"/>
      <c r="W2862" s="83"/>
      <c r="X2862" s="84"/>
      <c r="AF2862" s="0" t="str">
        <f aca="false">D2862&amp;V2862</f>
        <v/>
      </c>
    </row>
    <row r="2863" customFormat="false" ht="12.75" hidden="false" customHeight="false" outlineLevel="0" collapsed="false">
      <c r="A2863" s="80"/>
      <c r="B2863" s="81"/>
      <c r="C2863" s="81"/>
      <c r="D2863" s="81"/>
      <c r="E2863" s="81"/>
      <c r="F2863" s="81"/>
      <c r="G2863" s="81"/>
      <c r="H2863" s="88"/>
      <c r="I2863" s="81"/>
      <c r="J2863" s="81"/>
      <c r="K2863" s="82"/>
      <c r="L2863" s="82"/>
      <c r="M2863" s="82"/>
      <c r="N2863" s="83"/>
      <c r="O2863" s="83"/>
      <c r="P2863" s="83"/>
      <c r="Q2863" s="83"/>
      <c r="R2863" s="83"/>
      <c r="S2863" s="83"/>
      <c r="T2863" s="83"/>
      <c r="U2863" s="83"/>
      <c r="V2863" s="83"/>
      <c r="W2863" s="83"/>
      <c r="X2863" s="84"/>
      <c r="AF2863" s="0" t="str">
        <f aca="false">D2863&amp;V2863</f>
        <v/>
      </c>
    </row>
    <row r="2864" customFormat="false" ht="12.75" hidden="false" customHeight="false" outlineLevel="0" collapsed="false">
      <c r="A2864" s="80"/>
      <c r="B2864" s="81"/>
      <c r="C2864" s="81"/>
      <c r="D2864" s="81"/>
      <c r="E2864" s="81"/>
      <c r="F2864" s="81"/>
      <c r="G2864" s="81"/>
      <c r="H2864" s="88"/>
      <c r="I2864" s="81"/>
      <c r="J2864" s="81"/>
      <c r="K2864" s="82"/>
      <c r="L2864" s="82"/>
      <c r="M2864" s="82"/>
      <c r="N2864" s="83"/>
      <c r="O2864" s="83"/>
      <c r="P2864" s="83"/>
      <c r="Q2864" s="83"/>
      <c r="R2864" s="83"/>
      <c r="S2864" s="83"/>
      <c r="T2864" s="83"/>
      <c r="U2864" s="83"/>
      <c r="V2864" s="83"/>
      <c r="W2864" s="83"/>
      <c r="X2864" s="84"/>
      <c r="AF2864" s="0" t="str">
        <f aca="false">D2864&amp;V2864</f>
        <v/>
      </c>
    </row>
    <row r="2865" customFormat="false" ht="12.75" hidden="false" customHeight="false" outlineLevel="0" collapsed="false">
      <c r="A2865" s="80"/>
      <c r="B2865" s="81"/>
      <c r="C2865" s="81"/>
      <c r="D2865" s="81"/>
      <c r="E2865" s="81"/>
      <c r="F2865" s="81"/>
      <c r="G2865" s="81"/>
      <c r="H2865" s="88"/>
      <c r="I2865" s="81"/>
      <c r="J2865" s="81"/>
      <c r="K2865" s="82"/>
      <c r="L2865" s="82"/>
      <c r="M2865" s="82"/>
      <c r="N2865" s="83"/>
      <c r="O2865" s="83"/>
      <c r="P2865" s="83"/>
      <c r="Q2865" s="83"/>
      <c r="R2865" s="83"/>
      <c r="S2865" s="83"/>
      <c r="T2865" s="83"/>
      <c r="U2865" s="83"/>
      <c r="V2865" s="83"/>
      <c r="W2865" s="83"/>
      <c r="X2865" s="84"/>
      <c r="AF2865" s="0" t="str">
        <f aca="false">D2865&amp;V2865</f>
        <v/>
      </c>
    </row>
    <row r="2866" customFormat="false" ht="12.75" hidden="false" customHeight="false" outlineLevel="0" collapsed="false">
      <c r="A2866" s="80"/>
      <c r="B2866" s="81"/>
      <c r="C2866" s="81"/>
      <c r="D2866" s="81"/>
      <c r="E2866" s="81"/>
      <c r="F2866" s="81"/>
      <c r="G2866" s="81"/>
      <c r="H2866" s="88"/>
      <c r="I2866" s="81"/>
      <c r="J2866" s="81"/>
      <c r="K2866" s="82"/>
      <c r="L2866" s="82"/>
      <c r="M2866" s="82"/>
      <c r="N2866" s="83"/>
      <c r="O2866" s="83"/>
      <c r="P2866" s="83"/>
      <c r="Q2866" s="83"/>
      <c r="R2866" s="83"/>
      <c r="S2866" s="83"/>
      <c r="T2866" s="83"/>
      <c r="U2866" s="83"/>
      <c r="V2866" s="83"/>
      <c r="W2866" s="83"/>
      <c r="X2866" s="84"/>
      <c r="AF2866" s="0" t="str">
        <f aca="false">D2866&amp;V2866</f>
        <v/>
      </c>
    </row>
    <row r="2867" customFormat="false" ht="12.75" hidden="false" customHeight="false" outlineLevel="0" collapsed="false">
      <c r="A2867" s="80"/>
      <c r="B2867" s="81"/>
      <c r="C2867" s="81"/>
      <c r="D2867" s="81"/>
      <c r="E2867" s="81"/>
      <c r="F2867" s="81"/>
      <c r="G2867" s="81"/>
      <c r="H2867" s="88"/>
      <c r="I2867" s="81"/>
      <c r="J2867" s="81"/>
      <c r="K2867" s="82"/>
      <c r="L2867" s="82"/>
      <c r="M2867" s="82"/>
      <c r="N2867" s="83"/>
      <c r="O2867" s="83"/>
      <c r="P2867" s="83"/>
      <c r="Q2867" s="83"/>
      <c r="R2867" s="83"/>
      <c r="S2867" s="83"/>
      <c r="T2867" s="83"/>
      <c r="U2867" s="83"/>
      <c r="V2867" s="83"/>
      <c r="W2867" s="83"/>
      <c r="X2867" s="84"/>
      <c r="AF2867" s="0" t="str">
        <f aca="false">D2867&amp;V2867</f>
        <v/>
      </c>
    </row>
    <row r="2868" customFormat="false" ht="12.75" hidden="false" customHeight="false" outlineLevel="0" collapsed="false">
      <c r="A2868" s="80"/>
      <c r="B2868" s="81"/>
      <c r="C2868" s="81"/>
      <c r="D2868" s="81"/>
      <c r="E2868" s="81"/>
      <c r="F2868" s="81"/>
      <c r="G2868" s="81"/>
      <c r="H2868" s="88"/>
      <c r="I2868" s="81"/>
      <c r="J2868" s="81"/>
      <c r="K2868" s="82"/>
      <c r="L2868" s="82"/>
      <c r="M2868" s="82"/>
      <c r="N2868" s="83"/>
      <c r="O2868" s="83"/>
      <c r="P2868" s="83"/>
      <c r="Q2868" s="83"/>
      <c r="R2868" s="83"/>
      <c r="S2868" s="83"/>
      <c r="T2868" s="83"/>
      <c r="U2868" s="83"/>
      <c r="V2868" s="83"/>
      <c r="W2868" s="83"/>
      <c r="X2868" s="84"/>
      <c r="AF2868" s="0" t="str">
        <f aca="false">D2868&amp;V2868</f>
        <v/>
      </c>
    </row>
    <row r="2869" customFormat="false" ht="12.75" hidden="false" customHeight="false" outlineLevel="0" collapsed="false">
      <c r="A2869" s="80"/>
      <c r="B2869" s="81"/>
      <c r="C2869" s="81"/>
      <c r="D2869" s="81"/>
      <c r="E2869" s="81"/>
      <c r="F2869" s="81"/>
      <c r="G2869" s="81"/>
      <c r="H2869" s="88"/>
      <c r="I2869" s="81"/>
      <c r="J2869" s="81"/>
      <c r="K2869" s="82"/>
      <c r="L2869" s="82"/>
      <c r="M2869" s="82"/>
      <c r="N2869" s="83"/>
      <c r="O2869" s="83"/>
      <c r="P2869" s="83"/>
      <c r="Q2869" s="83"/>
      <c r="R2869" s="83"/>
      <c r="S2869" s="83"/>
      <c r="T2869" s="83"/>
      <c r="U2869" s="83"/>
      <c r="V2869" s="83"/>
      <c r="W2869" s="83"/>
      <c r="X2869" s="84"/>
      <c r="AF2869" s="0" t="str">
        <f aca="false">D2869&amp;V2869</f>
        <v/>
      </c>
    </row>
    <row r="2870" customFormat="false" ht="12.75" hidden="false" customHeight="false" outlineLevel="0" collapsed="false">
      <c r="A2870" s="80"/>
      <c r="B2870" s="81"/>
      <c r="C2870" s="81"/>
      <c r="D2870" s="81"/>
      <c r="E2870" s="81"/>
      <c r="F2870" s="81"/>
      <c r="G2870" s="81"/>
      <c r="H2870" s="88"/>
      <c r="I2870" s="81"/>
      <c r="J2870" s="81"/>
      <c r="K2870" s="82"/>
      <c r="L2870" s="82"/>
      <c r="M2870" s="82"/>
      <c r="N2870" s="83"/>
      <c r="O2870" s="83"/>
      <c r="P2870" s="83"/>
      <c r="Q2870" s="83"/>
      <c r="R2870" s="83"/>
      <c r="S2870" s="83"/>
      <c r="T2870" s="83"/>
      <c r="U2870" s="83"/>
      <c r="V2870" s="83"/>
      <c r="W2870" s="83"/>
      <c r="X2870" s="84"/>
      <c r="AF2870" s="0" t="str">
        <f aca="false">D2870&amp;V2870</f>
        <v/>
      </c>
    </row>
    <row r="2871" customFormat="false" ht="12.75" hidden="false" customHeight="false" outlineLevel="0" collapsed="false">
      <c r="A2871" s="80"/>
      <c r="B2871" s="81"/>
      <c r="C2871" s="81"/>
      <c r="D2871" s="81"/>
      <c r="E2871" s="81"/>
      <c r="F2871" s="81"/>
      <c r="G2871" s="81"/>
      <c r="H2871" s="88"/>
      <c r="I2871" s="81"/>
      <c r="J2871" s="81"/>
      <c r="K2871" s="82"/>
      <c r="L2871" s="82"/>
      <c r="M2871" s="82"/>
      <c r="N2871" s="83"/>
      <c r="O2871" s="83"/>
      <c r="P2871" s="83"/>
      <c r="Q2871" s="83"/>
      <c r="R2871" s="83"/>
      <c r="S2871" s="83"/>
      <c r="T2871" s="83"/>
      <c r="U2871" s="83"/>
      <c r="V2871" s="83"/>
      <c r="W2871" s="83"/>
      <c r="X2871" s="84"/>
      <c r="AF2871" s="0" t="str">
        <f aca="false">D2871&amp;V2871</f>
        <v/>
      </c>
    </row>
    <row r="2872" customFormat="false" ht="12.75" hidden="false" customHeight="false" outlineLevel="0" collapsed="false">
      <c r="A2872" s="80"/>
      <c r="B2872" s="81"/>
      <c r="C2872" s="81"/>
      <c r="D2872" s="81"/>
      <c r="E2872" s="81"/>
      <c r="F2872" s="81"/>
      <c r="G2872" s="81"/>
      <c r="H2872" s="88"/>
      <c r="I2872" s="81"/>
      <c r="J2872" s="81"/>
      <c r="K2872" s="82"/>
      <c r="L2872" s="82"/>
      <c r="M2872" s="82"/>
      <c r="N2872" s="83"/>
      <c r="O2872" s="83"/>
      <c r="P2872" s="83"/>
      <c r="Q2872" s="83"/>
      <c r="R2872" s="83"/>
      <c r="S2872" s="83"/>
      <c r="T2872" s="83"/>
      <c r="U2872" s="83"/>
      <c r="V2872" s="83"/>
      <c r="W2872" s="83"/>
      <c r="X2872" s="84"/>
      <c r="AF2872" s="0" t="str">
        <f aca="false">D2872&amp;V2872</f>
        <v/>
      </c>
    </row>
    <row r="2873" customFormat="false" ht="12.75" hidden="false" customHeight="false" outlineLevel="0" collapsed="false">
      <c r="A2873" s="80"/>
      <c r="B2873" s="81"/>
      <c r="C2873" s="81"/>
      <c r="D2873" s="81"/>
      <c r="E2873" s="81"/>
      <c r="F2873" s="81"/>
      <c r="G2873" s="81"/>
      <c r="H2873" s="88"/>
      <c r="I2873" s="81"/>
      <c r="J2873" s="81"/>
      <c r="K2873" s="82"/>
      <c r="L2873" s="82"/>
      <c r="M2873" s="82"/>
      <c r="N2873" s="83"/>
      <c r="O2873" s="83"/>
      <c r="P2873" s="83"/>
      <c r="Q2873" s="83"/>
      <c r="R2873" s="83"/>
      <c r="S2873" s="83"/>
      <c r="T2873" s="83"/>
      <c r="U2873" s="83"/>
      <c r="V2873" s="83"/>
      <c r="W2873" s="83"/>
      <c r="X2873" s="84"/>
      <c r="AF2873" s="0" t="str">
        <f aca="false">D2873&amp;V2873</f>
        <v/>
      </c>
    </row>
    <row r="2874" customFormat="false" ht="12.75" hidden="false" customHeight="false" outlineLevel="0" collapsed="false">
      <c r="A2874" s="80"/>
      <c r="B2874" s="81"/>
      <c r="C2874" s="81"/>
      <c r="D2874" s="81"/>
      <c r="E2874" s="81"/>
      <c r="F2874" s="81"/>
      <c r="G2874" s="81"/>
      <c r="H2874" s="88"/>
      <c r="I2874" s="81"/>
      <c r="J2874" s="81"/>
      <c r="K2874" s="82"/>
      <c r="L2874" s="82"/>
      <c r="M2874" s="82"/>
      <c r="N2874" s="83"/>
      <c r="O2874" s="83"/>
      <c r="P2874" s="83"/>
      <c r="Q2874" s="83"/>
      <c r="R2874" s="83"/>
      <c r="S2874" s="83"/>
      <c r="T2874" s="83"/>
      <c r="U2874" s="83"/>
      <c r="V2874" s="83"/>
      <c r="W2874" s="83"/>
      <c r="X2874" s="84"/>
      <c r="AF2874" s="0" t="str">
        <f aca="false">D2874&amp;V2874</f>
        <v/>
      </c>
    </row>
    <row r="2875" customFormat="false" ht="12.75" hidden="false" customHeight="false" outlineLevel="0" collapsed="false">
      <c r="A2875" s="80"/>
      <c r="B2875" s="81"/>
      <c r="C2875" s="81"/>
      <c r="D2875" s="81"/>
      <c r="E2875" s="81"/>
      <c r="F2875" s="81"/>
      <c r="G2875" s="81"/>
      <c r="H2875" s="88"/>
      <c r="I2875" s="81"/>
      <c r="J2875" s="81"/>
      <c r="K2875" s="82"/>
      <c r="L2875" s="82"/>
      <c r="M2875" s="82"/>
      <c r="N2875" s="83"/>
      <c r="O2875" s="83"/>
      <c r="P2875" s="83"/>
      <c r="Q2875" s="83"/>
      <c r="R2875" s="83"/>
      <c r="S2875" s="83"/>
      <c r="T2875" s="83"/>
      <c r="U2875" s="83"/>
      <c r="V2875" s="83"/>
      <c r="W2875" s="83"/>
      <c r="X2875" s="84"/>
      <c r="AF2875" s="0" t="str">
        <f aca="false">D2875&amp;V2875</f>
        <v/>
      </c>
    </row>
    <row r="2876" customFormat="false" ht="12.75" hidden="false" customHeight="false" outlineLevel="0" collapsed="false">
      <c r="A2876" s="80"/>
      <c r="B2876" s="81"/>
      <c r="C2876" s="81"/>
      <c r="D2876" s="81"/>
      <c r="E2876" s="81"/>
      <c r="F2876" s="81"/>
      <c r="G2876" s="81"/>
      <c r="H2876" s="88"/>
      <c r="I2876" s="81"/>
      <c r="J2876" s="81"/>
      <c r="K2876" s="82"/>
      <c r="L2876" s="82"/>
      <c r="M2876" s="82"/>
      <c r="N2876" s="83"/>
      <c r="O2876" s="83"/>
      <c r="P2876" s="83"/>
      <c r="Q2876" s="83"/>
      <c r="R2876" s="83"/>
      <c r="S2876" s="83"/>
      <c r="T2876" s="83"/>
      <c r="U2876" s="83"/>
      <c r="V2876" s="83"/>
      <c r="W2876" s="83"/>
      <c r="X2876" s="84"/>
      <c r="AF2876" s="0" t="str">
        <f aca="false">D2876&amp;V2876</f>
        <v/>
      </c>
    </row>
    <row r="2877" customFormat="false" ht="12.75" hidden="false" customHeight="false" outlineLevel="0" collapsed="false">
      <c r="A2877" s="80"/>
      <c r="B2877" s="81"/>
      <c r="C2877" s="81"/>
      <c r="D2877" s="81"/>
      <c r="E2877" s="81"/>
      <c r="F2877" s="81"/>
      <c r="G2877" s="81"/>
      <c r="H2877" s="88"/>
      <c r="I2877" s="81"/>
      <c r="J2877" s="81"/>
      <c r="K2877" s="82"/>
      <c r="L2877" s="82"/>
      <c r="M2877" s="82"/>
      <c r="N2877" s="83"/>
      <c r="O2877" s="83"/>
      <c r="P2877" s="83"/>
      <c r="Q2877" s="83"/>
      <c r="R2877" s="83"/>
      <c r="S2877" s="83"/>
      <c r="T2877" s="83"/>
      <c r="U2877" s="83"/>
      <c r="V2877" s="83"/>
      <c r="W2877" s="83"/>
      <c r="X2877" s="84"/>
      <c r="AF2877" s="0" t="str">
        <f aca="false">D2877&amp;V2877</f>
        <v/>
      </c>
    </row>
    <row r="2878" customFormat="false" ht="12.75" hidden="false" customHeight="false" outlineLevel="0" collapsed="false">
      <c r="A2878" s="80"/>
      <c r="B2878" s="81"/>
      <c r="C2878" s="81"/>
      <c r="D2878" s="81"/>
      <c r="E2878" s="81"/>
      <c r="F2878" s="81"/>
      <c r="G2878" s="81"/>
      <c r="H2878" s="88"/>
      <c r="I2878" s="81"/>
      <c r="J2878" s="81"/>
      <c r="K2878" s="82"/>
      <c r="L2878" s="82"/>
      <c r="M2878" s="82"/>
      <c r="N2878" s="83"/>
      <c r="O2878" s="83"/>
      <c r="P2878" s="83"/>
      <c r="Q2878" s="83"/>
      <c r="R2878" s="83"/>
      <c r="S2878" s="83"/>
      <c r="T2878" s="83"/>
      <c r="U2878" s="83"/>
      <c r="V2878" s="83"/>
      <c r="W2878" s="83"/>
      <c r="X2878" s="84"/>
      <c r="AF2878" s="0" t="str">
        <f aca="false">D2878&amp;V2878</f>
        <v/>
      </c>
    </row>
    <row r="2879" customFormat="false" ht="12.75" hidden="false" customHeight="false" outlineLevel="0" collapsed="false">
      <c r="A2879" s="80"/>
      <c r="B2879" s="81"/>
      <c r="C2879" s="81"/>
      <c r="D2879" s="81"/>
      <c r="E2879" s="81"/>
      <c r="F2879" s="81"/>
      <c r="G2879" s="81"/>
      <c r="H2879" s="88"/>
      <c r="I2879" s="81"/>
      <c r="J2879" s="81"/>
      <c r="K2879" s="82"/>
      <c r="L2879" s="82"/>
      <c r="M2879" s="82"/>
      <c r="N2879" s="83"/>
      <c r="O2879" s="83"/>
      <c r="P2879" s="83"/>
      <c r="Q2879" s="83"/>
      <c r="R2879" s="83"/>
      <c r="S2879" s="83"/>
      <c r="T2879" s="83"/>
      <c r="U2879" s="83"/>
      <c r="V2879" s="83"/>
      <c r="W2879" s="83"/>
      <c r="X2879" s="84"/>
      <c r="AF2879" s="0" t="str">
        <f aca="false">D2879&amp;V2879</f>
        <v/>
      </c>
    </row>
    <row r="2880" customFormat="false" ht="12.75" hidden="false" customHeight="false" outlineLevel="0" collapsed="false">
      <c r="A2880" s="80"/>
      <c r="B2880" s="81"/>
      <c r="C2880" s="81"/>
      <c r="D2880" s="81"/>
      <c r="E2880" s="81"/>
      <c r="F2880" s="81"/>
      <c r="G2880" s="81"/>
      <c r="H2880" s="88"/>
      <c r="I2880" s="81"/>
      <c r="J2880" s="81"/>
      <c r="K2880" s="82"/>
      <c r="L2880" s="82"/>
      <c r="M2880" s="82"/>
      <c r="N2880" s="83"/>
      <c r="O2880" s="83"/>
      <c r="P2880" s="83"/>
      <c r="Q2880" s="83"/>
      <c r="R2880" s="83"/>
      <c r="S2880" s="83"/>
      <c r="T2880" s="83"/>
      <c r="U2880" s="83"/>
      <c r="V2880" s="83"/>
      <c r="W2880" s="83"/>
      <c r="X2880" s="84"/>
      <c r="AF2880" s="0" t="str">
        <f aca="false">D2880&amp;V2880</f>
        <v/>
      </c>
    </row>
    <row r="2881" customFormat="false" ht="12.75" hidden="false" customHeight="false" outlineLevel="0" collapsed="false">
      <c r="A2881" s="80"/>
      <c r="B2881" s="81"/>
      <c r="C2881" s="81"/>
      <c r="D2881" s="81"/>
      <c r="E2881" s="81"/>
      <c r="F2881" s="81"/>
      <c r="G2881" s="81"/>
      <c r="H2881" s="88"/>
      <c r="I2881" s="81"/>
      <c r="J2881" s="81"/>
      <c r="K2881" s="82"/>
      <c r="L2881" s="82"/>
      <c r="M2881" s="82"/>
      <c r="N2881" s="83"/>
      <c r="O2881" s="83"/>
      <c r="P2881" s="83"/>
      <c r="Q2881" s="83"/>
      <c r="R2881" s="83"/>
      <c r="S2881" s="83"/>
      <c r="T2881" s="83"/>
      <c r="U2881" s="83"/>
      <c r="V2881" s="83"/>
      <c r="W2881" s="83"/>
      <c r="X2881" s="84"/>
      <c r="AF2881" s="0" t="str">
        <f aca="false">D2881&amp;V2881</f>
        <v/>
      </c>
    </row>
    <row r="2882" customFormat="false" ht="12.75" hidden="false" customHeight="false" outlineLevel="0" collapsed="false">
      <c r="A2882" s="80"/>
      <c r="B2882" s="81"/>
      <c r="C2882" s="81"/>
      <c r="D2882" s="81"/>
      <c r="E2882" s="81"/>
      <c r="F2882" s="81"/>
      <c r="G2882" s="81"/>
      <c r="H2882" s="88"/>
      <c r="I2882" s="81"/>
      <c r="J2882" s="81"/>
      <c r="K2882" s="82"/>
      <c r="L2882" s="82"/>
      <c r="M2882" s="82"/>
      <c r="N2882" s="83"/>
      <c r="O2882" s="83"/>
      <c r="P2882" s="83"/>
      <c r="Q2882" s="83"/>
      <c r="R2882" s="83"/>
      <c r="S2882" s="83"/>
      <c r="T2882" s="83"/>
      <c r="U2882" s="83"/>
      <c r="V2882" s="83"/>
      <c r="W2882" s="83"/>
      <c r="X2882" s="84"/>
      <c r="AF2882" s="0" t="str">
        <f aca="false">D2882&amp;V2882</f>
        <v/>
      </c>
    </row>
    <row r="2883" customFormat="false" ht="12.75" hidden="false" customHeight="false" outlineLevel="0" collapsed="false">
      <c r="A2883" s="80"/>
      <c r="B2883" s="81"/>
      <c r="C2883" s="81"/>
      <c r="D2883" s="81"/>
      <c r="E2883" s="81"/>
      <c r="F2883" s="81"/>
      <c r="G2883" s="81"/>
      <c r="H2883" s="88"/>
      <c r="I2883" s="81"/>
      <c r="J2883" s="81"/>
      <c r="K2883" s="82"/>
      <c r="L2883" s="82"/>
      <c r="M2883" s="82"/>
      <c r="N2883" s="83"/>
      <c r="O2883" s="83"/>
      <c r="P2883" s="83"/>
      <c r="Q2883" s="83"/>
      <c r="R2883" s="83"/>
      <c r="S2883" s="83"/>
      <c r="T2883" s="83"/>
      <c r="U2883" s="83"/>
      <c r="V2883" s="83"/>
      <c r="W2883" s="83"/>
      <c r="X2883" s="84"/>
      <c r="AF2883" s="0" t="str">
        <f aca="false">D2883&amp;V2883</f>
        <v/>
      </c>
    </row>
    <row r="2884" customFormat="false" ht="12.75" hidden="false" customHeight="false" outlineLevel="0" collapsed="false">
      <c r="A2884" s="80"/>
      <c r="B2884" s="81"/>
      <c r="C2884" s="81"/>
      <c r="D2884" s="81"/>
      <c r="E2884" s="81"/>
      <c r="F2884" s="81"/>
      <c r="G2884" s="81"/>
      <c r="H2884" s="88"/>
      <c r="I2884" s="81"/>
      <c r="J2884" s="81"/>
      <c r="K2884" s="82"/>
      <c r="L2884" s="82"/>
      <c r="M2884" s="82"/>
      <c r="N2884" s="83"/>
      <c r="O2884" s="83"/>
      <c r="P2884" s="83"/>
      <c r="Q2884" s="83"/>
      <c r="R2884" s="83"/>
      <c r="S2884" s="83"/>
      <c r="T2884" s="83"/>
      <c r="U2884" s="83"/>
      <c r="V2884" s="83"/>
      <c r="W2884" s="83"/>
      <c r="X2884" s="84"/>
      <c r="AF2884" s="0" t="str">
        <f aca="false">D2884&amp;V2884</f>
        <v/>
      </c>
    </row>
    <row r="2885" customFormat="false" ht="12.75" hidden="false" customHeight="false" outlineLevel="0" collapsed="false">
      <c r="A2885" s="80"/>
      <c r="B2885" s="81"/>
      <c r="C2885" s="81"/>
      <c r="D2885" s="81"/>
      <c r="E2885" s="81"/>
      <c r="F2885" s="81"/>
      <c r="G2885" s="81"/>
      <c r="H2885" s="88"/>
      <c r="I2885" s="81"/>
      <c r="J2885" s="81"/>
      <c r="K2885" s="82"/>
      <c r="L2885" s="82"/>
      <c r="M2885" s="82"/>
      <c r="N2885" s="83"/>
      <c r="O2885" s="83"/>
      <c r="P2885" s="83"/>
      <c r="Q2885" s="83"/>
      <c r="R2885" s="83"/>
      <c r="S2885" s="83"/>
      <c r="T2885" s="83"/>
      <c r="U2885" s="83"/>
      <c r="V2885" s="83"/>
      <c r="W2885" s="83"/>
      <c r="X2885" s="84"/>
      <c r="AF2885" s="0" t="str">
        <f aca="false">D2885&amp;V2885</f>
        <v/>
      </c>
    </row>
    <row r="2886" customFormat="false" ht="12.75" hidden="false" customHeight="false" outlineLevel="0" collapsed="false">
      <c r="A2886" s="80"/>
      <c r="B2886" s="81"/>
      <c r="C2886" s="81"/>
      <c r="D2886" s="81"/>
      <c r="E2886" s="81"/>
      <c r="F2886" s="81"/>
      <c r="G2886" s="81"/>
      <c r="H2886" s="88"/>
      <c r="I2886" s="81"/>
      <c r="J2886" s="81"/>
      <c r="K2886" s="82"/>
      <c r="L2886" s="82"/>
      <c r="M2886" s="82"/>
      <c r="N2886" s="83"/>
      <c r="O2886" s="83"/>
      <c r="P2886" s="83"/>
      <c r="Q2886" s="83"/>
      <c r="R2886" s="83"/>
      <c r="S2886" s="83"/>
      <c r="T2886" s="83"/>
      <c r="U2886" s="83"/>
      <c r="V2886" s="83"/>
      <c r="W2886" s="83"/>
      <c r="X2886" s="84"/>
      <c r="AF2886" s="0" t="str">
        <f aca="false">D2886&amp;V2886</f>
        <v/>
      </c>
    </row>
    <row r="2887" customFormat="false" ht="12.75" hidden="false" customHeight="false" outlineLevel="0" collapsed="false">
      <c r="A2887" s="80"/>
      <c r="B2887" s="81"/>
      <c r="C2887" s="81"/>
      <c r="D2887" s="81"/>
      <c r="E2887" s="81"/>
      <c r="F2887" s="81"/>
      <c r="G2887" s="81"/>
      <c r="H2887" s="88"/>
      <c r="I2887" s="81"/>
      <c r="J2887" s="81"/>
      <c r="K2887" s="82"/>
      <c r="L2887" s="82"/>
      <c r="M2887" s="82"/>
      <c r="N2887" s="83"/>
      <c r="O2887" s="83"/>
      <c r="P2887" s="83"/>
      <c r="Q2887" s="83"/>
      <c r="R2887" s="83"/>
      <c r="S2887" s="83"/>
      <c r="T2887" s="83"/>
      <c r="U2887" s="83"/>
      <c r="V2887" s="83"/>
      <c r="W2887" s="83"/>
      <c r="X2887" s="84"/>
      <c r="AF2887" s="0" t="str">
        <f aca="false">D2887&amp;V2887</f>
        <v/>
      </c>
    </row>
    <row r="2888" customFormat="false" ht="12.75" hidden="false" customHeight="false" outlineLevel="0" collapsed="false">
      <c r="A2888" s="80"/>
      <c r="B2888" s="81"/>
      <c r="C2888" s="81"/>
      <c r="D2888" s="81"/>
      <c r="E2888" s="81"/>
      <c r="F2888" s="81"/>
      <c r="G2888" s="81"/>
      <c r="H2888" s="88"/>
      <c r="I2888" s="81"/>
      <c r="J2888" s="81"/>
      <c r="K2888" s="82"/>
      <c r="L2888" s="82"/>
      <c r="M2888" s="82"/>
      <c r="N2888" s="83"/>
      <c r="O2888" s="83"/>
      <c r="P2888" s="83"/>
      <c r="Q2888" s="83"/>
      <c r="R2888" s="83"/>
      <c r="S2888" s="83"/>
      <c r="T2888" s="83"/>
      <c r="U2888" s="83"/>
      <c r="V2888" s="83"/>
      <c r="W2888" s="83"/>
      <c r="X2888" s="84"/>
      <c r="AF2888" s="0" t="str">
        <f aca="false">D2888&amp;V2888</f>
        <v/>
      </c>
    </row>
    <row r="2889" customFormat="false" ht="12.75" hidden="false" customHeight="false" outlineLevel="0" collapsed="false">
      <c r="A2889" s="80"/>
      <c r="B2889" s="81"/>
      <c r="C2889" s="81"/>
      <c r="D2889" s="81"/>
      <c r="E2889" s="81"/>
      <c r="F2889" s="81"/>
      <c r="G2889" s="81"/>
      <c r="H2889" s="88"/>
      <c r="I2889" s="81"/>
      <c r="J2889" s="81"/>
      <c r="K2889" s="82"/>
      <c r="L2889" s="82"/>
      <c r="M2889" s="82"/>
      <c r="N2889" s="83"/>
      <c r="O2889" s="83"/>
      <c r="P2889" s="83"/>
      <c r="Q2889" s="83"/>
      <c r="R2889" s="83"/>
      <c r="S2889" s="83"/>
      <c r="T2889" s="83"/>
      <c r="U2889" s="83"/>
      <c r="V2889" s="83"/>
      <c r="W2889" s="83"/>
      <c r="X2889" s="84"/>
      <c r="AF2889" s="0" t="str">
        <f aca="false">D2889&amp;V2889</f>
        <v/>
      </c>
    </row>
    <row r="2890" customFormat="false" ht="12.75" hidden="false" customHeight="false" outlineLevel="0" collapsed="false">
      <c r="A2890" s="80"/>
      <c r="B2890" s="81"/>
      <c r="C2890" s="81"/>
      <c r="D2890" s="81"/>
      <c r="E2890" s="81"/>
      <c r="F2890" s="81"/>
      <c r="G2890" s="81"/>
      <c r="H2890" s="88"/>
      <c r="I2890" s="81"/>
      <c r="J2890" s="81"/>
      <c r="K2890" s="82"/>
      <c r="L2890" s="82"/>
      <c r="M2890" s="82"/>
      <c r="N2890" s="83"/>
      <c r="O2890" s="83"/>
      <c r="P2890" s="83"/>
      <c r="Q2890" s="83"/>
      <c r="R2890" s="83"/>
      <c r="S2890" s="83"/>
      <c r="T2890" s="83"/>
      <c r="U2890" s="83"/>
      <c r="V2890" s="83"/>
      <c r="W2890" s="83"/>
      <c r="X2890" s="84"/>
      <c r="AF2890" s="0" t="str">
        <f aca="false">D2890&amp;V2890</f>
        <v/>
      </c>
    </row>
    <row r="2891" customFormat="false" ht="12.75" hidden="false" customHeight="false" outlineLevel="0" collapsed="false">
      <c r="A2891" s="80"/>
      <c r="B2891" s="81"/>
      <c r="C2891" s="81"/>
      <c r="D2891" s="81"/>
      <c r="E2891" s="81"/>
      <c r="F2891" s="81"/>
      <c r="G2891" s="81"/>
      <c r="H2891" s="88"/>
      <c r="I2891" s="81"/>
      <c r="J2891" s="81"/>
      <c r="K2891" s="82"/>
      <c r="L2891" s="82"/>
      <c r="M2891" s="82"/>
      <c r="N2891" s="83"/>
      <c r="O2891" s="83"/>
      <c r="P2891" s="83"/>
      <c r="Q2891" s="83"/>
      <c r="R2891" s="83"/>
      <c r="S2891" s="83"/>
      <c r="T2891" s="83"/>
      <c r="U2891" s="83"/>
      <c r="V2891" s="83"/>
      <c r="W2891" s="83"/>
      <c r="X2891" s="84"/>
      <c r="AF2891" s="0" t="str">
        <f aca="false">D2891&amp;V2891</f>
        <v/>
      </c>
    </row>
    <row r="2892" customFormat="false" ht="12.75" hidden="false" customHeight="false" outlineLevel="0" collapsed="false">
      <c r="A2892" s="80"/>
      <c r="B2892" s="81"/>
      <c r="C2892" s="81"/>
      <c r="D2892" s="81"/>
      <c r="E2892" s="81"/>
      <c r="F2892" s="81"/>
      <c r="G2892" s="81"/>
      <c r="H2892" s="88"/>
      <c r="I2892" s="81"/>
      <c r="J2892" s="81"/>
      <c r="K2892" s="82"/>
      <c r="L2892" s="82"/>
      <c r="M2892" s="82"/>
      <c r="N2892" s="83"/>
      <c r="O2892" s="83"/>
      <c r="P2892" s="83"/>
      <c r="Q2892" s="83"/>
      <c r="R2892" s="83"/>
      <c r="S2892" s="83"/>
      <c r="T2892" s="83"/>
      <c r="U2892" s="83"/>
      <c r="V2892" s="83"/>
      <c r="W2892" s="83"/>
      <c r="X2892" s="84"/>
      <c r="AF2892" s="0" t="str">
        <f aca="false">D2892&amp;V2892</f>
        <v/>
      </c>
    </row>
    <row r="2893" customFormat="false" ht="12.75" hidden="false" customHeight="false" outlineLevel="0" collapsed="false">
      <c r="A2893" s="80"/>
      <c r="B2893" s="81"/>
      <c r="C2893" s="81"/>
      <c r="D2893" s="81"/>
      <c r="E2893" s="81"/>
      <c r="F2893" s="81"/>
      <c r="G2893" s="81"/>
      <c r="H2893" s="88"/>
      <c r="I2893" s="81"/>
      <c r="J2893" s="81"/>
      <c r="K2893" s="82"/>
      <c r="L2893" s="82"/>
      <c r="M2893" s="82"/>
      <c r="N2893" s="83"/>
      <c r="O2893" s="83"/>
      <c r="P2893" s="83"/>
      <c r="Q2893" s="83"/>
      <c r="R2893" s="83"/>
      <c r="S2893" s="83"/>
      <c r="T2893" s="83"/>
      <c r="U2893" s="83"/>
      <c r="V2893" s="83"/>
      <c r="W2893" s="83"/>
      <c r="X2893" s="84"/>
      <c r="AF2893" s="0" t="str">
        <f aca="false">D2893&amp;V2893</f>
        <v/>
      </c>
    </row>
    <row r="2894" customFormat="false" ht="12.75" hidden="false" customHeight="false" outlineLevel="0" collapsed="false">
      <c r="A2894" s="80"/>
      <c r="B2894" s="81"/>
      <c r="C2894" s="81"/>
      <c r="D2894" s="81"/>
      <c r="E2894" s="81"/>
      <c r="F2894" s="81"/>
      <c r="G2894" s="81"/>
      <c r="H2894" s="88"/>
      <c r="I2894" s="81"/>
      <c r="J2894" s="81"/>
      <c r="K2894" s="82"/>
      <c r="L2894" s="82"/>
      <c r="M2894" s="82"/>
      <c r="N2894" s="83"/>
      <c r="O2894" s="83"/>
      <c r="P2894" s="83"/>
      <c r="Q2894" s="83"/>
      <c r="R2894" s="83"/>
      <c r="S2894" s="83"/>
      <c r="T2894" s="83"/>
      <c r="U2894" s="83"/>
      <c r="V2894" s="83"/>
      <c r="W2894" s="83"/>
      <c r="X2894" s="84"/>
      <c r="AF2894" s="0" t="str">
        <f aca="false">D2894&amp;V2894</f>
        <v/>
      </c>
    </row>
    <row r="2895" customFormat="false" ht="12.75" hidden="false" customHeight="false" outlineLevel="0" collapsed="false">
      <c r="A2895" s="80"/>
      <c r="B2895" s="81"/>
      <c r="C2895" s="81"/>
      <c r="D2895" s="81"/>
      <c r="E2895" s="81"/>
      <c r="F2895" s="81"/>
      <c r="G2895" s="81"/>
      <c r="H2895" s="88"/>
      <c r="I2895" s="81"/>
      <c r="J2895" s="81"/>
      <c r="K2895" s="82"/>
      <c r="L2895" s="82"/>
      <c r="M2895" s="82"/>
      <c r="N2895" s="83"/>
      <c r="O2895" s="83"/>
      <c r="P2895" s="83"/>
      <c r="Q2895" s="83"/>
      <c r="R2895" s="83"/>
      <c r="S2895" s="83"/>
      <c r="T2895" s="83"/>
      <c r="U2895" s="83"/>
      <c r="V2895" s="83"/>
      <c r="W2895" s="83"/>
      <c r="X2895" s="84"/>
      <c r="AF2895" s="0" t="str">
        <f aca="false">D2895&amp;V2895</f>
        <v/>
      </c>
    </row>
    <row r="2896" customFormat="false" ht="12.75" hidden="false" customHeight="false" outlineLevel="0" collapsed="false">
      <c r="A2896" s="80"/>
      <c r="B2896" s="81"/>
      <c r="C2896" s="81"/>
      <c r="D2896" s="81"/>
      <c r="E2896" s="81"/>
      <c r="F2896" s="81"/>
      <c r="G2896" s="81"/>
      <c r="H2896" s="88"/>
      <c r="I2896" s="81"/>
      <c r="J2896" s="81"/>
      <c r="K2896" s="82"/>
      <c r="L2896" s="82"/>
      <c r="M2896" s="82"/>
      <c r="N2896" s="83"/>
      <c r="O2896" s="83"/>
      <c r="P2896" s="83"/>
      <c r="Q2896" s="83"/>
      <c r="R2896" s="83"/>
      <c r="S2896" s="83"/>
      <c r="T2896" s="83"/>
      <c r="U2896" s="83"/>
      <c r="V2896" s="83"/>
      <c r="W2896" s="83"/>
      <c r="X2896" s="84"/>
      <c r="AF2896" s="0" t="str">
        <f aca="false">D2896&amp;V2896</f>
        <v/>
      </c>
    </row>
    <row r="2897" customFormat="false" ht="12.75" hidden="false" customHeight="false" outlineLevel="0" collapsed="false">
      <c r="A2897" s="80"/>
      <c r="B2897" s="81"/>
      <c r="C2897" s="81"/>
      <c r="D2897" s="81"/>
      <c r="E2897" s="81"/>
      <c r="F2897" s="81"/>
      <c r="G2897" s="81"/>
      <c r="H2897" s="88"/>
      <c r="I2897" s="81"/>
      <c r="J2897" s="81"/>
      <c r="K2897" s="82"/>
      <c r="L2897" s="82"/>
      <c r="M2897" s="82"/>
      <c r="N2897" s="83"/>
      <c r="O2897" s="83"/>
      <c r="P2897" s="83"/>
      <c r="Q2897" s="83"/>
      <c r="R2897" s="83"/>
      <c r="S2897" s="83"/>
      <c r="T2897" s="83"/>
      <c r="U2897" s="83"/>
      <c r="V2897" s="83"/>
      <c r="W2897" s="83"/>
      <c r="X2897" s="84"/>
      <c r="AF2897" s="0" t="str">
        <f aca="false">D2897&amp;V2897</f>
        <v/>
      </c>
    </row>
    <row r="2898" customFormat="false" ht="12.75" hidden="false" customHeight="false" outlineLevel="0" collapsed="false">
      <c r="A2898" s="80"/>
      <c r="B2898" s="81"/>
      <c r="C2898" s="81"/>
      <c r="D2898" s="81"/>
      <c r="E2898" s="81"/>
      <c r="F2898" s="81"/>
      <c r="G2898" s="81"/>
      <c r="H2898" s="88"/>
      <c r="I2898" s="81"/>
      <c r="J2898" s="81"/>
      <c r="K2898" s="82"/>
      <c r="L2898" s="82"/>
      <c r="M2898" s="82"/>
      <c r="N2898" s="83"/>
      <c r="O2898" s="83"/>
      <c r="P2898" s="83"/>
      <c r="Q2898" s="83"/>
      <c r="R2898" s="83"/>
      <c r="S2898" s="83"/>
      <c r="T2898" s="83"/>
      <c r="U2898" s="83"/>
      <c r="V2898" s="83"/>
      <c r="W2898" s="83"/>
      <c r="X2898" s="84"/>
      <c r="AF2898" s="0" t="str">
        <f aca="false">D2898&amp;V2898</f>
        <v/>
      </c>
    </row>
    <row r="2899" customFormat="false" ht="12.75" hidden="false" customHeight="false" outlineLevel="0" collapsed="false">
      <c r="A2899" s="80"/>
      <c r="B2899" s="81"/>
      <c r="C2899" s="81"/>
      <c r="D2899" s="81"/>
      <c r="E2899" s="81"/>
      <c r="F2899" s="81"/>
      <c r="G2899" s="81"/>
      <c r="H2899" s="88"/>
      <c r="I2899" s="81"/>
      <c r="J2899" s="81"/>
      <c r="K2899" s="82"/>
      <c r="L2899" s="82"/>
      <c r="M2899" s="82"/>
      <c r="N2899" s="83"/>
      <c r="O2899" s="83"/>
      <c r="P2899" s="83"/>
      <c r="Q2899" s="83"/>
      <c r="R2899" s="83"/>
      <c r="S2899" s="83"/>
      <c r="T2899" s="83"/>
      <c r="U2899" s="83"/>
      <c r="V2899" s="83"/>
      <c r="W2899" s="83"/>
      <c r="X2899" s="84"/>
      <c r="AF2899" s="0" t="str">
        <f aca="false">D2899&amp;V2899</f>
        <v/>
      </c>
    </row>
    <row r="2900" customFormat="false" ht="12.75" hidden="false" customHeight="false" outlineLevel="0" collapsed="false">
      <c r="A2900" s="80"/>
      <c r="B2900" s="81"/>
      <c r="C2900" s="81"/>
      <c r="D2900" s="81"/>
      <c r="E2900" s="81"/>
      <c r="F2900" s="81"/>
      <c r="G2900" s="81"/>
      <c r="H2900" s="88"/>
      <c r="I2900" s="81"/>
      <c r="J2900" s="81"/>
      <c r="K2900" s="82"/>
      <c r="L2900" s="82"/>
      <c r="M2900" s="82"/>
      <c r="N2900" s="83"/>
      <c r="O2900" s="83"/>
      <c r="P2900" s="83"/>
      <c r="Q2900" s="83"/>
      <c r="R2900" s="83"/>
      <c r="S2900" s="83"/>
      <c r="T2900" s="83"/>
      <c r="U2900" s="83"/>
      <c r="V2900" s="83"/>
      <c r="W2900" s="83"/>
      <c r="X2900" s="84"/>
      <c r="AF2900" s="0" t="str">
        <f aca="false">D2900&amp;V2900</f>
        <v/>
      </c>
    </row>
    <row r="2901" customFormat="false" ht="12.75" hidden="false" customHeight="false" outlineLevel="0" collapsed="false">
      <c r="A2901" s="80"/>
      <c r="B2901" s="81"/>
      <c r="C2901" s="81"/>
      <c r="D2901" s="81"/>
      <c r="E2901" s="81"/>
      <c r="F2901" s="81"/>
      <c r="G2901" s="81"/>
      <c r="H2901" s="88"/>
      <c r="I2901" s="81"/>
      <c r="J2901" s="81"/>
      <c r="K2901" s="82"/>
      <c r="L2901" s="82"/>
      <c r="M2901" s="82"/>
      <c r="N2901" s="83"/>
      <c r="O2901" s="83"/>
      <c r="P2901" s="83"/>
      <c r="Q2901" s="83"/>
      <c r="R2901" s="83"/>
      <c r="S2901" s="83"/>
      <c r="T2901" s="83"/>
      <c r="U2901" s="83"/>
      <c r="V2901" s="83"/>
      <c r="W2901" s="83"/>
      <c r="X2901" s="84"/>
      <c r="AF2901" s="0" t="str">
        <f aca="false">D2901&amp;V2901</f>
        <v/>
      </c>
    </row>
    <row r="2902" customFormat="false" ht="12.75" hidden="false" customHeight="false" outlineLevel="0" collapsed="false">
      <c r="A2902" s="80"/>
      <c r="B2902" s="81"/>
      <c r="C2902" s="81"/>
      <c r="D2902" s="81"/>
      <c r="E2902" s="81"/>
      <c r="F2902" s="81"/>
      <c r="G2902" s="81"/>
      <c r="H2902" s="88"/>
      <c r="I2902" s="81"/>
      <c r="J2902" s="81"/>
      <c r="K2902" s="82"/>
      <c r="L2902" s="82"/>
      <c r="M2902" s="82"/>
      <c r="N2902" s="83"/>
      <c r="O2902" s="83"/>
      <c r="P2902" s="83"/>
      <c r="Q2902" s="83"/>
      <c r="R2902" s="83"/>
      <c r="S2902" s="83"/>
      <c r="T2902" s="83"/>
      <c r="U2902" s="83"/>
      <c r="V2902" s="83"/>
      <c r="W2902" s="83"/>
      <c r="X2902" s="84"/>
      <c r="AF2902" s="0" t="str">
        <f aca="false">D2902&amp;V2902</f>
        <v/>
      </c>
    </row>
    <row r="2903" customFormat="false" ht="12.75" hidden="false" customHeight="false" outlineLevel="0" collapsed="false">
      <c r="A2903" s="80"/>
      <c r="B2903" s="81"/>
      <c r="C2903" s="81"/>
      <c r="D2903" s="81"/>
      <c r="E2903" s="81"/>
      <c r="F2903" s="81"/>
      <c r="G2903" s="81"/>
      <c r="H2903" s="88"/>
      <c r="I2903" s="81"/>
      <c r="J2903" s="81"/>
      <c r="K2903" s="82"/>
      <c r="L2903" s="82"/>
      <c r="M2903" s="82"/>
      <c r="N2903" s="83"/>
      <c r="O2903" s="83"/>
      <c r="P2903" s="83"/>
      <c r="Q2903" s="83"/>
      <c r="R2903" s="83"/>
      <c r="S2903" s="83"/>
      <c r="T2903" s="83"/>
      <c r="U2903" s="83"/>
      <c r="V2903" s="83"/>
      <c r="W2903" s="83"/>
      <c r="X2903" s="84"/>
      <c r="AF2903" s="0" t="str">
        <f aca="false">D2903&amp;V2903</f>
        <v/>
      </c>
    </row>
    <row r="2904" customFormat="false" ht="12.75" hidden="false" customHeight="false" outlineLevel="0" collapsed="false">
      <c r="A2904" s="80"/>
      <c r="B2904" s="81"/>
      <c r="C2904" s="81"/>
      <c r="D2904" s="81"/>
      <c r="E2904" s="81"/>
      <c r="F2904" s="81"/>
      <c r="G2904" s="81"/>
      <c r="H2904" s="88"/>
      <c r="I2904" s="81"/>
      <c r="J2904" s="81"/>
      <c r="K2904" s="82"/>
      <c r="L2904" s="82"/>
      <c r="M2904" s="82"/>
      <c r="N2904" s="83"/>
      <c r="O2904" s="83"/>
      <c r="P2904" s="83"/>
      <c r="Q2904" s="83"/>
      <c r="R2904" s="83"/>
      <c r="S2904" s="83"/>
      <c r="T2904" s="83"/>
      <c r="U2904" s="83"/>
      <c r="V2904" s="83"/>
      <c r="W2904" s="83"/>
      <c r="X2904" s="84"/>
      <c r="AF2904" s="0" t="str">
        <f aca="false">D2904&amp;V2904</f>
        <v/>
      </c>
    </row>
    <row r="2905" customFormat="false" ht="12.75" hidden="false" customHeight="false" outlineLevel="0" collapsed="false">
      <c r="A2905" s="80"/>
      <c r="B2905" s="81"/>
      <c r="C2905" s="81"/>
      <c r="D2905" s="81"/>
      <c r="E2905" s="81"/>
      <c r="F2905" s="81"/>
      <c r="G2905" s="81"/>
      <c r="H2905" s="88"/>
      <c r="I2905" s="81"/>
      <c r="J2905" s="81"/>
      <c r="K2905" s="82"/>
      <c r="L2905" s="82"/>
      <c r="M2905" s="82"/>
      <c r="N2905" s="83"/>
      <c r="O2905" s="83"/>
      <c r="P2905" s="83"/>
      <c r="Q2905" s="83"/>
      <c r="R2905" s="83"/>
      <c r="S2905" s="83"/>
      <c r="T2905" s="83"/>
      <c r="U2905" s="83"/>
      <c r="V2905" s="83"/>
      <c r="W2905" s="83"/>
      <c r="X2905" s="84"/>
      <c r="AF2905" s="0" t="str">
        <f aca="false">D2905&amp;V2905</f>
        <v/>
      </c>
    </row>
    <row r="2906" customFormat="false" ht="12.75" hidden="false" customHeight="false" outlineLevel="0" collapsed="false">
      <c r="A2906" s="80"/>
      <c r="B2906" s="81"/>
      <c r="C2906" s="81"/>
      <c r="D2906" s="81"/>
      <c r="E2906" s="81"/>
      <c r="F2906" s="81"/>
      <c r="G2906" s="81"/>
      <c r="H2906" s="88"/>
      <c r="I2906" s="81"/>
      <c r="J2906" s="81"/>
      <c r="K2906" s="82"/>
      <c r="L2906" s="82"/>
      <c r="M2906" s="82"/>
      <c r="N2906" s="83"/>
      <c r="O2906" s="83"/>
      <c r="P2906" s="83"/>
      <c r="Q2906" s="83"/>
      <c r="R2906" s="83"/>
      <c r="S2906" s="83"/>
      <c r="T2906" s="83"/>
      <c r="U2906" s="83"/>
      <c r="V2906" s="83"/>
      <c r="W2906" s="83"/>
      <c r="X2906" s="84"/>
      <c r="AF2906" s="0" t="str">
        <f aca="false">D2906&amp;V2906</f>
        <v/>
      </c>
    </row>
    <row r="2907" customFormat="false" ht="12.75" hidden="false" customHeight="false" outlineLevel="0" collapsed="false">
      <c r="A2907" s="80"/>
      <c r="B2907" s="81"/>
      <c r="C2907" s="81"/>
      <c r="D2907" s="81"/>
      <c r="E2907" s="81"/>
      <c r="F2907" s="81"/>
      <c r="G2907" s="81"/>
      <c r="H2907" s="88"/>
      <c r="I2907" s="81"/>
      <c r="J2907" s="81"/>
      <c r="K2907" s="82"/>
      <c r="L2907" s="82"/>
      <c r="M2907" s="82"/>
      <c r="N2907" s="83"/>
      <c r="O2907" s="83"/>
      <c r="P2907" s="83"/>
      <c r="Q2907" s="83"/>
      <c r="R2907" s="83"/>
      <c r="S2907" s="83"/>
      <c r="T2907" s="83"/>
      <c r="U2907" s="83"/>
      <c r="V2907" s="83"/>
      <c r="W2907" s="83"/>
      <c r="X2907" s="84"/>
      <c r="AF2907" s="0" t="str">
        <f aca="false">D2907&amp;V2907</f>
        <v/>
      </c>
    </row>
    <row r="2908" customFormat="false" ht="12.75" hidden="false" customHeight="false" outlineLevel="0" collapsed="false">
      <c r="A2908" s="80"/>
      <c r="B2908" s="81"/>
      <c r="C2908" s="81"/>
      <c r="D2908" s="81"/>
      <c r="E2908" s="81"/>
      <c r="F2908" s="81"/>
      <c r="G2908" s="81"/>
      <c r="H2908" s="88"/>
      <c r="I2908" s="81"/>
      <c r="J2908" s="81"/>
      <c r="K2908" s="82"/>
      <c r="L2908" s="82"/>
      <c r="M2908" s="82"/>
      <c r="N2908" s="83"/>
      <c r="O2908" s="83"/>
      <c r="P2908" s="83"/>
      <c r="Q2908" s="83"/>
      <c r="R2908" s="83"/>
      <c r="S2908" s="83"/>
      <c r="T2908" s="83"/>
      <c r="U2908" s="83"/>
      <c r="V2908" s="83"/>
      <c r="W2908" s="83"/>
      <c r="X2908" s="84"/>
      <c r="AF2908" s="0" t="str">
        <f aca="false">D2908&amp;V2908</f>
        <v/>
      </c>
    </row>
    <row r="2909" customFormat="false" ht="12.75" hidden="false" customHeight="false" outlineLevel="0" collapsed="false">
      <c r="A2909" s="80"/>
      <c r="B2909" s="81"/>
      <c r="C2909" s="81"/>
      <c r="D2909" s="81"/>
      <c r="E2909" s="81"/>
      <c r="F2909" s="81"/>
      <c r="G2909" s="81"/>
      <c r="H2909" s="88"/>
      <c r="I2909" s="81"/>
      <c r="J2909" s="81"/>
      <c r="K2909" s="82"/>
      <c r="L2909" s="82"/>
      <c r="M2909" s="82"/>
      <c r="N2909" s="83"/>
      <c r="O2909" s="83"/>
      <c r="P2909" s="83"/>
      <c r="Q2909" s="83"/>
      <c r="R2909" s="83"/>
      <c r="S2909" s="83"/>
      <c r="T2909" s="83"/>
      <c r="U2909" s="83"/>
      <c r="V2909" s="83"/>
      <c r="W2909" s="83"/>
      <c r="X2909" s="84"/>
      <c r="AF2909" s="0" t="str">
        <f aca="false">D2909&amp;V2909</f>
        <v/>
      </c>
    </row>
    <row r="2910" customFormat="false" ht="12.75" hidden="false" customHeight="false" outlineLevel="0" collapsed="false">
      <c r="A2910" s="80"/>
      <c r="B2910" s="81"/>
      <c r="C2910" s="81"/>
      <c r="D2910" s="81"/>
      <c r="E2910" s="81"/>
      <c r="F2910" s="81"/>
      <c r="G2910" s="81"/>
      <c r="H2910" s="88"/>
      <c r="I2910" s="81"/>
      <c r="J2910" s="81"/>
      <c r="K2910" s="82"/>
      <c r="L2910" s="82"/>
      <c r="M2910" s="82"/>
      <c r="N2910" s="83"/>
      <c r="O2910" s="83"/>
      <c r="P2910" s="83"/>
      <c r="Q2910" s="83"/>
      <c r="R2910" s="83"/>
      <c r="S2910" s="83"/>
      <c r="T2910" s="83"/>
      <c r="U2910" s="83"/>
      <c r="V2910" s="83"/>
      <c r="W2910" s="83"/>
      <c r="X2910" s="84"/>
      <c r="AF2910" s="0" t="str">
        <f aca="false">D2910&amp;V2910</f>
        <v/>
      </c>
    </row>
    <row r="2911" customFormat="false" ht="12.75" hidden="false" customHeight="false" outlineLevel="0" collapsed="false">
      <c r="A2911" s="80"/>
      <c r="B2911" s="81"/>
      <c r="C2911" s="81"/>
      <c r="D2911" s="81"/>
      <c r="E2911" s="81"/>
      <c r="F2911" s="81"/>
      <c r="G2911" s="81"/>
      <c r="H2911" s="88"/>
      <c r="I2911" s="81"/>
      <c r="J2911" s="81"/>
      <c r="K2911" s="82"/>
      <c r="L2911" s="82"/>
      <c r="M2911" s="82"/>
      <c r="N2911" s="83"/>
      <c r="O2911" s="83"/>
      <c r="P2911" s="83"/>
      <c r="Q2911" s="83"/>
      <c r="R2911" s="83"/>
      <c r="S2911" s="83"/>
      <c r="T2911" s="83"/>
      <c r="U2911" s="83"/>
      <c r="V2911" s="83"/>
      <c r="W2911" s="83"/>
      <c r="X2911" s="84"/>
      <c r="AF2911" s="0" t="str">
        <f aca="false">D2911&amp;V2911</f>
        <v/>
      </c>
    </row>
    <row r="2912" customFormat="false" ht="12.75" hidden="false" customHeight="false" outlineLevel="0" collapsed="false">
      <c r="A2912" s="80"/>
      <c r="B2912" s="81"/>
      <c r="C2912" s="81"/>
      <c r="D2912" s="81"/>
      <c r="E2912" s="81"/>
      <c r="F2912" s="81"/>
      <c r="G2912" s="81"/>
      <c r="H2912" s="88"/>
      <c r="I2912" s="81"/>
      <c r="J2912" s="81"/>
      <c r="K2912" s="82"/>
      <c r="L2912" s="82"/>
      <c r="M2912" s="82"/>
      <c r="N2912" s="83"/>
      <c r="O2912" s="83"/>
      <c r="P2912" s="83"/>
      <c r="Q2912" s="83"/>
      <c r="R2912" s="83"/>
      <c r="S2912" s="83"/>
      <c r="T2912" s="83"/>
      <c r="U2912" s="83"/>
      <c r="V2912" s="83"/>
      <c r="W2912" s="83"/>
      <c r="X2912" s="84"/>
      <c r="AF2912" s="0" t="str">
        <f aca="false">D2912&amp;V2912</f>
        <v/>
      </c>
    </row>
    <row r="2913" customFormat="false" ht="12.75" hidden="false" customHeight="false" outlineLevel="0" collapsed="false">
      <c r="A2913" s="80"/>
      <c r="B2913" s="81"/>
      <c r="C2913" s="81"/>
      <c r="D2913" s="81"/>
      <c r="E2913" s="81"/>
      <c r="F2913" s="81"/>
      <c r="G2913" s="81"/>
      <c r="H2913" s="88"/>
      <c r="I2913" s="81"/>
      <c r="J2913" s="81"/>
      <c r="K2913" s="82"/>
      <c r="L2913" s="82"/>
      <c r="M2913" s="82"/>
      <c r="N2913" s="83"/>
      <c r="O2913" s="83"/>
      <c r="P2913" s="83"/>
      <c r="Q2913" s="83"/>
      <c r="R2913" s="83"/>
      <c r="S2913" s="83"/>
      <c r="T2913" s="83"/>
      <c r="U2913" s="83"/>
      <c r="V2913" s="83"/>
      <c r="W2913" s="83"/>
      <c r="X2913" s="84"/>
      <c r="AF2913" s="0" t="str">
        <f aca="false">D2913&amp;V2913</f>
        <v/>
      </c>
    </row>
    <row r="2914" customFormat="false" ht="12.75" hidden="false" customHeight="false" outlineLevel="0" collapsed="false">
      <c r="A2914" s="80"/>
      <c r="B2914" s="81"/>
      <c r="C2914" s="81"/>
      <c r="D2914" s="81"/>
      <c r="E2914" s="81"/>
      <c r="F2914" s="81"/>
      <c r="G2914" s="81"/>
      <c r="H2914" s="88"/>
      <c r="I2914" s="81"/>
      <c r="J2914" s="81"/>
      <c r="K2914" s="82"/>
      <c r="L2914" s="82"/>
      <c r="M2914" s="82"/>
      <c r="N2914" s="83"/>
      <c r="O2914" s="83"/>
      <c r="P2914" s="83"/>
      <c r="Q2914" s="83"/>
      <c r="R2914" s="83"/>
      <c r="S2914" s="83"/>
      <c r="T2914" s="83"/>
      <c r="U2914" s="83"/>
      <c r="V2914" s="83"/>
      <c r="W2914" s="83"/>
      <c r="X2914" s="84"/>
      <c r="AF2914" s="0" t="str">
        <f aca="false">D2914&amp;V2914</f>
        <v/>
      </c>
    </row>
    <row r="2915" customFormat="false" ht="12.75" hidden="false" customHeight="false" outlineLevel="0" collapsed="false">
      <c r="A2915" s="80"/>
      <c r="B2915" s="81"/>
      <c r="C2915" s="81"/>
      <c r="D2915" s="81"/>
      <c r="E2915" s="81"/>
      <c r="F2915" s="81"/>
      <c r="G2915" s="81"/>
      <c r="H2915" s="88"/>
      <c r="I2915" s="81"/>
      <c r="J2915" s="81"/>
      <c r="K2915" s="82"/>
      <c r="L2915" s="82"/>
      <c r="M2915" s="82"/>
      <c r="N2915" s="83"/>
      <c r="O2915" s="83"/>
      <c r="P2915" s="83"/>
      <c r="Q2915" s="83"/>
      <c r="R2915" s="83"/>
      <c r="S2915" s="83"/>
      <c r="T2915" s="83"/>
      <c r="U2915" s="83"/>
      <c r="V2915" s="83"/>
      <c r="W2915" s="83"/>
      <c r="X2915" s="84"/>
      <c r="AF2915" s="0" t="str">
        <f aca="false">D2915&amp;V2915</f>
        <v/>
      </c>
    </row>
    <row r="2916" customFormat="false" ht="12.75" hidden="false" customHeight="false" outlineLevel="0" collapsed="false">
      <c r="A2916" s="80"/>
      <c r="B2916" s="81"/>
      <c r="C2916" s="81"/>
      <c r="D2916" s="81"/>
      <c r="E2916" s="81"/>
      <c r="F2916" s="81"/>
      <c r="G2916" s="81"/>
      <c r="H2916" s="88"/>
      <c r="I2916" s="81"/>
      <c r="J2916" s="81"/>
      <c r="K2916" s="82"/>
      <c r="L2916" s="82"/>
      <c r="M2916" s="82"/>
      <c r="N2916" s="83"/>
      <c r="O2916" s="83"/>
      <c r="P2916" s="83"/>
      <c r="Q2916" s="83"/>
      <c r="R2916" s="83"/>
      <c r="S2916" s="83"/>
      <c r="T2916" s="83"/>
      <c r="U2916" s="83"/>
      <c r="V2916" s="83"/>
      <c r="W2916" s="83"/>
      <c r="X2916" s="84"/>
      <c r="AF2916" s="0" t="str">
        <f aca="false">D2916&amp;V2916</f>
        <v/>
      </c>
    </row>
    <row r="2917" customFormat="false" ht="12.75" hidden="false" customHeight="false" outlineLevel="0" collapsed="false">
      <c r="A2917" s="80"/>
      <c r="B2917" s="81"/>
      <c r="C2917" s="81"/>
      <c r="D2917" s="81"/>
      <c r="E2917" s="81"/>
      <c r="F2917" s="81"/>
      <c r="G2917" s="81"/>
      <c r="H2917" s="88"/>
      <c r="I2917" s="81"/>
      <c r="J2917" s="81"/>
      <c r="K2917" s="82"/>
      <c r="L2917" s="82"/>
      <c r="M2917" s="82"/>
      <c r="N2917" s="83"/>
      <c r="O2917" s="83"/>
      <c r="P2917" s="83"/>
      <c r="Q2917" s="83"/>
      <c r="R2917" s="83"/>
      <c r="S2917" s="83"/>
      <c r="T2917" s="83"/>
      <c r="U2917" s="83"/>
      <c r="V2917" s="83"/>
      <c r="W2917" s="83"/>
      <c r="X2917" s="84"/>
      <c r="AF2917" s="0" t="str">
        <f aca="false">D2917&amp;V2917</f>
        <v/>
      </c>
    </row>
    <row r="2918" customFormat="false" ht="12.75" hidden="false" customHeight="false" outlineLevel="0" collapsed="false">
      <c r="A2918" s="80"/>
      <c r="B2918" s="81"/>
      <c r="C2918" s="81"/>
      <c r="D2918" s="81"/>
      <c r="E2918" s="81"/>
      <c r="F2918" s="81"/>
      <c r="G2918" s="81"/>
      <c r="H2918" s="88"/>
      <c r="I2918" s="81"/>
      <c r="J2918" s="81"/>
      <c r="K2918" s="82"/>
      <c r="L2918" s="82"/>
      <c r="M2918" s="82"/>
      <c r="N2918" s="83"/>
      <c r="O2918" s="83"/>
      <c r="P2918" s="83"/>
      <c r="Q2918" s="83"/>
      <c r="R2918" s="83"/>
      <c r="S2918" s="83"/>
      <c r="T2918" s="83"/>
      <c r="U2918" s="83"/>
      <c r="V2918" s="83"/>
      <c r="W2918" s="83"/>
      <c r="X2918" s="84"/>
      <c r="AF2918" s="0" t="str">
        <f aca="false">D2918&amp;V2918</f>
        <v/>
      </c>
    </row>
    <row r="2919" customFormat="false" ht="12.75" hidden="false" customHeight="false" outlineLevel="0" collapsed="false">
      <c r="A2919" s="80"/>
      <c r="B2919" s="81"/>
      <c r="C2919" s="81"/>
      <c r="D2919" s="81"/>
      <c r="E2919" s="81"/>
      <c r="F2919" s="81"/>
      <c r="G2919" s="81"/>
      <c r="H2919" s="88"/>
      <c r="I2919" s="81"/>
      <c r="J2919" s="81"/>
      <c r="K2919" s="82"/>
      <c r="L2919" s="82"/>
      <c r="M2919" s="82"/>
      <c r="N2919" s="83"/>
      <c r="O2919" s="83"/>
      <c r="P2919" s="83"/>
      <c r="Q2919" s="83"/>
      <c r="R2919" s="83"/>
      <c r="S2919" s="83"/>
      <c r="T2919" s="83"/>
      <c r="U2919" s="83"/>
      <c r="V2919" s="83"/>
      <c r="W2919" s="83"/>
      <c r="X2919" s="84"/>
      <c r="AF2919" s="0" t="str">
        <f aca="false">D2919&amp;V2919</f>
        <v/>
      </c>
    </row>
    <row r="2920" customFormat="false" ht="12.75" hidden="false" customHeight="false" outlineLevel="0" collapsed="false">
      <c r="A2920" s="80"/>
      <c r="B2920" s="81"/>
      <c r="C2920" s="81"/>
      <c r="D2920" s="81"/>
      <c r="E2920" s="81"/>
      <c r="F2920" s="81"/>
      <c r="G2920" s="81"/>
      <c r="H2920" s="88"/>
      <c r="I2920" s="81"/>
      <c r="J2920" s="81"/>
      <c r="K2920" s="82"/>
      <c r="L2920" s="82"/>
      <c r="M2920" s="82"/>
      <c r="N2920" s="83"/>
      <c r="O2920" s="83"/>
      <c r="P2920" s="83"/>
      <c r="Q2920" s="83"/>
      <c r="R2920" s="83"/>
      <c r="S2920" s="83"/>
      <c r="T2920" s="83"/>
      <c r="U2920" s="83"/>
      <c r="V2920" s="83"/>
      <c r="W2920" s="83"/>
      <c r="X2920" s="84"/>
      <c r="AF2920" s="0" t="str">
        <f aca="false">D2920&amp;V2920</f>
        <v/>
      </c>
    </row>
    <row r="2921" customFormat="false" ht="12.75" hidden="false" customHeight="false" outlineLevel="0" collapsed="false">
      <c r="A2921" s="80"/>
      <c r="B2921" s="81"/>
      <c r="C2921" s="81"/>
      <c r="D2921" s="81"/>
      <c r="E2921" s="81"/>
      <c r="F2921" s="81"/>
      <c r="G2921" s="81"/>
      <c r="H2921" s="88"/>
      <c r="I2921" s="81"/>
      <c r="J2921" s="81"/>
      <c r="K2921" s="82"/>
      <c r="L2921" s="82"/>
      <c r="M2921" s="82"/>
      <c r="N2921" s="83"/>
      <c r="O2921" s="83"/>
      <c r="P2921" s="83"/>
      <c r="Q2921" s="83"/>
      <c r="R2921" s="83"/>
      <c r="S2921" s="83"/>
      <c r="T2921" s="83"/>
      <c r="U2921" s="83"/>
      <c r="V2921" s="83"/>
      <c r="W2921" s="83"/>
      <c r="X2921" s="84"/>
      <c r="AF2921" s="0" t="str">
        <f aca="false">D2921&amp;V2921</f>
        <v/>
      </c>
    </row>
    <row r="2922" customFormat="false" ht="12.75" hidden="false" customHeight="false" outlineLevel="0" collapsed="false">
      <c r="A2922" s="80"/>
      <c r="B2922" s="81"/>
      <c r="C2922" s="81"/>
      <c r="D2922" s="81"/>
      <c r="E2922" s="81"/>
      <c r="F2922" s="81"/>
      <c r="G2922" s="81"/>
      <c r="H2922" s="88"/>
      <c r="I2922" s="81"/>
      <c r="J2922" s="81"/>
      <c r="K2922" s="82"/>
      <c r="L2922" s="82"/>
      <c r="M2922" s="82"/>
      <c r="N2922" s="83"/>
      <c r="O2922" s="83"/>
      <c r="P2922" s="83"/>
      <c r="Q2922" s="83"/>
      <c r="R2922" s="83"/>
      <c r="S2922" s="83"/>
      <c r="T2922" s="83"/>
      <c r="U2922" s="83"/>
      <c r="V2922" s="83"/>
      <c r="W2922" s="83"/>
      <c r="X2922" s="84"/>
      <c r="AF2922" s="0" t="str">
        <f aca="false">D2922&amp;V2922</f>
        <v/>
      </c>
    </row>
    <row r="2923" customFormat="false" ht="12.75" hidden="false" customHeight="false" outlineLevel="0" collapsed="false">
      <c r="A2923" s="80"/>
      <c r="B2923" s="81"/>
      <c r="C2923" s="81"/>
      <c r="D2923" s="81"/>
      <c r="E2923" s="81"/>
      <c r="F2923" s="81"/>
      <c r="G2923" s="81"/>
      <c r="H2923" s="88"/>
      <c r="I2923" s="81"/>
      <c r="J2923" s="81"/>
      <c r="K2923" s="82"/>
      <c r="L2923" s="82"/>
      <c r="M2923" s="82"/>
      <c r="N2923" s="83"/>
      <c r="O2923" s="83"/>
      <c r="P2923" s="83"/>
      <c r="Q2923" s="83"/>
      <c r="R2923" s="83"/>
      <c r="S2923" s="83"/>
      <c r="T2923" s="83"/>
      <c r="U2923" s="83"/>
      <c r="V2923" s="83"/>
      <c r="W2923" s="83"/>
      <c r="X2923" s="84"/>
      <c r="AF2923" s="0" t="str">
        <f aca="false">D2923&amp;V2923</f>
        <v/>
      </c>
    </row>
    <row r="2924" customFormat="false" ht="12.75" hidden="false" customHeight="false" outlineLevel="0" collapsed="false">
      <c r="A2924" s="80"/>
      <c r="B2924" s="81"/>
      <c r="C2924" s="81"/>
      <c r="D2924" s="81"/>
      <c r="E2924" s="81"/>
      <c r="F2924" s="81"/>
      <c r="G2924" s="81"/>
      <c r="H2924" s="88"/>
      <c r="I2924" s="81"/>
      <c r="J2924" s="81"/>
      <c r="K2924" s="82"/>
      <c r="L2924" s="82"/>
      <c r="M2924" s="82"/>
      <c r="N2924" s="83"/>
      <c r="O2924" s="83"/>
      <c r="P2924" s="83"/>
      <c r="Q2924" s="83"/>
      <c r="R2924" s="83"/>
      <c r="S2924" s="83"/>
      <c r="T2924" s="83"/>
      <c r="U2924" s="83"/>
      <c r="V2924" s="83"/>
      <c r="W2924" s="83"/>
      <c r="X2924" s="84"/>
      <c r="AF2924" s="0" t="str">
        <f aca="false">D2924&amp;V2924</f>
        <v/>
      </c>
    </row>
    <row r="2925" customFormat="false" ht="12.75" hidden="false" customHeight="false" outlineLevel="0" collapsed="false">
      <c r="A2925" s="80"/>
      <c r="B2925" s="81"/>
      <c r="C2925" s="81"/>
      <c r="D2925" s="81"/>
      <c r="E2925" s="81"/>
      <c r="F2925" s="81"/>
      <c r="G2925" s="81"/>
      <c r="H2925" s="88"/>
      <c r="I2925" s="81"/>
      <c r="J2925" s="81"/>
      <c r="K2925" s="82"/>
      <c r="L2925" s="82"/>
      <c r="M2925" s="82"/>
      <c r="N2925" s="83"/>
      <c r="O2925" s="83"/>
      <c r="P2925" s="83"/>
      <c r="Q2925" s="83"/>
      <c r="R2925" s="83"/>
      <c r="S2925" s="83"/>
      <c r="T2925" s="83"/>
      <c r="U2925" s="83"/>
      <c r="V2925" s="83"/>
      <c r="W2925" s="83"/>
      <c r="X2925" s="84"/>
      <c r="AF2925" s="0" t="str">
        <f aca="false">D2925&amp;V2925</f>
        <v/>
      </c>
    </row>
    <row r="2926" customFormat="false" ht="12.75" hidden="false" customHeight="false" outlineLevel="0" collapsed="false">
      <c r="A2926" s="80"/>
      <c r="B2926" s="81"/>
      <c r="C2926" s="81"/>
      <c r="D2926" s="81"/>
      <c r="E2926" s="81"/>
      <c r="F2926" s="81"/>
      <c r="G2926" s="81"/>
      <c r="H2926" s="88"/>
      <c r="I2926" s="81"/>
      <c r="J2926" s="81"/>
      <c r="K2926" s="82"/>
      <c r="L2926" s="82"/>
      <c r="M2926" s="82"/>
      <c r="N2926" s="83"/>
      <c r="O2926" s="83"/>
      <c r="P2926" s="83"/>
      <c r="Q2926" s="83"/>
      <c r="R2926" s="83"/>
      <c r="S2926" s="83"/>
      <c r="T2926" s="83"/>
      <c r="U2926" s="83"/>
      <c r="V2926" s="83"/>
      <c r="W2926" s="83"/>
      <c r="X2926" s="84"/>
      <c r="AF2926" s="0" t="str">
        <f aca="false">D2926&amp;V2926</f>
        <v/>
      </c>
    </row>
    <row r="2927" customFormat="false" ht="12.75" hidden="false" customHeight="false" outlineLevel="0" collapsed="false">
      <c r="A2927" s="80"/>
      <c r="B2927" s="81"/>
      <c r="C2927" s="81"/>
      <c r="D2927" s="81"/>
      <c r="E2927" s="81"/>
      <c r="F2927" s="81"/>
      <c r="G2927" s="81"/>
      <c r="H2927" s="88"/>
      <c r="I2927" s="81"/>
      <c r="J2927" s="81"/>
      <c r="K2927" s="82"/>
      <c r="L2927" s="82"/>
      <c r="M2927" s="82"/>
      <c r="N2927" s="83"/>
      <c r="O2927" s="83"/>
      <c r="P2927" s="83"/>
      <c r="Q2927" s="83"/>
      <c r="R2927" s="83"/>
      <c r="S2927" s="83"/>
      <c r="T2927" s="83"/>
      <c r="U2927" s="83"/>
      <c r="V2927" s="83"/>
      <c r="W2927" s="83"/>
      <c r="X2927" s="84"/>
      <c r="AF2927" s="0" t="str">
        <f aca="false">D2927&amp;V2927</f>
        <v/>
      </c>
    </row>
    <row r="2928" customFormat="false" ht="12.75" hidden="false" customHeight="false" outlineLevel="0" collapsed="false">
      <c r="A2928" s="80"/>
      <c r="B2928" s="81"/>
      <c r="C2928" s="81"/>
      <c r="D2928" s="81"/>
      <c r="E2928" s="81"/>
      <c r="F2928" s="81"/>
      <c r="G2928" s="81"/>
      <c r="H2928" s="88"/>
      <c r="I2928" s="81"/>
      <c r="J2928" s="81"/>
      <c r="K2928" s="82"/>
      <c r="L2928" s="82"/>
      <c r="M2928" s="82"/>
      <c r="N2928" s="83"/>
      <c r="O2928" s="83"/>
      <c r="P2928" s="83"/>
      <c r="Q2928" s="83"/>
      <c r="R2928" s="83"/>
      <c r="S2928" s="83"/>
      <c r="T2928" s="83"/>
      <c r="U2928" s="83"/>
      <c r="V2928" s="83"/>
      <c r="W2928" s="83"/>
      <c r="X2928" s="84"/>
      <c r="AF2928" s="0" t="str">
        <f aca="false">D2928&amp;V2928</f>
        <v/>
      </c>
    </row>
    <row r="2929" customFormat="false" ht="12.75" hidden="false" customHeight="false" outlineLevel="0" collapsed="false">
      <c r="A2929" s="80"/>
      <c r="B2929" s="81"/>
      <c r="C2929" s="81"/>
      <c r="D2929" s="81"/>
      <c r="E2929" s="81"/>
      <c r="F2929" s="81"/>
      <c r="G2929" s="81"/>
      <c r="H2929" s="88"/>
      <c r="I2929" s="81"/>
      <c r="J2929" s="81"/>
      <c r="K2929" s="82"/>
      <c r="L2929" s="82"/>
      <c r="M2929" s="82"/>
      <c r="N2929" s="83"/>
      <c r="O2929" s="83"/>
      <c r="P2929" s="83"/>
      <c r="Q2929" s="83"/>
      <c r="R2929" s="83"/>
      <c r="S2929" s="83"/>
      <c r="T2929" s="83"/>
      <c r="U2929" s="83"/>
      <c r="V2929" s="83"/>
      <c r="W2929" s="83"/>
      <c r="X2929" s="84"/>
      <c r="AF2929" s="0" t="str">
        <f aca="false">D2929&amp;V2929</f>
        <v/>
      </c>
    </row>
    <row r="2930" customFormat="false" ht="12.75" hidden="false" customHeight="false" outlineLevel="0" collapsed="false">
      <c r="A2930" s="80"/>
      <c r="B2930" s="81"/>
      <c r="C2930" s="81"/>
      <c r="D2930" s="81"/>
      <c r="E2930" s="81"/>
      <c r="F2930" s="81"/>
      <c r="G2930" s="81"/>
      <c r="H2930" s="88"/>
      <c r="I2930" s="81"/>
      <c r="J2930" s="81"/>
      <c r="K2930" s="82"/>
      <c r="L2930" s="82"/>
      <c r="M2930" s="82"/>
      <c r="N2930" s="83"/>
      <c r="O2930" s="83"/>
      <c r="P2930" s="83"/>
      <c r="Q2930" s="83"/>
      <c r="R2930" s="83"/>
      <c r="S2930" s="83"/>
      <c r="T2930" s="83"/>
      <c r="U2930" s="83"/>
      <c r="V2930" s="83"/>
      <c r="W2930" s="83"/>
      <c r="X2930" s="84"/>
      <c r="AF2930" s="0" t="str">
        <f aca="false">D2930&amp;V2930</f>
        <v/>
      </c>
    </row>
    <row r="2931" customFormat="false" ht="12.75" hidden="false" customHeight="false" outlineLevel="0" collapsed="false">
      <c r="A2931" s="80"/>
      <c r="B2931" s="81"/>
      <c r="C2931" s="81"/>
      <c r="D2931" s="81"/>
      <c r="E2931" s="81"/>
      <c r="F2931" s="81"/>
      <c r="G2931" s="81"/>
      <c r="H2931" s="88"/>
      <c r="I2931" s="81"/>
      <c r="J2931" s="81"/>
      <c r="K2931" s="82"/>
      <c r="L2931" s="82"/>
      <c r="M2931" s="82"/>
      <c r="N2931" s="83"/>
      <c r="O2931" s="83"/>
      <c r="P2931" s="83"/>
      <c r="Q2931" s="83"/>
      <c r="R2931" s="83"/>
      <c r="S2931" s="83"/>
      <c r="T2931" s="83"/>
      <c r="U2931" s="83"/>
      <c r="V2931" s="83"/>
      <c r="W2931" s="83"/>
      <c r="X2931" s="84"/>
      <c r="AF2931" s="0" t="str">
        <f aca="false">D2931&amp;V2931</f>
        <v/>
      </c>
    </row>
    <row r="2932" customFormat="false" ht="12.75" hidden="false" customHeight="false" outlineLevel="0" collapsed="false">
      <c r="A2932" s="80"/>
      <c r="B2932" s="81"/>
      <c r="C2932" s="81"/>
      <c r="D2932" s="81"/>
      <c r="E2932" s="81"/>
      <c r="F2932" s="81"/>
      <c r="G2932" s="81"/>
      <c r="H2932" s="88"/>
      <c r="I2932" s="81"/>
      <c r="J2932" s="81"/>
      <c r="K2932" s="82"/>
      <c r="L2932" s="82"/>
      <c r="M2932" s="82"/>
      <c r="N2932" s="83"/>
      <c r="O2932" s="83"/>
      <c r="P2932" s="83"/>
      <c r="Q2932" s="83"/>
      <c r="R2932" s="83"/>
      <c r="S2932" s="83"/>
      <c r="T2932" s="83"/>
      <c r="U2932" s="83"/>
      <c r="V2932" s="83"/>
      <c r="W2932" s="83"/>
      <c r="X2932" s="84"/>
      <c r="AF2932" s="0" t="str">
        <f aca="false">D2932&amp;V2932</f>
        <v/>
      </c>
    </row>
    <row r="2933" customFormat="false" ht="12.75" hidden="false" customHeight="false" outlineLevel="0" collapsed="false">
      <c r="A2933" s="80"/>
      <c r="B2933" s="81"/>
      <c r="C2933" s="81"/>
      <c r="D2933" s="81"/>
      <c r="E2933" s="81"/>
      <c r="F2933" s="81"/>
      <c r="G2933" s="81"/>
      <c r="H2933" s="88"/>
      <c r="I2933" s="81"/>
      <c r="J2933" s="81"/>
      <c r="K2933" s="82"/>
      <c r="L2933" s="82"/>
      <c r="M2933" s="82"/>
      <c r="N2933" s="83"/>
      <c r="O2933" s="83"/>
      <c r="P2933" s="83"/>
      <c r="Q2933" s="83"/>
      <c r="R2933" s="83"/>
      <c r="S2933" s="83"/>
      <c r="T2933" s="83"/>
      <c r="U2933" s="83"/>
      <c r="V2933" s="83"/>
      <c r="W2933" s="83"/>
      <c r="X2933" s="84"/>
      <c r="AF2933" s="0" t="str">
        <f aca="false">D2933&amp;V2933</f>
        <v/>
      </c>
    </row>
    <row r="2934" customFormat="false" ht="12.75" hidden="false" customHeight="false" outlineLevel="0" collapsed="false">
      <c r="A2934" s="80"/>
      <c r="B2934" s="81"/>
      <c r="C2934" s="81"/>
      <c r="D2934" s="81"/>
      <c r="E2934" s="81"/>
      <c r="F2934" s="81"/>
      <c r="G2934" s="81"/>
      <c r="H2934" s="88"/>
      <c r="I2934" s="81"/>
      <c r="J2934" s="81"/>
      <c r="K2934" s="82"/>
      <c r="L2934" s="82"/>
      <c r="M2934" s="82"/>
      <c r="N2934" s="83"/>
      <c r="O2934" s="83"/>
      <c r="P2934" s="83"/>
      <c r="Q2934" s="83"/>
      <c r="R2934" s="83"/>
      <c r="S2934" s="83"/>
      <c r="T2934" s="83"/>
      <c r="U2934" s="83"/>
      <c r="V2934" s="83"/>
      <c r="W2934" s="83"/>
      <c r="X2934" s="84"/>
      <c r="AF2934" s="0" t="str">
        <f aca="false">D2934&amp;V2934</f>
        <v/>
      </c>
    </row>
    <row r="2935" customFormat="false" ht="12.75" hidden="false" customHeight="false" outlineLevel="0" collapsed="false">
      <c r="A2935" s="80"/>
      <c r="B2935" s="81"/>
      <c r="C2935" s="81"/>
      <c r="D2935" s="81"/>
      <c r="E2935" s="81"/>
      <c r="F2935" s="81"/>
      <c r="G2935" s="81"/>
      <c r="H2935" s="80"/>
      <c r="I2935" s="81"/>
      <c r="J2935" s="81"/>
      <c r="K2935" s="82"/>
      <c r="L2935" s="82"/>
      <c r="M2935" s="82"/>
      <c r="N2935" s="83"/>
      <c r="O2935" s="83"/>
      <c r="P2935" s="83"/>
      <c r="Q2935" s="83"/>
      <c r="R2935" s="83"/>
      <c r="S2935" s="83"/>
      <c r="T2935" s="83"/>
      <c r="U2935" s="83"/>
      <c r="V2935" s="83"/>
      <c r="W2935" s="83"/>
      <c r="X2935" s="84"/>
      <c r="AF2935" s="0" t="str">
        <f aca="false">D2935&amp;V2935</f>
        <v/>
      </c>
    </row>
    <row r="2936" customFormat="false" ht="12.75" hidden="false" customHeight="false" outlineLevel="0" collapsed="false">
      <c r="A2936" s="80"/>
      <c r="B2936" s="81"/>
      <c r="C2936" s="81"/>
      <c r="D2936" s="81"/>
      <c r="E2936" s="81"/>
      <c r="F2936" s="81"/>
      <c r="G2936" s="81"/>
      <c r="H2936" s="80"/>
      <c r="I2936" s="81"/>
      <c r="J2936" s="81"/>
      <c r="K2936" s="82"/>
      <c r="L2936" s="82"/>
      <c r="M2936" s="82"/>
      <c r="N2936" s="83"/>
      <c r="O2936" s="83"/>
      <c r="P2936" s="83"/>
      <c r="Q2936" s="83"/>
      <c r="R2936" s="83"/>
      <c r="S2936" s="83"/>
      <c r="T2936" s="83"/>
      <c r="U2936" s="83"/>
      <c r="V2936" s="83"/>
      <c r="W2936" s="83"/>
      <c r="X2936" s="84"/>
      <c r="AF2936" s="0" t="str">
        <f aca="false">D2936&amp;V2936</f>
        <v/>
      </c>
    </row>
    <row r="2937" customFormat="false" ht="12.75" hidden="false" customHeight="false" outlineLevel="0" collapsed="false">
      <c r="A2937" s="80"/>
      <c r="B2937" s="81"/>
      <c r="C2937" s="81"/>
      <c r="D2937" s="81"/>
      <c r="E2937" s="81"/>
      <c r="F2937" s="81"/>
      <c r="G2937" s="81"/>
      <c r="H2937" s="80"/>
      <c r="I2937" s="81"/>
      <c r="J2937" s="81"/>
      <c r="K2937" s="82"/>
      <c r="L2937" s="82"/>
      <c r="M2937" s="82"/>
      <c r="N2937" s="83"/>
      <c r="O2937" s="83"/>
      <c r="P2937" s="83"/>
      <c r="Q2937" s="83"/>
      <c r="R2937" s="83"/>
      <c r="S2937" s="83"/>
      <c r="T2937" s="83"/>
      <c r="U2937" s="83"/>
      <c r="V2937" s="83"/>
      <c r="W2937" s="83"/>
      <c r="X2937" s="84"/>
      <c r="AF2937" s="0" t="str">
        <f aca="false">D2937&amp;V2937</f>
        <v/>
      </c>
    </row>
    <row r="2938" customFormat="false" ht="12.75" hidden="false" customHeight="false" outlineLevel="0" collapsed="false">
      <c r="A2938" s="80"/>
      <c r="B2938" s="81"/>
      <c r="C2938" s="81"/>
      <c r="D2938" s="81"/>
      <c r="E2938" s="81"/>
      <c r="F2938" s="81"/>
      <c r="G2938" s="81"/>
      <c r="H2938" s="80"/>
      <c r="I2938" s="81"/>
      <c r="J2938" s="81"/>
      <c r="K2938" s="82"/>
      <c r="L2938" s="82"/>
      <c r="M2938" s="82"/>
      <c r="N2938" s="83"/>
      <c r="O2938" s="83"/>
      <c r="P2938" s="83"/>
      <c r="Q2938" s="83"/>
      <c r="R2938" s="83"/>
      <c r="S2938" s="83"/>
      <c r="T2938" s="83"/>
      <c r="U2938" s="83"/>
      <c r="V2938" s="83"/>
      <c r="W2938" s="83"/>
      <c r="X2938" s="84"/>
      <c r="AF2938" s="0" t="str">
        <f aca="false">D2938&amp;V2938</f>
        <v/>
      </c>
    </row>
    <row r="2939" customFormat="false" ht="12.75" hidden="false" customHeight="false" outlineLevel="0" collapsed="false">
      <c r="A2939" s="80"/>
      <c r="B2939" s="81"/>
      <c r="C2939" s="81"/>
      <c r="D2939" s="81"/>
      <c r="E2939" s="81"/>
      <c r="F2939" s="81"/>
      <c r="G2939" s="81"/>
      <c r="H2939" s="80"/>
      <c r="I2939" s="81"/>
      <c r="J2939" s="81"/>
      <c r="K2939" s="82"/>
      <c r="L2939" s="82"/>
      <c r="M2939" s="82"/>
      <c r="N2939" s="83"/>
      <c r="O2939" s="83"/>
      <c r="P2939" s="83"/>
      <c r="Q2939" s="83"/>
      <c r="R2939" s="83"/>
      <c r="S2939" s="83"/>
      <c r="T2939" s="83"/>
      <c r="U2939" s="83"/>
      <c r="V2939" s="83"/>
      <c r="W2939" s="83"/>
      <c r="X2939" s="84"/>
      <c r="AF2939" s="0" t="str">
        <f aca="false">D2939&amp;V2939</f>
        <v/>
      </c>
    </row>
  </sheetData>
  <autoFilter ref="A1:AF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