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<sst xmlns="http://schemas.openxmlformats.org/spreadsheetml/2006/main" count="66" uniqueCount="52">
  <si>
    <t xml:space="preserve">Revenue</t>
  </si>
  <si>
    <t xml:space="preserve">FP&amp;L Model</t>
  </si>
  <si>
    <t xml:space="preserve">PPA Demand</t>
  </si>
  <si>
    <t xml:space="preserve"> </t>
  </si>
  <si>
    <t xml:space="preserve">Market</t>
  </si>
  <si>
    <t xml:space="preserve">Steam/Hedges</t>
  </si>
  <si>
    <t xml:space="preserve">Interest</t>
  </si>
  <si>
    <t xml:space="preserve">Total FP&amp;L Model</t>
  </si>
  <si>
    <t xml:space="preserve">PV@9%</t>
  </si>
  <si>
    <t xml:space="preserve">ENA Model (Based off of Prospectus)</t>
  </si>
  <si>
    <t xml:space="preserve">Bellingham </t>
  </si>
  <si>
    <t xml:space="preserve">PPA</t>
  </si>
  <si>
    <t xml:space="preserve">Total Bellingham Revenue</t>
  </si>
  <si>
    <t xml:space="preserve">Sayreville</t>
  </si>
  <si>
    <t xml:space="preserve">Total Sayreville Revenue</t>
  </si>
  <si>
    <t xml:space="preserve">ENA Model Total Consolidated Revenue</t>
  </si>
  <si>
    <t xml:space="preserve">Revenue Comparison</t>
  </si>
  <si>
    <t xml:space="preserve">Comments:  The difference in Revenue appears to be primarily due to the difference in hedges in place and merchant sales over the contracted capacity.  The ENA model assumes 0 merchant sales</t>
  </si>
  <si>
    <t xml:space="preserve">Expenses</t>
  </si>
  <si>
    <t xml:space="preserve">Fuel  (Includes Fixed Transportation)</t>
  </si>
  <si>
    <t xml:space="preserve">Fixed O&amp;M</t>
  </si>
  <si>
    <t xml:space="preserve">Variable O&amp;M </t>
  </si>
  <si>
    <t xml:space="preserve">Major Maintenance &amp; Ongoing Capex (Cash)</t>
  </si>
  <si>
    <t xml:space="preserve">Insurance</t>
  </si>
  <si>
    <t xml:space="preserve">SG&amp;A </t>
  </si>
  <si>
    <t xml:space="preserve">Utility Start Up Power (included in O&amp;M)</t>
  </si>
  <si>
    <t xml:space="preserve">Property, Other Taxes</t>
  </si>
  <si>
    <t xml:space="preserve">Debt Service L/C Fee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</si>
  <si>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</si>
  <si>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</si>
  <si>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</si>
  <si>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</si>
  <si>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ENA Model</t>
  </si>
  <si>
    <t xml:space="preserve">Cost of Gas Used in Generation</t>
  </si>
  <si>
    <t xml:space="preserve">Variable O&amp;M</t>
  </si>
  <si>
    <t xml:space="preserve">Water costs and easement fee</t>
  </si>
  <si>
    <t xml:space="preserve">G&amp;A and Professional Fees</t>
  </si>
  <si>
    <t xml:space="preserve">Property Taxes</t>
  </si>
  <si>
    <t xml:space="preserve">Management Fees</t>
  </si>
  <si>
    <t xml:space="preserve">Fuel Management Fees</t>
  </si>
  <si>
    <t xml:space="preserve">Other</t>
  </si>
  <si>
    <t xml:space="preserve">Total</t>
  </si>
  <si>
    <t xml:space="preserve">Expense Comparison</t>
  </si>
  <si>
    <t xml:space="preserve">Comments:  Expenses are higher in FP&amp;L model  primarily due to higher fuel cost associated with merchant sales</t>
  </si>
  <si>
    <t xml:space="preserve">Operating Margin</t>
  </si>
  <si>
    <t xml:space="preserve">FP&amp;L </t>
  </si>
  <si>
    <t xml:space="preserve">ENA</t>
  </si>
  <si>
    <t xml:space="preserve">FPL Op Margin PV</t>
  </si>
  <si>
    <t xml:space="preserve">ENA Op Margin PV</t>
  </si>
  <si>
    <t xml:space="preserve">Comments:  ENA Model does not look at taxes and the debt service is exactly the same in both models so I looked at the </t>
  </si>
  <si>
    <t xml:space="preserve">difference between PV of Operating Margins.  As you can see the difference appears due primarily driven by their assumptions</t>
  </si>
  <si>
    <t xml:space="preserve">regarding sales of available capacity after meeting contractual requirements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</si>
</sst>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i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85"/>
    <col collapsed="false" customWidth="true" hidden="false" outlineLevel="0" max="21" min="6" style="0" width="11.42"/>
    <col collapsed="false" customWidth="true" hidden="false" outlineLevel="0" max="26" min="22" style="0" width="11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3.5" hidden="false" customHeight="false" outlineLevel="0" collapsed="false">
      <c r="A5" s="1"/>
      <c r="B5" s="1"/>
      <c r="C5" s="1"/>
      <c r="D5" s="1"/>
      <c r="E5" s="1"/>
      <c r="F5" s="2" t="n">
        <v>2001</v>
      </c>
      <c r="G5" s="2" t="n">
        <f aca="false">F5+1</f>
        <v>2002</v>
      </c>
      <c r="H5" s="2" t="n">
        <f aca="false">G5+1</f>
        <v>2003</v>
      </c>
      <c r="I5" s="2" t="n">
        <f aca="false">H5+1</f>
        <v>2004</v>
      </c>
      <c r="J5" s="2" t="n">
        <f aca="false">I5+1</f>
        <v>2005</v>
      </c>
      <c r="K5" s="2" t="n">
        <f aca="false">J5+1</f>
        <v>2006</v>
      </c>
      <c r="L5" s="2" t="n">
        <f aca="false">K5+1</f>
        <v>2007</v>
      </c>
      <c r="M5" s="2" t="n">
        <f aca="false">L5+1</f>
        <v>2008</v>
      </c>
      <c r="N5" s="2" t="n">
        <f aca="false">M5+1</f>
        <v>2009</v>
      </c>
      <c r="O5" s="2" t="n">
        <f aca="false">N5+1</f>
        <v>2010</v>
      </c>
      <c r="P5" s="2" t="n">
        <f aca="false">O5+1</f>
        <v>2011</v>
      </c>
      <c r="Q5" s="2" t="n">
        <f aca="false">P5+1</f>
        <v>2012</v>
      </c>
      <c r="R5" s="2" t="n">
        <f aca="false">Q5+1</f>
        <v>2013</v>
      </c>
      <c r="S5" s="2" t="n">
        <f aca="false">R5+1</f>
        <v>2014</v>
      </c>
      <c r="T5" s="2" t="n">
        <f aca="false">S5+1</f>
        <v>2015</v>
      </c>
      <c r="U5" s="2" t="n">
        <f aca="false">T5+1</f>
        <v>2016</v>
      </c>
      <c r="V5" s="2" t="n">
        <f aca="false">U5+1</f>
        <v>2017</v>
      </c>
      <c r="W5" s="2" t="n">
        <f aca="false">V5+1</f>
        <v>2018</v>
      </c>
      <c r="X5" s="2" t="n">
        <f aca="false">W5+1</f>
        <v>2019</v>
      </c>
      <c r="Y5" s="2" t="n">
        <f aca="false">X5+1</f>
        <v>2020</v>
      </c>
      <c r="Z5" s="2" t="n">
        <f aca="false">Y5+1</f>
        <v>2021</v>
      </c>
    </row>
    <row r="6" customFormat="false" ht="16.5" hidden="false" customHeight="false" outlineLevel="0" collapsed="false">
      <c r="A6" s="3" t="s">
        <v>0</v>
      </c>
      <c r="B6" s="4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"/>
    </row>
    <row r="7" customFormat="false" ht="12.75" hidden="false" customHeight="false" outlineLevel="0" collapsed="false">
      <c r="A7" s="6" t="s">
        <v>1</v>
      </c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"/>
    </row>
    <row r="8" customFormat="false" ht="12.75" hidden="false" customHeight="false" outlineLevel="0" collapsed="false">
      <c r="A8" s="1" t="s">
        <v>2</v>
      </c>
      <c r="B8" s="1"/>
      <c r="C8" s="1"/>
      <c r="D8" s="1"/>
      <c r="E8" s="7" t="s">
        <v>3</v>
      </c>
      <c r="F8" s="7" t="n">
        <v>314916.494730667</v>
      </c>
      <c r="G8" s="7" t="n">
        <v>316970.11403178</v>
      </c>
      <c r="H8" s="7" t="n">
        <v>336236.018729443</v>
      </c>
      <c r="I8" s="7" t="n">
        <v>349315.926685695</v>
      </c>
      <c r="J8" s="7" t="n">
        <v>353926.795407368</v>
      </c>
      <c r="K8" s="7" t="n">
        <v>365865.541624586</v>
      </c>
      <c r="L8" s="7" t="n">
        <v>377103.947140524</v>
      </c>
      <c r="M8" s="7" t="n">
        <v>368868.762317115</v>
      </c>
      <c r="N8" s="7" t="n">
        <v>392158.169329153</v>
      </c>
      <c r="O8" s="7" t="n">
        <v>409581.308656455</v>
      </c>
      <c r="P8" s="7" t="n">
        <v>329711.260351561</v>
      </c>
      <c r="Q8" s="7" t="n">
        <v>130704.46261062</v>
      </c>
      <c r="R8" s="7" t="n">
        <v>132812.689595124</v>
      </c>
      <c r="S8" s="7" t="n">
        <v>126021.620042677</v>
      </c>
      <c r="T8" s="7" t="n">
        <v>139860.782330602</v>
      </c>
      <c r="U8" s="7" t="n">
        <v>101639.229354783</v>
      </c>
      <c r="V8" s="7" t="n">
        <v>10767.9661110132</v>
      </c>
      <c r="W8" s="7" t="n">
        <v>11066.5919258593</v>
      </c>
      <c r="X8" s="7" t="n">
        <v>11256.8707433668</v>
      </c>
      <c r="Y8" s="1" t="n">
        <v>10729.3514480369</v>
      </c>
      <c r="Z8" s="1"/>
    </row>
    <row r="9" customFormat="false" ht="12.75" hidden="false" customHeight="false" outlineLevel="0" collapsed="false">
      <c r="A9" s="1" t="s">
        <v>4</v>
      </c>
      <c r="B9" s="1"/>
      <c r="C9" s="1"/>
      <c r="D9" s="1"/>
      <c r="E9" s="1"/>
      <c r="F9" s="7" t="n">
        <v>976.639145041998</v>
      </c>
      <c r="G9" s="7" t="n">
        <v>976.639145041998</v>
      </c>
      <c r="H9" s="7" t="n">
        <v>976.639145041998</v>
      </c>
      <c r="I9" s="7" t="n">
        <v>987.852448081997</v>
      </c>
      <c r="J9" s="7" t="n">
        <v>14352.9137464225</v>
      </c>
      <c r="K9" s="7" t="n">
        <v>15861.0390301462</v>
      </c>
      <c r="L9" s="7" t="n">
        <v>17281.2142114651</v>
      </c>
      <c r="M9" s="7" t="n">
        <v>16414.390964814</v>
      </c>
      <c r="N9" s="7" t="n">
        <v>19507.644677541</v>
      </c>
      <c r="O9" s="7" t="n">
        <v>23752.4560763724</v>
      </c>
      <c r="P9" s="7" t="n">
        <v>81229.3447892004</v>
      </c>
      <c r="Q9" s="7" t="n">
        <v>207482.357919266</v>
      </c>
      <c r="R9" s="7" t="n">
        <v>214984.641746847</v>
      </c>
      <c r="S9" s="7" t="n">
        <v>210622.918637666</v>
      </c>
      <c r="T9" s="7" t="n">
        <v>217143.067245542</v>
      </c>
      <c r="U9" s="7" t="n">
        <v>268117.060850083</v>
      </c>
      <c r="V9" s="7" t="n">
        <v>355545.362085381</v>
      </c>
      <c r="W9" s="7" t="n">
        <v>366878.943164489</v>
      </c>
      <c r="X9" s="7" t="n">
        <v>377465.453551504</v>
      </c>
      <c r="Y9" s="7" t="n">
        <v>366013.988853142</v>
      </c>
      <c r="Z9" s="1"/>
    </row>
    <row r="10" customFormat="false" ht="12.75" hidden="false" customHeight="false" outlineLevel="0" collapsed="false">
      <c r="A10" s="1" t="s">
        <v>5</v>
      </c>
      <c r="B10" s="1"/>
      <c r="C10" s="1"/>
      <c r="D10" s="1"/>
      <c r="E10" s="1"/>
      <c r="F10" s="7" t="n">
        <v>4668.3</v>
      </c>
      <c r="G10" s="7" t="n">
        <v>4668.3</v>
      </c>
      <c r="H10" s="7" t="n">
        <v>4736.32237762238</v>
      </c>
      <c r="I10" s="7" t="n">
        <v>4804.34475524475</v>
      </c>
      <c r="J10" s="7" t="n">
        <v>5225.30098801773</v>
      </c>
      <c r="K10" s="7" t="n">
        <v>5355.44698116089</v>
      </c>
      <c r="L10" s="7" t="n">
        <v>5427.50139092701</v>
      </c>
      <c r="M10" s="7" t="n">
        <v>4496.40119308696</v>
      </c>
      <c r="N10" s="7" t="n">
        <v>5280.12142857429</v>
      </c>
      <c r="O10" s="7" t="n">
        <v>5369.87891800744</v>
      </c>
      <c r="P10" s="7" t="n">
        <v>4664.55778180791</v>
      </c>
      <c r="Q10" s="7" t="n">
        <v>2805.68450039091</v>
      </c>
      <c r="R10" s="7" t="n">
        <v>2843.12603310459</v>
      </c>
      <c r="S10" s="7" t="n">
        <v>2432.18255358883</v>
      </c>
      <c r="T10" s="7" t="n">
        <v>2376.11589841252</v>
      </c>
      <c r="U10" s="7" t="n">
        <v>2427.24232633925</v>
      </c>
      <c r="V10" s="7" t="n">
        <v>2924.23547012406</v>
      </c>
      <c r="W10" s="7" t="n">
        <v>3278.66733624878</v>
      </c>
      <c r="X10" s="7" t="n">
        <v>3322.05745730954</v>
      </c>
      <c r="Y10" s="7" t="n">
        <v>2836.24028420103</v>
      </c>
      <c r="Z10" s="1"/>
    </row>
    <row r="11" customFormat="false" ht="13.5" hidden="false" customHeight="false" outlineLevel="0" collapsed="false">
      <c r="A11" s="1" t="s">
        <v>6</v>
      </c>
      <c r="B11" s="1"/>
      <c r="C11" s="1"/>
      <c r="D11" s="1"/>
      <c r="E11" s="1"/>
      <c r="F11" s="8" t="n">
        <v>1645.5984374585</v>
      </c>
      <c r="G11" s="8" t="n">
        <v>1922.74054284711</v>
      </c>
      <c r="H11" s="8" t="n">
        <v>2585.39920531224</v>
      </c>
      <c r="I11" s="8" t="n">
        <v>3271.50104940362</v>
      </c>
      <c r="J11" s="8" t="n">
        <v>1657.84157236129</v>
      </c>
      <c r="K11" s="8" t="n">
        <v>1592.69227957565</v>
      </c>
      <c r="L11" s="8" t="n">
        <v>1703.57882103961</v>
      </c>
      <c r="M11" s="8" t="n">
        <v>1794.90937606316</v>
      </c>
      <c r="N11" s="8" t="n">
        <v>1721.31774130185</v>
      </c>
      <c r="O11" s="8" t="n">
        <v>1637.31696664357</v>
      </c>
      <c r="P11" s="8" t="n">
        <v>1544.33592101235</v>
      </c>
      <c r="Q11" s="8" t="n">
        <v>1544.33592101235</v>
      </c>
      <c r="R11" s="8" t="n">
        <v>1544.33592101235</v>
      </c>
      <c r="S11" s="8" t="n">
        <v>1544.33592101235</v>
      </c>
      <c r="T11" s="8" t="n">
        <v>1544.33592101235</v>
      </c>
      <c r="U11" s="8" t="n">
        <v>1544.33592101235</v>
      </c>
      <c r="V11" s="8" t="n">
        <v>1544.33592101235</v>
      </c>
      <c r="W11" s="8" t="n">
        <v>1544.33592101235</v>
      </c>
      <c r="X11" s="8" t="n">
        <v>1544.33592101235</v>
      </c>
      <c r="Y11" s="8" t="n">
        <v>1544.33592101235</v>
      </c>
      <c r="Z11" s="1"/>
    </row>
    <row r="12" customFormat="false" ht="12.75" hidden="false" customHeight="false" outlineLevel="0" collapsed="false">
      <c r="A12" s="6" t="s">
        <v>7</v>
      </c>
      <c r="B12" s="1"/>
      <c r="C12" s="1"/>
      <c r="D12" s="1"/>
      <c r="E12" s="1"/>
      <c r="F12" s="7" t="n">
        <f aca="false">SUM(F8:F11)</f>
        <v>322207.032313168</v>
      </c>
      <c r="G12" s="7" t="n">
        <f aca="false">SUM(G8:G11)</f>
        <v>324537.793719669</v>
      </c>
      <c r="H12" s="7" t="n">
        <f aca="false">SUM(H8:H11)</f>
        <v>344534.379457419</v>
      </c>
      <c r="I12" s="7" t="n">
        <f aca="false">SUM(I8:I11)</f>
        <v>358379.624938426</v>
      </c>
      <c r="J12" s="7" t="n">
        <f aca="false">SUM(J8:J11)</f>
        <v>375162.851714169</v>
      </c>
      <c r="K12" s="7" t="n">
        <f aca="false">SUM(K8:K11)</f>
        <v>388674.719915469</v>
      </c>
      <c r="L12" s="7" t="n">
        <f aca="false">SUM(L8:L11)</f>
        <v>401516.241563956</v>
      </c>
      <c r="M12" s="7" t="n">
        <f aca="false">SUM(M8:M11)</f>
        <v>391574.463851079</v>
      </c>
      <c r="N12" s="7" t="n">
        <f aca="false">SUM(N8:N11)</f>
        <v>418667.25317657</v>
      </c>
      <c r="O12" s="7" t="n">
        <f aca="false">SUM(O8:O11)</f>
        <v>440340.960617479</v>
      </c>
      <c r="P12" s="7" t="n">
        <f aca="false">SUM(P8:P11)</f>
        <v>417149.498843581</v>
      </c>
      <c r="Q12" s="7" t="n">
        <f aca="false">SUM(Q8:Q11)</f>
        <v>342536.840951289</v>
      </c>
      <c r="R12" s="7" t="n">
        <f aca="false">SUM(R8:R11)</f>
        <v>352184.793296087</v>
      </c>
      <c r="S12" s="7" t="n">
        <f aca="false">SUM(S8:S11)</f>
        <v>340621.057154944</v>
      </c>
      <c r="T12" s="7" t="n">
        <f aca="false">SUM(T8:T11)</f>
        <v>360924.301395568</v>
      </c>
      <c r="U12" s="7" t="n">
        <f aca="false">SUM(U8:U11)</f>
        <v>373727.868452218</v>
      </c>
      <c r="V12" s="7" t="n">
        <f aca="false">SUM(V8:V11)</f>
        <v>370781.899587531</v>
      </c>
      <c r="W12" s="7" t="n">
        <f aca="false">SUM(W8:W11)</f>
        <v>382768.53834761</v>
      </c>
      <c r="X12" s="7" t="n">
        <f aca="false">SUM(X8:X11)</f>
        <v>393588.717673193</v>
      </c>
      <c r="Y12" s="7" t="n">
        <f aca="false">SUM(Y8:Y11)</f>
        <v>381123.916506392</v>
      </c>
      <c r="Z12" s="1"/>
    </row>
    <row r="13" customFormat="false" ht="12.75" hidden="false" customHeight="false" outlineLevel="0" collapsed="false">
      <c r="A13" s="6"/>
      <c r="B13" s="1"/>
      <c r="C13" s="1"/>
      <c r="D13" s="1"/>
      <c r="E13" s="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"/>
    </row>
    <row r="14" customFormat="false" ht="13.5" hidden="false" customHeight="false" outlineLevel="0" collapsed="false">
      <c r="A14" s="6" t="s">
        <v>8</v>
      </c>
      <c r="B14" s="1"/>
      <c r="C14" s="1"/>
      <c r="D14" s="1"/>
      <c r="E14" s="1"/>
      <c r="F14" s="8" t="n">
        <f aca="false">NPV(0.09,F12:Y12)</f>
        <v>3364046.17129541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2.75" hidden="false" customHeight="false" outlineLevel="0" collapsed="false">
      <c r="A15" s="6"/>
      <c r="B15" s="1"/>
      <c r="C15" s="1"/>
      <c r="D15" s="1"/>
      <c r="E15" s="1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2.75" hidden="false" customHeight="false" outlineLevel="0" collapsed="false">
      <c r="A16" s="6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2.75" hidden="false" customHeight="false" outlineLevel="0" collapsed="false">
      <c r="A17" s="9" t="s">
        <v>10</v>
      </c>
      <c r="B17" s="1"/>
      <c r="C17" s="1"/>
      <c r="D17" s="1"/>
      <c r="E17" s="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customFormat="false" ht="12.75" hidden="false" customHeight="false" outlineLevel="0" collapsed="false">
      <c r="A18" s="11" t="s">
        <v>11</v>
      </c>
      <c r="B18" s="1"/>
      <c r="C18" s="1"/>
      <c r="D18" s="1"/>
      <c r="E18" s="1"/>
      <c r="F18" s="10" t="n">
        <v>166134.8</v>
      </c>
      <c r="G18" s="10" t="n">
        <v>160305.3</v>
      </c>
      <c r="H18" s="10" t="n">
        <v>180246.6</v>
      </c>
      <c r="I18" s="10" t="n">
        <v>181557.2</v>
      </c>
      <c r="J18" s="10" t="n">
        <v>194154.7</v>
      </c>
      <c r="K18" s="10" t="n">
        <v>203373</v>
      </c>
      <c r="L18" s="10" t="n">
        <v>210748.7</v>
      </c>
      <c r="M18" s="10" t="n">
        <v>204596.9</v>
      </c>
      <c r="N18" s="10" t="n">
        <v>231312.2</v>
      </c>
      <c r="O18" s="10" t="n">
        <v>234393.4</v>
      </c>
      <c r="P18" s="10" t="n">
        <v>215775.7</v>
      </c>
      <c r="Q18" s="10" t="n">
        <v>130819.547639567</v>
      </c>
      <c r="R18" s="10" t="n">
        <v>133206.47692115</v>
      </c>
      <c r="S18" s="10" t="n">
        <v>127223.093925517</v>
      </c>
      <c r="T18" s="10" t="n">
        <v>140743.06554543</v>
      </c>
      <c r="U18" s="10" t="n">
        <v>107709.786317652</v>
      </c>
      <c r="V18" s="10" t="n">
        <v>10702.3437066113</v>
      </c>
      <c r="W18" s="10" t="n">
        <v>10889.2842080368</v>
      </c>
      <c r="X18" s="10" t="n">
        <v>11079.4900457318</v>
      </c>
      <c r="Y18" s="10" t="n">
        <v>11273.0182561376</v>
      </c>
      <c r="Z18" s="10" t="n">
        <v>0</v>
      </c>
    </row>
    <row r="19" customFormat="false" ht="12.75" hidden="false" customHeight="false" outlineLevel="0" collapsed="false">
      <c r="A19" s="11" t="s">
        <v>4</v>
      </c>
      <c r="B19" s="1"/>
      <c r="C19" s="1"/>
      <c r="D19" s="1"/>
      <c r="E19" s="1"/>
      <c r="F19" s="12" t="n">
        <v>0</v>
      </c>
      <c r="G19" s="12" t="n">
        <v>0</v>
      </c>
      <c r="H19" s="12" t="n">
        <v>0</v>
      </c>
      <c r="I19" s="12" t="n">
        <v>0</v>
      </c>
      <c r="J19" s="12" t="n">
        <v>0</v>
      </c>
      <c r="K19" s="12" t="n">
        <v>0</v>
      </c>
      <c r="L19" s="12" t="n">
        <v>0</v>
      </c>
      <c r="M19" s="12" t="n">
        <v>0</v>
      </c>
      <c r="N19" s="12" t="n">
        <v>0</v>
      </c>
      <c r="O19" s="12" t="n">
        <v>0</v>
      </c>
      <c r="P19" s="12" t="n">
        <v>0</v>
      </c>
      <c r="Q19" s="12" t="n">
        <v>0</v>
      </c>
      <c r="R19" s="12" t="n">
        <v>0</v>
      </c>
      <c r="S19" s="12" t="n">
        <v>0</v>
      </c>
      <c r="T19" s="12" t="n">
        <v>0</v>
      </c>
      <c r="U19" s="12" t="n">
        <v>0</v>
      </c>
      <c r="V19" s="12" t="n">
        <v>0</v>
      </c>
      <c r="W19" s="12" t="n">
        <v>0</v>
      </c>
      <c r="X19" s="12" t="n">
        <v>0</v>
      </c>
      <c r="Y19" s="12" t="n">
        <v>0</v>
      </c>
      <c r="Z19" s="12" t="n">
        <v>0</v>
      </c>
    </row>
    <row r="20" customFormat="false" ht="13.5" hidden="false" customHeight="false" outlineLevel="0" collapsed="false">
      <c r="A20" s="11" t="s">
        <v>5</v>
      </c>
      <c r="B20" s="1"/>
      <c r="C20" s="1"/>
      <c r="D20" s="1"/>
      <c r="E20" s="1"/>
      <c r="F20" s="8" t="n">
        <v>1626</v>
      </c>
      <c r="G20" s="8" t="n">
        <v>1482</v>
      </c>
      <c r="H20" s="8" t="n">
        <v>2078</v>
      </c>
      <c r="I20" s="8" t="n">
        <v>2130</v>
      </c>
      <c r="J20" s="8" t="n">
        <v>2325</v>
      </c>
      <c r="K20" s="8" t="n">
        <v>2417</v>
      </c>
      <c r="L20" s="8" t="n">
        <v>2449</v>
      </c>
      <c r="M20" s="8" t="n">
        <v>1477</v>
      </c>
      <c r="N20" s="8" t="n">
        <v>2220</v>
      </c>
      <c r="O20" s="8" t="n">
        <v>2269</v>
      </c>
      <c r="P20" s="8" t="n">
        <v>2699</v>
      </c>
      <c r="Q20" s="8" t="n">
        <v>1613.56923076923</v>
      </c>
      <c r="R20" s="8" t="n">
        <v>1894.90950690335</v>
      </c>
      <c r="S20" s="8" t="n">
        <v>2225.30398503009</v>
      </c>
      <c r="T20" s="8" t="n">
        <v>2613.30570549688</v>
      </c>
      <c r="U20" s="8" t="n">
        <v>3068.95900799377</v>
      </c>
      <c r="V20" s="8" t="n">
        <v>0</v>
      </c>
      <c r="W20" s="8" t="n">
        <v>0</v>
      </c>
      <c r="X20" s="8" t="n">
        <v>0</v>
      </c>
      <c r="Y20" s="8" t="n">
        <v>0</v>
      </c>
      <c r="Z20" s="8" t="n">
        <v>0</v>
      </c>
    </row>
    <row r="21" customFormat="false" ht="12.75" hidden="false" customHeight="false" outlineLevel="0" collapsed="false">
      <c r="A21" s="6" t="s">
        <v>12</v>
      </c>
      <c r="B21" s="1"/>
      <c r="C21" s="1"/>
      <c r="D21" s="1"/>
      <c r="E21" s="1"/>
      <c r="F21" s="13" t="n">
        <f aca="false">SUM(F18:F20)</f>
        <v>167760.8</v>
      </c>
      <c r="G21" s="13" t="n">
        <f aca="false">SUM(G18:G20)</f>
        <v>161787.3</v>
      </c>
      <c r="H21" s="13" t="n">
        <f aca="false">SUM(H18:H20)</f>
        <v>182324.6</v>
      </c>
      <c r="I21" s="13" t="n">
        <f aca="false">SUM(I18:I20)</f>
        <v>183687.2</v>
      </c>
      <c r="J21" s="13" t="n">
        <f aca="false">SUM(J18:J20)</f>
        <v>196479.7</v>
      </c>
      <c r="K21" s="13" t="n">
        <f aca="false">SUM(K18:K20)</f>
        <v>205790</v>
      </c>
      <c r="L21" s="13" t="n">
        <f aca="false">SUM(L18:L20)</f>
        <v>213197.7</v>
      </c>
      <c r="M21" s="13" t="n">
        <f aca="false">SUM(M18:M20)</f>
        <v>206073.9</v>
      </c>
      <c r="N21" s="13" t="n">
        <f aca="false">SUM(N18:N20)</f>
        <v>233532.2</v>
      </c>
      <c r="O21" s="13" t="n">
        <f aca="false">SUM(O18:O20)</f>
        <v>236662.4</v>
      </c>
      <c r="P21" s="13" t="n">
        <f aca="false">SUM(P18:P20)</f>
        <v>218474.7</v>
      </c>
      <c r="Q21" s="13" t="n">
        <f aca="false">SUM(Q18:Q20)</f>
        <v>132433.116870337</v>
      </c>
      <c r="R21" s="13" t="n">
        <f aca="false">SUM(R18:R20)</f>
        <v>135101.386428054</v>
      </c>
      <c r="S21" s="13" t="n">
        <f aca="false">SUM(S18:S20)</f>
        <v>129448.397910547</v>
      </c>
      <c r="T21" s="13" t="n">
        <f aca="false">SUM(T18:T20)</f>
        <v>143356.371250927</v>
      </c>
      <c r="U21" s="13" t="n">
        <f aca="false">SUM(U18:U20)</f>
        <v>110778.745325646</v>
      </c>
      <c r="V21" s="13" t="n">
        <f aca="false">SUM(V18:V20)</f>
        <v>10702.3437066113</v>
      </c>
      <c r="W21" s="13" t="n">
        <f aca="false">SUM(W18:W20)</f>
        <v>10889.2842080368</v>
      </c>
      <c r="X21" s="13" t="n">
        <f aca="false">SUM(X18:X20)</f>
        <v>11079.4900457318</v>
      </c>
      <c r="Y21" s="13" t="n">
        <f aca="false">SUM(Y18:Y20)</f>
        <v>11273.0182561376</v>
      </c>
      <c r="Z21" s="13" t="n">
        <f aca="false">SUM(Z18:Z20)</f>
        <v>0</v>
      </c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2.75" hidden="false" customHeight="false" outlineLevel="0" collapsed="false">
      <c r="A23" s="9" t="s">
        <v>13</v>
      </c>
      <c r="B23" s="1"/>
      <c r="C23" s="1"/>
      <c r="D23" s="1"/>
      <c r="E23" s="1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customFormat="false" ht="12.75" hidden="false" customHeight="false" outlineLevel="0" collapsed="false">
      <c r="A24" s="11" t="s">
        <v>11</v>
      </c>
      <c r="B24" s="1"/>
      <c r="C24" s="1"/>
      <c r="D24" s="1"/>
      <c r="E24" s="1"/>
      <c r="F24" s="7" t="n">
        <f aca="false">F27-F26-F25</f>
        <v>149149.8</v>
      </c>
      <c r="G24" s="7" t="n">
        <f aca="false">G27-G26-G25</f>
        <v>147798</v>
      </c>
      <c r="H24" s="7" t="n">
        <f aca="false">H27-H26-H25</f>
        <v>145174.8</v>
      </c>
      <c r="I24" s="7" t="n">
        <f aca="false">I27-I26-I25</f>
        <v>158042.2</v>
      </c>
      <c r="J24" s="7" t="n">
        <f aca="false">J27-J26-J25</f>
        <v>159996</v>
      </c>
      <c r="K24" s="7" t="n">
        <f aca="false">K27-K26-K25</f>
        <v>162810</v>
      </c>
      <c r="L24" s="7" t="n">
        <f aca="false">L27-L26-L25</f>
        <v>166732.5</v>
      </c>
      <c r="M24" s="7" t="n">
        <f aca="false">M27-M26-M25</f>
        <v>164611</v>
      </c>
      <c r="N24" s="7" t="n">
        <f aca="false">N27-N26-N25</f>
        <v>161035.8</v>
      </c>
      <c r="O24" s="7" t="n">
        <f aca="false">O27-O26-O25</f>
        <v>175624.9</v>
      </c>
      <c r="P24" s="7" t="n">
        <f aca="false">P27-P26-P25</f>
        <v>113575.2</v>
      </c>
      <c r="Q24" s="7" t="n">
        <f aca="false">Q27-Q26-Q25</f>
        <v>0</v>
      </c>
      <c r="R24" s="7" t="n">
        <f aca="false">R27-R26-R25</f>
        <v>0</v>
      </c>
      <c r="S24" s="7" t="n">
        <f aca="false">S27-S26-S25</f>
        <v>0</v>
      </c>
      <c r="T24" s="7" t="n">
        <f aca="false">T27-T26-T25</f>
        <v>0</v>
      </c>
      <c r="U24" s="7" t="n">
        <f aca="false">U27-U26-U25</f>
        <v>0</v>
      </c>
      <c r="V24" s="7" t="n">
        <f aca="false">V27-V26-V25</f>
        <v>0</v>
      </c>
      <c r="W24" s="7" t="n">
        <f aca="false">W27-W26-W25</f>
        <v>0</v>
      </c>
      <c r="X24" s="7" t="n">
        <f aca="false">X27-X26-X25</f>
        <v>0</v>
      </c>
      <c r="Y24" s="7" t="n">
        <f aca="false">Y27-Y26-Y25</f>
        <v>0</v>
      </c>
      <c r="Z24" s="7" t="n">
        <f aca="false">Z27-Z26-Z25</f>
        <v>0</v>
      </c>
    </row>
    <row r="25" customFormat="false" ht="12.75" hidden="false" customHeight="false" outlineLevel="0" collapsed="false">
      <c r="A25" s="11" t="s">
        <v>4</v>
      </c>
      <c r="B25" s="1"/>
      <c r="C25" s="1"/>
      <c r="D25" s="1"/>
      <c r="E25" s="1"/>
      <c r="F25" s="12" t="n">
        <v>0</v>
      </c>
      <c r="G25" s="12" t="n">
        <v>0</v>
      </c>
      <c r="H25" s="12" t="n">
        <v>0</v>
      </c>
      <c r="I25" s="12" t="n">
        <v>0</v>
      </c>
      <c r="J25" s="12" t="n">
        <v>0</v>
      </c>
      <c r="K25" s="12" t="n">
        <v>0</v>
      </c>
      <c r="L25" s="12" t="n">
        <v>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  <c r="U25" s="12" t="n">
        <v>0</v>
      </c>
      <c r="V25" s="12" t="n">
        <v>0</v>
      </c>
      <c r="W25" s="1"/>
      <c r="X25" s="1"/>
      <c r="Y25" s="1"/>
      <c r="Z25" s="1"/>
    </row>
    <row r="26" customFormat="false" ht="13.5" hidden="false" customHeight="false" outlineLevel="0" collapsed="false">
      <c r="A26" s="11" t="s">
        <v>5</v>
      </c>
      <c r="B26" s="1"/>
      <c r="C26" s="1"/>
      <c r="D26" s="1"/>
      <c r="E26" s="1"/>
      <c r="F26" s="14" t="n">
        <v>2747</v>
      </c>
      <c r="G26" s="14" t="n">
        <v>2785</v>
      </c>
      <c r="H26" s="14" t="n">
        <v>2823</v>
      </c>
      <c r="I26" s="14" t="n">
        <v>2861</v>
      </c>
      <c r="J26" s="14" t="n">
        <v>2900</v>
      </c>
      <c r="K26" s="14" t="n">
        <v>2939</v>
      </c>
      <c r="L26" s="14" t="n">
        <v>2979</v>
      </c>
      <c r="M26" s="14" t="n">
        <v>3019</v>
      </c>
      <c r="N26" s="14" t="n">
        <v>3060</v>
      </c>
      <c r="O26" s="14" t="n">
        <v>3101</v>
      </c>
      <c r="P26" s="14" t="n">
        <v>1965</v>
      </c>
      <c r="Q26" s="14" t="n">
        <v>0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4" t="n">
        <v>0</v>
      </c>
      <c r="Z26" s="14" t="n">
        <v>0</v>
      </c>
    </row>
    <row r="27" customFormat="false" ht="12.75" hidden="false" customHeight="false" outlineLevel="0" collapsed="false">
      <c r="A27" s="6" t="s">
        <v>14</v>
      </c>
      <c r="B27" s="1"/>
      <c r="C27" s="1"/>
      <c r="D27" s="1"/>
      <c r="E27" s="1"/>
      <c r="F27" s="7" t="n">
        <v>151896.8</v>
      </c>
      <c r="G27" s="7" t="n">
        <v>150583</v>
      </c>
      <c r="H27" s="7" t="n">
        <v>147997.8</v>
      </c>
      <c r="I27" s="7" t="n">
        <v>160903.2</v>
      </c>
      <c r="J27" s="7" t="n">
        <v>162896</v>
      </c>
      <c r="K27" s="7" t="n">
        <v>165749</v>
      </c>
      <c r="L27" s="7" t="n">
        <v>169711.5</v>
      </c>
      <c r="M27" s="7" t="n">
        <v>167630</v>
      </c>
      <c r="N27" s="7" t="n">
        <v>164095.8</v>
      </c>
      <c r="O27" s="7" t="n">
        <v>178725.9</v>
      </c>
      <c r="P27" s="7" t="n">
        <v>115540.2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  <c r="V27" s="7" t="n">
        <v>0</v>
      </c>
      <c r="W27" s="7" t="n">
        <v>0</v>
      </c>
      <c r="X27" s="7" t="n">
        <v>0</v>
      </c>
      <c r="Y27" s="7" t="n">
        <v>0</v>
      </c>
      <c r="Z27" s="7" t="n">
        <v>0</v>
      </c>
    </row>
    <row r="28" customFormat="false" ht="12.75" hidden="false" customHeight="false" outlineLevel="0" collapsed="false">
      <c r="A28" s="6"/>
      <c r="B28" s="1"/>
      <c r="C28" s="1"/>
      <c r="D28" s="1"/>
      <c r="E28" s="1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customFormat="false" ht="12.75" hidden="false" customHeight="false" outlineLevel="0" collapsed="false">
      <c r="A29" s="6" t="s">
        <v>15</v>
      </c>
      <c r="B29" s="1"/>
      <c r="C29" s="1"/>
      <c r="D29" s="1"/>
      <c r="E29" s="1"/>
      <c r="F29" s="7" t="n">
        <f aca="false">F27+F21</f>
        <v>319657.6</v>
      </c>
      <c r="G29" s="7" t="n">
        <f aca="false">G27+G21</f>
        <v>312370.3</v>
      </c>
      <c r="H29" s="7" t="n">
        <f aca="false">H27+H21</f>
        <v>330322.4</v>
      </c>
      <c r="I29" s="7" t="n">
        <f aca="false">I27+I21</f>
        <v>344590.4</v>
      </c>
      <c r="J29" s="7" t="n">
        <f aca="false">J27+J21</f>
        <v>359375.7</v>
      </c>
      <c r="K29" s="7" t="n">
        <f aca="false">K27+K21</f>
        <v>371539</v>
      </c>
      <c r="L29" s="7" t="n">
        <f aca="false">L27+L21</f>
        <v>382909.2</v>
      </c>
      <c r="M29" s="7" t="n">
        <f aca="false">M27+M21</f>
        <v>373703.9</v>
      </c>
      <c r="N29" s="7" t="n">
        <f aca="false">N27+N21</f>
        <v>397628</v>
      </c>
      <c r="O29" s="7" t="n">
        <f aca="false">O27+O21</f>
        <v>415388.3</v>
      </c>
      <c r="P29" s="7" t="n">
        <f aca="false">P27+P21</f>
        <v>334014.9</v>
      </c>
      <c r="Q29" s="7" t="n">
        <f aca="false">Q27+Q21</f>
        <v>132433.116870337</v>
      </c>
      <c r="R29" s="7" t="n">
        <f aca="false">R27+R21</f>
        <v>135101.386428054</v>
      </c>
      <c r="S29" s="7" t="n">
        <f aca="false">S27+S21</f>
        <v>129448.397910547</v>
      </c>
      <c r="T29" s="7" t="n">
        <f aca="false">T27+T21</f>
        <v>143356.371250927</v>
      </c>
      <c r="U29" s="7" t="n">
        <f aca="false">U27+U21</f>
        <v>110778.745325646</v>
      </c>
      <c r="V29" s="7" t="n">
        <f aca="false">V27+V21</f>
        <v>10702.3437066113</v>
      </c>
      <c r="W29" s="7" t="n">
        <f aca="false">W27+W21</f>
        <v>10889.2842080368</v>
      </c>
      <c r="X29" s="7" t="n">
        <f aca="false">X27+X21</f>
        <v>11079.4900457318</v>
      </c>
      <c r="Y29" s="7" t="n">
        <f aca="false">Y27+Y21</f>
        <v>11273.0182561376</v>
      </c>
      <c r="Z29" s="7" t="n">
        <f aca="false">Z27+Z21</f>
        <v>0</v>
      </c>
    </row>
    <row r="30" customFormat="false" ht="12.75" hidden="false" customHeight="false" outlineLevel="0" collapsed="false">
      <c r="A30" s="6"/>
      <c r="B30" s="1"/>
      <c r="C30" s="1"/>
      <c r="D30" s="1"/>
      <c r="E30" s="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customFormat="false" ht="13.5" hidden="false" customHeight="false" outlineLevel="0" collapsed="false">
      <c r="A31" s="6" t="s">
        <v>8</v>
      </c>
      <c r="B31" s="1"/>
      <c r="C31" s="1"/>
      <c r="D31" s="1"/>
      <c r="E31" s="1"/>
      <c r="F31" s="8" t="n">
        <f aca="false">NPV(0.09,F29:Y29)</f>
        <v>2601566.00116073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customFormat="false" ht="12.75" hidden="false" customHeight="false" outlineLevel="0" collapsed="false">
      <c r="A32" s="6"/>
      <c r="B32" s="1"/>
      <c r="C32" s="1"/>
      <c r="D32" s="1"/>
      <c r="E32" s="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customFormat="false" ht="12.75" hidden="false" customHeight="false" outlineLevel="0" collapsed="false">
      <c r="A33" s="6" t="s">
        <v>16</v>
      </c>
      <c r="B33" s="1"/>
      <c r="C33" s="1"/>
      <c r="D33" s="1"/>
      <c r="E33" s="1"/>
      <c r="F33" s="10" t="n">
        <f aca="false">F29-F12</f>
        <v>-2549.43231316755</v>
      </c>
      <c r="G33" s="10" t="n">
        <f aca="false">G29-G12</f>
        <v>-12167.4937196689</v>
      </c>
      <c r="H33" s="10" t="n">
        <f aca="false">H29-H12</f>
        <v>-14211.9794574191</v>
      </c>
      <c r="I33" s="10" t="n">
        <f aca="false">I29-I12</f>
        <v>-13789.2249384256</v>
      </c>
      <c r="J33" s="10" t="n">
        <f aca="false">J29-J12</f>
        <v>-15787.1517141693</v>
      </c>
      <c r="K33" s="10" t="n">
        <f aca="false">K29-K12</f>
        <v>-17135.7199154689</v>
      </c>
      <c r="L33" s="10" t="n">
        <f aca="false">L29-L12</f>
        <v>-18607.0415639555</v>
      </c>
      <c r="M33" s="10" t="n">
        <f aca="false">M29-M12</f>
        <v>-17870.5638510792</v>
      </c>
      <c r="N33" s="10" t="n">
        <f aca="false">N29-N12</f>
        <v>-21039.2531765699</v>
      </c>
      <c r="O33" s="10" t="n">
        <f aca="false">O29-O12</f>
        <v>-24952.6606174785</v>
      </c>
      <c r="P33" s="10" t="n">
        <f aca="false">P29-P12</f>
        <v>-83134.5988435814</v>
      </c>
      <c r="Q33" s="10" t="n">
        <f aca="false">Q29-Q12</f>
        <v>-210103.724080952</v>
      </c>
      <c r="R33" s="10" t="n">
        <f aca="false">R29-R12</f>
        <v>-217083.406868034</v>
      </c>
      <c r="S33" s="10" t="n">
        <f aca="false">S29-S12</f>
        <v>-211172.659244397</v>
      </c>
      <c r="T33" s="10" t="n">
        <f aca="false">T29-T12</f>
        <v>-217567.930144641</v>
      </c>
      <c r="U33" s="10" t="n">
        <f aca="false">U29-U12</f>
        <v>-262949.123126572</v>
      </c>
      <c r="V33" s="10" t="n">
        <f aca="false">V29-V12</f>
        <v>-360079.55588092</v>
      </c>
      <c r="W33" s="10" t="n">
        <f aca="false">W29-W12</f>
        <v>-371879.254139573</v>
      </c>
      <c r="X33" s="10" t="n">
        <f aca="false">X29-X12</f>
        <v>-382509.227627461</v>
      </c>
      <c r="Y33" s="10" t="n">
        <f aca="false">Y29-Y12</f>
        <v>-369850.898250255</v>
      </c>
      <c r="Z33" s="10" t="n">
        <f aca="false">Z29-Z12</f>
        <v>0</v>
      </c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false" outlineLevel="0" collapsed="false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3.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6.5" hidden="false" customHeight="false" outlineLevel="0" collapsed="false">
      <c r="A39" s="3" t="s">
        <v>18</v>
      </c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false" outlineLevel="0" collapsed="false">
      <c r="A41" s="6" t="s">
        <v>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false" outlineLevel="0" collapsed="false">
      <c r="A42" s="1" t="s">
        <v>19</v>
      </c>
      <c r="B42" s="1"/>
      <c r="C42" s="1"/>
      <c r="D42" s="1"/>
      <c r="E42" s="7"/>
      <c r="F42" s="7" t="n">
        <v>166091.695205958</v>
      </c>
      <c r="G42" s="7" t="n">
        <v>168146.046730227</v>
      </c>
      <c r="H42" s="7" t="n">
        <v>175829.7356725</v>
      </c>
      <c r="I42" s="7" t="n">
        <v>182565.60298939</v>
      </c>
      <c r="J42" s="7" t="n">
        <v>194415.436643765</v>
      </c>
      <c r="K42" s="7" t="n">
        <v>200161.923764965</v>
      </c>
      <c r="L42" s="7" t="n">
        <v>205460.258275927</v>
      </c>
      <c r="M42" s="7" t="n">
        <v>202990.235890757</v>
      </c>
      <c r="N42" s="7" t="n">
        <v>211093.893962889</v>
      </c>
      <c r="O42" s="7" t="n">
        <v>219580.537841017</v>
      </c>
      <c r="P42" s="7" t="n">
        <v>228413.112097043</v>
      </c>
      <c r="Q42" s="7" t="n">
        <v>234697.942462634</v>
      </c>
      <c r="R42" s="7" t="n">
        <v>241680.536842798</v>
      </c>
      <c r="S42" s="7" t="n">
        <v>185259.079639483</v>
      </c>
      <c r="T42" s="7" t="n">
        <v>192087.563009836</v>
      </c>
      <c r="U42" s="7" t="n">
        <v>200509.15722204</v>
      </c>
      <c r="V42" s="7" t="n">
        <v>206490.507379601</v>
      </c>
      <c r="W42" s="7" t="n">
        <v>211778.096030853</v>
      </c>
      <c r="X42" s="7" t="n">
        <v>216955.926968817</v>
      </c>
      <c r="Y42" s="7" t="n">
        <v>214512.1300637</v>
      </c>
      <c r="Z42" s="1"/>
    </row>
    <row r="43" customFormat="false" ht="12.75" hidden="false" customHeight="false" outlineLevel="0" collapsed="false">
      <c r="A43" s="1" t="s">
        <v>20</v>
      </c>
      <c r="B43" s="1"/>
      <c r="C43" s="1"/>
      <c r="D43" s="1"/>
      <c r="E43" s="7"/>
      <c r="F43" s="7" t="n">
        <v>7423.72401136396</v>
      </c>
      <c r="G43" s="7" t="n">
        <v>7801.41218481878</v>
      </c>
      <c r="H43" s="7" t="n">
        <v>7863.63950905543</v>
      </c>
      <c r="I43" s="7" t="n">
        <v>8163.67214703715</v>
      </c>
      <c r="J43" s="7" t="n">
        <v>9275.83660248239</v>
      </c>
      <c r="K43" s="7" t="n">
        <v>9535.38019074941</v>
      </c>
      <c r="L43" s="7" t="n">
        <v>9801.28345589965</v>
      </c>
      <c r="M43" s="7" t="n">
        <v>10073.7181092089</v>
      </c>
      <c r="N43" s="7" t="n">
        <v>10352.8604981576</v>
      </c>
      <c r="O43" s="7" t="n">
        <v>10638.8917316078</v>
      </c>
      <c r="P43" s="7" t="n">
        <v>10941.9647000928</v>
      </c>
      <c r="Q43" s="7" t="n">
        <v>11252.8517116955</v>
      </c>
      <c r="R43" s="7" t="n">
        <v>11571.7715596229</v>
      </c>
      <c r="S43" s="7" t="n">
        <v>11898.9491632924</v>
      </c>
      <c r="T43" s="7" t="n">
        <v>12234.6157398646</v>
      </c>
      <c r="U43" s="7" t="n">
        <v>12579.0089805808</v>
      </c>
      <c r="V43" s="7" t="n">
        <v>12932.373232037</v>
      </c>
      <c r="W43" s="7" t="n">
        <v>13294.9596825341</v>
      </c>
      <c r="X43" s="7" t="n">
        <v>13667.026553645</v>
      </c>
      <c r="Y43" s="7" t="n">
        <v>14048.8392971471</v>
      </c>
      <c r="Z43" s="1"/>
    </row>
    <row r="44" customFormat="false" ht="12.75" hidden="false" customHeight="false" outlineLevel="0" collapsed="false">
      <c r="A44" s="1" t="s">
        <v>21</v>
      </c>
      <c r="B44" s="1"/>
      <c r="C44" s="1"/>
      <c r="D44" s="1"/>
      <c r="E44" s="7"/>
      <c r="F44" s="7" t="n">
        <v>1926.9346</v>
      </c>
      <c r="G44" s="7" t="n">
        <v>1980.8887688</v>
      </c>
      <c r="H44" s="7" t="n">
        <v>2036.3536543264</v>
      </c>
      <c r="I44" s="7" t="n">
        <v>2093.37155664754</v>
      </c>
      <c r="J44" s="7" t="n">
        <v>5067.07716791474</v>
      </c>
      <c r="K44" s="7" t="n">
        <v>5149.90854487754</v>
      </c>
      <c r="L44" s="7" t="n">
        <v>5202.93480650917</v>
      </c>
      <c r="M44" s="7" t="n">
        <v>5077.4787301135</v>
      </c>
      <c r="N44" s="7" t="n">
        <v>5360.21002714825</v>
      </c>
      <c r="O44" s="7" t="n">
        <v>5340.85453055122</v>
      </c>
      <c r="P44" s="7" t="n">
        <v>5495.10590673603</v>
      </c>
      <c r="Q44" s="7" t="n">
        <v>5589.84282040329</v>
      </c>
      <c r="R44" s="7" t="n">
        <v>5655.10930650396</v>
      </c>
      <c r="S44" s="7" t="n">
        <v>5542.23781119883</v>
      </c>
      <c r="T44" s="7" t="n">
        <v>5837.90800010382</v>
      </c>
      <c r="U44" s="7" t="n">
        <v>5566.45938902978</v>
      </c>
      <c r="V44" s="7" t="n">
        <v>5032.0784030634</v>
      </c>
      <c r="W44" s="7" t="n">
        <v>5127.88037286596</v>
      </c>
      <c r="X44" s="7" t="n">
        <v>5214.71398009398</v>
      </c>
      <c r="Y44" s="7" t="n">
        <v>5240.26617555165</v>
      </c>
      <c r="Z44" s="1"/>
    </row>
    <row r="45" customFormat="false" ht="12.75" hidden="false" customHeight="false" outlineLevel="0" collapsed="false">
      <c r="A45" s="1" t="s">
        <v>22</v>
      </c>
      <c r="B45" s="1"/>
      <c r="C45" s="1"/>
      <c r="D45" s="1"/>
      <c r="E45" s="7"/>
      <c r="F45" s="7" t="n">
        <v>1719</v>
      </c>
      <c r="G45" s="7" t="n">
        <v>9441</v>
      </c>
      <c r="H45" s="7" t="n">
        <v>3085</v>
      </c>
      <c r="I45" s="7" t="n">
        <v>2733</v>
      </c>
      <c r="J45" s="7" t="n">
        <v>4279.55298131535</v>
      </c>
      <c r="K45" s="7" t="n">
        <v>3427.56686421779</v>
      </c>
      <c r="L45" s="7" t="n">
        <v>1507.24265001153</v>
      </c>
      <c r="M45" s="7" t="n">
        <v>8146.14309672682</v>
      </c>
      <c r="N45" s="7" t="n">
        <v>5393.64924675842</v>
      </c>
      <c r="O45" s="7" t="n">
        <v>5014.58417071358</v>
      </c>
      <c r="P45" s="7" t="n">
        <v>3932.09571600631</v>
      </c>
      <c r="Q45" s="7" t="n">
        <v>3644.09347067149</v>
      </c>
      <c r="R45" s="7" t="n">
        <v>1916.2015941981</v>
      </c>
      <c r="S45" s="7" t="n">
        <v>12253.8256269696</v>
      </c>
      <c r="T45" s="7" t="n">
        <v>6877.22987211983</v>
      </c>
      <c r="U45" s="7" t="n">
        <v>4387.07795184307</v>
      </c>
      <c r="V45" s="7" t="n">
        <v>6682.33870398611</v>
      </c>
      <c r="W45" s="7" t="n">
        <v>3329.12937618587</v>
      </c>
      <c r="X45" s="7" t="n">
        <v>1495.21794894927</v>
      </c>
      <c r="Y45" s="7" t="n">
        <v>7894.3707906448</v>
      </c>
      <c r="Z45" s="1"/>
    </row>
    <row r="46" customFormat="false" ht="12.75" hidden="false" customHeight="false" outlineLevel="0" collapsed="false">
      <c r="A46" s="1" t="s">
        <v>23</v>
      </c>
      <c r="B46" s="1"/>
      <c r="C46" s="1"/>
      <c r="D46" s="1"/>
      <c r="E46" s="7"/>
      <c r="F46" s="7" t="n">
        <v>833.952</v>
      </c>
      <c r="G46" s="7" t="n">
        <v>853.966848</v>
      </c>
      <c r="H46" s="7" t="n">
        <v>874.462052352</v>
      </c>
      <c r="I46" s="7" t="n">
        <v>894.574679556096</v>
      </c>
      <c r="J46" s="7" t="n">
        <v>1977.67973330275</v>
      </c>
      <c r="K46" s="7" t="n">
        <v>2031.07708610192</v>
      </c>
      <c r="L46" s="7" t="n">
        <v>2085.91616742667</v>
      </c>
      <c r="M46" s="7" t="n">
        <v>2142.23590394719</v>
      </c>
      <c r="N46" s="7" t="n">
        <v>2200.07627335377</v>
      </c>
      <c r="O46" s="7" t="n">
        <v>2259.47833273432</v>
      </c>
      <c r="P46" s="7" t="n">
        <v>2322.74372605088</v>
      </c>
      <c r="Q46" s="7" t="n">
        <v>2387.7805503803</v>
      </c>
      <c r="R46" s="7" t="n">
        <v>2454.63840579095</v>
      </c>
      <c r="S46" s="7" t="n">
        <v>2523.3682811531</v>
      </c>
      <c r="T46" s="7" t="n">
        <v>2594.02259302539</v>
      </c>
      <c r="U46" s="7" t="n">
        <v>2666.6552256301</v>
      </c>
      <c r="V46" s="7" t="n">
        <v>2741.32157194774</v>
      </c>
      <c r="W46" s="7" t="n">
        <v>2847.03489186082</v>
      </c>
      <c r="X46" s="7" t="n">
        <v>2929.84786883293</v>
      </c>
      <c r="Y46" s="7" t="n">
        <v>3013.85960916025</v>
      </c>
      <c r="Z46" s="1"/>
    </row>
    <row r="47" customFormat="false" ht="12.75" hidden="false" customHeight="false" outlineLevel="0" collapsed="false">
      <c r="A47" s="1" t="s">
        <v>24</v>
      </c>
      <c r="B47" s="1"/>
      <c r="C47" s="1"/>
      <c r="D47" s="1"/>
      <c r="E47" s="7"/>
      <c r="F47" s="7" t="n">
        <v>1511.0887768</v>
      </c>
      <c r="G47" s="7" t="n">
        <v>1534.0917305472</v>
      </c>
      <c r="H47" s="7" t="n">
        <v>1558.69913944725</v>
      </c>
      <c r="I47" s="7" t="n">
        <v>1596.53452459685</v>
      </c>
      <c r="J47" s="7" t="n">
        <v>1814.57552361711</v>
      </c>
      <c r="K47" s="7" t="n">
        <v>1863.56906275477</v>
      </c>
      <c r="L47" s="7" t="n">
        <v>1913.88542744915</v>
      </c>
      <c r="M47" s="7" t="n">
        <v>1965.56033399028</v>
      </c>
      <c r="N47" s="7" t="n">
        <v>2018.63046300801</v>
      </c>
      <c r="O47" s="7" t="n">
        <v>2073.13348550923</v>
      </c>
      <c r="P47" s="7" t="n">
        <v>2131.18122310349</v>
      </c>
      <c r="Q47" s="7" t="n">
        <v>2190.85429735039</v>
      </c>
      <c r="R47" s="7" t="n">
        <v>2252.1982176762</v>
      </c>
      <c r="S47" s="7" t="n">
        <v>2315.25976777113</v>
      </c>
      <c r="T47" s="7" t="n">
        <v>2380.08704126872</v>
      </c>
      <c r="U47" s="7" t="n">
        <v>2446.72947842425</v>
      </c>
      <c r="V47" s="7" t="n">
        <v>2515.23790382013</v>
      </c>
      <c r="W47" s="7" t="n">
        <v>2585.66456512709</v>
      </c>
      <c r="X47" s="7" t="n">
        <v>2658.06317295065</v>
      </c>
      <c r="Y47" s="7" t="n">
        <v>2732.48894179327</v>
      </c>
      <c r="Z47" s="1"/>
    </row>
    <row r="48" customFormat="false" ht="12.75" hidden="false" customHeight="false" outlineLevel="0" collapsed="false">
      <c r="A48" s="1" t="s">
        <v>25</v>
      </c>
      <c r="B48" s="1"/>
      <c r="C48" s="1"/>
      <c r="D48" s="1"/>
      <c r="E48" s="7"/>
      <c r="F48" s="7" t="n">
        <v>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0</v>
      </c>
      <c r="M48" s="7" t="n">
        <v>0</v>
      </c>
      <c r="N48" s="7" t="n">
        <v>0</v>
      </c>
      <c r="O48" s="7" t="n">
        <v>0</v>
      </c>
      <c r="P48" s="7" t="n">
        <v>0</v>
      </c>
      <c r="Q48" s="7" t="n">
        <v>0</v>
      </c>
      <c r="R48" s="7" t="n">
        <v>0</v>
      </c>
      <c r="S48" s="7" t="n">
        <v>0</v>
      </c>
      <c r="T48" s="7" t="n">
        <v>0</v>
      </c>
      <c r="U48" s="7" t="n">
        <v>0</v>
      </c>
      <c r="V48" s="7" t="n">
        <v>0</v>
      </c>
      <c r="W48" s="7" t="n">
        <v>0</v>
      </c>
      <c r="X48" s="7" t="n">
        <v>0</v>
      </c>
      <c r="Y48" s="7" t="n">
        <v>0</v>
      </c>
      <c r="Z48" s="1"/>
    </row>
    <row r="49" customFormat="false" ht="12.75" hidden="false" customHeight="false" outlineLevel="0" collapsed="false">
      <c r="A49" s="1" t="s">
        <v>26</v>
      </c>
      <c r="B49" s="1"/>
      <c r="C49" s="1"/>
      <c r="D49" s="1"/>
      <c r="E49" s="7"/>
      <c r="F49" s="7" t="n">
        <v>4107.0884375</v>
      </c>
      <c r="G49" s="7" t="n">
        <v>4188.1156484375</v>
      </c>
      <c r="H49" s="7" t="n">
        <v>4271.16853964844</v>
      </c>
      <c r="I49" s="7" t="n">
        <v>4356.29775313965</v>
      </c>
      <c r="J49" s="7" t="n">
        <v>5214.6099866898</v>
      </c>
      <c r="K49" s="7" t="n">
        <v>5316.62812350706</v>
      </c>
      <c r="L49" s="7" t="n">
        <v>5416.6988611357</v>
      </c>
      <c r="M49" s="7" t="n">
        <v>5514.30458940283</v>
      </c>
      <c r="N49" s="7" t="n">
        <v>5608.87690314235</v>
      </c>
      <c r="O49" s="7" t="n">
        <v>5699.79259342787</v>
      </c>
      <c r="P49" s="7" t="n">
        <v>5795.97935097243</v>
      </c>
      <c r="Q49" s="7" t="n">
        <v>5887.41446239126</v>
      </c>
      <c r="R49" s="7" t="n">
        <v>5973.24956315075</v>
      </c>
      <c r="S49" s="7" t="n">
        <v>6052.55530084457</v>
      </c>
      <c r="T49" s="7" t="n">
        <v>6124.31487410923</v>
      </c>
      <c r="U49" s="7" t="n">
        <v>6187.41709893608</v>
      </c>
      <c r="V49" s="7" t="n">
        <v>6240.64896954116</v>
      </c>
      <c r="W49" s="7" t="n">
        <v>6282.6876787488</v>
      </c>
      <c r="X49" s="7" t="n">
        <v>6312.09206049488</v>
      </c>
      <c r="Y49" s="7" t="n">
        <v>6327.29341455152</v>
      </c>
      <c r="Z49" s="1"/>
    </row>
    <row r="50" customFormat="false" ht="12.75" hidden="false" customHeight="false" outlineLevel="0" collapsed="false">
      <c r="A50" s="1" t="s">
        <v>27</v>
      </c>
      <c r="B50" s="1"/>
      <c r="C50" s="1"/>
      <c r="D50" s="1"/>
      <c r="E50" s="7"/>
      <c r="F50" s="7" t="n">
        <v>39.30333</v>
      </c>
      <c r="G50" s="7" t="n">
        <v>38.24865</v>
      </c>
      <c r="H50" s="7" t="n">
        <v>37.19397</v>
      </c>
      <c r="I50" s="7" t="n">
        <v>36.13929</v>
      </c>
      <c r="J50" s="7" t="n">
        <v>41.552775</v>
      </c>
      <c r="K50" s="7" t="n">
        <v>52.907085</v>
      </c>
      <c r="L50" s="7" t="n">
        <v>50.270385</v>
      </c>
      <c r="M50" s="7" t="n">
        <v>54.10185</v>
      </c>
      <c r="N50" s="7" t="n">
        <v>63.87414</v>
      </c>
      <c r="O50" s="7" t="n">
        <v>104.932575</v>
      </c>
      <c r="P50" s="7" t="n">
        <v>0</v>
      </c>
      <c r="Q50" s="7" t="n">
        <v>0</v>
      </c>
      <c r="R50" s="7" t="n">
        <v>0</v>
      </c>
      <c r="S50" s="7" t="n">
        <v>0</v>
      </c>
      <c r="T50" s="7" t="n">
        <v>0</v>
      </c>
      <c r="U50" s="7" t="n">
        <v>0</v>
      </c>
      <c r="V50" s="7" t="n">
        <v>0</v>
      </c>
      <c r="W50" s="7" t="n">
        <v>0</v>
      </c>
      <c r="X50" s="7" t="n">
        <v>0</v>
      </c>
      <c r="Y50" s="7" t="n">
        <v>0</v>
      </c>
      <c r="Z50" s="1"/>
    </row>
    <row r="51" customFormat="false" ht="12.75" hidden="false" customHeight="false" outlineLevel="0" collapsed="false">
      <c r="A51" s="1" t="s">
        <v>28</v>
      </c>
      <c r="B51" s="1"/>
      <c r="C51" s="1"/>
      <c r="D51" s="1"/>
      <c r="E51" s="7"/>
      <c r="F51" s="7" t="n">
        <v>1563.66</v>
      </c>
      <c r="G51" s="7" t="n">
        <v>1601.18784</v>
      </c>
      <c r="H51" s="7" t="n">
        <v>1639.61634816</v>
      </c>
      <c r="I51" s="7" t="n">
        <v>1677.32752416768</v>
      </c>
      <c r="J51" s="7" t="n">
        <v>1814.57552361711</v>
      </c>
      <c r="K51" s="7" t="n">
        <v>1863.56906275477</v>
      </c>
      <c r="L51" s="7" t="n">
        <v>1913.88542744915</v>
      </c>
      <c r="M51" s="7" t="n">
        <v>1965.56033399028</v>
      </c>
      <c r="N51" s="7" t="n">
        <v>2018.63046300801</v>
      </c>
      <c r="O51" s="7" t="n">
        <v>2073.13348550923</v>
      </c>
      <c r="P51" s="7" t="n">
        <v>2131.18122310349</v>
      </c>
      <c r="Q51" s="7" t="n">
        <v>2190.85429735039</v>
      </c>
      <c r="R51" s="7" t="n">
        <v>2252.1982176762</v>
      </c>
      <c r="S51" s="7" t="n">
        <v>2315.25976777113</v>
      </c>
      <c r="T51" s="7" t="n">
        <v>2380.08704126872</v>
      </c>
      <c r="U51" s="7" t="n">
        <v>2446.72947842425</v>
      </c>
      <c r="V51" s="7" t="n">
        <v>2515.23790382013</v>
      </c>
      <c r="W51" s="7" t="n">
        <v>2585.66456512709</v>
      </c>
      <c r="X51" s="7" t="n">
        <v>2658.06317295065</v>
      </c>
      <c r="Y51" s="7" t="n">
        <v>2732.48894179327</v>
      </c>
      <c r="Z51" s="1"/>
    </row>
    <row r="52" customFormat="false" ht="12.75" hidden="false" customHeight="false" outlineLevel="0" collapsed="false">
      <c r="A52" s="1" t="s">
        <v>29</v>
      </c>
      <c r="B52" s="1"/>
      <c r="C52" s="1"/>
      <c r="D52" s="1"/>
      <c r="E52" s="7"/>
      <c r="F52" s="7" t="n">
        <v>0</v>
      </c>
      <c r="G52" s="7" t="n">
        <v>0</v>
      </c>
      <c r="H52" s="7" t="n">
        <v>0</v>
      </c>
      <c r="I52" s="7" t="n">
        <v>0</v>
      </c>
      <c r="J52" s="7" t="n">
        <v>0</v>
      </c>
      <c r="K52" s="7" t="n">
        <v>0</v>
      </c>
      <c r="L52" s="7" t="n">
        <v>0</v>
      </c>
      <c r="M52" s="7" t="n">
        <v>0</v>
      </c>
      <c r="N52" s="7" t="n">
        <v>0</v>
      </c>
      <c r="O52" s="7" t="n">
        <v>0</v>
      </c>
      <c r="P52" s="7" t="n">
        <v>0</v>
      </c>
      <c r="Q52" s="7" t="n">
        <v>0</v>
      </c>
      <c r="R52" s="7" t="n">
        <v>0</v>
      </c>
      <c r="S52" s="7" t="n">
        <v>0</v>
      </c>
      <c r="T52" s="7" t="n">
        <v>0</v>
      </c>
      <c r="U52" s="7" t="n">
        <v>0</v>
      </c>
      <c r="V52" s="7" t="n">
        <v>0</v>
      </c>
      <c r="W52" s="7" t="n">
        <v>0</v>
      </c>
      <c r="X52" s="7" t="n">
        <v>0</v>
      </c>
      <c r="Y52" s="7" t="n">
        <v>0</v>
      </c>
      <c r="Z52" s="1"/>
    </row>
    <row r="53" customFormat="false" ht="13.5" hidden="false" customHeight="false" outlineLevel="0" collapsed="false">
      <c r="A53" s="1" t="s">
        <v>30</v>
      </c>
      <c r="B53" s="1"/>
      <c r="C53" s="1"/>
      <c r="D53" s="1"/>
      <c r="E53" s="7"/>
      <c r="F53" s="8" t="n">
        <v>1563.66</v>
      </c>
      <c r="G53" s="8" t="n">
        <v>1601.18784</v>
      </c>
      <c r="H53" s="8" t="n">
        <v>1639.61634816</v>
      </c>
      <c r="I53" s="8" t="n">
        <v>1677.32752416768</v>
      </c>
      <c r="J53" s="8" t="n">
        <v>1814.57552361711</v>
      </c>
      <c r="K53" s="8" t="n">
        <v>1863.56906275477</v>
      </c>
      <c r="L53" s="8" t="n">
        <v>1913.88542744915</v>
      </c>
      <c r="M53" s="8" t="n">
        <v>1965.56033399028</v>
      </c>
      <c r="N53" s="8" t="n">
        <v>2018.63046300801</v>
      </c>
      <c r="O53" s="8" t="n">
        <v>2073.13348550923</v>
      </c>
      <c r="P53" s="8" t="n">
        <v>2131.18122310349</v>
      </c>
      <c r="Q53" s="8" t="n">
        <v>2190.85429735039</v>
      </c>
      <c r="R53" s="8" t="n">
        <v>2252.1982176762</v>
      </c>
      <c r="S53" s="8" t="n">
        <v>2315.25976777113</v>
      </c>
      <c r="T53" s="8" t="n">
        <v>2380.08704126872</v>
      </c>
      <c r="U53" s="8" t="n">
        <v>2446.72947842425</v>
      </c>
      <c r="V53" s="8" t="n">
        <v>2515.23790382013</v>
      </c>
      <c r="W53" s="8" t="n">
        <v>2585.66456512709</v>
      </c>
      <c r="X53" s="8" t="n">
        <v>2658.06317295065</v>
      </c>
      <c r="Y53" s="8" t="n">
        <v>2732.48894179327</v>
      </c>
      <c r="Z53" s="1"/>
    </row>
    <row r="54" customFormat="false" ht="12.75" hidden="false" customHeight="false" outlineLevel="0" collapsed="false">
      <c r="A54" s="1" t="s">
        <v>31</v>
      </c>
      <c r="B54" s="1"/>
      <c r="C54" s="1"/>
      <c r="D54" s="1"/>
      <c r="E54" s="7"/>
      <c r="F54" s="7" t="n">
        <v>186780.106361622</v>
      </c>
      <c r="G54" s="7" t="n">
        <v>197186.146240831</v>
      </c>
      <c r="H54" s="7" t="n">
        <v>198835.48523365</v>
      </c>
      <c r="I54" s="7" t="n">
        <v>205793.847988702</v>
      </c>
      <c r="J54" s="7" t="n">
        <v>225715.472461322</v>
      </c>
      <c r="K54" s="7" t="n">
        <v>231266.098847683</v>
      </c>
      <c r="L54" s="7" t="n">
        <v>235266.260884257</v>
      </c>
      <c r="M54" s="7" t="n">
        <v>239894.899172127</v>
      </c>
      <c r="N54" s="7" t="n">
        <v>246129.332440473</v>
      </c>
      <c r="O54" s="7" t="n">
        <v>254858.47223158</v>
      </c>
      <c r="P54" s="7" t="n">
        <v>263294.545166212</v>
      </c>
      <c r="Q54" s="7" t="n">
        <v>270032.488370227</v>
      </c>
      <c r="R54" s="7" t="n">
        <v>276008.101925094</v>
      </c>
      <c r="S54" s="7" t="n">
        <v>230475.795126255</v>
      </c>
      <c r="T54" s="7" t="n">
        <v>232895.915212865</v>
      </c>
      <c r="U54" s="7" t="n">
        <v>239235.964303332</v>
      </c>
      <c r="V54" s="7" t="n">
        <v>247664.981971637</v>
      </c>
      <c r="W54" s="7" t="n">
        <v>250416.78172843</v>
      </c>
      <c r="X54" s="7" t="n">
        <v>254549.014899685</v>
      </c>
      <c r="Y54" s="7" t="n">
        <v>259234.226176135</v>
      </c>
      <c r="Z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3.5" hidden="false" customHeight="false" outlineLevel="0" collapsed="false">
      <c r="A56" s="6" t="s">
        <v>8</v>
      </c>
      <c r="B56" s="1"/>
      <c r="C56" s="1"/>
      <c r="D56" s="1"/>
      <c r="E56" s="15" t="n">
        <f aca="false">NPV(0.09,E54:Y54)</f>
        <v>2078633.55648558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false" outlineLevel="0" collapsed="false">
      <c r="A57" s="1"/>
      <c r="B57" s="1"/>
      <c r="C57" s="1"/>
      <c r="D57" s="1"/>
      <c r="E57" s="1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false" outlineLevel="0" collapsed="false">
      <c r="A58" s="6" t="s">
        <v>32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false" outlineLevel="0" collapsed="false">
      <c r="A60" s="12" t="s">
        <v>33</v>
      </c>
      <c r="B60" s="1"/>
      <c r="C60" s="1"/>
      <c r="D60" s="1"/>
      <c r="E60" s="1"/>
      <c r="F60" s="10" t="n">
        <v>165394.95966</v>
      </c>
      <c r="G60" s="10" t="n">
        <v>168355.3302</v>
      </c>
      <c r="H60" s="10" t="n">
        <v>166969.69536</v>
      </c>
      <c r="I60" s="10" t="n">
        <v>178739.36967</v>
      </c>
      <c r="J60" s="10" t="n">
        <v>182346.9708</v>
      </c>
      <c r="K60" s="10" t="n">
        <v>189944.5208</v>
      </c>
      <c r="L60" s="10" t="n">
        <v>194643.69616</v>
      </c>
      <c r="M60" s="10" t="n">
        <v>198231.37895</v>
      </c>
      <c r="N60" s="10" t="n">
        <v>195730.92336</v>
      </c>
      <c r="O60" s="10" t="n">
        <v>209433.91545</v>
      </c>
      <c r="P60" s="10" t="n">
        <v>179894.515</v>
      </c>
      <c r="Q60" s="10" t="n">
        <v>100997.807544994</v>
      </c>
      <c r="R60" s="10" t="n">
        <v>104036.267451836</v>
      </c>
      <c r="S60" s="10" t="n">
        <v>60338.0635356099</v>
      </c>
      <c r="T60" s="10" t="n">
        <v>65296.6671115098</v>
      </c>
      <c r="U60" s="10" t="n">
        <v>65050.8335300132</v>
      </c>
      <c r="V60" s="10" t="n">
        <v>8288.94304484488</v>
      </c>
      <c r="W60" s="10" t="n">
        <v>9293.85188249625</v>
      </c>
      <c r="X60" s="10" t="n">
        <v>9466.87160687188</v>
      </c>
      <c r="Y60" s="10" t="n">
        <v>9056.309771454</v>
      </c>
      <c r="Z60" s="10" t="n">
        <v>9768.26764380863</v>
      </c>
    </row>
    <row r="61" customFormat="false" ht="12.75" hidden="false" customHeight="false" outlineLevel="0" collapsed="false">
      <c r="A61" s="12" t="s">
        <v>34</v>
      </c>
      <c r="B61" s="1"/>
      <c r="C61" s="1"/>
      <c r="D61" s="1"/>
      <c r="E61" s="1"/>
      <c r="F61" s="10" t="n">
        <v>4791.96</v>
      </c>
      <c r="G61" s="10" t="n">
        <v>4681.10116513984</v>
      </c>
      <c r="H61" s="10" t="n">
        <v>4916.55759472274</v>
      </c>
      <c r="I61" s="10" t="n">
        <v>5152.1602828365</v>
      </c>
      <c r="J61" s="10" t="n">
        <v>5357.05220503664</v>
      </c>
      <c r="K61" s="10" t="n">
        <v>5519.03513873894</v>
      </c>
      <c r="L61" s="10" t="n">
        <v>5663.9455561244</v>
      </c>
      <c r="M61" s="10" t="n">
        <v>5512.45411356167</v>
      </c>
      <c r="N61" s="10" t="n">
        <v>5771.68154995627</v>
      </c>
      <c r="O61" s="10" t="n">
        <v>6029.99155783675</v>
      </c>
      <c r="P61" s="10" t="n">
        <v>4933.2023708674</v>
      </c>
      <c r="Q61" s="10" t="n">
        <v>2496.44703471227</v>
      </c>
      <c r="R61" s="10" t="n">
        <v>2546.28477323276</v>
      </c>
      <c r="S61" s="10" t="n">
        <v>2435.11132245737</v>
      </c>
      <c r="T61" s="10" t="n">
        <v>2694.04483279857</v>
      </c>
      <c r="U61" s="10" t="n">
        <v>2092.97127521813</v>
      </c>
      <c r="V61" s="10" t="n">
        <v>341.12276171135</v>
      </c>
      <c r="W61" s="10" t="n">
        <v>350.476565873163</v>
      </c>
      <c r="X61" s="10" t="n">
        <v>360.367885888007</v>
      </c>
      <c r="Y61" s="10" t="n">
        <v>370.827342691566</v>
      </c>
      <c r="Z61" s="10" t="n">
        <v>286.610995937235</v>
      </c>
    </row>
    <row r="62" customFormat="false" ht="12.75" hidden="false" customHeight="false" outlineLevel="0" collapsed="false">
      <c r="A62" s="12" t="s">
        <v>20</v>
      </c>
      <c r="B62" s="1"/>
      <c r="C62" s="1"/>
      <c r="D62" s="1"/>
      <c r="E62" s="1"/>
      <c r="F62" s="10" t="n">
        <v>16836.04</v>
      </c>
      <c r="G62" s="10" t="n">
        <v>5817.89883486016</v>
      </c>
      <c r="H62" s="10" t="n">
        <v>6482.44240527726</v>
      </c>
      <c r="I62" s="10" t="n">
        <v>5891.8397171635</v>
      </c>
      <c r="J62" s="10" t="n">
        <v>3234.94779496336</v>
      </c>
      <c r="K62" s="10" t="n">
        <v>4039.96486126106</v>
      </c>
      <c r="L62" s="10" t="n">
        <v>10232.0544438756</v>
      </c>
      <c r="M62" s="10" t="n">
        <v>6417.54588643833</v>
      </c>
      <c r="N62" s="10" t="n">
        <v>6402.31845004373</v>
      </c>
      <c r="O62" s="10" t="n">
        <v>1085.00844216325</v>
      </c>
      <c r="P62" s="10" t="n">
        <v>7020.7976291326</v>
      </c>
      <c r="Q62" s="10" t="n">
        <v>909.044925281907</v>
      </c>
      <c r="R62" s="10" t="n">
        <v>3154.35220218097</v>
      </c>
      <c r="S62" s="10" t="n">
        <v>5065.32025362114</v>
      </c>
      <c r="T62" s="10" t="n">
        <v>695.02493093184</v>
      </c>
      <c r="U62" s="10" t="n">
        <v>5252.41778136266</v>
      </c>
      <c r="V62" s="10" t="n">
        <v>356.473930645048</v>
      </c>
      <c r="W62" s="10" t="n">
        <v>366.248673671041</v>
      </c>
      <c r="X62" s="10" t="n">
        <v>376.585121779254</v>
      </c>
      <c r="Y62" s="10" t="n">
        <v>387.515273905343</v>
      </c>
      <c r="Z62" s="10" t="n">
        <v>399.345376525734</v>
      </c>
    </row>
    <row r="63" customFormat="false" ht="12.75" hidden="false" customHeight="false" outlineLevel="0" collapsed="false">
      <c r="A63" s="12" t="s">
        <v>35</v>
      </c>
      <c r="B63" s="1"/>
      <c r="C63" s="1"/>
      <c r="D63" s="1"/>
      <c r="E63" s="1"/>
      <c r="F63" s="10" t="n">
        <v>1589</v>
      </c>
      <c r="G63" s="10" t="n">
        <v>2570</v>
      </c>
      <c r="H63" s="10" t="n">
        <v>2644.59267331468</v>
      </c>
      <c r="I63" s="10" t="n">
        <v>2720.02489921899</v>
      </c>
      <c r="J63" s="10" t="n">
        <v>2796.24548963423</v>
      </c>
      <c r="K63" s="10" t="n">
        <v>2872.35981135894</v>
      </c>
      <c r="L63" s="10" t="n">
        <v>2949.10658539871</v>
      </c>
      <c r="M63" s="10" t="n">
        <v>3026.42617026848</v>
      </c>
      <c r="N63" s="10" t="n">
        <v>3104.5597342546</v>
      </c>
      <c r="O63" s="10" t="n">
        <v>3183.46601794119</v>
      </c>
      <c r="P63" s="10" t="n">
        <v>3263.73977367037</v>
      </c>
      <c r="Q63" s="10" t="n">
        <v>1149.40611331981</v>
      </c>
      <c r="R63" s="10" t="n">
        <v>1178.50453040633</v>
      </c>
      <c r="S63" s="10" t="n">
        <v>1208.81200394022</v>
      </c>
      <c r="T63" s="10" t="n">
        <v>1240.38345589544</v>
      </c>
      <c r="U63" s="10" t="n">
        <v>1273.52534446937</v>
      </c>
      <c r="V63" s="10" t="n">
        <v>0</v>
      </c>
      <c r="W63" s="10" t="n">
        <v>0</v>
      </c>
      <c r="X63" s="10" t="n">
        <v>0</v>
      </c>
      <c r="Y63" s="10" t="n">
        <v>0</v>
      </c>
      <c r="Z63" s="10" t="n">
        <v>0</v>
      </c>
    </row>
    <row r="64" customFormat="false" ht="12.75" hidden="false" customHeight="false" outlineLevel="0" collapsed="false">
      <c r="A64" s="12" t="s">
        <v>23</v>
      </c>
      <c r="B64" s="1"/>
      <c r="C64" s="1"/>
      <c r="D64" s="1"/>
      <c r="E64" s="1"/>
      <c r="F64" s="10" t="n">
        <v>1776</v>
      </c>
      <c r="G64" s="10" t="n">
        <v>1829.32766276061</v>
      </c>
      <c r="H64" s="10" t="n">
        <v>1882.4227758866</v>
      </c>
      <c r="I64" s="10" t="n">
        <v>1936.11548308908</v>
      </c>
      <c r="J64" s="10" t="n">
        <v>1990.3693486605</v>
      </c>
      <c r="K64" s="10" t="n">
        <v>2044.54757210924</v>
      </c>
      <c r="L64" s="10" t="n">
        <v>2099.17597552503</v>
      </c>
      <c r="M64" s="10" t="n">
        <v>2154.21210606022</v>
      </c>
      <c r="N64" s="10" t="n">
        <v>2209.82762745707</v>
      </c>
      <c r="O64" s="10" t="n">
        <v>2265.99317123664</v>
      </c>
      <c r="P64" s="10" t="n">
        <v>2323.13208250088</v>
      </c>
      <c r="Q64" s="10" t="n">
        <v>1292.5232778329</v>
      </c>
      <c r="R64" s="10" t="n">
        <v>1325.24485552121</v>
      </c>
      <c r="S64" s="10" t="n">
        <v>1359.3260341237</v>
      </c>
      <c r="T64" s="10" t="n">
        <v>1394.82857416958</v>
      </c>
      <c r="U64" s="10" t="n">
        <v>1432.09709219531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</row>
    <row r="65" customFormat="false" ht="12.75" hidden="false" customHeight="false" outlineLevel="0" collapsed="false">
      <c r="A65" s="12" t="s">
        <v>36</v>
      </c>
      <c r="B65" s="1"/>
      <c r="C65" s="1"/>
      <c r="D65" s="1"/>
      <c r="E65" s="1"/>
      <c r="F65" s="10" t="n">
        <v>1412</v>
      </c>
      <c r="G65" s="10" t="n">
        <v>1454.39789404165</v>
      </c>
      <c r="H65" s="10" t="n">
        <v>1496.61090064858</v>
      </c>
      <c r="I65" s="10" t="n">
        <v>1539.29902146496</v>
      </c>
      <c r="J65" s="10" t="n">
        <v>1582.43328846206</v>
      </c>
      <c r="K65" s="10" t="n">
        <v>1625.50741656433</v>
      </c>
      <c r="L65" s="10" t="n">
        <v>1668.93945801878</v>
      </c>
      <c r="M65" s="10" t="n">
        <v>1712.69566089923</v>
      </c>
      <c r="N65" s="10" t="n">
        <v>1756.91250561339</v>
      </c>
      <c r="O65" s="10" t="n">
        <v>1801.5666428976</v>
      </c>
      <c r="P65" s="10" t="n">
        <v>1846.9946511775</v>
      </c>
      <c r="Q65" s="10" t="n">
        <v>946.598998080938</v>
      </c>
      <c r="R65" s="10" t="n">
        <v>970.563141076734</v>
      </c>
      <c r="S65" s="10" t="n">
        <v>995.5230083935</v>
      </c>
      <c r="T65" s="10" t="n">
        <v>1021.52383129017</v>
      </c>
      <c r="U65" s="10" t="n">
        <v>1048.81799490652</v>
      </c>
      <c r="V65" s="10" t="n">
        <v>0</v>
      </c>
      <c r="W65" s="10" t="n">
        <v>0</v>
      </c>
      <c r="X65" s="10" t="n">
        <v>0</v>
      </c>
      <c r="Y65" s="10" t="n">
        <v>0</v>
      </c>
      <c r="Z65" s="10" t="n">
        <v>0</v>
      </c>
    </row>
    <row r="66" customFormat="false" ht="12.75" hidden="false" customHeight="false" outlineLevel="0" collapsed="false">
      <c r="A66" s="12" t="s">
        <v>37</v>
      </c>
      <c r="B66" s="1"/>
      <c r="C66" s="1"/>
      <c r="D66" s="1"/>
      <c r="E66" s="1"/>
      <c r="F66" s="10" t="n">
        <v>4806</v>
      </c>
      <c r="G66" s="10" t="n">
        <v>4950.30897929475</v>
      </c>
      <c r="H66" s="10" t="n">
        <v>5093.98866042286</v>
      </c>
      <c r="I66" s="10" t="n">
        <v>5239.28547957551</v>
      </c>
      <c r="J66" s="10" t="n">
        <v>5386.10083877385</v>
      </c>
      <c r="K66" s="10" t="n">
        <v>5532.71150425508</v>
      </c>
      <c r="L66" s="10" t="n">
        <v>5680.54039322821</v>
      </c>
      <c r="M66" s="10" t="n">
        <v>5829.4726248454</v>
      </c>
      <c r="N66" s="10" t="n">
        <v>5979.97273511186</v>
      </c>
      <c r="O66" s="10" t="n">
        <v>6131.9612505424</v>
      </c>
      <c r="P66" s="10" t="n">
        <v>6286.58377730811</v>
      </c>
      <c r="Q66" s="10" t="n">
        <v>5277.35645389033</v>
      </c>
      <c r="R66" s="10" t="n">
        <v>5410.95824826916</v>
      </c>
      <c r="S66" s="10" t="n">
        <v>5550.11127625611</v>
      </c>
      <c r="T66" s="10" t="n">
        <v>5695.06770532309</v>
      </c>
      <c r="U66" s="10" t="n">
        <v>5847.23460049867</v>
      </c>
      <c r="V66" s="10" t="n">
        <v>0</v>
      </c>
      <c r="W66" s="10" t="n">
        <v>0</v>
      </c>
      <c r="X66" s="10" t="n">
        <v>0</v>
      </c>
      <c r="Y66" s="10" t="n">
        <v>0</v>
      </c>
      <c r="Z66" s="10" t="n">
        <v>0</v>
      </c>
    </row>
    <row r="67" customFormat="false" ht="12.75" hidden="false" customHeight="false" outlineLevel="0" collapsed="false">
      <c r="A67" s="12" t="s">
        <v>38</v>
      </c>
      <c r="B67" s="1"/>
      <c r="C67" s="1"/>
      <c r="D67" s="1"/>
      <c r="E67" s="1"/>
      <c r="F67" s="10" t="n">
        <v>4402</v>
      </c>
      <c r="G67" s="10" t="n">
        <v>4534.17813709019</v>
      </c>
      <c r="H67" s="10" t="n">
        <v>4665.77987581803</v>
      </c>
      <c r="I67" s="10" t="n">
        <v>4798.86281337731</v>
      </c>
      <c r="J67" s="10" t="n">
        <v>4933.33664009207</v>
      </c>
      <c r="K67" s="10" t="n">
        <v>5067.62297996896</v>
      </c>
      <c r="L67" s="10" t="n">
        <v>5203.02513753446</v>
      </c>
      <c r="M67" s="10" t="n">
        <v>5339.43788900738</v>
      </c>
      <c r="N67" s="10" t="n">
        <v>5477.28672075788</v>
      </c>
      <c r="O67" s="10" t="n">
        <v>5616.4988399683</v>
      </c>
      <c r="P67" s="10" t="n">
        <v>5758.12355133382</v>
      </c>
      <c r="Q67" s="10" t="n">
        <v>2951.08271214751</v>
      </c>
      <c r="R67" s="10" t="n">
        <v>3025.79245539645</v>
      </c>
      <c r="S67" s="10" t="n">
        <v>3103.60643268285</v>
      </c>
      <c r="T67" s="10" t="n">
        <v>3184.66565533946</v>
      </c>
      <c r="U67" s="10" t="n">
        <v>3269.75695012642</v>
      </c>
      <c r="V67" s="10" t="n">
        <v>0</v>
      </c>
      <c r="W67" s="10" t="n">
        <v>0</v>
      </c>
      <c r="X67" s="10" t="n">
        <v>0</v>
      </c>
      <c r="Y67" s="10" t="n">
        <v>0</v>
      </c>
      <c r="Z67" s="10" t="n">
        <v>0</v>
      </c>
    </row>
    <row r="68" customFormat="false" ht="12.75" hidden="false" customHeight="false" outlineLevel="0" collapsed="false">
      <c r="A68" s="12" t="s">
        <v>39</v>
      </c>
      <c r="B68" s="1"/>
      <c r="C68" s="1"/>
      <c r="D68" s="1"/>
      <c r="E68" s="1"/>
      <c r="F68" s="10" t="n">
        <v>978</v>
      </c>
      <c r="G68" s="10" t="n">
        <v>1007.3662467229</v>
      </c>
      <c r="H68" s="10" t="n">
        <v>1036.60443401864</v>
      </c>
      <c r="I68" s="10" t="n">
        <v>1066.17170183621</v>
      </c>
      <c r="J68" s="10" t="n">
        <v>1096.04798591777</v>
      </c>
      <c r="K68" s="10" t="n">
        <v>1125.88261572232</v>
      </c>
      <c r="L68" s="10" t="n">
        <v>1155.96514868439</v>
      </c>
      <c r="M68" s="10" t="n">
        <v>1186.27220705343</v>
      </c>
      <c r="N68" s="10" t="n">
        <v>1216.8983218767</v>
      </c>
      <c r="O68" s="10" t="n">
        <v>1247.82732064721</v>
      </c>
      <c r="P68" s="10" t="n">
        <v>1279.29232921501</v>
      </c>
      <c r="Q68" s="10" t="n">
        <v>655.647181390338</v>
      </c>
      <c r="R68" s="10" t="n">
        <v>672.245575051732</v>
      </c>
      <c r="S68" s="10" t="n">
        <v>689.533641790966</v>
      </c>
      <c r="T68" s="10" t="n">
        <v>707.542710341208</v>
      </c>
      <c r="U68" s="10" t="n">
        <v>726.44759137293</v>
      </c>
      <c r="V68" s="10" t="n">
        <v>0</v>
      </c>
      <c r="W68" s="10" t="n">
        <v>0</v>
      </c>
      <c r="X68" s="10" t="n">
        <v>0</v>
      </c>
      <c r="Y68" s="10" t="n">
        <v>0</v>
      </c>
      <c r="Z68" s="10" t="n">
        <v>0</v>
      </c>
    </row>
    <row r="69" customFormat="false" ht="13.5" hidden="false" customHeight="false" outlineLevel="0" collapsed="false">
      <c r="A69" s="12" t="s">
        <v>40</v>
      </c>
      <c r="B69" s="1"/>
      <c r="C69" s="1"/>
      <c r="D69" s="1"/>
      <c r="E69" s="1"/>
      <c r="F69" s="14" t="n">
        <v>1499</v>
      </c>
      <c r="G69" s="14" t="n">
        <v>2702</v>
      </c>
      <c r="H69" s="14" t="n">
        <v>2939.86048588993</v>
      </c>
      <c r="I69" s="14" t="n">
        <v>2850.88822894946</v>
      </c>
      <c r="J69" s="14" t="n">
        <v>2909.07303139795</v>
      </c>
      <c r="K69" s="14" t="n">
        <v>2899.2366628077</v>
      </c>
      <c r="L69" s="14" t="n">
        <v>2909.52629249967</v>
      </c>
      <c r="M69" s="14" t="n">
        <v>2747.93003859045</v>
      </c>
      <c r="N69" s="14" t="n">
        <v>2999.49594705773</v>
      </c>
      <c r="O69" s="14" t="n">
        <v>2882.21579812681</v>
      </c>
      <c r="P69" s="14" t="n">
        <v>2997.20807942383</v>
      </c>
      <c r="Q69" s="14" t="n">
        <v>2405.71118825883</v>
      </c>
      <c r="R69" s="14" t="n">
        <v>2466.61428137312</v>
      </c>
      <c r="S69" s="14" t="n">
        <v>2530.04793404245</v>
      </c>
      <c r="T69" s="14" t="n">
        <v>2596.12709815869</v>
      </c>
      <c r="U69" s="14" t="n">
        <v>2665.49319184687</v>
      </c>
      <c r="V69" s="14" t="n">
        <v>0</v>
      </c>
      <c r="W69" s="14" t="n">
        <v>0</v>
      </c>
      <c r="X69" s="14" t="n">
        <v>0</v>
      </c>
      <c r="Y69" s="14" t="n">
        <v>0</v>
      </c>
      <c r="Z69" s="14" t="n">
        <v>0</v>
      </c>
    </row>
    <row r="70" customFormat="false" ht="12.75" hidden="false" customHeight="false" outlineLevel="0" collapsed="false">
      <c r="A70" s="12" t="s">
        <v>41</v>
      </c>
      <c r="B70" s="1"/>
      <c r="C70" s="1"/>
      <c r="D70" s="1"/>
      <c r="E70" s="1"/>
      <c r="F70" s="10" t="n">
        <f aca="false">SUM(F60:F69)</f>
        <v>203484.95966</v>
      </c>
      <c r="G70" s="10" t="n">
        <f aca="false">SUM(G60:G69)</f>
        <v>197901.90911991</v>
      </c>
      <c r="H70" s="10" t="n">
        <f aca="false">SUM(H60:H69)</f>
        <v>198128.555165999</v>
      </c>
      <c r="I70" s="10" t="n">
        <f aca="false">SUM(I60:I69)</f>
        <v>209934.017297512</v>
      </c>
      <c r="J70" s="10" t="n">
        <f aca="false">SUM(J60:J69)</f>
        <v>211632.577422938</v>
      </c>
      <c r="K70" s="10" t="n">
        <f aca="false">SUM(K60:K69)</f>
        <v>220671.389362787</v>
      </c>
      <c r="L70" s="10" t="n">
        <f aca="false">SUM(L60:L69)</f>
        <v>232205.975150889</v>
      </c>
      <c r="M70" s="10" t="n">
        <f aca="false">SUM(M60:M69)</f>
        <v>232157.825646725</v>
      </c>
      <c r="N70" s="10" t="n">
        <f aca="false">SUM(N60:N69)</f>
        <v>230649.876952129</v>
      </c>
      <c r="O70" s="10" t="n">
        <f aca="false">SUM(O60:O69)</f>
        <v>239678.44449136</v>
      </c>
      <c r="P70" s="10" t="n">
        <f aca="false">SUM(P60:P69)</f>
        <v>215603.58924463</v>
      </c>
      <c r="Q70" s="10" t="n">
        <f aca="false">SUM(Q60:Q69)</f>
        <v>119081.625429909</v>
      </c>
      <c r="R70" s="10" t="n">
        <f aca="false">SUM(R60:R69)</f>
        <v>124786.827514345</v>
      </c>
      <c r="S70" s="10" t="n">
        <f aca="false">SUM(S60:S69)</f>
        <v>83275.4554429182</v>
      </c>
      <c r="T70" s="10" t="n">
        <f aca="false">SUM(T60:T69)</f>
        <v>84525.8759057578</v>
      </c>
      <c r="U70" s="10" t="n">
        <f aca="false">SUM(U60:U69)</f>
        <v>88659.59535201</v>
      </c>
      <c r="V70" s="10" t="n">
        <f aca="false">SUM(V60:V69)</f>
        <v>8986.53973720127</v>
      </c>
      <c r="W70" s="10" t="n">
        <f aca="false">SUM(W60:W69)</f>
        <v>10010.5771220405</v>
      </c>
      <c r="X70" s="10" t="n">
        <f aca="false">SUM(X60:X69)</f>
        <v>10203.8246145391</v>
      </c>
      <c r="Y70" s="10" t="n">
        <f aca="false">SUM(Y60:Y69)</f>
        <v>9814.65238805091</v>
      </c>
      <c r="Z70" s="10" t="n">
        <f aca="false">SUM(Z60:Z69)</f>
        <v>10454.2240162716</v>
      </c>
    </row>
    <row r="71" customFormat="false" ht="12.75" hidden="false" customHeight="false" outlineLevel="0" collapsed="false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3.5" hidden="false" customHeight="false" outlineLevel="0" collapsed="false">
      <c r="A72" s="6" t="s">
        <v>8</v>
      </c>
      <c r="B72" s="1"/>
      <c r="C72" s="1"/>
      <c r="D72" s="1"/>
      <c r="E72" s="15" t="n">
        <f aca="false">NPV(0.09,F70:Z70)</f>
        <v>1621766.53889001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false" outlineLevel="0" collapsed="false">
      <c r="A74" s="6" t="s">
        <v>42</v>
      </c>
      <c r="B74" s="1"/>
      <c r="C74" s="1"/>
      <c r="D74" s="1"/>
      <c r="E74" s="10" t="s">
        <v>3</v>
      </c>
      <c r="F74" s="10" t="n">
        <f aca="false">F70-F54</f>
        <v>16704.8532983777</v>
      </c>
      <c r="G74" s="10" t="n">
        <f aca="false">G70-G54</f>
        <v>715.762879079499</v>
      </c>
      <c r="H74" s="10" t="n">
        <f aca="false">H70-H54</f>
        <v>-706.930067650479</v>
      </c>
      <c r="I74" s="10" t="n">
        <f aca="false">I70-I54</f>
        <v>4140.1693088093</v>
      </c>
      <c r="J74" s="10" t="n">
        <f aca="false">J70-J54</f>
        <v>-14082.8950383831</v>
      </c>
      <c r="K74" s="10" t="n">
        <f aca="false">K70-K54</f>
        <v>-10594.7094848963</v>
      </c>
      <c r="L74" s="10" t="n">
        <f aca="false">L70-L54</f>
        <v>-3060.28573336784</v>
      </c>
      <c r="M74" s="10" t="n">
        <f aca="false">M70-M54</f>
        <v>-7737.07352540255</v>
      </c>
      <c r="N74" s="10" t="n">
        <f aca="false">N70-N54</f>
        <v>-15479.4554883438</v>
      </c>
      <c r="O74" s="10" t="n">
        <f aca="false">O70-O54</f>
        <v>-15180.0277402196</v>
      </c>
      <c r="P74" s="10" t="n">
        <f aca="false">P70-P54</f>
        <v>-47690.9559215821</v>
      </c>
      <c r="Q74" s="10" t="n">
        <f aca="false">Q70-Q54</f>
        <v>-150950.862940318</v>
      </c>
      <c r="R74" s="10" t="n">
        <f aca="false">R70-R54</f>
        <v>-151221.274410749</v>
      </c>
      <c r="S74" s="10" t="n">
        <f aca="false">S70-S54</f>
        <v>-147200.339683337</v>
      </c>
      <c r="T74" s="10" t="n">
        <f aca="false">T70-T54</f>
        <v>-148370.039307107</v>
      </c>
      <c r="U74" s="10" t="n">
        <f aca="false">U70-U54</f>
        <v>-150576.368951322</v>
      </c>
      <c r="V74" s="10" t="n">
        <f aca="false">V70-V54</f>
        <v>-238678.442234436</v>
      </c>
      <c r="W74" s="10" t="n">
        <f aca="false">W70-W54</f>
        <v>-240406.20460639</v>
      </c>
      <c r="X74" s="10" t="n">
        <f aca="false">X70-X54</f>
        <v>-244345.190285146</v>
      </c>
      <c r="Y74" s="10" t="n">
        <f aca="false">Y70-Y54</f>
        <v>-249419.573788084</v>
      </c>
      <c r="Z74" s="1"/>
    </row>
    <row r="75" customFormat="false" ht="12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false" outlineLevel="0" collapsed="false">
      <c r="A77" s="1" t="s">
        <v>43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3.5" hidden="false" customHeight="false" outlineLevel="0" collapsed="false">
      <c r="A79" s="18" t="s">
        <v>44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false" outlineLevel="0" collapsed="false">
      <c r="A81" s="1" t="s">
        <v>45</v>
      </c>
      <c r="B81" s="1"/>
      <c r="C81" s="1"/>
      <c r="D81" s="1"/>
      <c r="E81" s="10" t="s">
        <v>3</v>
      </c>
      <c r="F81" s="10" t="n">
        <f aca="false">F12-F54</f>
        <v>135426.925951545</v>
      </c>
      <c r="G81" s="10" t="n">
        <f aca="false">G12-G54</f>
        <v>127351.647478838</v>
      </c>
      <c r="H81" s="10" t="n">
        <f aca="false">H12-H54</f>
        <v>145698.894223769</v>
      </c>
      <c r="I81" s="10" t="n">
        <f aca="false">I12-I54</f>
        <v>152585.776949723</v>
      </c>
      <c r="J81" s="10" t="n">
        <f aca="false">J12-J54</f>
        <v>149447.379252848</v>
      </c>
      <c r="K81" s="10" t="n">
        <f aca="false">K12-K54</f>
        <v>157408.621067786</v>
      </c>
      <c r="L81" s="10" t="n">
        <f aca="false">L12-L54</f>
        <v>166249.980679698</v>
      </c>
      <c r="M81" s="10" t="n">
        <f aca="false">M12-M54</f>
        <v>151679.564678952</v>
      </c>
      <c r="N81" s="10" t="n">
        <f aca="false">N12-N54</f>
        <v>172537.920736097</v>
      </c>
      <c r="O81" s="10" t="n">
        <f aca="false">O12-O54</f>
        <v>185482.488385899</v>
      </c>
      <c r="P81" s="10" t="n">
        <f aca="false">P12-P54</f>
        <v>153854.95367737</v>
      </c>
      <c r="Q81" s="10" t="n">
        <f aca="false">Q12-Q54</f>
        <v>72504.352581062</v>
      </c>
      <c r="R81" s="10" t="n">
        <f aca="false">R12-R54</f>
        <v>76176.6913709935</v>
      </c>
      <c r="S81" s="10" t="n">
        <f aca="false">S12-S54</f>
        <v>110145.262028689</v>
      </c>
      <c r="T81" s="10" t="n">
        <f aca="false">T12-T54</f>
        <v>128028.386182703</v>
      </c>
      <c r="U81" s="10" t="n">
        <f aca="false">U12-U54</f>
        <v>134491.904148885</v>
      </c>
      <c r="V81" s="10" t="n">
        <f aca="false">V12-V54</f>
        <v>123116.917615894</v>
      </c>
      <c r="W81" s="10" t="n">
        <f aca="false">W12-W54</f>
        <v>132351.75661918</v>
      </c>
      <c r="X81" s="10" t="n">
        <f aca="false">X12-X54</f>
        <v>139039.702773508</v>
      </c>
      <c r="Y81" s="10" t="n">
        <f aca="false">Y12-Y54</f>
        <v>121889.690330257</v>
      </c>
      <c r="Z81" s="10" t="n">
        <f aca="false">Z12-Z54</f>
        <v>0</v>
      </c>
    </row>
    <row r="82" customFormat="false" ht="12.75" hidden="false" customHeight="false" outlineLevel="0" collapsed="false">
      <c r="A82" s="1" t="s">
        <v>46</v>
      </c>
      <c r="B82" s="1"/>
      <c r="C82" s="1"/>
      <c r="D82" s="1"/>
      <c r="E82" s="10" t="s">
        <v>3</v>
      </c>
      <c r="F82" s="10" t="n">
        <f aca="false">F29-F70</f>
        <v>116172.64034</v>
      </c>
      <c r="G82" s="10" t="n">
        <f aca="false">G29-G70</f>
        <v>114468.39088009</v>
      </c>
      <c r="H82" s="10" t="n">
        <f aca="false">H29-H70</f>
        <v>132193.844834001</v>
      </c>
      <c r="I82" s="10" t="n">
        <f aca="false">I29-I70</f>
        <v>134656.382702489</v>
      </c>
      <c r="J82" s="10" t="n">
        <f aca="false">J29-J70</f>
        <v>147743.122577062</v>
      </c>
      <c r="K82" s="10" t="n">
        <f aca="false">K29-K70</f>
        <v>150867.610637213</v>
      </c>
      <c r="L82" s="10" t="n">
        <f aca="false">L29-L70</f>
        <v>150703.224849111</v>
      </c>
      <c r="M82" s="10" t="n">
        <f aca="false">M29-M70</f>
        <v>141546.074353275</v>
      </c>
      <c r="N82" s="10" t="n">
        <f aca="false">N29-N70</f>
        <v>166978.123047871</v>
      </c>
      <c r="O82" s="10" t="n">
        <f aca="false">O29-O70</f>
        <v>175709.85550864</v>
      </c>
      <c r="P82" s="10" t="n">
        <f aca="false">P29-P70</f>
        <v>118411.310755371</v>
      </c>
      <c r="Q82" s="10" t="n">
        <f aca="false">Q29-Q70</f>
        <v>13351.4914404278</v>
      </c>
      <c r="R82" s="10" t="n">
        <f aca="false">R29-R70</f>
        <v>10314.5589137086</v>
      </c>
      <c r="S82" s="10" t="n">
        <f aca="false">S29-S70</f>
        <v>46172.9424676292</v>
      </c>
      <c r="T82" s="10" t="n">
        <f aca="false">T29-T70</f>
        <v>58830.4953451695</v>
      </c>
      <c r="U82" s="10" t="n">
        <f aca="false">U29-U70</f>
        <v>22119.1499736356</v>
      </c>
      <c r="V82" s="10" t="n">
        <f aca="false">V29-V70</f>
        <v>1715.80396941005</v>
      </c>
      <c r="W82" s="10" t="n">
        <f aca="false">W29-W70</f>
        <v>878.707085996392</v>
      </c>
      <c r="X82" s="10" t="n">
        <f aca="false">X29-X70</f>
        <v>875.665431192676</v>
      </c>
      <c r="Y82" s="10" t="n">
        <f aca="false">Y29-Y70</f>
        <v>1458.3658680867</v>
      </c>
      <c r="Z82" s="10" t="n">
        <f aca="false">Z29-Z70</f>
        <v>-10454.2240162716</v>
      </c>
    </row>
    <row r="83" customFormat="false" ht="12.7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false" outlineLevel="0" collapsed="false">
      <c r="A85" s="1" t="s">
        <v>47</v>
      </c>
      <c r="B85" s="1"/>
      <c r="C85" s="1"/>
      <c r="D85" s="1"/>
      <c r="E85" s="10" t="n">
        <f aca="false">F14-E56</f>
        <v>1285412.61480983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3.5" hidden="false" customHeight="false" outlineLevel="0" collapsed="false">
      <c r="A86" s="1" t="s">
        <v>48</v>
      </c>
      <c r="B86" s="1"/>
      <c r="C86" s="1"/>
      <c r="D86" s="1"/>
      <c r="E86" s="14" t="n">
        <f aca="false">F31-E72</f>
        <v>979799.462270715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false" outlineLevel="0" collapsed="false">
      <c r="A87" s="1"/>
      <c r="B87" s="1"/>
      <c r="C87" s="1"/>
      <c r="D87" s="1"/>
      <c r="E87" s="10" t="n">
        <f aca="false">E85-E86</f>
        <v>305613.152539115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false" outlineLevel="0" collapsed="false">
      <c r="A90" s="1" t="s">
        <v>49</v>
      </c>
      <c r="B90" s="1"/>
      <c r="C90" s="1"/>
      <c r="D90" s="1"/>
      <c r="E90" s="1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customFormat="false" ht="12.75" hidden="false" customHeight="false" outlineLevel="0" collapsed="false">
      <c r="A91" s="1" t="s">
        <v>50</v>
      </c>
      <c r="B91" s="1"/>
      <c r="C91" s="1"/>
      <c r="D91" s="1"/>
      <c r="E91" s="1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customFormat="false" ht="12.75" hidden="false" customHeight="false" outlineLevel="0" collapsed="false">
      <c r="A92" s="1" t="s">
        <v>51</v>
      </c>
      <c r="B92" s="1"/>
      <c r="C92" s="1"/>
      <c r="D92" s="1"/>
      <c r="E92" s="1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customFormat="false" ht="12.75" hidden="false" customHeight="false" outlineLevel="0" collapsed="false">
      <c r="A93" s="1"/>
      <c r="B93" s="1"/>
      <c r="C93" s="1"/>
      <c r="D93" s="1"/>
      <c r="E93" s="1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customFormat="false" ht="12.75" hidden="false" customHeight="false" outlineLevel="0" collapsed="false">
      <c r="A94" s="1"/>
      <c r="B94" s="1"/>
      <c r="C94" s="1"/>
      <c r="D94" s="1"/>
      <c r="E94" s="1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customFormat="false" ht="12.75" hidden="false" customHeight="false" outlineLevel="0" collapsed="false">
      <c r="A95" s="1"/>
      <c r="B95" s="1"/>
      <c r="C95" s="1"/>
      <c r="D95" s="1"/>
      <c r="E95" s="1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customFormat="false" ht="12.75" hidden="false" customHeight="false" outlineLevel="0" collapsed="false">
      <c r="A96" s="1"/>
      <c r="B96" s="1"/>
      <c r="C96" s="1"/>
      <c r="D96" s="1"/>
      <c r="E96" s="1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customFormat="false" ht="12.75" hidden="false" customHeight="false" outlineLevel="0" collapsed="false">
      <c r="A97" s="1"/>
      <c r="B97" s="1"/>
      <c r="C97" s="1"/>
      <c r="D97" s="1"/>
      <c r="E97" s="1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customFormat="false" ht="12.75" hidden="false" customHeight="false" outlineLevel="0" collapsed="false">
      <c r="A98" s="1"/>
      <c r="B98" s="1"/>
      <c r="C98" s="1"/>
      <c r="D98" s="1"/>
      <c r="E98" s="1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customFormat="false" ht="12.75" hidden="false" customHeight="false" outlineLevel="0" collapsed="false">
      <c r="A99" s="1"/>
      <c r="B99" s="1"/>
      <c r="C99" s="1"/>
      <c r="D99" s="1"/>
      <c r="E99" s="1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customFormat="false" ht="12.75" hidden="false" customHeight="false" outlineLevel="0" collapsed="false">
      <c r="A100" s="1"/>
      <c r="B100" s="1"/>
      <c r="C100" s="1"/>
      <c r="D100" s="1"/>
      <c r="E100" s="1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customFormat="false" ht="12.75" hidden="false" customHeight="false" outlineLevel="0" collapsed="false">
      <c r="A102" s="1"/>
      <c r="B102" s="1"/>
      <c r="C102" s="1"/>
      <c r="D102" s="1"/>
      <c r="E102" s="1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customFormat="false" ht="12.75" hidden="false" customHeight="false" outlineLevel="0" collapsed="false">
      <c r="A103" s="1"/>
      <c r="B103" s="1"/>
      <c r="C103" s="1"/>
      <c r="D103" s="1"/>
      <c r="E103" s="1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customFormat="false" ht="12.75" hidden="false" customHeight="false" outlineLevel="0" collapsed="false">
      <c r="A104" s="1"/>
      <c r="B104" s="1"/>
      <c r="C104" s="1"/>
      <c r="D104" s="1"/>
      <c r="E104" s="1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customFormat="false" ht="12.75" hidden="false" customHeight="false" outlineLevel="0" collapsed="false">
      <c r="A105" s="1"/>
      <c r="B105" s="1"/>
      <c r="C105" s="1"/>
      <c r="D105" s="1"/>
      <c r="E105" s="1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customFormat="false" ht="12.75" hidden="false" customHeight="false" outlineLevel="0" collapsed="false">
      <c r="A106" s="1"/>
      <c r="B106" s="1"/>
      <c r="C106" s="1"/>
      <c r="D106" s="1"/>
      <c r="E106" s="1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customFormat="false" ht="12.75" hidden="false" customHeight="false" outlineLevel="0" collapsed="false">
      <c r="A107" s="1"/>
      <c r="B107" s="1"/>
      <c r="C107" s="1"/>
      <c r="D107" s="1"/>
      <c r="E107" s="1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customFormat="false" ht="12.75" hidden="false" customHeight="false" outlineLevel="0" collapsed="false">
      <c r="A108" s="1"/>
      <c r="B108" s="1"/>
      <c r="C108" s="1"/>
      <c r="D108" s="1"/>
      <c r="E108" s="1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customFormat="false" ht="12.75" hidden="false" customHeight="false" outlineLevel="0" collapsed="false">
      <c r="A109" s="1"/>
      <c r="B109" s="1"/>
      <c r="C109" s="1"/>
      <c r="D109" s="1"/>
      <c r="E109" s="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customFormat="false" ht="12.75" hidden="false" customHeight="false" outlineLevel="0" collapsed="false">
      <c r="A110" s="1"/>
      <c r="B110" s="1"/>
      <c r="C110" s="1"/>
      <c r="D110" s="1"/>
      <c r="E110" s="1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customFormat="false" ht="12.75" hidden="false" customHeight="false" outlineLevel="0" collapsed="false">
      <c r="A111" s="1"/>
      <c r="B111" s="1"/>
      <c r="C111" s="1"/>
      <c r="D111" s="1"/>
      <c r="E111" s="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customFormat="false" ht="12.75" hidden="false" customHeight="false" outlineLevel="0" collapsed="false">
      <c r="A114" s="1"/>
      <c r="B114" s="1"/>
      <c r="C114" s="1"/>
      <c r="D114" s="1"/>
      <c r="E114" s="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customFormat="false" ht="12.75" hidden="false" customHeight="false" outlineLevel="0" collapsed="false">
      <c r="A116" s="1"/>
      <c r="B116" s="1"/>
      <c r="C116" s="1"/>
      <c r="D116" s="1"/>
      <c r="E116" s="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customFormat="false" ht="12.75" hidden="false" customHeight="false" outlineLevel="0" collapsed="false">
      <c r="A117" s="1"/>
      <c r="B117" s="1"/>
      <c r="C117" s="1"/>
      <c r="D117" s="1"/>
      <c r="E117" s="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customFormat="false" ht="12.75" hidden="false" customHeight="false" outlineLevel="0" collapsed="false">
      <c r="A118" s="1"/>
      <c r="B118" s="1"/>
      <c r="C118" s="1"/>
      <c r="D118" s="1"/>
      <c r="E118" s="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customFormat="false" ht="12.75" hidden="false" customHeight="false" outlineLevel="0" collapsed="false">
      <c r="A119" s="1"/>
      <c r="B119" s="1"/>
      <c r="C119" s="1"/>
      <c r="D119" s="1"/>
      <c r="E119" s="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customFormat="false" ht="12.75" hidden="false" customHeight="false" outlineLevel="0" collapsed="false">
      <c r="A120" s="1"/>
      <c r="B120" s="1"/>
      <c r="C120" s="1"/>
      <c r="D120" s="1"/>
      <c r="E120" s="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customFormat="false" ht="12.7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fals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fals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fals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fals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fals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fals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fals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fals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fals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fals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fals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fals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fals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fals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fals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fals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fals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fals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fals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fals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fals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fals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fals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fals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fals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fals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fals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fals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fals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fals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fals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fals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fals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fals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fals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fals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fals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fals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fals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fals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fals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fals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fals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fals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fals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fals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fals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fals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fals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fals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fals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fals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fals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fals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fals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fals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fals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fals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fals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fals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fals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fals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fals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fals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fals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fals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fals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fals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fals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fals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fals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fals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fals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fals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fals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fals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fals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fals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fals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fals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fals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fals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fals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fals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fals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fals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fals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fals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fals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fals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fals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fals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fals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fals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fals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fals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fals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fals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fals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fals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fals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fals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fals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fals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fals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fals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fals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fals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fals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fals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fals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fals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fals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fals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fals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fals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fals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fals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fals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fals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fals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fals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fals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fals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2000-06-23T17:00:35Z</dcterms:created>
  <dc:creator>ect</dc:creator>
  <dc:description/>
  <dc:language>en-US</dc:language>
  <cp:lastModifiedBy>ect</cp:lastModifiedBy>
  <cp:lastPrinted>2000-06-23T18:28:30Z</cp:lastPrinted>
  <cp:revision>0</cp:revision>
  <dc:subject/>
  <dc:title/>
</cp:coreProperties>
</file>