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name="DiscRate" vbProcedure="false">Sheet1!$C$13</definedName>
    <definedName function="false" hidden="false" name="discrate2" vbProcedure="false">Sheet1!$D$13</definedName>
    <definedName function="false" hidden="false" name="DiscRate3" vbProcedure="false">Sheet1!$E$13</definedName>
    <definedName function="false" hidden="false" name="DiscRate4" vbProcedure="false">Sheet1!$F$13</definedName>
    <definedName function="false" hidden="false" name="DiscRate5" vbProcedure="false">Sheet1!$G$13</definedName>
    <definedName function="false" hidden="false" name="DiscRate6" vbProcedure="false">Sheet1!$H$13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<sst xmlns="http://schemas.openxmlformats.org/spreadsheetml/2006/main" count="34" uniqueCount="32">
  <si>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Facts:</t>
  </si>
  <si>
    <t xml:space="preserve">20 year lease</t>
  </si>
  <si>
    <t xml:space="preserve">min 90% home games</t>
  </si>
  <si>
    <t xml:space="preserve">3-yrs to build</t>
  </si>
  <si>
    <t xml:space="preserve">est cost:</t>
  </si>
  <si>
    <t xml:space="preserve">County pd</t>
  </si>
  <si>
    <t xml:space="preserve">(384 - 45)</t>
  </si>
  <si>
    <t xml:space="preserve">Assumes project goes over, as most do.</t>
  </si>
  <si>
    <t xml:space="preserve">Mariners</t>
  </si>
  <si>
    <t xml:space="preserve">+ &gt;$384</t>
  </si>
  <si>
    <t xml:space="preserve">+ maintenance</t>
  </si>
  <si>
    <t xml:space="preserve">10% profits</t>
  </si>
  <si>
    <t xml:space="preserve">(not likely)</t>
  </si>
  <si>
    <t xml:space="preserve">Mar/Aug 1st lease</t>
  </si>
  <si>
    <t xml:space="preserve">Discount Rate:</t>
  </si>
  <si>
    <t xml:space="preserve">Value 1/1/2019</t>
  </si>
  <si>
    <t xml:space="preserve">Cost of Building (Expense)</t>
  </si>
  <si>
    <t xml:space="preserve">$339M over 2.67 years</t>
  </si>
  <si>
    <t xml:space="preserve">assumes 1/2 down, 1/2 apon completion</t>
  </si>
  <si>
    <t xml:space="preserve">PV 7/1/96</t>
  </si>
  <si>
    <t xml:space="preserve">Lease Payments (Revenue)</t>
  </si>
  <si>
    <t xml:space="preserve">40 payments of $350,000</t>
  </si>
  <si>
    <t xml:space="preserve">PV 3/1/99</t>
  </si>
  <si>
    <t xml:space="preserve">Residual value of stadium 1/1/19</t>
  </si>
  <si>
    <t xml:space="preserve">Net Present Value of Investments</t>
  </si>
  <si>
    <t xml:space="preserve">How long does a baseball stadium last?</t>
  </si>
  <si>
    <t xml:space="preserve">At end of 20 stadium will be in new condition, because of maintenance covered by team.</t>
  </si>
  <si>
    <t xml:space="preserve">Population</t>
  </si>
  <si>
    <t xml:space="preserve">1990</t>
  </si>
  <si>
    <t xml:space="preserve">2000</t>
  </si>
  <si>
    <t xml:space="preserve">1996</t>
  </si>
  <si>
    <t xml:space="preserve">Cost per Capita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</si>
</sst>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"/>
    <numFmt numFmtId="166" formatCode="0%"/>
    <numFmt numFmtId="167" formatCode="_(* #,##0.00_);_(* \(#,##0.00\);_(* \-??_);_(@_)"/>
    <numFmt numFmtId="168" formatCode="_(* #,##0.0_);_(* \(#,##0.0\);_(* \-??_);_(@_)"/>
    <numFmt numFmtId="169" formatCode="[$-409]mmm\-yy"/>
    <numFmt numFmtId="170" formatCode="0.00"/>
    <numFmt numFmtId="171" formatCode="\$#,##0.00_);[RED]&quot;($&quot;#,##0.00\)"/>
    <numFmt numFmtId="172" formatCode="[$-409]m/d/yyyy"/>
    <numFmt numFmtId="173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sz val="8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9.99"/>
    <col collapsed="false" customWidth="true" hidden="false" outlineLevel="0" max="4" min="3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0" t="s">
        <v>4</v>
      </c>
      <c r="B5" s="0" t="n">
        <v>363.5</v>
      </c>
    </row>
    <row r="6" customFormat="false" ht="12.75" hidden="false" customHeight="false" outlineLevel="0" collapsed="false">
      <c r="A6" s="1" t="s">
        <v>5</v>
      </c>
      <c r="B6" s="2" t="n">
        <f aca="false">384-45</f>
        <v>339</v>
      </c>
      <c r="C6" s="0" t="s">
        <v>6</v>
      </c>
      <c r="E6" s="0" t="s">
        <v>7</v>
      </c>
    </row>
    <row r="7" customFormat="false" ht="12.75" hidden="false" customHeight="false" outlineLevel="0" collapsed="false">
      <c r="A7" s="1" t="s">
        <v>8</v>
      </c>
      <c r="B7" s="2" t="n">
        <v>45</v>
      </c>
    </row>
    <row r="8" customFormat="false" ht="12.75" hidden="false" customHeight="false" outlineLevel="0" collapsed="false">
      <c r="B8" s="0" t="s">
        <v>9</v>
      </c>
    </row>
    <row r="9" customFormat="false" ht="12.75" hidden="false" customHeight="false" outlineLevel="0" collapsed="false">
      <c r="B9" s="0" t="s">
        <v>10</v>
      </c>
    </row>
    <row r="10" customFormat="false" ht="12.75" hidden="false" customHeight="false" outlineLevel="0" collapsed="false">
      <c r="B10" s="0" t="s">
        <v>11</v>
      </c>
      <c r="C10" s="0" t="s">
        <v>12</v>
      </c>
    </row>
    <row r="11" customFormat="false" ht="12.75" hidden="false" customHeight="false" outlineLevel="0" collapsed="false">
      <c r="B11" s="0" t="n">
        <f aca="false">0.7/2</f>
        <v>0.35</v>
      </c>
      <c r="C11" s="0" t="s">
        <v>13</v>
      </c>
    </row>
    <row r="13" customFormat="false" ht="12.75" hidden="false" customHeight="false" outlineLevel="0" collapsed="false">
      <c r="A13" s="0" t="s">
        <v>14</v>
      </c>
      <c r="C13" s="3" t="n">
        <v>0.09</v>
      </c>
      <c r="D13" s="3" t="n">
        <v>0.09</v>
      </c>
      <c r="E13" s="3" t="n">
        <v>0.09</v>
      </c>
      <c r="F13" s="3" t="n">
        <v>0.09</v>
      </c>
      <c r="G13" s="3" t="n">
        <v>0.09</v>
      </c>
      <c r="H13" s="3" t="n">
        <v>0.09</v>
      </c>
    </row>
    <row r="14" customFormat="false" ht="12.75" hidden="false" customHeight="false" outlineLevel="0" collapsed="false">
      <c r="A14" s="0" t="s">
        <v>15</v>
      </c>
      <c r="C14" s="4" t="n">
        <v>250</v>
      </c>
      <c r="D14" s="4" t="n">
        <v>250</v>
      </c>
      <c r="E14" s="4" t="n">
        <v>250</v>
      </c>
      <c r="F14" s="4" t="n">
        <v>250</v>
      </c>
      <c r="G14" s="4" t="n">
        <v>250</v>
      </c>
      <c r="H14" s="4" t="n">
        <v>250</v>
      </c>
    </row>
    <row r="16" customFormat="false" ht="12.75" hidden="false" customHeight="false" outlineLevel="0" collapsed="false">
      <c r="A16" s="0" t="s">
        <v>16</v>
      </c>
    </row>
    <row r="17" customFormat="false" ht="12.75" hidden="false" customHeight="false" outlineLevel="0" collapsed="false">
      <c r="B17" s="0" t="s">
        <v>17</v>
      </c>
      <c r="J17" s="5"/>
    </row>
    <row r="18" customFormat="false" ht="12.75" hidden="false" customHeight="false" outlineLevel="0" collapsed="false">
      <c r="A18" s="6" t="s">
        <v>18</v>
      </c>
      <c r="B18" s="0" t="s">
        <v>19</v>
      </c>
      <c r="C18" s="7" t="n">
        <f aca="false">339/2+339/2/POWER(1+DiscRate,2.67)</f>
        <v>304.160726457616</v>
      </c>
      <c r="D18" s="7" t="n">
        <f aca="false">339/2+339/2/POWER(1+discrate2,2.67)</f>
        <v>304.160726457616</v>
      </c>
      <c r="E18" s="7" t="n">
        <f aca="false">339/2+339/2/POWER(1+DiscRate3,2.67)</f>
        <v>304.160726457616</v>
      </c>
      <c r="F18" s="7" t="n">
        <f aca="false">339/2+339/2/POWER(1+DiscRate4,2.67)</f>
        <v>304.160726457616</v>
      </c>
      <c r="G18" s="7" t="n">
        <f aca="false">339/2+339/2/POWER(1+DiscRate5,2.67)</f>
        <v>304.160726457616</v>
      </c>
      <c r="H18" s="7" t="n">
        <f aca="false">339/2+339/2/POWER(1+DiscRate6,2.67)</f>
        <v>304.160726457616</v>
      </c>
      <c r="J18" s="5"/>
    </row>
    <row r="19" customFormat="false" ht="12.75" hidden="false" customHeight="false" outlineLevel="0" collapsed="false">
      <c r="J19" s="8"/>
    </row>
    <row r="20" customFormat="false" ht="12.75" hidden="false" customHeight="false" outlineLevel="0" collapsed="false">
      <c r="A20" s="0" t="s">
        <v>20</v>
      </c>
      <c r="J20" s="8"/>
    </row>
    <row r="21" customFormat="false" ht="12.75" hidden="false" customHeight="false" outlineLevel="0" collapsed="false">
      <c r="B21" s="0" t="s">
        <v>21</v>
      </c>
    </row>
    <row r="22" customFormat="false" ht="12.75" hidden="false" customHeight="false" outlineLevel="0" collapsed="false">
      <c r="B22" s="0" t="s">
        <v>22</v>
      </c>
      <c r="C22" s="8" t="n">
        <f aca="false">PV(POWER(1+DiscRate,0.5)-1,40,-$B$11)</f>
        <v>6.53065950098464</v>
      </c>
      <c r="D22" s="9" t="n">
        <f aca="false">PV(POWER(1+discrate2,0.5)-1,40,-$B$11)</f>
        <v>6.53065950098464</v>
      </c>
      <c r="E22" s="9" t="n">
        <f aca="false">PV(POWER(1+DiscRate3,0.5)-1,40,-$B$11)</f>
        <v>6.53065950098464</v>
      </c>
      <c r="F22" s="9" t="n">
        <f aca="false">PV(POWER(1+DiscRate4,0.5)-1,40,-$B$11)</f>
        <v>6.53065950098464</v>
      </c>
      <c r="G22" s="9" t="n">
        <f aca="false">PV(POWER(1+DiscRate5,0.5)-1,40,-$B$11)</f>
        <v>6.53065950098464</v>
      </c>
      <c r="H22" s="9" t="n">
        <f aca="false">PV(POWER(1+DiscRate6,0.5)-1,40,-$B$11)</f>
        <v>6.53065950098464</v>
      </c>
    </row>
    <row r="23" customFormat="false" ht="12.75" hidden="false" customHeight="false" outlineLevel="0" collapsed="false">
      <c r="B23" s="0" t="s">
        <v>19</v>
      </c>
      <c r="C23" s="10" t="n">
        <f aca="false">C22/POWER(1+DiscRate,2.67)</f>
        <v>5.18833836371635</v>
      </c>
      <c r="D23" s="11" t="n">
        <f aca="false">D22/POWER(1+discrate2,2.67)</f>
        <v>5.18833836371635</v>
      </c>
      <c r="E23" s="10" t="n">
        <f aca="false">E22/POWER(1+DiscRate3,2.67)</f>
        <v>5.18833836371635</v>
      </c>
      <c r="F23" s="11" t="n">
        <f aca="false">F22/POWER(1+DiscRate4,2.67)</f>
        <v>5.18833836371635</v>
      </c>
      <c r="G23" s="11" t="n">
        <f aca="false">G22/POWER(1+DiscRate5,2.67)</f>
        <v>5.18833836371635</v>
      </c>
      <c r="H23" s="11" t="n">
        <f aca="false">H22/POWER(1+DiscRate6,2.67)</f>
        <v>5.18833836371635</v>
      </c>
    </row>
    <row r="24" customFormat="false" ht="12.75" hidden="false" customHeight="false" outlineLevel="0" collapsed="false">
      <c r="A24" s="12"/>
    </row>
    <row r="25" customFormat="false" ht="12.75" hidden="false" customHeight="false" outlineLevel="0" collapsed="false">
      <c r="A25" s="12" t="s">
        <v>23</v>
      </c>
    </row>
    <row r="26" customFormat="false" ht="12.75" hidden="false" customHeight="false" outlineLevel="0" collapsed="false">
      <c r="B26" s="0" t="s">
        <v>19</v>
      </c>
      <c r="C26" s="10" t="n">
        <f aca="false">C14/POWER(1+DiscRate,22.5)</f>
        <v>35.9619973758214</v>
      </c>
      <c r="D26" s="10" t="n">
        <f aca="false">D14/POWER(1+discrate2,22.5)</f>
        <v>35.9619973758214</v>
      </c>
      <c r="E26" s="10" t="n">
        <f aca="false">E14/POWER(1+DiscRate3,22.5)</f>
        <v>35.9619973758214</v>
      </c>
      <c r="F26" s="10" t="n">
        <f aca="false">F14/POWER(1+DiscRate4,22.5)</f>
        <v>35.9619973758214</v>
      </c>
      <c r="G26" s="10" t="n">
        <f aca="false">G14/POWER(1+DiscRate5,22.5)</f>
        <v>35.9619973758214</v>
      </c>
      <c r="H26" s="10" t="n">
        <f aca="false">H14/POWER(1+DiscRate6,22.5)</f>
        <v>35.9619973758214</v>
      </c>
    </row>
    <row r="27" customFormat="false" ht="12.75" hidden="false" customHeight="false" outlineLevel="0" collapsed="false">
      <c r="A27" s="12"/>
      <c r="E27" s="8"/>
    </row>
    <row r="28" customFormat="false" ht="12.75" hidden="false" customHeight="false" outlineLevel="0" collapsed="false">
      <c r="A28" s="12" t="s">
        <v>24</v>
      </c>
      <c r="E28" s="8"/>
    </row>
    <row r="29" customFormat="false" ht="12.75" hidden="false" customHeight="false" outlineLevel="0" collapsed="false">
      <c r="A29" s="12"/>
      <c r="E29" s="8"/>
    </row>
    <row r="30" customFormat="false" ht="12.75" hidden="false" customHeight="false" outlineLevel="0" collapsed="false">
      <c r="A30" s="12"/>
      <c r="E30" s="10"/>
    </row>
    <row r="31" customFormat="false" ht="12.75" hidden="false" customHeight="false" outlineLevel="0" collapsed="false">
      <c r="A31" s="12" t="s">
        <v>25</v>
      </c>
    </row>
    <row r="32" customFormat="false" ht="12.75" hidden="false" customHeight="false" outlineLevel="0" collapsed="false">
      <c r="A32" s="8" t="s">
        <v>26</v>
      </c>
    </row>
    <row r="33" customFormat="false" ht="12.75" hidden="false" customHeight="false" outlineLevel="0" collapsed="false">
      <c r="A33" s="10"/>
    </row>
    <row r="35" customFormat="false" ht="12.75" hidden="false" customHeight="false" outlineLevel="0" collapsed="false">
      <c r="A35" s="13" t="s">
        <v>27</v>
      </c>
      <c r="B35" s="13" t="s">
        <v>28</v>
      </c>
      <c r="C35" s="13" t="s">
        <v>29</v>
      </c>
      <c r="D35" s="13" t="s">
        <v>30</v>
      </c>
    </row>
    <row r="36" customFormat="false" ht="12.75" hidden="false" customHeight="false" outlineLevel="0" collapsed="false">
      <c r="B36" s="14" t="n">
        <v>1507319</v>
      </c>
      <c r="C36" s="14" t="n">
        <v>1686234</v>
      </c>
      <c r="D36" s="14" t="n">
        <f aca="false">(C36*6+B36*4)/10</f>
        <v>1614668</v>
      </c>
    </row>
    <row r="38" customFormat="false" ht="12.75" hidden="false" customHeight="false" outlineLevel="0" collapsed="false">
      <c r="A38" s="0" t="s">
        <v>31</v>
      </c>
      <c r="C38" s="10" t="n">
        <f aca="false">C18*1000000/$D$36</f>
        <v>188.37353961162</v>
      </c>
      <c r="D38" s="10" t="n">
        <f aca="false">D18*1000000/$D$36</f>
        <v>188.37353961162</v>
      </c>
      <c r="E38" s="10" t="n">
        <f aca="false">E18*1000000/$D$36</f>
        <v>188.37353961162</v>
      </c>
      <c r="F38" s="10" t="n">
        <f aca="false">F18*1000000/$D$36</f>
        <v>188.37353961162</v>
      </c>
      <c r="G38" s="10" t="n">
        <f aca="false">G18*1000000/$D$36</f>
        <v>188.37353961162</v>
      </c>
      <c r="H38" s="10" t="n">
        <f aca="false">H18*1000000/$D$36</f>
        <v>188.37353961162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2000-11-07T21:48:13Z</dcterms:created>
  <dc:creator>Fair, Isaac and Company Inc.</dc:creator>
  <dc:description/>
  <dc:language>en-US</dc:language>
  <cp:lastModifiedBy>Fair, Isaac and Company Inc.</cp:lastModifiedBy>
  <dcterms:modified xsi:type="dcterms:W3CDTF">2000-11-08T01:45:04Z</dcterms:modified>
  <cp:revision>0</cp:revision>
  <dc:subject/>
  <dc:title/>
</cp:coreProperties>
</file>