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<sst xmlns="http://schemas.openxmlformats.org/spreadsheetml/2006/main" count="97" uniqueCount="63">
  <si>
    <t xml:space="preserve">Firm Pipeline Capacity to Southern California</t>
  </si>
  <si>
    <t xml:space="preserve">MMcfd</t>
  </si>
  <si>
    <t xml:space="preserve">I.99-07-003</t>
  </si>
  <si>
    <t xml:space="preserve">INCOMING CAPACITY</t>
  </si>
  <si>
    <t xml:space="preserve">SCG TAKE-AWAY </t>
  </si>
  <si>
    <t xml:space="preserve">TAKE-AWAY CAPACITY</t>
  </si>
  <si>
    <t xml:space="preserve">Wheeler Ridge</t>
  </si>
  <si>
    <t xml:space="preserve">PG&amp;E@KRS</t>
  </si>
  <si>
    <t xml:space="preserve">{12}</t>
  </si>
  <si>
    <t xml:space="preserve">SoCalGas</t>
  </si>
  <si>
    <t xml:space="preserve">Kern River@WR</t>
  </si>
  <si>
    <t xml:space="preserve">{1,2,3,4}</t>
  </si>
  <si>
    <t xml:space="preserve">Kern--EOR or other direct serve</t>
  </si>
  <si>
    <t xml:space="preserve">{9}</t>
  </si>
  <si>
    <t xml:space="preserve">Mojave@WR</t>
  </si>
  <si>
    <t xml:space="preserve">{5}</t>
  </si>
  <si>
    <t xml:space="preserve">Mojave--EOR or other direct serve</t>
  </si>
  <si>
    <t xml:space="preserve">Occidental@Gosford</t>
  </si>
  <si>
    <t xml:space="preserve">Occidental to PG&amp;E Line 300</t>
  </si>
  <si>
    <t xml:space="preserve">{8} {11}</t>
  </si>
  <si>
    <t xml:space="preserve">Total</t>
  </si>
  <si>
    <t xml:space="preserve">Hector Road</t>
  </si>
  <si>
    <t xml:space="preserve"> </t>
  </si>
  <si>
    <t xml:space="preserve">Mojave </t>
  </si>
  <si>
    <t xml:space="preserve">{6}</t>
  </si>
  <si>
    <t xml:space="preserve">EOR or Wheeler Ridge</t>
  </si>
  <si>
    <t xml:space="preserve">No. Needles</t>
  </si>
  <si>
    <t xml:space="preserve">Transwestern</t>
  </si>
  <si>
    <t xml:space="preserve">Topock (South Needles)</t>
  </si>
  <si>
    <t xml:space="preserve">Topock</t>
  </si>
  <si>
    <t xml:space="preserve">El Paso</t>
  </si>
  <si>
    <t xml:space="preserve">{13}</t>
  </si>
  <si>
    <t xml:space="preserve">PG&amp;E Line 300</t>
  </si>
  <si>
    <t xml:space="preserve">Mojave</t>
  </si>
  <si>
    <t xml:space="preserve">Blythe</t>
  </si>
  <si>
    <t xml:space="preserve">L85, San Joaquin Calif</t>
  </si>
  <si>
    <t xml:space="preserve">L85</t>
  </si>
  <si>
    <t xml:space="preserve">Calif.</t>
  </si>
  <si>
    <t xml:space="preserve">N. Coastal California</t>
  </si>
  <si>
    <t xml:space="preserve">N. Coast</t>
  </si>
  <si>
    <t xml:space="preserve">TOTAL INCOMING CAPACITY</t>
  </si>
  <si>
    <t xml:space="preserve">TOTAL TAKE-AWAY CAPACITY</t>
  </si>
  <si>
    <t xml:space="preserve">{10}</t>
  </si>
  <si>
    <t xml:space="preserve">{7}</t>
  </si>
  <si>
    <t xml:space="preserve">(1)  Take-away from PG&amp;E limited to 520 MMcfd by Line 225 capacity from Kern River St. to Wheeler Ridge w/650 psi pressure from PG&amp;E</t>
  </si>
  <si>
    <t xml:space="preserve">(2)  Mojave meters currently set to 500 MMcfd but K/M noted capacity can be raised to 680 by adjusting existing meters.</t>
  </si>
  <si>
    <t xml:space="preserve">(3)  Interconnect Capacity with Occidental is 200 MMcfd projected to be in-service by 9/2000.</t>
  </si>
  <si>
    <t xml:space="preserve">(4)  Total combined PG&amp;E, Occidental, Kern/Mojave of 680 MMcfd capacity assumes minimum flow of 160 MMcfd from Kern/Mojave.</t>
  </si>
  <si>
    <t xml:space="preserve">(5) Mojave 400 counted under Hector Road.  Not included in totals to avoid double counting</t>
  </si>
  <si>
    <t xml:space="preserve">{6} Interconnect is for 200 MMcfd, but firm capacity limited to 50 MMcfd if 750 MMcfd TW supply flows at N. Needles</t>
  </si>
  <si>
    <t xml:space="preserve">{7} Total is sum of SoCalGas (3500), Kern Direct serve (540), Mojave Direct Serve (350, assuming 50 to Hector Rd.), and PG&amp;E Lines 300(1140)</t>
  </si>
  <si>
    <t xml:space="preserve">{8} PG&amp;E Line 300 has 1140 MMcfd capacity, and serves N. Calif., not S. Calif.</t>
  </si>
  <si>
    <t xml:space="preserve">{9} Kern has 700 MMcfd capacity, but 160 MMcfd is already included in flow to SoCalGas at Wheeler Ridge.</t>
  </si>
  <si>
    <t xml:space="preserve">{10} Upsteam Capacity flowing to SCG interconnects that could theoretically serve SCG given unlimited  take-away and market demand</t>
  </si>
  <si>
    <t xml:space="preserve">{11} Subject to Occidental pressures and final operational details of SCG/PG&amp;E access agreements</t>
  </si>
  <si>
    <t xml:space="preserve">{12} Source: Rich Hall of PG&amp;E.</t>
  </si>
  <si>
    <t xml:space="preserve">{13} There are contracts on El Paso with primary rights at the SoCalGas delivery point totalling approximately 1466 MMcfd</t>
  </si>
  <si>
    <t xml:space="preserve">Avg. Daily Market</t>
  </si>
  <si>
    <t xml:space="preserve">Source:  1999 Adopted BCAP forecast, including SCG-served EOR</t>
  </si>
  <si>
    <t xml:space="preserve">Source: 1999 CGR, p.14 All PG&amp;E sources other than Calif/Canada/Other.</t>
  </si>
  <si>
    <t xml:space="preserve">PG&amp;E L300 flow to N. Calif.</t>
  </si>
  <si>
    <t xml:space="preserve">Source:  1998 FERC Form 567 for Kern (360 MMcfd) and Mojave (250 MMcfd)</t>
  </si>
  <si>
    <t xml:space="preserve">Enhanced Oil Recovery (EOR), and Other Load Directly Served by K/M in S. Calif.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</si>
</sst>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u val="singl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u val="single"/>
      <sz val="10"/>
      <name val="Arial"/>
      <family val="2"/>
    </font>
    <font>
      <i val="true"/>
      <sz val="9"/>
      <name val="Arial"/>
      <family val="2"/>
    </font>
    <font>
      <u val="single"/>
      <sz val="9"/>
      <name val="Arial"/>
      <family val="2"/>
    </font>
    <font>
      <sz val="9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16.7"/>
    <col collapsed="false" customWidth="true" hidden="false" outlineLevel="0" max="3" min="3" style="2" width="14.41"/>
    <col collapsed="false" customWidth="true" hidden="false" outlineLevel="0" max="4" min="4" style="3" width="3.56"/>
    <col collapsed="false" customWidth="true" hidden="false" outlineLevel="0" max="5" min="5" style="2" width="16.56"/>
    <col collapsed="false" customWidth="true" hidden="false" outlineLevel="0" max="6" min="6" style="1" width="3.28"/>
    <col collapsed="false" customWidth="true" hidden="false" outlineLevel="0" max="7" min="7" style="4" width="29.41"/>
    <col collapsed="false" customWidth="true" hidden="false" outlineLevel="0" max="8" min="8" style="1" width="9.41"/>
    <col collapsed="false" customWidth="true" hidden="false" outlineLevel="0" max="9" min="9" style="5" width="6.13"/>
    <col collapsed="false" customWidth="false" hidden="false" outlineLevel="0" max="257" min="10" style="1" width="9.14"/>
  </cols>
  <sheetData>
    <row r="1" customFormat="false" ht="15.8" hidden="false" customHeight="false" outlineLevel="0" collapsed="false">
      <c r="E1" s="6" t="s">
        <v>0</v>
      </c>
      <c r="H1" s="7"/>
      <c r="I1" s="8"/>
    </row>
    <row r="2" customFormat="false" ht="12.75" hidden="false" customHeight="true" outlineLevel="0" collapsed="false">
      <c r="E2" s="9" t="s">
        <v>1</v>
      </c>
      <c r="H2" s="7" t="s">
        <v>2</v>
      </c>
    </row>
    <row r="3" customFormat="false" ht="8.25" hidden="false" customHeight="true" outlineLevel="0" collapsed="false">
      <c r="E3" s="9"/>
    </row>
    <row r="4" customFormat="false" ht="14.65" hidden="false" customHeight="false" outlineLevel="0" collapsed="false">
      <c r="B4" s="10" t="s">
        <v>3</v>
      </c>
      <c r="E4" s="11" t="s">
        <v>4</v>
      </c>
      <c r="G4" s="11" t="s">
        <v>5</v>
      </c>
    </row>
    <row r="5" customFormat="false" ht="14.65" hidden="false" customHeight="false" outlineLevel="0" collapsed="false">
      <c r="B5" s="12" t="s">
        <v>6</v>
      </c>
      <c r="D5" s="2"/>
      <c r="E5" s="9" t="s">
        <v>6</v>
      </c>
      <c r="F5" s="2"/>
      <c r="G5" s="12" t="s">
        <v>6</v>
      </c>
    </row>
    <row r="6" customFormat="false" ht="14.65" hidden="false" customHeight="false" outlineLevel="0" collapsed="false">
      <c r="B6" s="1" t="s">
        <v>7</v>
      </c>
      <c r="C6" s="2" t="n">
        <v>600</v>
      </c>
      <c r="D6" s="13" t="s">
        <v>8</v>
      </c>
      <c r="E6" s="2" t="n">
        <v>680</v>
      </c>
      <c r="F6" s="14"/>
      <c r="G6" s="4" t="s">
        <v>9</v>
      </c>
      <c r="H6" s="2" t="n">
        <v>680</v>
      </c>
    </row>
    <row r="7" customFormat="false" ht="12.75" hidden="false" customHeight="true" outlineLevel="0" collapsed="false">
      <c r="B7" s="1" t="s">
        <v>10</v>
      </c>
      <c r="C7" s="2" t="n">
        <v>700</v>
      </c>
      <c r="D7" s="15"/>
      <c r="E7" s="16" t="s">
        <v>11</v>
      </c>
      <c r="F7" s="14"/>
      <c r="G7" s="4" t="s">
        <v>12</v>
      </c>
      <c r="H7" s="2" t="n">
        <v>540</v>
      </c>
      <c r="I7" s="13" t="s">
        <v>13</v>
      </c>
    </row>
    <row r="8" customFormat="false" ht="14.65" hidden="false" customHeight="false" outlineLevel="0" collapsed="false">
      <c r="B8" s="1" t="s">
        <v>14</v>
      </c>
      <c r="C8" s="2" t="n">
        <v>400</v>
      </c>
      <c r="D8" s="13" t="s">
        <v>15</v>
      </c>
      <c r="E8" s="11"/>
      <c r="F8" s="17"/>
      <c r="G8" s="4" t="s">
        <v>16</v>
      </c>
      <c r="H8" s="2" t="n">
        <v>400</v>
      </c>
      <c r="I8" s="13" t="s">
        <v>15</v>
      </c>
    </row>
    <row r="9" customFormat="false" ht="14.65" hidden="false" customHeight="false" outlineLevel="0" collapsed="false">
      <c r="B9" s="18" t="s">
        <v>17</v>
      </c>
      <c r="C9" s="11" t="n">
        <v>200</v>
      </c>
      <c r="D9" s="15"/>
      <c r="F9" s="14"/>
      <c r="G9" s="19" t="s">
        <v>18</v>
      </c>
      <c r="H9" s="11" t="n">
        <v>200</v>
      </c>
      <c r="I9" s="13" t="s">
        <v>19</v>
      </c>
    </row>
    <row r="10" customFormat="false" ht="14.65" hidden="false" customHeight="false" outlineLevel="0" collapsed="false">
      <c r="B10" s="3" t="s">
        <v>20</v>
      </c>
      <c r="C10" s="2" t="n">
        <f aca="false">SUM(C6:C9)</f>
        <v>1900</v>
      </c>
      <c r="D10" s="15"/>
      <c r="F10" s="14"/>
      <c r="G10" s="4" t="s">
        <v>20</v>
      </c>
      <c r="H10" s="2" t="n">
        <f aca="false">SUM(H6:H9)</f>
        <v>1820</v>
      </c>
      <c r="I10" s="20"/>
    </row>
    <row r="11" customFormat="false" ht="14.65" hidden="false" customHeight="false" outlineLevel="0" collapsed="false">
      <c r="B11" s="3"/>
      <c r="D11" s="15"/>
      <c r="F11" s="14"/>
      <c r="H11" s="2"/>
      <c r="I11" s="20"/>
    </row>
    <row r="12" customFormat="false" ht="14.25" hidden="false" customHeight="true" outlineLevel="0" collapsed="false">
      <c r="B12" s="12" t="s">
        <v>21</v>
      </c>
      <c r="D12" s="15"/>
      <c r="E12" s="9" t="s">
        <v>21</v>
      </c>
      <c r="F12" s="21" t="s">
        <v>22</v>
      </c>
      <c r="G12" s="12" t="s">
        <v>21</v>
      </c>
      <c r="I12" s="20"/>
    </row>
    <row r="13" customFormat="false" ht="15" hidden="false" customHeight="true" outlineLevel="0" collapsed="false">
      <c r="B13" s="1" t="s">
        <v>23</v>
      </c>
      <c r="C13" s="2" t="n">
        <v>400</v>
      </c>
      <c r="D13" s="15"/>
      <c r="E13" s="2" t="n">
        <v>50</v>
      </c>
      <c r="F13" s="16" t="s">
        <v>24</v>
      </c>
      <c r="G13" s="4" t="s">
        <v>9</v>
      </c>
      <c r="H13" s="2" t="n">
        <v>50</v>
      </c>
      <c r="I13" s="20"/>
    </row>
    <row r="14" customFormat="false" ht="12.75" hidden="false" customHeight="true" outlineLevel="0" collapsed="false">
      <c r="B14" s="13"/>
      <c r="C14" s="22"/>
      <c r="D14" s="15"/>
      <c r="F14" s="14"/>
      <c r="G14" s="23" t="s">
        <v>25</v>
      </c>
      <c r="H14" s="11" t="n">
        <v>350</v>
      </c>
      <c r="I14" s="13" t="s">
        <v>22</v>
      </c>
    </row>
    <row r="15" customFormat="false" ht="14.65" hidden="false" customHeight="false" outlineLevel="0" collapsed="false">
      <c r="D15" s="15"/>
      <c r="F15" s="14"/>
      <c r="G15" s="4" t="s">
        <v>20</v>
      </c>
      <c r="H15" s="2" t="n">
        <v>400</v>
      </c>
      <c r="I15" s="20"/>
    </row>
    <row r="16" customFormat="false" ht="12" hidden="false" customHeight="true" outlineLevel="0" collapsed="false">
      <c r="B16" s="24"/>
      <c r="D16" s="15"/>
      <c r="F16" s="14"/>
      <c r="G16" s="13"/>
      <c r="H16" s="2"/>
      <c r="I16" s="20"/>
    </row>
    <row r="17" customFormat="false" ht="14.65" hidden="false" customHeight="false" outlineLevel="0" collapsed="false">
      <c r="B17" s="12" t="s">
        <v>26</v>
      </c>
      <c r="D17" s="15"/>
      <c r="E17" s="9" t="s">
        <v>26</v>
      </c>
      <c r="F17" s="14"/>
      <c r="G17" s="12" t="s">
        <v>26</v>
      </c>
      <c r="I17" s="20"/>
    </row>
    <row r="18" customFormat="false" ht="15" hidden="false" customHeight="true" outlineLevel="0" collapsed="false">
      <c r="B18" s="1" t="s">
        <v>27</v>
      </c>
      <c r="C18" s="2" t="n">
        <v>750</v>
      </c>
      <c r="D18" s="15"/>
      <c r="E18" s="2" t="n">
        <v>750</v>
      </c>
      <c r="F18" s="14"/>
      <c r="G18" s="4" t="s">
        <v>9</v>
      </c>
      <c r="H18" s="2" t="n">
        <v>750</v>
      </c>
      <c r="I18" s="20"/>
    </row>
    <row r="19" customFormat="false" ht="14.65" hidden="false" customHeight="false" outlineLevel="0" collapsed="false">
      <c r="B19" s="13"/>
      <c r="D19" s="15"/>
      <c r="F19" s="14"/>
      <c r="I19" s="20"/>
    </row>
    <row r="20" customFormat="false" ht="14.65" hidden="false" customHeight="false" outlineLevel="0" collapsed="false">
      <c r="B20" s="12" t="s">
        <v>28</v>
      </c>
      <c r="D20" s="15"/>
      <c r="E20" s="9" t="s">
        <v>29</v>
      </c>
      <c r="F20" s="14"/>
      <c r="G20" s="12" t="s">
        <v>29</v>
      </c>
      <c r="H20" s="25" t="s">
        <v>22</v>
      </c>
      <c r="I20" s="20"/>
    </row>
    <row r="21" customFormat="false" ht="14.65" hidden="false" customHeight="false" outlineLevel="0" collapsed="false">
      <c r="B21" s="1" t="s">
        <v>30</v>
      </c>
      <c r="C21" s="2" t="n">
        <v>2080</v>
      </c>
      <c r="D21" s="26" t="s">
        <v>31</v>
      </c>
      <c r="E21" s="2" t="n">
        <v>540</v>
      </c>
      <c r="F21" s="14"/>
      <c r="G21" s="3" t="s">
        <v>9</v>
      </c>
      <c r="H21" s="2" t="n">
        <v>540</v>
      </c>
      <c r="I21" s="20"/>
    </row>
    <row r="22" customFormat="false" ht="14.65" hidden="false" customHeight="false" outlineLevel="0" collapsed="false">
      <c r="B22" s="27" t="s">
        <v>27</v>
      </c>
      <c r="C22" s="11" t="n">
        <v>340</v>
      </c>
      <c r="D22" s="15"/>
      <c r="F22" s="14"/>
      <c r="G22" s="3" t="s">
        <v>32</v>
      </c>
      <c r="H22" s="2" t="n">
        <v>1140</v>
      </c>
      <c r="I22" s="13" t="s">
        <v>22</v>
      </c>
    </row>
    <row r="23" customFormat="false" ht="14.65" hidden="false" customHeight="false" outlineLevel="0" collapsed="false">
      <c r="B23" s="3" t="s">
        <v>20</v>
      </c>
      <c r="C23" s="2" t="n">
        <f aca="false">C21+C22</f>
        <v>2420</v>
      </c>
      <c r="D23" s="15"/>
      <c r="F23" s="14"/>
      <c r="G23" s="10" t="s">
        <v>33</v>
      </c>
      <c r="H23" s="11" t="n">
        <v>400</v>
      </c>
      <c r="I23" s="13" t="s">
        <v>15</v>
      </c>
    </row>
    <row r="24" customFormat="false" ht="12.75" hidden="false" customHeight="true" outlineLevel="0" collapsed="false">
      <c r="B24" s="13"/>
      <c r="C24" s="22"/>
      <c r="D24" s="15"/>
      <c r="F24" s="14"/>
      <c r="G24" s="3" t="s">
        <v>20</v>
      </c>
      <c r="H24" s="2" t="n">
        <f aca="false">SUM(H21:H23)</f>
        <v>2080</v>
      </c>
    </row>
    <row r="25" customFormat="false" ht="12.75" hidden="false" customHeight="true" outlineLevel="0" collapsed="false">
      <c r="D25" s="15"/>
      <c r="F25" s="14"/>
      <c r="G25" s="13"/>
      <c r="H25" s="2"/>
    </row>
    <row r="26" customFormat="false" ht="14.65" hidden="false" customHeight="false" outlineLevel="0" collapsed="false">
      <c r="B26" s="12" t="s">
        <v>34</v>
      </c>
      <c r="D26" s="15"/>
      <c r="E26" s="9" t="s">
        <v>34</v>
      </c>
      <c r="F26" s="14"/>
      <c r="G26" s="12" t="s">
        <v>34</v>
      </c>
    </row>
    <row r="27" customFormat="false" ht="14.65" hidden="false" customHeight="false" outlineLevel="0" collapsed="false">
      <c r="B27" s="3" t="s">
        <v>30</v>
      </c>
      <c r="C27" s="2" t="n">
        <v>1210</v>
      </c>
      <c r="D27" s="15"/>
      <c r="E27" s="2" t="n">
        <v>1210</v>
      </c>
      <c r="F27" s="14"/>
      <c r="G27" s="28" t="s">
        <v>9</v>
      </c>
      <c r="H27" s="2" t="n">
        <v>1210</v>
      </c>
    </row>
    <row r="28" customFormat="false" ht="12" hidden="false" customHeight="true" outlineLevel="0" collapsed="false">
      <c r="D28" s="15"/>
      <c r="F28" s="14"/>
      <c r="H28" s="2" t="s">
        <v>22</v>
      </c>
    </row>
    <row r="29" customFormat="false" ht="14.65" hidden="false" customHeight="false" outlineLevel="0" collapsed="false">
      <c r="B29" s="7" t="s">
        <v>35</v>
      </c>
      <c r="D29" s="15"/>
      <c r="E29" s="29" t="s">
        <v>36</v>
      </c>
      <c r="F29" s="14"/>
      <c r="G29" s="30" t="s">
        <v>36</v>
      </c>
    </row>
    <row r="30" customFormat="false" ht="14.65" hidden="false" customHeight="false" outlineLevel="0" collapsed="false">
      <c r="B30" s="1" t="s">
        <v>37</v>
      </c>
      <c r="C30" s="2" t="n">
        <v>150</v>
      </c>
      <c r="D30" s="15"/>
      <c r="E30" s="2" t="n">
        <v>150</v>
      </c>
      <c r="F30" s="14"/>
      <c r="G30" s="28" t="s">
        <v>9</v>
      </c>
      <c r="H30" s="2" t="n">
        <v>150</v>
      </c>
    </row>
    <row r="31" customFormat="false" ht="12.75" hidden="false" customHeight="true" outlineLevel="0" collapsed="false">
      <c r="D31" s="15"/>
      <c r="F31" s="14"/>
    </row>
    <row r="32" customFormat="false" ht="14.65" hidden="false" customHeight="false" outlineLevel="0" collapsed="false">
      <c r="B32" s="7" t="s">
        <v>38</v>
      </c>
      <c r="D32" s="15"/>
      <c r="E32" s="29" t="s">
        <v>39</v>
      </c>
      <c r="F32" s="14"/>
      <c r="G32" s="30" t="s">
        <v>39</v>
      </c>
    </row>
    <row r="33" customFormat="false" ht="12.75" hidden="false" customHeight="true" outlineLevel="0" collapsed="false">
      <c r="B33" s="3" t="s">
        <v>37</v>
      </c>
      <c r="C33" s="2" t="n">
        <v>120</v>
      </c>
      <c r="D33" s="15"/>
      <c r="E33" s="2" t="n">
        <v>120</v>
      </c>
      <c r="F33" s="14"/>
      <c r="G33" s="28" t="s">
        <v>9</v>
      </c>
      <c r="H33" s="2" t="n">
        <v>120</v>
      </c>
    </row>
    <row r="34" customFormat="false" ht="10.5" hidden="false" customHeight="true" outlineLevel="0" collapsed="false">
      <c r="D34" s="15"/>
      <c r="F34" s="31"/>
    </row>
    <row r="35" customFormat="false" ht="14.65" hidden="false" customHeight="false" outlineLevel="0" collapsed="false">
      <c r="B35" s="32" t="s">
        <v>40</v>
      </c>
      <c r="C35" s="32"/>
      <c r="D35" s="33"/>
      <c r="E35" s="34" t="s">
        <v>4</v>
      </c>
      <c r="F35" s="14" t="s">
        <v>22</v>
      </c>
      <c r="G35" s="35" t="s">
        <v>41</v>
      </c>
    </row>
    <row r="36" customFormat="false" ht="12.75" hidden="false" customHeight="true" outlineLevel="0" collapsed="false">
      <c r="C36" s="9" t="n">
        <f aca="false">C10-C13+C18+C23+C27+C30+C33</f>
        <v>6150</v>
      </c>
      <c r="D36" s="5" t="s">
        <v>42</v>
      </c>
      <c r="E36" s="9" t="n">
        <f aca="false">E6+E13+E18+E21+E27+E30+E33</f>
        <v>3500</v>
      </c>
      <c r="H36" s="9" t="n">
        <f aca="false">H33+H30+H27+H22+H21+H18+H15+H7+H6</f>
        <v>5530</v>
      </c>
      <c r="I36" s="13" t="s">
        <v>43</v>
      </c>
    </row>
    <row r="37" customFormat="false" ht="9" hidden="false" customHeight="true" outlineLevel="0" collapsed="false"/>
    <row r="38" customFormat="false" ht="11.25" hidden="false" customHeight="true" outlineLevel="0" collapsed="false">
      <c r="B38" s="5" t="s">
        <v>44</v>
      </c>
    </row>
    <row r="39" customFormat="false" ht="10.5" hidden="false" customHeight="true" outlineLevel="0" collapsed="false">
      <c r="B39" s="5" t="s">
        <v>45</v>
      </c>
    </row>
    <row r="40" customFormat="false" ht="11.25" hidden="false" customHeight="true" outlineLevel="0" collapsed="false">
      <c r="B40" s="5" t="s">
        <v>46</v>
      </c>
    </row>
    <row r="41" customFormat="false" ht="10.5" hidden="false" customHeight="true" outlineLevel="0" collapsed="false">
      <c r="B41" s="24" t="s">
        <v>47</v>
      </c>
    </row>
    <row r="42" customFormat="false" ht="9.75" hidden="false" customHeight="true" outlineLevel="0" collapsed="false">
      <c r="B42" s="5" t="s">
        <v>48</v>
      </c>
      <c r="G42" s="1"/>
      <c r="H42" s="4"/>
    </row>
    <row r="43" customFormat="false" ht="11.25" hidden="false" customHeight="true" outlineLevel="0" collapsed="false">
      <c r="B43" s="5" t="s">
        <v>49</v>
      </c>
      <c r="G43" s="1"/>
      <c r="H43" s="4"/>
    </row>
    <row r="44" customFormat="false" ht="10.5" hidden="false" customHeight="true" outlineLevel="0" collapsed="false">
      <c r="B44" s="5" t="s">
        <v>50</v>
      </c>
      <c r="G44" s="1"/>
      <c r="H44" s="4"/>
    </row>
    <row r="45" customFormat="false" ht="12" hidden="false" customHeight="true" outlineLevel="0" collapsed="false">
      <c r="B45" s="5" t="s">
        <v>51</v>
      </c>
      <c r="G45" s="1"/>
      <c r="H45" s="4"/>
    </row>
    <row r="46" customFormat="false" ht="12.75" hidden="false" customHeight="true" outlineLevel="0" collapsed="false">
      <c r="B46" s="5" t="s">
        <v>52</v>
      </c>
      <c r="G46" s="1"/>
      <c r="H46" s="4"/>
    </row>
    <row r="47" customFormat="false" ht="11.25" hidden="false" customHeight="true" outlineLevel="0" collapsed="false">
      <c r="B47" s="5" t="s">
        <v>53</v>
      </c>
      <c r="G47" s="1"/>
      <c r="H47" s="4"/>
    </row>
    <row r="48" customFormat="false" ht="11.25" hidden="false" customHeight="true" outlineLevel="0" collapsed="false">
      <c r="B48" s="5" t="s">
        <v>54</v>
      </c>
      <c r="G48" s="1"/>
      <c r="H48" s="4"/>
    </row>
    <row r="49" customFormat="false" ht="11.25" hidden="false" customHeight="true" outlineLevel="0" collapsed="false">
      <c r="B49" s="5" t="s">
        <v>55</v>
      </c>
      <c r="G49" s="1"/>
      <c r="H49" s="4"/>
    </row>
    <row r="50" customFormat="false" ht="11.25" hidden="false" customHeight="true" outlineLevel="0" collapsed="false">
      <c r="B50" s="5" t="s">
        <v>56</v>
      </c>
      <c r="G50" s="1"/>
      <c r="H50" s="4"/>
    </row>
    <row r="51" customFormat="false" ht="13.5" hidden="false" customHeight="true" outlineLevel="0" collapsed="false">
      <c r="B51" s="36"/>
      <c r="G51" s="37" t="s">
        <v>57</v>
      </c>
      <c r="H51" s="2"/>
    </row>
    <row r="52" customFormat="false" ht="13.5" hidden="false" customHeight="true" outlineLevel="0" collapsed="false">
      <c r="B52" s="5" t="s">
        <v>58</v>
      </c>
      <c r="G52" s="38" t="s">
        <v>9</v>
      </c>
      <c r="H52" s="39" t="n">
        <v>2690</v>
      </c>
    </row>
    <row r="53" customFormat="false" ht="15.75" hidden="false" customHeight="true" outlineLevel="0" collapsed="false">
      <c r="B53" s="5" t="s">
        <v>59</v>
      </c>
      <c r="D53" s="25"/>
      <c r="G53" s="38" t="s">
        <v>60</v>
      </c>
      <c r="H53" s="39" t="n">
        <v>612</v>
      </c>
    </row>
    <row r="54" customFormat="false" ht="39" hidden="false" customHeight="true" outlineLevel="0" collapsed="false">
      <c r="B54" s="5" t="s">
        <v>61</v>
      </c>
      <c r="G54" s="38" t="s">
        <v>62</v>
      </c>
      <c r="H54" s="39" t="n">
        <v>610</v>
      </c>
    </row>
    <row r="55" customFormat="false" ht="16.5" hidden="false" customHeight="true" outlineLevel="0" collapsed="false">
      <c r="B55" s="1"/>
      <c r="G55" s="40" t="s">
        <v>20</v>
      </c>
      <c r="H55" s="41" t="n">
        <f aca="false">SUM(H52:H54)</f>
        <v>3912</v>
      </c>
    </row>
    <row r="58" customFormat="false" ht="14.65" hidden="false" customHeight="false" outlineLevel="0" collapsed="false">
      <c r="B58" s="1"/>
      <c r="F58" s="36"/>
    </row>
    <row r="59" customFormat="false" ht="14.65" hidden="false" customHeight="false" outlineLevel="0" collapsed="false">
      <c r="B59" s="1"/>
    </row>
    <row r="60" customFormat="false" ht="14.65" hidden="false" customHeight="false" outlineLevel="0" collapsed="false">
      <c r="B60" s="1"/>
      <c r="E60" s="25"/>
    </row>
    <row r="61" customFormat="false" ht="14.65" hidden="false" customHeight="false" outlineLevel="0" collapsed="false">
      <c r="B61" s="1"/>
    </row>
    <row r="62" customFormat="false" ht="14.65" hidden="false" customHeight="false" outlineLevel="0" collapsed="false">
      <c r="B62" s="1"/>
    </row>
    <row r="63" customFormat="false" ht="14.65" hidden="false" customHeight="false" outlineLevel="0" collapsed="false">
      <c r="B63" s="1"/>
    </row>
  </sheetData>
  <mergeCells count="1">
    <mergeCell ref="B35:C35"/>
  </mergeCells>
  <printOptions headings="false" gridLines="false" gridLinesSet="true" horizontalCentered="false" verticalCentered="false"/>
  <pageMargins left="0.25" right="0.25" top="0.709722222222222" bottom="0.2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