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7.xml" ContentType="application/vnd.ms-excel.controlproperties+xml"/>
  <Override PartName="/xl/ctrlProps/ctrlProps8.xml" ContentType="application/vnd.ms-excel.controlproperties+xml"/>
  <Override PartName="/xl/ctrlProps/ctrlProps9.xml" ContentType="application/vnd.ms-excel.controlproperties+xml"/>
  <Override PartName="/xl/ctrlProps/ctrlProps10.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xl/drawings/drawing6.xml" ContentType="application/vnd.openxmlformats-officedocument.drawing+xml"/>
  <Override PartName="/xl/drawings/vmlDrawing2.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ntrol-M Order Form" sheetId="1" state="visible" r:id="rId3"/>
    <sheet name="Control-SA Order Form" sheetId="2" state="visible" r:id="rId4"/>
    <sheet name="CTM Licenses By Business" sheetId="3" state="visible" r:id="rId5"/>
    <sheet name="CTSA Licenses By Type" sheetId="4" state="visible" r:id="rId6"/>
  </sheets>
  <definedNames>
    <definedName function="false" hidden="false" localSheetId="2" name="_xlnm.Print_Area" vbProcedure="false">'CTM Licenses By Business'!$A$1:$E$87</definedName>
    <definedName function="false" hidden="false" localSheetId="3" name="_xlnm.Print_Area" vbProcedure="false">'CTSA Licenses By Type'!$A$1:$E$49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<sst xmlns="http://schemas.openxmlformats.org/spreadsheetml/2006/main" count="371" uniqueCount="131">
  <si>
    <r>
      <rPr>
        <b val="true"/>
        <i val="true"/>
        <sz val="14"/>
        <rFont val="Times New Roman"/>
        <family val="1"/>
      </rPr>
      <t xml:space="preserve">Product Order Form:</t>
    </r>
    <r>
      <rPr>
        <i val="true"/>
        <sz val="14"/>
        <rFont val="Times New Roman"/>
        <family val="1"/>
      </rPr>
      <t xml:space="preserve">  Open System Products</t>
    </r>
  </si>
  <si>
    <t xml:space="preserve">Product Order Form #               </t>
  </si>
  <si>
    <t xml:space="preserve">SUPPORT</t>
  </si>
  <si>
    <t xml:space="preserve">DESIGNATED CPU</t>
  </si>
  <si>
    <t xml:space="preserve">PRODUCT</t>
  </si>
  <si>
    <t xml:space="preserve">LICENSE FEE</t>
  </si>
  <si>
    <t xml:space="preserve">SLA #</t>
  </si>
  <si>
    <t xml:space="preserve">ITEM#</t>
  </si>
  <si>
    <t xml:space="preserve">QUANTITY</t>
  </si>
  <si>
    <t xml:space="preserve">PRODUCT DESCRIPTION</t>
  </si>
  <si>
    <t xml:space="preserve">B=BASE</t>
  </si>
  <si>
    <t xml:space="preserve">TIER</t>
  </si>
  <si>
    <t xml:space="preserve">MACHINE TYPE &amp;</t>
  </si>
  <si>
    <t xml:space="preserve">MANUFACTURE</t>
  </si>
  <si>
    <t xml:space="preserve">EFFECTIVE</t>
  </si>
  <si>
    <t xml:space="preserve">UNIT COST</t>
  </si>
  <si>
    <t xml:space="preserve">TOTAL COST</t>
  </si>
  <si>
    <t xml:space="preserve">INSTALLATION LOCATION</t>
  </si>
  <si>
    <t xml:space="preserve">E=EXTENDED</t>
  </si>
  <si>
    <t xml:space="preserve">MODEL</t>
  </si>
  <si>
    <t xml:space="preserve">#</t>
  </si>
  <si>
    <t xml:space="preserve">DATE</t>
  </si>
  <si>
    <t xml:space="preserve">Enterprise Control Station </t>
  </si>
  <si>
    <t xml:space="preserve">E</t>
  </si>
  <si>
    <t xml:space="preserve">Flat Rate</t>
  </si>
  <si>
    <t xml:space="preserve">ECS Additional Seat</t>
  </si>
  <si>
    <t xml:space="preserve">Seat</t>
  </si>
  <si>
    <t xml:space="preserve">Control-M/Agent for Windows NT/W2K</t>
  </si>
  <si>
    <t xml:space="preserve">Workgroup</t>
  </si>
  <si>
    <t xml:space="preserve">Control-M/Server for Solaris</t>
  </si>
  <si>
    <t xml:space="preserve">Control-M/Agent for Solaris</t>
  </si>
  <si>
    <t xml:space="preserve">Enterprise 1</t>
  </si>
  <si>
    <t xml:space="preserve">Department</t>
  </si>
  <si>
    <t xml:space="preserve">Patrol KM for Control-M for Windows </t>
  </si>
  <si>
    <t xml:space="preserve">Patrol KM for Control-M for Distributed Systems</t>
  </si>
  <si>
    <t xml:space="preserve">Control-M Option for SAP/R3 for Windows</t>
  </si>
  <si>
    <t xml:space="preserve">Control-M Option for SAP/R3 for Dist. Systems</t>
  </si>
  <si>
    <t xml:space="preserve">Control-M/Desktop (Seats)</t>
  </si>
  <si>
    <t xml:space="preserve">Control-M/Links for Distributed Systems</t>
  </si>
  <si>
    <t xml:space="preserve">Control-M/WebAccess</t>
  </si>
  <si>
    <t xml:space="preserve">Control-M/WebAccess Server</t>
  </si>
  <si>
    <t xml:space="preserve">Total</t>
  </si>
  <si>
    <t xml:space="preserve">Less Discount</t>
  </si>
  <si>
    <t xml:space="preserve">Maintenance</t>
  </si>
  <si>
    <t xml:space="preserve">Professional Services (Rate is Weighted Avg.)</t>
  </si>
  <si>
    <t xml:space="preserve">Estimate</t>
  </si>
  <si>
    <t xml:space="preserve"> This Product Order Form is valid through November 30, 2000.</t>
  </si>
  <si>
    <t xml:space="preserve">ACCEPTED BY LICENSOR: BMC Software Distribution, Inc.</t>
  </si>
  <si>
    <t xml:space="preserve">        ACCEPTED BY LICENSEE: Enron Corporation</t>
  </si>
  <si>
    <t xml:space="preserve">By:</t>
  </si>
  <si>
    <t xml:space="preserve">        By:</t>
  </si>
  <si>
    <t xml:space="preserve">Name:</t>
  </si>
  <si>
    <t xml:space="preserve">        Name:</t>
  </si>
  <si>
    <t xml:space="preserve">Title:</t>
  </si>
  <si>
    <t xml:space="preserve">        Title:</t>
  </si>
  <si>
    <t xml:space="preserve">Date:</t>
  </si>
  <si>
    <t xml:space="preserve">        Date:</t>
  </si>
  <si>
    <t xml:space="preserve">Open Systems Order Form:CNT-ZZ027BMC-POF:09</t>
  </si>
  <si>
    <t xml:space="preserve">Enterprise Security Station</t>
  </si>
  <si>
    <t xml:space="preserve">Control-SA/Passport Server</t>
  </si>
  <si>
    <t xml:space="preserve">Control-SA/Workflow Server</t>
  </si>
  <si>
    <t xml:space="preserve">Control-SA/Links Server</t>
  </si>
  <si>
    <t xml:space="preserve">Control-SA/Agent for W2K</t>
  </si>
  <si>
    <t xml:space="preserve">Control-SA/Agent for NT</t>
  </si>
  <si>
    <t xml:space="preserve">Control-SA/Agent for Sun Solaris</t>
  </si>
  <si>
    <t xml:space="preserve">Control-SA/Agent for HP Unix</t>
  </si>
  <si>
    <t xml:space="preserve">Control-SA/Agent for Open VMS</t>
  </si>
  <si>
    <t xml:space="preserve">Control-SA/Agent for SAP/R3</t>
  </si>
  <si>
    <t xml:space="preserve">Control-SA/Agent for Oracle</t>
  </si>
  <si>
    <t xml:space="preserve">Control-SA/Agent for Lotus Notes</t>
  </si>
  <si>
    <t xml:space="preserve">Control-SA/Agent for Novell</t>
  </si>
  <si>
    <t xml:space="preserve">Enterprise Security User</t>
  </si>
  <si>
    <t xml:space="preserve">Control-SA/Passport User</t>
  </si>
  <si>
    <t xml:space="preserve">Control-SA/Workflow User</t>
  </si>
  <si>
    <t xml:space="preserve">Control-SA/Links User</t>
  </si>
  <si>
    <t xml:space="preserve">Enterprise Control Station and User-Based Tools</t>
  </si>
  <si>
    <t xml:space="preserve">License Description</t>
  </si>
  <si>
    <t xml:space="preserve">     Tier      </t>
  </si>
  <si>
    <t xml:space="preserve">Qty.</t>
  </si>
  <si>
    <t xml:space="preserve">List Price</t>
  </si>
  <si>
    <t xml:space="preserve">Total Fee</t>
  </si>
  <si>
    <r>
      <rPr>
        <sz val="12"/>
        <rFont val="Times New Roman"/>
        <family val="1"/>
      </rPr>
      <t xml:space="preserve">Enterprise Control Station </t>
    </r>
    <r>
      <rPr>
        <sz val="10"/>
        <rFont val="Times New Roman"/>
        <family val="1"/>
      </rPr>
      <t xml:space="preserve">(Production)</t>
    </r>
  </si>
  <si>
    <t xml:space="preserve">N/A</t>
  </si>
  <si>
    <r>
      <rPr>
        <sz val="12"/>
        <rFont val="Times New Roman"/>
        <family val="1"/>
      </rPr>
      <t xml:space="preserve">Additional Users </t>
    </r>
    <r>
      <rPr>
        <sz val="10"/>
        <rFont val="Times New Roman"/>
        <family val="1"/>
      </rPr>
      <t xml:space="preserve">(One seat included with ECS)</t>
    </r>
  </si>
  <si>
    <r>
      <rPr>
        <sz val="12"/>
        <rFont val="Times New Roman"/>
        <family val="1"/>
      </rPr>
      <t xml:space="preserve">Enterprise Control Station </t>
    </r>
    <r>
      <rPr>
        <sz val="10"/>
        <rFont val="Times New Roman"/>
        <family val="1"/>
      </rPr>
      <t xml:space="preserve">(Development)</t>
    </r>
  </si>
  <si>
    <r>
      <rPr>
        <sz val="12"/>
        <rFont val="Times New Roman"/>
        <family val="1"/>
      </rPr>
      <t xml:space="preserve">Control-M/WebAccess </t>
    </r>
    <r>
      <rPr>
        <sz val="10"/>
        <rFont val="Times New Roman"/>
        <family val="1"/>
      </rPr>
      <t xml:space="preserve">(Server)</t>
    </r>
  </si>
  <si>
    <r>
      <rPr>
        <sz val="12"/>
        <rFont val="Times New Roman"/>
        <family val="1"/>
      </rPr>
      <t xml:space="preserve">Control-M/WebAccess </t>
    </r>
    <r>
      <rPr>
        <sz val="10"/>
        <rFont val="Times New Roman"/>
        <family val="1"/>
      </rPr>
      <t xml:space="preserve">(Seats)</t>
    </r>
  </si>
  <si>
    <r>
      <rPr>
        <sz val="12"/>
        <rFont val="Times New Roman"/>
        <family val="1"/>
      </rPr>
      <t xml:space="preserve">Control-M/Desktop </t>
    </r>
    <r>
      <rPr>
        <sz val="10"/>
        <rFont val="Times New Roman"/>
        <family val="1"/>
      </rPr>
      <t xml:space="preserve">(Seats)</t>
    </r>
  </si>
  <si>
    <t xml:space="preserve">Enron North America Tier-Based Licenses</t>
  </si>
  <si>
    <t xml:space="preserve">Control-M/Server Unix</t>
  </si>
  <si>
    <r>
      <rPr>
        <sz val="12"/>
        <rFont val="Times New Roman"/>
        <family val="1"/>
      </rPr>
      <t xml:space="preserve">Control-M/Server </t>
    </r>
    <r>
      <rPr>
        <sz val="10"/>
        <rFont val="Times New Roman"/>
        <family val="1"/>
      </rPr>
      <t xml:space="preserve">(Develop)</t>
    </r>
  </si>
  <si>
    <t xml:space="preserve">Control-M/Agent Unix</t>
  </si>
  <si>
    <t xml:space="preserve">Control-M/Agent NT/2K</t>
  </si>
  <si>
    <t xml:space="preserve">Control-M/Patrol KM’s for above</t>
  </si>
  <si>
    <t xml:space="preserve">Various</t>
  </si>
  <si>
    <t xml:space="preserve">  Various</t>
  </si>
  <si>
    <t xml:space="preserve">Enron Transportation &amp; Storage Tier-Based Licenses</t>
  </si>
  <si>
    <t xml:space="preserve">SAP/R3 Processing Management Licenses</t>
  </si>
  <si>
    <t xml:space="preserve">ECS and User-Based Tools</t>
  </si>
  <si>
    <t xml:space="preserve">Additional ECS Users </t>
  </si>
  <si>
    <t xml:space="preserve">Control-M Tier-Based Licenses</t>
  </si>
  <si>
    <t xml:space="preserve">SAP/R3 Processing Option for Windows</t>
  </si>
  <si>
    <t xml:space="preserve">SAP/R3 Processing Option for Unix</t>
  </si>
  <si>
    <t xml:space="preserve">Control-M License Summary</t>
  </si>
  <si>
    <t xml:space="preserve">Functional Area or Business Unit</t>
  </si>
  <si>
    <t xml:space="preserve">Discount</t>
  </si>
  <si>
    <r>
      <rPr>
        <b val="true"/>
        <sz val="12"/>
        <rFont val="Times New Roman"/>
        <family val="1"/>
      </rPr>
      <t xml:space="preserve">_</t>
    </r>
    <r>
      <rPr>
        <b val="true"/>
        <u val="single"/>
        <sz val="12"/>
        <rFont val="Times New Roman"/>
        <family val="1"/>
      </rPr>
      <t xml:space="preserve">Net Fee_</t>
    </r>
  </si>
  <si>
    <t xml:space="preserve">Enterprise Control Station &amp; User-Based Tools</t>
  </si>
  <si>
    <t xml:space="preserve">Enron North America</t>
  </si>
  <si>
    <t xml:space="preserve">Enron Transportation &amp; Storage</t>
  </si>
  <si>
    <t xml:space="preserve">Enron SAP/R3 Processing Management</t>
  </si>
  <si>
    <t xml:space="preserve">Total All Software Licenses</t>
  </si>
  <si>
    <t xml:space="preserve">Professional Services Estimate</t>
  </si>
  <si>
    <t xml:space="preserve">Estimated</t>
  </si>
  <si>
    <t xml:space="preserve">Daily</t>
  </si>
  <si>
    <t xml:space="preserve">Consulting Services</t>
  </si>
  <si>
    <t xml:space="preserve">Days</t>
  </si>
  <si>
    <t xml:space="preserve">Rate</t>
  </si>
  <si>
    <t xml:space="preserve">Services</t>
  </si>
  <si>
    <t xml:space="preserve">Engagement Manager</t>
  </si>
  <si>
    <t xml:space="preserve">Consultant</t>
  </si>
  <si>
    <t xml:space="preserve">On-site Training Classes</t>
  </si>
  <si>
    <t xml:space="preserve">Enterprise Security Station and Control-SA Servers</t>
  </si>
  <si>
    <r>
      <rPr>
        <sz val="12"/>
        <rFont val="Times New Roman"/>
        <family val="1"/>
      </rPr>
      <t xml:space="preserve">Enterprise Security Station </t>
    </r>
    <r>
      <rPr>
        <sz val="10"/>
        <rFont val="Times New Roman"/>
        <family val="1"/>
      </rPr>
      <t xml:space="preserve">(Production)</t>
    </r>
  </si>
  <si>
    <r>
      <rPr>
        <sz val="12"/>
        <rFont val="Times New Roman"/>
        <family val="1"/>
      </rPr>
      <t xml:space="preserve">Enterprise Security Station </t>
    </r>
    <r>
      <rPr>
        <sz val="10"/>
        <rFont val="Times New Roman"/>
        <family val="1"/>
      </rPr>
      <t xml:space="preserve">(Development)</t>
    </r>
  </si>
  <si>
    <t xml:space="preserve">Control-SA Agent Licenses</t>
  </si>
  <si>
    <t xml:space="preserve">Control-SA Enterprise User Licenses</t>
  </si>
  <si>
    <t xml:space="preserve">Control-SA License Summary</t>
  </si>
  <si>
    <t xml:space="preserve">License Category</t>
  </si>
  <si>
    <t xml:space="preserve">Enterprise Security Station &amp; Servers</t>
  </si>
  <si>
    <t xml:space="preserve">Control-SA/Agent Licenses</t>
  </si>
</sst>
</file>

<file path=xl/styles.xml><?xml version="1.0" encoding="utf-8"?>
<styleSheet xmlns="http://schemas.openxmlformats.org/spreadsheetml/2006/main">
  <numFmts count="10">
    <numFmt numFmtId="164" formatCode="General"/>
    <numFmt numFmtId="165" formatCode="#,##0"/>
    <numFmt numFmtId="166" formatCode="[$-409]m/d/yyyy"/>
    <numFmt numFmtId="167" formatCode="mm\-dd\-yy"/>
    <numFmt numFmtId="168" formatCode="\$#,##0_);[RED]&quot;($&quot;#,##0\)"/>
    <numFmt numFmtId="169" formatCode="\$#,##0.00"/>
    <numFmt numFmtId="170" formatCode="#,##0.00"/>
    <numFmt numFmtId="171" formatCode="[$-409]#,##0_);[RED]\(#,##0\)"/>
    <numFmt numFmtId="172" formatCode="_(* #,##0.00_);_(* \(#,##0.00\);_(* \-??_);_(@_)"/>
    <numFmt numFmtId="173" formatCode="\$#,##0.00_);[RED]&quot;($&quot;#,##0.00\)"/>
  </numFmts>
  <fonts count="30">
    <font>
      <sz val="11"/>
      <name val="Times New Roman"/>
      <family val="0"/>
    </font>
    <font>
      <sz val="10"/>
      <name val="Arial"/>
      <family val="0"/>
    </font>
    <font>
      <sz val="10"/>
      <name val="Arial"/>
      <family val="0"/>
    </font>
    <font>
      <sz val="10"/>
      <name val="Arial"/>
      <family val="0"/>
    </font>
    <font>
      <sz val="11"/>
      <name val="Times New Roman"/>
      <family val="1"/>
    </font>
    <font>
      <b val="true"/>
      <sz val="18"/>
      <name val="Times New Roman"/>
      <family val="1"/>
    </font>
    <font>
      <b val="true"/>
      <i val="true"/>
      <sz val="14"/>
      <name val="Times New Roman"/>
      <family val="1"/>
    </font>
    <font>
      <i val="true"/>
      <sz val="14"/>
      <name val="Times New Roman"/>
      <family val="1"/>
    </font>
    <font>
      <b val="true"/>
      <i val="true"/>
      <sz val="11"/>
      <name val="Times New Roman"/>
      <family val="0"/>
    </font>
    <font>
      <sz val="9"/>
      <name val="Times New Roman"/>
      <family val="1"/>
    </font>
    <font>
      <sz val="8.6"/>
      <name val="Times New Roman"/>
      <family val="1"/>
    </font>
    <font>
      <sz val="8.5"/>
      <name val="Times New Roman"/>
      <family val="1"/>
    </font>
    <font>
      <sz val="6.5"/>
      <name val="Times New Roman"/>
      <family val="1"/>
    </font>
    <font>
      <sz val="10"/>
      <name val="Times New Roman"/>
      <family val="1"/>
    </font>
    <font>
      <sz val="8"/>
      <name val="Times New Roman"/>
      <family val="1"/>
    </font>
    <font>
      <u val="single"/>
      <sz val="10"/>
      <name val="Times New Roman"/>
      <family val="1"/>
    </font>
    <font>
      <b val="true"/>
      <sz val="10"/>
      <name val="Times New Roman"/>
      <family val="1"/>
    </font>
    <font>
      <b val="true"/>
      <sz val="11"/>
      <name val="Times New Roman"/>
      <family val="1"/>
    </font>
    <font>
      <i val="true"/>
      <sz val="11"/>
      <name val="Times New Roman"/>
      <family val="1"/>
    </font>
    <font>
      <i val="true"/>
      <sz val="11"/>
      <name val="Times New Roman"/>
      <family val="0"/>
    </font>
    <font>
      <sz val="8.5"/>
      <name val="Arial"/>
      <family val="2"/>
    </font>
    <font>
      <b val="true"/>
      <sz val="18"/>
      <name val="Times New Roman"/>
      <family val="0"/>
    </font>
    <font>
      <b val="true"/>
      <sz val="9"/>
      <name val="Times New Roman"/>
      <family val="0"/>
    </font>
    <font>
      <sz val="7"/>
      <name val="Times New Roman"/>
      <family val="1"/>
    </font>
    <font>
      <sz val="10"/>
      <name val="Times New Roman"/>
      <family val="0"/>
    </font>
    <font>
      <b val="true"/>
      <sz val="12"/>
      <name val="Arial"/>
      <family val="2"/>
    </font>
    <font>
      <sz val="12"/>
      <name val="Times New Roman"/>
      <family val="1"/>
    </font>
    <font>
      <b val="true"/>
      <u val="single"/>
      <sz val="12"/>
      <name val="Times New Roman"/>
      <family val="1"/>
    </font>
    <font>
      <b val="true"/>
      <sz val="12"/>
      <name val="Times New Roman"/>
      <family val="1"/>
    </font>
    <font>
      <u val="single"/>
      <sz val="12"/>
      <name val="Times New Roman"/>
      <family val="1"/>
    </font>
  </fonts>
  <fills count="2">
    <fill>
      <patternFill patternType="none"/>
    </fill>
    <fill>
      <patternFill patternType="gray125"/>
    </fill>
  </fills>
  <borders count="12">
    <border diagonalUp="false" diagonalDown="false">
      <left/>
      <right/>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 fillId="0" borderId="0" applyFont="true" applyBorder="true" applyAlignment="true" applyProtection="true">
      <alignment horizontal="general" vertical="bottom" textRotation="0" wrapText="false" indent="0" shrinkToFit="false"/>
      <protection locked="true" hidden="false"/>
    </xf>
  </cellStyleXfs>
  <cellXfs count="10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fill" vertical="bottom" textRotation="0" wrapText="false" indent="0" shrinkToFit="false"/>
      <protection locked="true" hidden="false"/>
    </xf>
    <xf numFmtId="164" fontId="4" fillId="0" borderId="0" xfId="0" applyFont="true" applyBorder="false" applyAlignment="true" applyProtection="true">
      <alignment horizontal="fill" vertical="bottom" textRotation="0" wrapText="false" indent="0" shrinkToFit="false"/>
      <protection locked="true" hidden="false"/>
    </xf>
    <xf numFmtId="164" fontId="9" fillId="0" borderId="0" xfId="0" applyFont="true" applyBorder="false" applyAlignment="true" applyProtection="true">
      <alignment horizontal="fil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2" fillId="0" borderId="1" xfId="0" applyFont="true" applyBorder="true" applyAlignment="true" applyProtection="true">
      <alignment horizontal="center" vertical="bottom" textRotation="0" wrapText="false" indent="0" shrinkToFit="false"/>
      <protection locked="true" hidden="false"/>
    </xf>
    <xf numFmtId="164" fontId="12" fillId="0" borderId="2" xfId="0" applyFont="true" applyBorder="true" applyAlignment="true" applyProtection="true">
      <alignment horizontal="center" vertical="bottom" textRotation="0" wrapText="false" indent="0" shrinkToFit="false"/>
      <protection locked="true" hidden="false"/>
    </xf>
    <xf numFmtId="164" fontId="12" fillId="0" borderId="3" xfId="0" applyFont="true" applyBorder="true" applyAlignment="true" applyProtection="true">
      <alignment horizontal="center" vertical="bottom" textRotation="0" wrapText="false" indent="0" shrinkToFit="false"/>
      <protection locked="true" hidden="false"/>
    </xf>
    <xf numFmtId="164" fontId="12" fillId="0" borderId="4" xfId="0" applyFont="true" applyBorder="true" applyAlignment="true" applyProtection="true">
      <alignment horizontal="center" vertical="bottom" textRotation="0" wrapText="false" indent="0" shrinkToFit="false"/>
      <protection locked="true" hidden="false"/>
    </xf>
    <xf numFmtId="164" fontId="12" fillId="0" borderId="5" xfId="0" applyFont="true" applyBorder="true" applyAlignment="true" applyProtection="true">
      <alignment horizontal="center" vertical="bottom" textRotation="0" wrapText="false" indent="0" shrinkToFit="false"/>
      <protection locked="true" hidden="false"/>
    </xf>
    <xf numFmtId="164" fontId="12" fillId="0" borderId="6" xfId="0" applyFont="true" applyBorder="true" applyAlignment="true" applyProtection="true">
      <alignment horizontal="center" vertical="bottom" textRotation="0" wrapText="false" indent="0" shrinkToFit="false"/>
      <protection locked="true" hidden="false"/>
    </xf>
    <xf numFmtId="164" fontId="12" fillId="0" borderId="7" xfId="0" applyFont="true" applyBorder="true" applyAlignment="true" applyProtection="true">
      <alignment horizontal="center"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false" hidden="false"/>
    </xf>
    <xf numFmtId="164" fontId="13" fillId="0" borderId="4" xfId="0" applyFont="true" applyBorder="true" applyAlignment="true" applyProtection="true">
      <alignment horizontal="center" vertical="bottom" textRotation="0" wrapText="false" indent="0" shrinkToFit="false"/>
      <protection locked="false" hidden="false"/>
    </xf>
    <xf numFmtId="164" fontId="13" fillId="0" borderId="8" xfId="0" applyFont="true" applyBorder="true" applyAlignment="true" applyProtection="false">
      <alignment horizontal="center" vertical="bottom" textRotation="0" wrapText="false" indent="0" shrinkToFit="false"/>
      <protection locked="true" hidden="false"/>
    </xf>
    <xf numFmtId="165" fontId="13"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true" applyProtection="false">
      <alignment horizontal="center" vertical="bottom" textRotation="0" wrapText="false" indent="0" shrinkToFit="false"/>
      <protection locked="true" hidden="false"/>
    </xf>
    <xf numFmtId="166" fontId="13" fillId="0" borderId="1" xfId="0" applyFont="true" applyBorder="true" applyAlignment="true" applyProtection="false">
      <alignment horizontal="center" vertical="bottom" textRotation="0" wrapText="false" indent="0" shrinkToFit="false"/>
      <protection locked="true" hidden="false"/>
    </xf>
    <xf numFmtId="165" fontId="13" fillId="0" borderId="8" xfId="0" applyFont="true" applyBorder="true" applyAlignment="true" applyProtection="false">
      <alignment horizontal="center" vertical="bottom" textRotation="0" wrapText="false" indent="0" shrinkToFit="false"/>
      <protection locked="true" hidden="false"/>
    </xf>
    <xf numFmtId="164" fontId="13" fillId="0" borderId="2" xfId="0" applyFont="true" applyBorder="true" applyAlignment="false" applyProtection="true">
      <alignment horizontal="general" vertical="bottom" textRotation="0" wrapText="false" indent="0" shrinkToFit="false"/>
      <protection locked="false" hidden="false"/>
    </xf>
    <xf numFmtId="164" fontId="13" fillId="0" borderId="9" xfId="0" applyFont="true" applyBorder="true" applyAlignment="true" applyProtection="false">
      <alignment horizontal="center" vertical="bottom" textRotation="0" wrapText="false" indent="0" shrinkToFit="false"/>
      <protection locked="true" hidden="false"/>
    </xf>
    <xf numFmtId="165" fontId="13" fillId="0" borderId="4" xfId="0" applyFont="true" applyBorder="true" applyAlignment="true" applyProtection="false">
      <alignment horizontal="center" vertical="bottom" textRotation="0" wrapText="false" indent="0" shrinkToFit="false"/>
      <protection locked="true" hidden="false"/>
    </xf>
    <xf numFmtId="164" fontId="13" fillId="0" borderId="4" xfId="0" applyFont="true" applyBorder="true" applyAlignment="false" applyProtection="false">
      <alignment horizontal="general" vertical="bottom" textRotation="0" wrapText="false" indent="0" shrinkToFit="false"/>
      <protection locked="true" hidden="false"/>
    </xf>
    <xf numFmtId="164" fontId="14" fillId="0" borderId="4" xfId="0" applyFont="true" applyBorder="true" applyAlignment="true" applyProtection="false">
      <alignment horizontal="center" vertical="bottom" textRotation="0" wrapText="false" indent="0" shrinkToFit="false"/>
      <protection locked="true" hidden="false"/>
    </xf>
    <xf numFmtId="164" fontId="13" fillId="0" borderId="4" xfId="0" applyFont="true" applyBorder="true" applyAlignment="true" applyProtection="false">
      <alignment horizontal="center" vertical="bottom" textRotation="0" wrapText="false" indent="0" shrinkToFit="false"/>
      <protection locked="true" hidden="false"/>
    </xf>
    <xf numFmtId="166" fontId="13" fillId="0" borderId="4" xfId="0" applyFont="true" applyBorder="true" applyAlignment="true" applyProtection="false">
      <alignment horizontal="center" vertical="bottom" textRotation="0" wrapText="false" indent="0" shrinkToFit="false"/>
      <protection locked="true" hidden="false"/>
    </xf>
    <xf numFmtId="165" fontId="13" fillId="0" borderId="9"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false" applyProtection="true">
      <alignment horizontal="general" vertical="bottom" textRotation="0" wrapText="false" indent="0" shrinkToFit="false"/>
      <protection locked="false" hidden="false"/>
    </xf>
    <xf numFmtId="165" fontId="15" fillId="0" borderId="4" xfId="0" applyFont="true" applyBorder="true" applyAlignment="true" applyProtection="false">
      <alignment horizontal="center" vertical="bottom" textRotation="0" wrapText="false" indent="0" shrinkToFit="false"/>
      <protection locked="true" hidden="false"/>
    </xf>
    <xf numFmtId="164" fontId="13" fillId="0" borderId="9" xfId="0" applyFont="true" applyBorder="true" applyAlignment="true" applyProtection="true">
      <alignment horizontal="center" vertical="bottom" textRotation="0" wrapText="false" indent="0" shrinkToFit="false"/>
      <protection locked="false" hidden="false"/>
    </xf>
    <xf numFmtId="164" fontId="13" fillId="0" borderId="4"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bottom" textRotation="0" wrapText="false" indent="0" shrinkToFit="false"/>
      <protection locked="false" hidden="false"/>
    </xf>
    <xf numFmtId="167" fontId="13" fillId="0" borderId="4" xfId="0" applyFont="true" applyBorder="true" applyAlignment="true" applyProtection="true">
      <alignment horizontal="center" vertical="bottom" textRotation="0" wrapText="false" indent="0" shrinkToFit="false"/>
      <protection locked="false" hidden="false"/>
    </xf>
    <xf numFmtId="168" fontId="16" fillId="0" borderId="9" xfId="0" applyFont="true" applyBorder="true" applyAlignment="true" applyProtection="true">
      <alignment horizontal="center" vertical="bottom" textRotation="0" wrapText="false" indent="0" shrinkToFit="false"/>
      <protection locked="false" hidden="false"/>
    </xf>
    <xf numFmtId="168" fontId="13" fillId="0" borderId="4" xfId="0" applyFont="true" applyBorder="true" applyAlignment="true" applyProtection="true">
      <alignment horizontal="right" vertical="bottom" textRotation="0" wrapText="false" indent="0" shrinkToFit="false"/>
      <protection locked="false" hidden="false"/>
    </xf>
    <xf numFmtId="164" fontId="13" fillId="0" borderId="5" xfId="0" applyFont="true" applyBorder="true" applyAlignment="true" applyProtection="true">
      <alignment horizontal="center" vertical="bottom" textRotation="0" wrapText="false" indent="0" shrinkToFit="false"/>
      <protection locked="false" hidden="false"/>
    </xf>
    <xf numFmtId="168" fontId="13" fillId="0" borderId="9" xfId="0" applyFont="true" applyBorder="true" applyAlignment="true" applyProtection="true">
      <alignment horizontal="center" vertical="bottom" textRotation="0" wrapText="false" indent="0" shrinkToFit="false"/>
      <protection locked="false" hidden="false"/>
    </xf>
    <xf numFmtId="168" fontId="15" fillId="0" borderId="4" xfId="0" applyFont="true" applyBorder="true" applyAlignment="true" applyProtection="true">
      <alignment horizontal="right" vertical="bottom" textRotation="0" wrapText="false" indent="0" shrinkToFit="false"/>
      <protection locked="false" hidden="false"/>
    </xf>
    <xf numFmtId="164" fontId="13" fillId="0" borderId="7" xfId="0" applyFont="true" applyBorder="true" applyAlignment="true" applyProtection="true">
      <alignment horizontal="left" vertical="bottom" textRotation="0" wrapText="false" indent="0" shrinkToFit="false"/>
      <protection locked="false" hidden="false"/>
    </xf>
    <xf numFmtId="164" fontId="13" fillId="0" borderId="10" xfId="0" applyFont="true" applyBorder="true" applyAlignment="true" applyProtection="true">
      <alignment horizontal="center" vertical="bottom" textRotation="0" wrapText="false" indent="0" shrinkToFit="false"/>
      <protection locked="false" hidden="false"/>
    </xf>
    <xf numFmtId="164" fontId="13" fillId="0" borderId="7" xfId="0" applyFont="true" applyBorder="true" applyAlignment="true" applyProtection="true">
      <alignment horizontal="center" vertical="bottom" textRotation="0" wrapText="false" indent="0" shrinkToFit="false"/>
      <protection locked="fals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13" fillId="0" borderId="11" xfId="0" applyFont="true" applyBorder="true" applyAlignment="true" applyProtection="true">
      <alignment horizontal="center" vertical="bottom" textRotation="0" wrapText="false" indent="0" shrinkToFit="false"/>
      <protection locked="false" hidden="false"/>
    </xf>
    <xf numFmtId="164" fontId="13" fillId="0" borderId="7" xfId="0" applyFont="true" applyBorder="true" applyAlignment="false" applyProtection="true">
      <alignment horizontal="general" vertical="bottom" textRotation="0" wrapText="false" indent="0" shrinkToFit="false"/>
      <protection locked="false" hidden="false"/>
    </xf>
    <xf numFmtId="167" fontId="13" fillId="0" borderId="7" xfId="0" applyFont="true" applyBorder="true" applyAlignment="true" applyProtection="true">
      <alignment horizontal="center" vertical="bottom" textRotation="0" wrapText="false" indent="0" shrinkToFit="false"/>
      <protection locked="false" hidden="false"/>
    </xf>
    <xf numFmtId="168" fontId="13" fillId="0" borderId="10" xfId="0" applyFont="true" applyBorder="true" applyAlignment="true" applyProtection="true">
      <alignment horizontal="center" vertical="bottom" textRotation="0" wrapText="false" indent="0" shrinkToFit="false"/>
      <protection locked="false" hidden="false"/>
    </xf>
    <xf numFmtId="168" fontId="13" fillId="0" borderId="7" xfId="0" applyFont="true" applyBorder="true" applyAlignment="true" applyProtection="true">
      <alignment horizontal="center" vertical="bottom" textRotation="0" wrapText="false" indent="0" shrinkToFit="false"/>
      <protection locked="false" hidden="false"/>
    </xf>
    <xf numFmtId="164" fontId="13" fillId="0" borderId="6"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4" fontId="4" fillId="0" borderId="7"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9" fillId="0" borderId="0" xfId="0" applyFont="true" applyBorder="true" applyAlignment="true" applyProtection="true">
      <alignment horizontal="left" vertical="bottom" textRotation="0" wrapText="false" indent="0" shrinkToFit="false"/>
      <protection locked="true" hidden="false"/>
    </xf>
    <xf numFmtId="164" fontId="17"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fals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right" vertical="bottom" textRotation="0" wrapText="false" indent="0" shrinkToFit="false"/>
      <protection locked="true" hidden="false"/>
    </xf>
    <xf numFmtId="164" fontId="24" fillId="0" borderId="1" xfId="0" applyFont="true" applyBorder="true" applyAlignment="true" applyProtection="false">
      <alignment horizontal="center" vertical="bottom" textRotation="0" wrapText="false" indent="0" shrinkToFit="false"/>
      <protection locked="true" hidden="false"/>
    </xf>
    <xf numFmtId="165" fontId="1" fillId="0" borderId="1"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8" fontId="13" fillId="0" borderId="1" xfId="0" applyFont="true" applyBorder="true" applyAlignment="false" applyProtection="false">
      <alignment horizontal="general" vertical="bottom" textRotation="0" wrapText="fals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8" fontId="13" fillId="0" borderId="1" xfId="0" applyFont="true" applyBorder="true" applyAlignment="true" applyProtection="false">
      <alignment horizontal="center" vertical="bottom" textRotation="0" wrapText="false" indent="0" shrinkToFit="false"/>
      <protection locked="true" hidden="false"/>
    </xf>
    <xf numFmtId="164" fontId="24" fillId="0" borderId="4" xfId="0" applyFont="true" applyBorder="true" applyAlignment="true" applyProtection="false">
      <alignment horizontal="center" vertical="bottom" textRotation="0" wrapText="false" indent="0" shrinkToFit="false"/>
      <protection locked="true" hidden="false"/>
    </xf>
    <xf numFmtId="165" fontId="1" fillId="0" borderId="4" xfId="0" applyFont="true" applyBorder="true" applyAlignment="true" applyProtection="false">
      <alignment horizontal="center" vertical="bottom" textRotation="0" wrapText="false" indent="0" shrinkToFit="false"/>
      <protection locked="true" hidden="false"/>
    </xf>
    <xf numFmtId="165" fontId="13" fillId="0" borderId="4" xfId="0" applyFont="true" applyBorder="true" applyAlignment="false" applyProtection="false">
      <alignment horizontal="general" vertical="bottom" textRotation="0" wrapText="false" indent="0" shrinkToFit="false"/>
      <protection locked="true" hidden="false"/>
    </xf>
    <xf numFmtId="168" fontId="13" fillId="0" borderId="4" xfId="0" applyFont="true" applyBorder="true" applyAlignment="false" applyProtection="false">
      <alignment horizontal="general" vertical="bottom" textRotation="0" wrapText="false" indent="0" shrinkToFit="false"/>
      <protection locked="true" hidden="false"/>
    </xf>
    <xf numFmtId="165" fontId="24" fillId="0" borderId="4" xfId="0" applyFont="true" applyBorder="true" applyAlignment="true" applyProtection="false">
      <alignment horizontal="center" vertical="bottom" textRotation="0" wrapText="false" indent="0" shrinkToFit="false"/>
      <protection locked="true" hidden="false"/>
    </xf>
    <xf numFmtId="169" fontId="13" fillId="0" borderId="4" xfId="0" applyFont="true" applyBorder="true" applyAlignment="true" applyProtection="false">
      <alignment horizontal="center" vertical="bottom" textRotation="0" wrapText="false" indent="0" shrinkToFit="false"/>
      <protection locked="true" hidden="false"/>
    </xf>
    <xf numFmtId="170" fontId="13" fillId="0" borderId="4"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true">
      <alignment horizontal="left" vertical="bottom" textRotation="0" wrapText="false" indent="0" shrinkToFit="false"/>
      <protection locked="false" hidden="false"/>
    </xf>
    <xf numFmtId="168" fontId="16" fillId="0" borderId="4" xfId="0" applyFont="true" applyBorder="true" applyAlignment="true" applyProtection="true">
      <alignment horizontal="center" vertical="bottom" textRotation="0" wrapText="false" indent="0" shrinkToFit="false"/>
      <protection locked="false" hidden="false"/>
    </xf>
    <xf numFmtId="168" fontId="13" fillId="0" borderId="4" xfId="0" applyFont="true" applyBorder="true" applyAlignment="true" applyProtection="true">
      <alignment horizontal="center" vertical="bottom" textRotation="0" wrapText="false" indent="0" shrinkToFit="false"/>
      <protection locked="fals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1" fillId="0" borderId="0" xfId="20" applyFont="false" applyBorder="false" applyAlignment="false" applyProtection="false">
      <alignment horizontal="general" vertical="bottom" textRotation="0" wrapText="false" indent="0" shrinkToFit="false"/>
      <protection locked="true" hidden="false"/>
    </xf>
    <xf numFmtId="164" fontId="1" fillId="0" borderId="0" xfId="20" applyFont="false" applyBorder="false" applyAlignment="true" applyProtection="false">
      <alignment horizontal="center" vertical="bottom" textRotation="0" wrapText="false" indent="0" shrinkToFit="false"/>
      <protection locked="true" hidden="false"/>
    </xf>
    <xf numFmtId="164" fontId="25" fillId="0" borderId="0" xfId="20" applyFont="true" applyBorder="true" applyAlignment="true" applyProtection="false">
      <alignment horizontal="center" vertical="bottom" textRotation="0" wrapText="false" indent="0" shrinkToFit="false"/>
      <protection locked="true" hidden="false"/>
    </xf>
    <xf numFmtId="164" fontId="26" fillId="0" borderId="0" xfId="20" applyFont="true" applyBorder="false" applyAlignment="false" applyProtection="false">
      <alignment horizontal="general" vertical="bottom" textRotation="0" wrapText="false" indent="0" shrinkToFit="false"/>
      <protection locked="true" hidden="false"/>
    </xf>
    <xf numFmtId="164" fontId="27" fillId="0" borderId="0" xfId="20" applyFont="true" applyBorder="false" applyAlignment="false" applyProtection="false">
      <alignment horizontal="general" vertical="bottom" textRotation="0" wrapText="false" indent="0" shrinkToFit="false"/>
      <protection locked="true" hidden="false"/>
    </xf>
    <xf numFmtId="164" fontId="27" fillId="0" borderId="0" xfId="20" applyFont="true" applyBorder="false" applyAlignment="true" applyProtection="false">
      <alignment horizontal="center" vertical="bottom" textRotation="0" wrapText="false" indent="0" shrinkToFit="false"/>
      <protection locked="true" hidden="false"/>
    </xf>
    <xf numFmtId="164" fontId="13" fillId="0" borderId="0" xfId="20" applyFont="true" applyBorder="false" applyAlignment="true" applyProtection="false">
      <alignment horizontal="center" vertical="bottom" textRotation="0" wrapText="false" indent="0" shrinkToFit="false"/>
      <protection locked="true" hidden="false"/>
    </xf>
    <xf numFmtId="164" fontId="26" fillId="0" borderId="0" xfId="20" applyFont="true" applyBorder="false" applyAlignment="true" applyProtection="false">
      <alignment horizontal="center" vertical="bottom" textRotation="0" wrapText="false" indent="0" shrinkToFit="false"/>
      <protection locked="true" hidden="false"/>
    </xf>
    <xf numFmtId="168" fontId="26" fillId="0" borderId="0" xfId="20" applyFont="true" applyBorder="false" applyAlignment="true" applyProtection="false">
      <alignment horizontal="center" vertical="bottom" textRotation="0" wrapText="false" indent="0" shrinkToFit="false"/>
      <protection locked="true" hidden="false"/>
    </xf>
    <xf numFmtId="165" fontId="26" fillId="0" borderId="0" xfId="20" applyFont="true" applyBorder="false" applyAlignment="true" applyProtection="false">
      <alignment horizontal="center" vertical="bottom" textRotation="0" wrapText="false" indent="0" shrinkToFit="false"/>
      <protection locked="true" hidden="false"/>
    </xf>
    <xf numFmtId="164" fontId="13" fillId="0" borderId="0" xfId="20" applyFont="true" applyBorder="false" applyAlignment="false" applyProtection="false">
      <alignment horizontal="general" vertical="bottom" textRotation="0" wrapText="false" indent="0" shrinkToFit="false"/>
      <protection locked="true" hidden="false"/>
    </xf>
    <xf numFmtId="164" fontId="27" fillId="0" borderId="0" xfId="20" applyFont="true" applyBorder="false" applyAlignment="true" applyProtection="false">
      <alignment horizontal="left" vertical="bottom" textRotation="0" wrapText="false" indent="0" shrinkToFit="false"/>
      <protection locked="true" hidden="false"/>
    </xf>
    <xf numFmtId="164" fontId="28" fillId="0" borderId="0" xfId="20" applyFont="true" applyBorder="false" applyAlignment="true" applyProtection="false">
      <alignment horizontal="center" vertical="bottom" textRotation="0" wrapText="false" indent="0" shrinkToFit="false"/>
      <protection locked="true" hidden="false"/>
    </xf>
    <xf numFmtId="171" fontId="26" fillId="0" borderId="0" xfId="20" applyFont="true" applyBorder="false" applyAlignment="true" applyProtection="false">
      <alignment horizontal="center" vertical="bottom" textRotation="0" wrapText="false" indent="0" shrinkToFit="false"/>
      <protection locked="true" hidden="false"/>
    </xf>
    <xf numFmtId="164" fontId="29" fillId="0" borderId="0" xfId="20" applyFont="true" applyBorder="false" applyAlignment="false" applyProtection="false">
      <alignment horizontal="general" vertical="bottom" textRotation="0" wrapText="false" indent="0" shrinkToFit="false"/>
      <protection locked="true" hidden="false"/>
    </xf>
    <xf numFmtId="165" fontId="29" fillId="0" borderId="0" xfId="20" applyFont="true" applyBorder="false" applyAlignment="true" applyProtection="false">
      <alignment horizontal="center"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5" fontId="26" fillId="0" borderId="0" xfId="15" applyFont="true" applyBorder="true" applyAlignment="true" applyProtection="true">
      <alignment horizontal="center" vertical="bottom" textRotation="0" wrapText="false" indent="0" shrinkToFit="false"/>
      <protection locked="true" hidden="false"/>
    </xf>
    <xf numFmtId="173" fontId="26" fillId="0" borderId="0" xfId="20" applyFont="true" applyBorder="false" applyAlignment="true" applyProtection="false">
      <alignment horizontal="center" vertical="bottom" textRotation="0" wrapText="false" indent="0" shrinkToFit="false"/>
      <protection locked="true" hidden="false"/>
    </xf>
    <xf numFmtId="170" fontId="26" fillId="0" borderId="0" xfId="20" applyFont="true" applyBorder="false" applyAlignment="true" applyProtection="false">
      <alignment horizontal="center" vertical="bottom" textRotation="0" wrapText="false" indent="0" shrinkToFit="false"/>
      <protection locked="true" hidden="false"/>
    </xf>
    <xf numFmtId="170" fontId="1" fillId="0" borderId="0" xfId="20" applyFont="false" applyBorder="false" applyAlignment="true" applyProtection="false">
      <alignment horizontal="center" vertical="bottom" textRotation="0" wrapText="false" indent="0" shrinkToFit="false"/>
      <protection locked="true" hidden="false"/>
    </xf>
    <xf numFmtId="171" fontId="29" fillId="0" borderId="0" xfId="20" applyFont="true" applyBorder="false" applyAlignment="true" applyProtection="false">
      <alignment horizontal="center"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Order Worksheet 11-28-00"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608400</xdr:colOff>
      <xdr:row>48</xdr:row>
      <xdr:rowOff>9720</xdr:rowOff>
    </xdr:from>
    <xdr:to>
      <xdr:col>12</xdr:col>
      <xdr:colOff>1127520</xdr:colOff>
      <xdr:row>48</xdr:row>
      <xdr:rowOff>190440</xdr:rowOff>
    </xdr:to>
    <xdr:sp>
      <xdr:nvSpPr>
        <xdr:cNvPr id="0" name="Text 152"/>
        <xdr:cNvSpPr/>
      </xdr:nvSpPr>
      <xdr:spPr>
        <a:xfrm>
          <a:off x="9251280" y="8266680"/>
          <a:ext cx="1276920" cy="1807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i="1" lang="en-US" sz="1100" strike="noStrike" u="none">
              <a:effectLst/>
              <a:uFillTx/>
              <a:latin typeface="Times New Roman"/>
            </a:rPr>
            <a:t>Page </a:t>
          </a:r>
          <a:r>
            <a:rPr b="0" lang="en-US" sz="1100" strike="noStrike" u="none">
              <a:effectLst/>
              <a:uFillTx/>
              <a:latin typeface="Times New Roman"/>
            </a:rPr>
            <a:t>        </a:t>
          </a:r>
          <a:r>
            <a:rPr b="0" i="1" lang="en-US" sz="1100" strike="noStrike" u="none">
              <a:effectLst/>
              <a:uFillTx/>
              <a:latin typeface="Times New Roman"/>
            </a:rPr>
            <a:t>of </a:t>
          </a:r>
          <a:r>
            <a:rPr b="0" i="1" lang="en-US" sz="1100" strike="noStrike" u="none">
              <a:effectLst/>
              <a:uFillTx/>
              <a:latin typeface="Times New Roman"/>
            </a:rPr>
            <a:t> </a:t>
          </a:r>
          <a:r>
            <a:rPr b="0" lang="en-US" sz="1100" strike="noStrike" u="none">
              <a:effectLst/>
              <a:uFillTx/>
              <a:latin typeface="Times New Roman"/>
            </a:rPr>
            <a:t>     </a:t>
          </a:r>
          <a:r>
            <a:rPr b="0" lang="en-US" sz="1100" strike="noStrike" u="none">
              <a:effectLst/>
              <a:uFillTx/>
              <a:latin typeface="Times New Roman"/>
            </a:rPr>
            <a:t> </a:t>
          </a:r>
          <a:endParaRPr b="0" lang="en-US" sz="1100" strike="noStrike" u="none">
            <a:effectLst/>
            <a:uFillTx/>
            <a:latin typeface="Times New Roman"/>
          </a:endParaRPr>
        </a:p>
      </xdr:txBody>
    </xdr:sp>
    <xdr:clientData/>
  </xdr:twoCellAnchor>
  <xdr:twoCellAnchor editAs="oneCell">
    <xdr:from>
      <xdr:col>3</xdr:col>
      <xdr:colOff>0</xdr:colOff>
      <xdr:row>44</xdr:row>
      <xdr:rowOff>0</xdr:rowOff>
    </xdr:from>
    <xdr:to>
      <xdr:col>6</xdr:col>
      <xdr:colOff>10800</xdr:colOff>
      <xdr:row>44</xdr:row>
      <xdr:rowOff>0</xdr:rowOff>
    </xdr:to>
    <xdr:sp>
      <xdr:nvSpPr>
        <xdr:cNvPr id="1" name="Line 2"/>
        <xdr:cNvSpPr/>
      </xdr:nvSpPr>
      <xdr:spPr>
        <a:xfrm>
          <a:off x="895320" y="7354080"/>
          <a:ext cx="3910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45</xdr:row>
      <xdr:rowOff>0</xdr:rowOff>
    </xdr:from>
    <xdr:to>
      <xdr:col>6</xdr:col>
      <xdr:colOff>10800</xdr:colOff>
      <xdr:row>45</xdr:row>
      <xdr:rowOff>0</xdr:rowOff>
    </xdr:to>
    <xdr:sp>
      <xdr:nvSpPr>
        <xdr:cNvPr id="2" name="Line 3"/>
        <xdr:cNvSpPr/>
      </xdr:nvSpPr>
      <xdr:spPr>
        <a:xfrm>
          <a:off x="895320" y="7632720"/>
          <a:ext cx="3910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46</xdr:row>
      <xdr:rowOff>0</xdr:rowOff>
    </xdr:from>
    <xdr:to>
      <xdr:col>6</xdr:col>
      <xdr:colOff>10800</xdr:colOff>
      <xdr:row>46</xdr:row>
      <xdr:rowOff>0</xdr:rowOff>
    </xdr:to>
    <xdr:sp>
      <xdr:nvSpPr>
        <xdr:cNvPr id="3" name="Line 4"/>
        <xdr:cNvSpPr/>
      </xdr:nvSpPr>
      <xdr:spPr>
        <a:xfrm>
          <a:off x="895320" y="7911360"/>
          <a:ext cx="3910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47</xdr:row>
      <xdr:rowOff>0</xdr:rowOff>
    </xdr:from>
    <xdr:to>
      <xdr:col>6</xdr:col>
      <xdr:colOff>20520</xdr:colOff>
      <xdr:row>47</xdr:row>
      <xdr:rowOff>0</xdr:rowOff>
    </xdr:to>
    <xdr:sp>
      <xdr:nvSpPr>
        <xdr:cNvPr id="4" name="Line 5"/>
        <xdr:cNvSpPr/>
      </xdr:nvSpPr>
      <xdr:spPr>
        <a:xfrm>
          <a:off x="895320" y="8190360"/>
          <a:ext cx="392004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44</xdr:row>
      <xdr:rowOff>0</xdr:rowOff>
    </xdr:from>
    <xdr:to>
      <xdr:col>12</xdr:col>
      <xdr:colOff>659520</xdr:colOff>
      <xdr:row>44</xdr:row>
      <xdr:rowOff>0</xdr:rowOff>
    </xdr:to>
    <xdr:sp>
      <xdr:nvSpPr>
        <xdr:cNvPr id="5" name="Line 6"/>
        <xdr:cNvSpPr/>
      </xdr:nvSpPr>
      <xdr:spPr>
        <a:xfrm>
          <a:off x="6210360" y="7354080"/>
          <a:ext cx="384984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45</xdr:row>
      <xdr:rowOff>0</xdr:rowOff>
    </xdr:from>
    <xdr:to>
      <xdr:col>12</xdr:col>
      <xdr:colOff>659520</xdr:colOff>
      <xdr:row>45</xdr:row>
      <xdr:rowOff>0</xdr:rowOff>
    </xdr:to>
    <xdr:sp>
      <xdr:nvSpPr>
        <xdr:cNvPr id="6" name="Line 7"/>
        <xdr:cNvSpPr/>
      </xdr:nvSpPr>
      <xdr:spPr>
        <a:xfrm>
          <a:off x="6210360" y="7632720"/>
          <a:ext cx="384984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46</xdr:row>
      <xdr:rowOff>0</xdr:rowOff>
    </xdr:from>
    <xdr:to>
      <xdr:col>12</xdr:col>
      <xdr:colOff>659520</xdr:colOff>
      <xdr:row>46</xdr:row>
      <xdr:rowOff>0</xdr:rowOff>
    </xdr:to>
    <xdr:sp>
      <xdr:nvSpPr>
        <xdr:cNvPr id="7" name="Line 8"/>
        <xdr:cNvSpPr/>
      </xdr:nvSpPr>
      <xdr:spPr>
        <a:xfrm>
          <a:off x="6210360" y="7911360"/>
          <a:ext cx="384984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47</xdr:row>
      <xdr:rowOff>0</xdr:rowOff>
    </xdr:from>
    <xdr:to>
      <xdr:col>12</xdr:col>
      <xdr:colOff>659520</xdr:colOff>
      <xdr:row>47</xdr:row>
      <xdr:rowOff>0</xdr:rowOff>
    </xdr:to>
    <xdr:sp>
      <xdr:nvSpPr>
        <xdr:cNvPr id="8" name="Line 9"/>
        <xdr:cNvSpPr/>
      </xdr:nvSpPr>
      <xdr:spPr>
        <a:xfrm>
          <a:off x="6210360" y="8190360"/>
          <a:ext cx="38498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9720</xdr:colOff>
      <xdr:row>1</xdr:row>
      <xdr:rowOff>0</xdr:rowOff>
    </xdr:from>
    <xdr:to>
      <xdr:col>12</xdr:col>
      <xdr:colOff>1206360</xdr:colOff>
      <xdr:row>2</xdr:row>
      <xdr:rowOff>133200</xdr:rowOff>
    </xdr:to>
    <xdr:sp>
      <xdr:nvSpPr>
        <xdr:cNvPr id="9" name="Text 12"/>
        <xdr:cNvSpPr/>
      </xdr:nvSpPr>
      <xdr:spPr>
        <a:xfrm>
          <a:off x="28800" y="316800"/>
          <a:ext cx="10578240" cy="285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just"/>
          <a:r>
            <a:rPr b="0" lang="en-US" sz="850" strike="noStrike" u="none">
              <a:effectLst/>
              <a:uFillTx/>
              <a:latin typeface="Arial"/>
            </a:rPr>
            <a:t>In accordance with the terms and conditions of the Software License Agreement, designated by the SLA number referenced below, Licensor by its acceptance of this Product Order Form, agrees to furnish to the Licensee the Perpetual license(s) of the Product(s) listed below.</a:t>
          </a:r>
          <a:endParaRPr b="0" lang="en-US" sz="850" strike="noStrike" u="none">
            <a:effectLst/>
            <a:uFillTx/>
            <a:latin typeface="Times New Roman"/>
          </a:endParaRPr>
        </a:p>
      </xdr:txBody>
    </xdr:sp>
    <xdr:clientData/>
  </xdr:twoCellAnchor>
  <xdr:twoCellAnchor editAs="oneCell">
    <xdr:from>
      <xdr:col>1</xdr:col>
      <xdr:colOff>0</xdr:colOff>
      <xdr:row>0</xdr:row>
      <xdr:rowOff>28440</xdr:rowOff>
    </xdr:from>
    <xdr:to>
      <xdr:col>4</xdr:col>
      <xdr:colOff>1608480</xdr:colOff>
      <xdr:row>0</xdr:row>
      <xdr:rowOff>316800</xdr:rowOff>
    </xdr:to>
    <xdr:sp>
      <xdr:nvSpPr>
        <xdr:cNvPr id="10" name="Text 14"/>
        <xdr:cNvSpPr/>
      </xdr:nvSpPr>
      <xdr:spPr>
        <a:xfrm>
          <a:off x="19080" y="28440"/>
          <a:ext cx="2992680" cy="288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BMC SOFTWARE</a:t>
          </a:r>
          <a:endParaRPr b="0" lang="en-US" sz="1800" strike="noStrike" u="none">
            <a:effectLst/>
            <a:uFillTx/>
            <a:latin typeface="Times New Roman"/>
          </a:endParaRPr>
        </a:p>
      </xdr:txBody>
    </xdr:sp>
    <xdr:clientData/>
  </xdr:twoCellAnchor>
  <xdr:twoCellAnchor editAs="oneCell">
    <xdr:from>
      <xdr:col>3</xdr:col>
      <xdr:colOff>0</xdr:colOff>
      <xdr:row>44</xdr:row>
      <xdr:rowOff>37800</xdr:rowOff>
    </xdr:from>
    <xdr:to>
      <xdr:col>6</xdr:col>
      <xdr:colOff>720</xdr:colOff>
      <xdr:row>44</xdr:row>
      <xdr:rowOff>238320</xdr:rowOff>
    </xdr:to>
    <xdr:sp>
      <xdr:nvSpPr>
        <xdr:cNvPr id="11" name="Text 28"/>
        <xdr:cNvSpPr/>
      </xdr:nvSpPr>
      <xdr:spPr>
        <a:xfrm>
          <a:off x="895320" y="7391880"/>
          <a:ext cx="39002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45</xdr:row>
      <xdr:rowOff>38160</xdr:rowOff>
    </xdr:from>
    <xdr:to>
      <xdr:col>6</xdr:col>
      <xdr:colOff>720</xdr:colOff>
      <xdr:row>45</xdr:row>
      <xdr:rowOff>238320</xdr:rowOff>
    </xdr:to>
    <xdr:sp>
      <xdr:nvSpPr>
        <xdr:cNvPr id="12" name="Text 29"/>
        <xdr:cNvSpPr/>
      </xdr:nvSpPr>
      <xdr:spPr>
        <a:xfrm>
          <a:off x="895320" y="7670880"/>
          <a:ext cx="390024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46</xdr:row>
      <xdr:rowOff>38160</xdr:rowOff>
    </xdr:from>
    <xdr:to>
      <xdr:col>6</xdr:col>
      <xdr:colOff>720</xdr:colOff>
      <xdr:row>46</xdr:row>
      <xdr:rowOff>238680</xdr:rowOff>
    </xdr:to>
    <xdr:sp>
      <xdr:nvSpPr>
        <xdr:cNvPr id="13" name="Text 30"/>
        <xdr:cNvSpPr/>
      </xdr:nvSpPr>
      <xdr:spPr>
        <a:xfrm>
          <a:off x="895320" y="7949520"/>
          <a:ext cx="39002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817920</xdr:colOff>
      <xdr:row>44</xdr:row>
      <xdr:rowOff>37800</xdr:rowOff>
    </xdr:from>
    <xdr:to>
      <xdr:col>12</xdr:col>
      <xdr:colOff>639720</xdr:colOff>
      <xdr:row>44</xdr:row>
      <xdr:rowOff>238320</xdr:rowOff>
    </xdr:to>
    <xdr:sp>
      <xdr:nvSpPr>
        <xdr:cNvPr id="14" name="Text 32"/>
        <xdr:cNvSpPr/>
      </xdr:nvSpPr>
      <xdr:spPr>
        <a:xfrm>
          <a:off x="6230520" y="7391880"/>
          <a:ext cx="380988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45</xdr:row>
      <xdr:rowOff>28440</xdr:rowOff>
    </xdr:from>
    <xdr:to>
      <xdr:col>12</xdr:col>
      <xdr:colOff>628920</xdr:colOff>
      <xdr:row>45</xdr:row>
      <xdr:rowOff>228600</xdr:rowOff>
    </xdr:to>
    <xdr:sp>
      <xdr:nvSpPr>
        <xdr:cNvPr id="15" name="Text 33"/>
        <xdr:cNvSpPr/>
      </xdr:nvSpPr>
      <xdr:spPr>
        <a:xfrm>
          <a:off x="6220080" y="7661160"/>
          <a:ext cx="380952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46</xdr:row>
      <xdr:rowOff>38160</xdr:rowOff>
    </xdr:from>
    <xdr:to>
      <xdr:col>12</xdr:col>
      <xdr:colOff>628920</xdr:colOff>
      <xdr:row>46</xdr:row>
      <xdr:rowOff>238680</xdr:rowOff>
    </xdr:to>
    <xdr:sp>
      <xdr:nvSpPr>
        <xdr:cNvPr id="16" name="Text 34"/>
        <xdr:cNvSpPr/>
      </xdr:nvSpPr>
      <xdr:spPr>
        <a:xfrm>
          <a:off x="6220080" y="7949520"/>
          <a:ext cx="38095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1</xdr:col>
      <xdr:colOff>9720</xdr:colOff>
      <xdr:row>32</xdr:row>
      <xdr:rowOff>38160</xdr:rowOff>
    </xdr:from>
    <xdr:to>
      <xdr:col>13</xdr:col>
      <xdr:colOff>10080</xdr:colOff>
      <xdr:row>41</xdr:row>
      <xdr:rowOff>152640</xdr:rowOff>
    </xdr:to>
    <xdr:sp>
      <xdr:nvSpPr>
        <xdr:cNvPr id="17" name="Text 37"/>
        <xdr:cNvSpPr/>
      </xdr:nvSpPr>
      <xdr:spPr>
        <a:xfrm>
          <a:off x="28800" y="5017680"/>
          <a:ext cx="10588320" cy="18291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900" strike="noStrike" u="none">
              <a:effectLst/>
              <a:uFillTx/>
              <a:latin typeface="Times New Roman"/>
            </a:rPr>
            <a:t>Support Options:</a:t>
          </a:r>
          <a:r>
            <a:rPr b="0" lang="en-US" sz="900" strike="noStrike" u="none">
              <a:effectLst/>
              <a:uFillTx/>
              <a:latin typeface="Times New Roman"/>
            </a:rPr>
            <a:t>  In accordance with  Licensor’s current Support options, Licensee is entitled to Base Support (B) (12 hours x 5 days per week) or Extended Support (E) (24 hours x 7 days per week) (“Support”) and Licensee elects the Support as indicated above on the Product(s) licensed herein.</a:t>
          </a:r>
          <a:endParaRPr b="0" lang="en-US" sz="900" strike="noStrike" u="none">
            <a:effectLst/>
            <a:uFillTx/>
            <a:latin typeface="Times New Roman"/>
          </a:endParaRPr>
        </a:p>
        <a:p>
          <a:r>
            <a:rPr b="1" lang="en-US" sz="900" strike="noStrike" u="none">
              <a:effectLst/>
              <a:uFillTx/>
              <a:latin typeface="Times New Roman"/>
            </a:rPr>
            <a:t>Authorized Support Contacts</a:t>
          </a:r>
          <a:r>
            <a:rPr b="0" lang="en-US" sz="900" strike="noStrike" u="none">
              <a:effectLst/>
              <a:uFillTx/>
              <a:latin typeface="Times New Roman"/>
            </a:rPr>
            <a:t>: In accordance with Licensor’s current Support options, Licensee is entitled to two (2) Authorized Support Contacts per Product Line at no charge.  If initiating, adding or changing Authorized Support Contacts, indicate and complete as follows:</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Support Contact 1:        </a:t>
          </a:r>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r>
            <a:rPr b="0" lang="en-US" sz="900" strike="noStrike" u="none">
              <a:effectLst/>
              <a:uFillTx/>
              <a:latin typeface="Times New Roman"/>
            </a:rPr>
            <a:t>Support Contact 2:</a:t>
          </a:r>
          <a:endParaRPr b="0" lang="en-US" sz="900" strike="noStrike" u="none">
            <a:effectLst/>
            <a:uFillTx/>
            <a:latin typeface="Times New Roman"/>
          </a:endParaRPr>
        </a:p>
      </xdr:txBody>
    </xdr:sp>
    <xdr:clientData/>
  </xdr:twoCellAnchor>
  <xdr:twoCellAnchor editAs="oneCell">
    <xdr:from>
      <xdr:col>3</xdr:col>
      <xdr:colOff>39600</xdr:colOff>
      <xdr:row>38</xdr:row>
      <xdr:rowOff>114840</xdr:rowOff>
    </xdr:from>
    <xdr:to>
      <xdr:col>4</xdr:col>
      <xdr:colOff>1630080</xdr:colOff>
      <xdr:row>38</xdr:row>
      <xdr:rowOff>114840</xdr:rowOff>
    </xdr:to>
    <xdr:sp>
      <xdr:nvSpPr>
        <xdr:cNvPr id="18" name="Line 22"/>
        <xdr:cNvSpPr/>
      </xdr:nvSpPr>
      <xdr:spPr>
        <a:xfrm>
          <a:off x="934920" y="6237360"/>
          <a:ext cx="209844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1694880</xdr:colOff>
      <xdr:row>38</xdr:row>
      <xdr:rowOff>114840</xdr:rowOff>
    </xdr:from>
    <xdr:to>
      <xdr:col>7</xdr:col>
      <xdr:colOff>489240</xdr:colOff>
      <xdr:row>38</xdr:row>
      <xdr:rowOff>114840</xdr:rowOff>
    </xdr:to>
    <xdr:sp>
      <xdr:nvSpPr>
        <xdr:cNvPr id="19" name="Line 23"/>
        <xdr:cNvSpPr/>
      </xdr:nvSpPr>
      <xdr:spPr>
        <a:xfrm>
          <a:off x="3098160" y="6237360"/>
          <a:ext cx="2803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588600</xdr:colOff>
      <xdr:row>38</xdr:row>
      <xdr:rowOff>114840</xdr:rowOff>
    </xdr:from>
    <xdr:to>
      <xdr:col>10</xdr:col>
      <xdr:colOff>399600</xdr:colOff>
      <xdr:row>38</xdr:row>
      <xdr:rowOff>114840</xdr:rowOff>
    </xdr:to>
    <xdr:sp>
      <xdr:nvSpPr>
        <xdr:cNvPr id="20" name="Line 24"/>
        <xdr:cNvSpPr/>
      </xdr:nvSpPr>
      <xdr:spPr>
        <a:xfrm>
          <a:off x="6001200" y="6237360"/>
          <a:ext cx="21340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10</xdr:col>
      <xdr:colOff>528120</xdr:colOff>
      <xdr:row>38</xdr:row>
      <xdr:rowOff>114840</xdr:rowOff>
    </xdr:from>
    <xdr:to>
      <xdr:col>12</xdr:col>
      <xdr:colOff>1137960</xdr:colOff>
      <xdr:row>38</xdr:row>
      <xdr:rowOff>114840</xdr:rowOff>
    </xdr:to>
    <xdr:sp>
      <xdr:nvSpPr>
        <xdr:cNvPr id="21" name="Line 25"/>
        <xdr:cNvSpPr/>
      </xdr:nvSpPr>
      <xdr:spPr>
        <a:xfrm>
          <a:off x="8263800" y="6237360"/>
          <a:ext cx="22748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49680</xdr:colOff>
      <xdr:row>38</xdr:row>
      <xdr:rowOff>123840</xdr:rowOff>
    </xdr:from>
    <xdr:to>
      <xdr:col>4</xdr:col>
      <xdr:colOff>1578960</xdr:colOff>
      <xdr:row>39</xdr:row>
      <xdr:rowOff>95040</xdr:rowOff>
    </xdr:to>
    <xdr:sp>
      <xdr:nvSpPr>
        <xdr:cNvPr id="22" name="Text 42"/>
        <xdr:cNvSpPr/>
      </xdr:nvSpPr>
      <xdr:spPr>
        <a:xfrm>
          <a:off x="945000" y="6246360"/>
          <a:ext cx="203724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Name (Type or Print)</a:t>
          </a:r>
          <a:endParaRPr b="0" lang="en-US" sz="800" strike="noStrike" u="none">
            <a:effectLst/>
            <a:uFillTx/>
            <a:latin typeface="Times New Roman"/>
          </a:endParaRPr>
        </a:p>
      </xdr:txBody>
    </xdr:sp>
    <xdr:clientData/>
  </xdr:twoCellAnchor>
  <xdr:twoCellAnchor editAs="oneCell">
    <xdr:from>
      <xdr:col>4</xdr:col>
      <xdr:colOff>1694880</xdr:colOff>
      <xdr:row>38</xdr:row>
      <xdr:rowOff>133200</xdr:rowOff>
    </xdr:from>
    <xdr:to>
      <xdr:col>7</xdr:col>
      <xdr:colOff>439560</xdr:colOff>
      <xdr:row>39</xdr:row>
      <xdr:rowOff>104760</xdr:rowOff>
    </xdr:to>
    <xdr:sp>
      <xdr:nvSpPr>
        <xdr:cNvPr id="23" name="Text 43"/>
        <xdr:cNvSpPr/>
      </xdr:nvSpPr>
      <xdr:spPr>
        <a:xfrm>
          <a:off x="3098160" y="6255720"/>
          <a:ext cx="275400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Address</a:t>
          </a:r>
          <a:endParaRPr b="0" lang="en-US" sz="800" strike="noStrike" u="none">
            <a:effectLst/>
            <a:uFillTx/>
            <a:latin typeface="Times New Roman"/>
          </a:endParaRPr>
        </a:p>
      </xdr:txBody>
    </xdr:sp>
    <xdr:clientData/>
  </xdr:twoCellAnchor>
  <xdr:twoCellAnchor editAs="oneCell">
    <xdr:from>
      <xdr:col>10</xdr:col>
      <xdr:colOff>508680</xdr:colOff>
      <xdr:row>38</xdr:row>
      <xdr:rowOff>133200</xdr:rowOff>
    </xdr:from>
    <xdr:to>
      <xdr:col>12</xdr:col>
      <xdr:colOff>1087200</xdr:colOff>
      <xdr:row>39</xdr:row>
      <xdr:rowOff>104760</xdr:rowOff>
    </xdr:to>
    <xdr:sp>
      <xdr:nvSpPr>
        <xdr:cNvPr id="24" name="Text 48"/>
        <xdr:cNvSpPr/>
      </xdr:nvSpPr>
      <xdr:spPr>
        <a:xfrm>
          <a:off x="8244360" y="6255720"/>
          <a:ext cx="224352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Previous Name if Change</a:t>
          </a:r>
          <a:endParaRPr b="0" lang="en-US" sz="800" strike="noStrike" u="none">
            <a:effectLst/>
            <a:uFillTx/>
            <a:latin typeface="Times New Roman"/>
          </a:endParaRPr>
        </a:p>
      </xdr:txBody>
    </xdr:sp>
    <xdr:clientData/>
  </xdr:twoCellAnchor>
  <xdr:twoCellAnchor editAs="oneCell">
    <xdr:from>
      <xdr:col>7</xdr:col>
      <xdr:colOff>598320</xdr:colOff>
      <xdr:row>38</xdr:row>
      <xdr:rowOff>133200</xdr:rowOff>
    </xdr:from>
    <xdr:to>
      <xdr:col>9</xdr:col>
      <xdr:colOff>100440</xdr:colOff>
      <xdr:row>39</xdr:row>
      <xdr:rowOff>104760</xdr:rowOff>
    </xdr:to>
    <xdr:sp>
      <xdr:nvSpPr>
        <xdr:cNvPr id="25" name="Text 49"/>
        <xdr:cNvSpPr/>
      </xdr:nvSpPr>
      <xdr:spPr>
        <a:xfrm>
          <a:off x="6010920" y="6255720"/>
          <a:ext cx="11570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City</a:t>
          </a:r>
          <a:endParaRPr b="0" lang="en-US" sz="800" strike="noStrike" u="none">
            <a:effectLst/>
            <a:uFillTx/>
            <a:latin typeface="Times New Roman"/>
          </a:endParaRPr>
        </a:p>
      </xdr:txBody>
    </xdr:sp>
    <xdr:clientData/>
  </xdr:twoCellAnchor>
  <xdr:twoCellAnchor editAs="oneCell">
    <xdr:from>
      <xdr:col>9</xdr:col>
      <xdr:colOff>139680</xdr:colOff>
      <xdr:row>38</xdr:row>
      <xdr:rowOff>133200</xdr:rowOff>
    </xdr:from>
    <xdr:to>
      <xdr:col>9</xdr:col>
      <xdr:colOff>608760</xdr:colOff>
      <xdr:row>39</xdr:row>
      <xdr:rowOff>104760</xdr:rowOff>
    </xdr:to>
    <xdr:sp>
      <xdr:nvSpPr>
        <xdr:cNvPr id="26" name="Text 50"/>
        <xdr:cNvSpPr/>
      </xdr:nvSpPr>
      <xdr:spPr>
        <a:xfrm>
          <a:off x="7207200" y="6255720"/>
          <a:ext cx="4690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State</a:t>
          </a:r>
          <a:endParaRPr b="0" lang="en-US" sz="800" strike="noStrike" u="none">
            <a:effectLst/>
            <a:uFillTx/>
            <a:latin typeface="Times New Roman"/>
          </a:endParaRPr>
        </a:p>
      </xdr:txBody>
    </xdr:sp>
    <xdr:clientData/>
  </xdr:twoCellAnchor>
  <xdr:twoCellAnchor editAs="oneCell">
    <xdr:from>
      <xdr:col>9</xdr:col>
      <xdr:colOff>648000</xdr:colOff>
      <xdr:row>38</xdr:row>
      <xdr:rowOff>133200</xdr:rowOff>
    </xdr:from>
    <xdr:to>
      <xdr:col>10</xdr:col>
      <xdr:colOff>340200</xdr:colOff>
      <xdr:row>39</xdr:row>
      <xdr:rowOff>104760</xdr:rowOff>
    </xdr:to>
    <xdr:sp>
      <xdr:nvSpPr>
        <xdr:cNvPr id="27" name="Text 52"/>
        <xdr:cNvSpPr/>
      </xdr:nvSpPr>
      <xdr:spPr>
        <a:xfrm>
          <a:off x="7715520" y="6255720"/>
          <a:ext cx="3603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Zip Code</a:t>
          </a:r>
          <a:endParaRPr b="0" lang="en-US" sz="800" strike="noStrike" u="none">
            <a:effectLst/>
            <a:uFillTx/>
            <a:latin typeface="Times New Roman"/>
          </a:endParaRPr>
        </a:p>
      </xdr:txBody>
    </xdr:sp>
    <xdr:clientData/>
  </xdr:twoCellAnchor>
  <xdr:twoCellAnchor editAs="oneCell">
    <xdr:from>
      <xdr:col>9</xdr:col>
      <xdr:colOff>648000</xdr:colOff>
      <xdr:row>37</xdr:row>
      <xdr:rowOff>123480</xdr:rowOff>
    </xdr:from>
    <xdr:to>
      <xdr:col>10</xdr:col>
      <xdr:colOff>340200</xdr:colOff>
      <xdr:row>38</xdr:row>
      <xdr:rowOff>95400</xdr:rowOff>
    </xdr:to>
    <xdr:sp>
      <xdr:nvSpPr>
        <xdr:cNvPr id="28" name="Text 58"/>
        <xdr:cNvSpPr/>
      </xdr:nvSpPr>
      <xdr:spPr>
        <a:xfrm>
          <a:off x="7715520" y="6055560"/>
          <a:ext cx="3603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37</xdr:row>
      <xdr:rowOff>123480</xdr:rowOff>
    </xdr:from>
    <xdr:to>
      <xdr:col>4</xdr:col>
      <xdr:colOff>1568160</xdr:colOff>
      <xdr:row>38</xdr:row>
      <xdr:rowOff>95400</xdr:rowOff>
    </xdr:to>
    <xdr:sp>
      <xdr:nvSpPr>
        <xdr:cNvPr id="29" name="Text 65"/>
        <xdr:cNvSpPr/>
      </xdr:nvSpPr>
      <xdr:spPr>
        <a:xfrm>
          <a:off x="954720" y="6055560"/>
          <a:ext cx="20167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1705680</xdr:colOff>
      <xdr:row>37</xdr:row>
      <xdr:rowOff>123480</xdr:rowOff>
    </xdr:from>
    <xdr:to>
      <xdr:col>7</xdr:col>
      <xdr:colOff>439560</xdr:colOff>
      <xdr:row>38</xdr:row>
      <xdr:rowOff>95400</xdr:rowOff>
    </xdr:to>
    <xdr:sp>
      <xdr:nvSpPr>
        <xdr:cNvPr id="30" name="Text 66"/>
        <xdr:cNvSpPr/>
      </xdr:nvSpPr>
      <xdr:spPr>
        <a:xfrm>
          <a:off x="3108960" y="6055560"/>
          <a:ext cx="274320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37</xdr:row>
      <xdr:rowOff>123480</xdr:rowOff>
    </xdr:from>
    <xdr:to>
      <xdr:col>12</xdr:col>
      <xdr:colOff>1068480</xdr:colOff>
      <xdr:row>38</xdr:row>
      <xdr:rowOff>95400</xdr:rowOff>
    </xdr:to>
    <xdr:sp>
      <xdr:nvSpPr>
        <xdr:cNvPr id="31" name="Text 87"/>
        <xdr:cNvSpPr/>
      </xdr:nvSpPr>
      <xdr:spPr>
        <a:xfrm>
          <a:off x="8223840" y="6055560"/>
          <a:ext cx="22453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37</xdr:row>
      <xdr:rowOff>114840</xdr:rowOff>
    </xdr:from>
    <xdr:to>
      <xdr:col>9</xdr:col>
      <xdr:colOff>608760</xdr:colOff>
      <xdr:row>38</xdr:row>
      <xdr:rowOff>85680</xdr:rowOff>
    </xdr:to>
    <xdr:sp>
      <xdr:nvSpPr>
        <xdr:cNvPr id="32" name="Text 90"/>
        <xdr:cNvSpPr/>
      </xdr:nvSpPr>
      <xdr:spPr>
        <a:xfrm>
          <a:off x="7207200" y="6046920"/>
          <a:ext cx="469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598320</xdr:colOff>
      <xdr:row>37</xdr:row>
      <xdr:rowOff>114840</xdr:rowOff>
    </xdr:from>
    <xdr:to>
      <xdr:col>9</xdr:col>
      <xdr:colOff>100440</xdr:colOff>
      <xdr:row>38</xdr:row>
      <xdr:rowOff>85680</xdr:rowOff>
    </xdr:to>
    <xdr:sp>
      <xdr:nvSpPr>
        <xdr:cNvPr id="33" name="Text 91"/>
        <xdr:cNvSpPr/>
      </xdr:nvSpPr>
      <xdr:spPr>
        <a:xfrm>
          <a:off x="6010920" y="6046920"/>
          <a:ext cx="115704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39600</xdr:colOff>
      <xdr:row>38</xdr:row>
      <xdr:rowOff>114840</xdr:rowOff>
    </xdr:from>
    <xdr:to>
      <xdr:col>12</xdr:col>
      <xdr:colOff>1137600</xdr:colOff>
      <xdr:row>41</xdr:row>
      <xdr:rowOff>45720</xdr:rowOff>
    </xdr:to>
    <xdr:grpSp>
      <xdr:nvGrpSpPr>
        <xdr:cNvPr id="34" name="Group 38"/>
        <xdr:cNvGrpSpPr/>
      </xdr:nvGrpSpPr>
      <xdr:grpSpPr>
        <a:xfrm>
          <a:off x="934920" y="6237360"/>
          <a:ext cx="9603360" cy="502560"/>
          <a:chOff x="934920" y="6237360"/>
          <a:chExt cx="9603360" cy="502560"/>
        </a:xfrm>
      </xdr:grpSpPr>
      <xdr:sp>
        <xdr:nvSpPr>
          <xdr:cNvPr id="35" name="Line 39"/>
          <xdr:cNvSpPr/>
        </xdr:nvSpPr>
        <xdr:spPr>
          <a:xfrm>
            <a:off x="934920" y="6237360"/>
            <a:ext cx="2248560" cy="0"/>
          </a:xfrm>
          <a:prstGeom prst="line">
            <a:avLst/>
          </a:prstGeom>
          <a:ln w="9360">
            <a:solidFill>
              <a:srgbClr val="000000"/>
            </a:solidFill>
            <a:miter/>
          </a:ln>
        </xdr:spPr>
        <xdr:style>
          <a:lnRef idx="0"/>
          <a:fillRef idx="0"/>
          <a:effectRef idx="0"/>
          <a:fontRef idx="minor"/>
        </xdr:style>
      </xdr:sp>
      <xdr:sp>
        <xdr:nvSpPr>
          <xdr:cNvPr id="36" name="Line 40"/>
          <xdr:cNvSpPr/>
        </xdr:nvSpPr>
        <xdr:spPr>
          <a:xfrm>
            <a:off x="3259800" y="6237360"/>
            <a:ext cx="2226960" cy="0"/>
          </a:xfrm>
          <a:prstGeom prst="line">
            <a:avLst/>
          </a:prstGeom>
          <a:ln w="9360">
            <a:solidFill>
              <a:srgbClr val="000000"/>
            </a:solidFill>
            <a:miter/>
          </a:ln>
        </xdr:spPr>
        <xdr:style>
          <a:lnRef idx="0"/>
          <a:fillRef idx="0"/>
          <a:effectRef idx="0"/>
          <a:fontRef idx="minor"/>
        </xdr:style>
      </xdr:sp>
      <xdr:sp>
        <xdr:nvSpPr>
          <xdr:cNvPr id="37" name="Line 41"/>
          <xdr:cNvSpPr/>
        </xdr:nvSpPr>
        <xdr:spPr>
          <a:xfrm>
            <a:off x="5595480" y="6237360"/>
            <a:ext cx="2541960" cy="0"/>
          </a:xfrm>
          <a:prstGeom prst="line">
            <a:avLst/>
          </a:prstGeom>
          <a:ln w="9360">
            <a:solidFill>
              <a:srgbClr val="000000"/>
            </a:solidFill>
            <a:miter/>
          </a:ln>
        </xdr:spPr>
        <xdr:style>
          <a:lnRef idx="0"/>
          <a:fillRef idx="0"/>
          <a:effectRef idx="0"/>
          <a:fontRef idx="minor"/>
        </xdr:style>
      </xdr:sp>
      <xdr:sp>
        <xdr:nvSpPr>
          <xdr:cNvPr id="38" name="Line 42"/>
          <xdr:cNvSpPr/>
        </xdr:nvSpPr>
        <xdr:spPr>
          <a:xfrm>
            <a:off x="8289720" y="6237360"/>
            <a:ext cx="2248560" cy="0"/>
          </a:xfrm>
          <a:prstGeom prst="line">
            <a:avLst/>
          </a:prstGeom>
          <a:ln w="9360">
            <a:solidFill>
              <a:srgbClr val="000000"/>
            </a:solidFill>
            <a:miter/>
          </a:ln>
        </xdr:spPr>
        <xdr:style>
          <a:lnRef idx="0"/>
          <a:fillRef idx="0"/>
          <a:effectRef idx="0"/>
          <a:fontRef idx="minor"/>
        </xdr:style>
      </xdr:sp>
      <xdr:sp>
        <xdr:nvSpPr>
          <xdr:cNvPr id="39" name="Text 97"/>
          <xdr:cNvSpPr/>
        </xdr:nvSpPr>
        <xdr:spPr>
          <a:xfrm>
            <a:off x="945720" y="6246000"/>
            <a:ext cx="21942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40" name="Text 98"/>
          <xdr:cNvSpPr/>
        </xdr:nvSpPr>
        <xdr:spPr>
          <a:xfrm>
            <a:off x="3259800" y="6255000"/>
            <a:ext cx="21837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41" name="Text 99"/>
          <xdr:cNvSpPr/>
        </xdr:nvSpPr>
        <xdr:spPr>
          <a:xfrm>
            <a:off x="8268120" y="6255000"/>
            <a:ext cx="22161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42" name="Text 100"/>
          <xdr:cNvSpPr/>
        </xdr:nvSpPr>
        <xdr:spPr>
          <a:xfrm>
            <a:off x="5606280" y="6255000"/>
            <a:ext cx="1357920" cy="1720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43" name="Text 101"/>
          <xdr:cNvSpPr/>
        </xdr:nvSpPr>
        <xdr:spPr>
          <a:xfrm>
            <a:off x="7007760" y="6255000"/>
            <a:ext cx="4996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44" name="Text 102"/>
          <xdr:cNvSpPr/>
        </xdr:nvSpPr>
        <xdr:spPr>
          <a:xfrm>
            <a:off x="7551000" y="6255000"/>
            <a:ext cx="5212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sp>
        <xdr:nvSpPr>
          <xdr:cNvPr id="45" name="Line 49"/>
          <xdr:cNvSpPr/>
        </xdr:nvSpPr>
        <xdr:spPr>
          <a:xfrm>
            <a:off x="934920" y="6560640"/>
            <a:ext cx="2248560" cy="0"/>
          </a:xfrm>
          <a:prstGeom prst="line">
            <a:avLst/>
          </a:prstGeom>
          <a:ln w="9360">
            <a:solidFill>
              <a:srgbClr val="000000"/>
            </a:solidFill>
            <a:miter/>
          </a:ln>
        </xdr:spPr>
        <xdr:style>
          <a:lnRef idx="0"/>
          <a:fillRef idx="0"/>
          <a:effectRef idx="0"/>
          <a:fontRef idx="minor"/>
        </xdr:style>
      </xdr:sp>
      <xdr:sp>
        <xdr:nvSpPr>
          <xdr:cNvPr id="46" name="Line 50"/>
          <xdr:cNvSpPr/>
        </xdr:nvSpPr>
        <xdr:spPr>
          <a:xfrm>
            <a:off x="3259800" y="6560640"/>
            <a:ext cx="2226960" cy="0"/>
          </a:xfrm>
          <a:prstGeom prst="line">
            <a:avLst/>
          </a:prstGeom>
          <a:ln w="9360">
            <a:solidFill>
              <a:srgbClr val="000000"/>
            </a:solidFill>
            <a:miter/>
          </a:ln>
        </xdr:spPr>
        <xdr:style>
          <a:lnRef idx="0"/>
          <a:fillRef idx="0"/>
          <a:effectRef idx="0"/>
          <a:fontRef idx="minor"/>
        </xdr:style>
      </xdr:sp>
      <xdr:sp>
        <xdr:nvSpPr>
          <xdr:cNvPr id="47" name="Line 51"/>
          <xdr:cNvSpPr/>
        </xdr:nvSpPr>
        <xdr:spPr>
          <a:xfrm>
            <a:off x="5595480" y="6560640"/>
            <a:ext cx="2541960" cy="0"/>
          </a:xfrm>
          <a:prstGeom prst="line">
            <a:avLst/>
          </a:prstGeom>
          <a:ln w="9360">
            <a:solidFill>
              <a:srgbClr val="000000"/>
            </a:solidFill>
            <a:miter/>
          </a:ln>
        </xdr:spPr>
        <xdr:style>
          <a:lnRef idx="0"/>
          <a:fillRef idx="0"/>
          <a:effectRef idx="0"/>
          <a:fontRef idx="minor"/>
        </xdr:style>
      </xdr:sp>
      <xdr:sp>
        <xdr:nvSpPr>
          <xdr:cNvPr id="48" name="Line 52"/>
          <xdr:cNvSpPr/>
        </xdr:nvSpPr>
        <xdr:spPr>
          <a:xfrm>
            <a:off x="8289720" y="6560640"/>
            <a:ext cx="2248560" cy="0"/>
          </a:xfrm>
          <a:prstGeom prst="line">
            <a:avLst/>
          </a:prstGeom>
          <a:ln w="9360">
            <a:solidFill>
              <a:srgbClr val="000000"/>
            </a:solidFill>
            <a:miter/>
          </a:ln>
        </xdr:spPr>
        <xdr:style>
          <a:lnRef idx="0"/>
          <a:fillRef idx="0"/>
          <a:effectRef idx="0"/>
          <a:fontRef idx="minor"/>
        </xdr:style>
      </xdr:sp>
      <xdr:sp>
        <xdr:nvSpPr>
          <xdr:cNvPr id="49" name="Text 130"/>
          <xdr:cNvSpPr/>
        </xdr:nvSpPr>
        <xdr:spPr>
          <a:xfrm>
            <a:off x="945720" y="6569640"/>
            <a:ext cx="21942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50" name="Text 131"/>
          <xdr:cNvSpPr/>
        </xdr:nvSpPr>
        <xdr:spPr>
          <a:xfrm>
            <a:off x="3259800" y="6578280"/>
            <a:ext cx="21837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51" name="Text 132"/>
          <xdr:cNvSpPr/>
        </xdr:nvSpPr>
        <xdr:spPr>
          <a:xfrm>
            <a:off x="8268120" y="6578280"/>
            <a:ext cx="22161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52" name="Text 133"/>
          <xdr:cNvSpPr/>
        </xdr:nvSpPr>
        <xdr:spPr>
          <a:xfrm>
            <a:off x="5606280" y="6578280"/>
            <a:ext cx="135792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53" name="Text 134"/>
          <xdr:cNvSpPr/>
        </xdr:nvSpPr>
        <xdr:spPr>
          <a:xfrm>
            <a:off x="7007760" y="6578280"/>
            <a:ext cx="4996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54" name="Text 135"/>
          <xdr:cNvSpPr/>
        </xdr:nvSpPr>
        <xdr:spPr>
          <a:xfrm>
            <a:off x="7551000" y="6578280"/>
            <a:ext cx="5212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grpSp>
    <xdr:clientData/>
  </xdr:twoCellAnchor>
  <xdr:twoCellAnchor editAs="oneCell">
    <xdr:from>
      <xdr:col>9</xdr:col>
      <xdr:colOff>618480</xdr:colOff>
      <xdr:row>37</xdr:row>
      <xdr:rowOff>123480</xdr:rowOff>
    </xdr:from>
    <xdr:to>
      <xdr:col>10</xdr:col>
      <xdr:colOff>479160</xdr:colOff>
      <xdr:row>38</xdr:row>
      <xdr:rowOff>95400</xdr:rowOff>
    </xdr:to>
    <xdr:sp>
      <xdr:nvSpPr>
        <xdr:cNvPr id="55" name="Text 103"/>
        <xdr:cNvSpPr/>
      </xdr:nvSpPr>
      <xdr:spPr>
        <a:xfrm>
          <a:off x="7686000" y="6055560"/>
          <a:ext cx="52884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37</xdr:row>
      <xdr:rowOff>123480</xdr:rowOff>
    </xdr:from>
    <xdr:to>
      <xdr:col>4</xdr:col>
      <xdr:colOff>1568160</xdr:colOff>
      <xdr:row>38</xdr:row>
      <xdr:rowOff>95400</xdr:rowOff>
    </xdr:to>
    <xdr:sp>
      <xdr:nvSpPr>
        <xdr:cNvPr id="56" name="Text 104"/>
        <xdr:cNvSpPr/>
      </xdr:nvSpPr>
      <xdr:spPr>
        <a:xfrm>
          <a:off x="954720" y="6055560"/>
          <a:ext cx="20167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1705680</xdr:colOff>
      <xdr:row>37</xdr:row>
      <xdr:rowOff>123480</xdr:rowOff>
    </xdr:from>
    <xdr:to>
      <xdr:col>7</xdr:col>
      <xdr:colOff>439560</xdr:colOff>
      <xdr:row>38</xdr:row>
      <xdr:rowOff>95400</xdr:rowOff>
    </xdr:to>
    <xdr:sp>
      <xdr:nvSpPr>
        <xdr:cNvPr id="57" name="Text 105"/>
        <xdr:cNvSpPr/>
      </xdr:nvSpPr>
      <xdr:spPr>
        <a:xfrm>
          <a:off x="3108960" y="6055560"/>
          <a:ext cx="274320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37</xdr:row>
      <xdr:rowOff>123480</xdr:rowOff>
    </xdr:from>
    <xdr:to>
      <xdr:col>12</xdr:col>
      <xdr:colOff>1068480</xdr:colOff>
      <xdr:row>38</xdr:row>
      <xdr:rowOff>95400</xdr:rowOff>
    </xdr:to>
    <xdr:sp>
      <xdr:nvSpPr>
        <xdr:cNvPr id="58" name="Text 106"/>
        <xdr:cNvSpPr/>
      </xdr:nvSpPr>
      <xdr:spPr>
        <a:xfrm>
          <a:off x="8223840" y="6055560"/>
          <a:ext cx="22453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37</xdr:row>
      <xdr:rowOff>114840</xdr:rowOff>
    </xdr:from>
    <xdr:to>
      <xdr:col>9</xdr:col>
      <xdr:colOff>608760</xdr:colOff>
      <xdr:row>38</xdr:row>
      <xdr:rowOff>85680</xdr:rowOff>
    </xdr:to>
    <xdr:sp>
      <xdr:nvSpPr>
        <xdr:cNvPr id="59" name="Text 107"/>
        <xdr:cNvSpPr/>
      </xdr:nvSpPr>
      <xdr:spPr>
        <a:xfrm>
          <a:off x="7207200" y="6046920"/>
          <a:ext cx="469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608040</xdr:colOff>
      <xdr:row>37</xdr:row>
      <xdr:rowOff>114840</xdr:rowOff>
    </xdr:from>
    <xdr:to>
      <xdr:col>9</xdr:col>
      <xdr:colOff>100440</xdr:colOff>
      <xdr:row>38</xdr:row>
      <xdr:rowOff>85680</xdr:rowOff>
    </xdr:to>
    <xdr:sp>
      <xdr:nvSpPr>
        <xdr:cNvPr id="60" name="Text 108"/>
        <xdr:cNvSpPr/>
      </xdr:nvSpPr>
      <xdr:spPr>
        <a:xfrm>
          <a:off x="6020640" y="6046920"/>
          <a:ext cx="114732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528480</xdr:colOff>
      <xdr:row>39</xdr:row>
      <xdr:rowOff>75600</xdr:rowOff>
    </xdr:from>
    <xdr:to>
      <xdr:col>10</xdr:col>
      <xdr:colOff>399600</xdr:colOff>
      <xdr:row>40</xdr:row>
      <xdr:rowOff>47520</xdr:rowOff>
    </xdr:to>
    <xdr:sp>
      <xdr:nvSpPr>
        <xdr:cNvPr id="61" name="Text 136"/>
        <xdr:cNvSpPr/>
      </xdr:nvSpPr>
      <xdr:spPr>
        <a:xfrm>
          <a:off x="7596000" y="6388920"/>
          <a:ext cx="5392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39</xdr:row>
      <xdr:rowOff>66960</xdr:rowOff>
    </xdr:from>
    <xdr:to>
      <xdr:col>4</xdr:col>
      <xdr:colOff>1568160</xdr:colOff>
      <xdr:row>40</xdr:row>
      <xdr:rowOff>37800</xdr:rowOff>
    </xdr:to>
    <xdr:sp>
      <xdr:nvSpPr>
        <xdr:cNvPr id="62" name="Text 137"/>
        <xdr:cNvSpPr/>
      </xdr:nvSpPr>
      <xdr:spPr>
        <a:xfrm>
          <a:off x="954720" y="6380280"/>
          <a:ext cx="201672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1705680</xdr:colOff>
      <xdr:row>39</xdr:row>
      <xdr:rowOff>66960</xdr:rowOff>
    </xdr:from>
    <xdr:to>
      <xdr:col>7</xdr:col>
      <xdr:colOff>439560</xdr:colOff>
      <xdr:row>40</xdr:row>
      <xdr:rowOff>37800</xdr:rowOff>
    </xdr:to>
    <xdr:sp>
      <xdr:nvSpPr>
        <xdr:cNvPr id="63" name="Text 138"/>
        <xdr:cNvSpPr/>
      </xdr:nvSpPr>
      <xdr:spPr>
        <a:xfrm>
          <a:off x="3108960" y="6380280"/>
          <a:ext cx="274320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39</xdr:row>
      <xdr:rowOff>66960</xdr:rowOff>
    </xdr:from>
    <xdr:to>
      <xdr:col>12</xdr:col>
      <xdr:colOff>1068480</xdr:colOff>
      <xdr:row>40</xdr:row>
      <xdr:rowOff>37800</xdr:rowOff>
    </xdr:to>
    <xdr:sp>
      <xdr:nvSpPr>
        <xdr:cNvPr id="64" name="Text 139"/>
        <xdr:cNvSpPr/>
      </xdr:nvSpPr>
      <xdr:spPr>
        <a:xfrm>
          <a:off x="8223840" y="6380280"/>
          <a:ext cx="224532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39</xdr:row>
      <xdr:rowOff>142560</xdr:rowOff>
    </xdr:from>
    <xdr:to>
      <xdr:col>9</xdr:col>
      <xdr:colOff>608760</xdr:colOff>
      <xdr:row>40</xdr:row>
      <xdr:rowOff>28080</xdr:rowOff>
    </xdr:to>
    <xdr:sp>
      <xdr:nvSpPr>
        <xdr:cNvPr id="65" name="Text 140"/>
        <xdr:cNvSpPr/>
      </xdr:nvSpPr>
      <xdr:spPr>
        <a:xfrm>
          <a:off x="7207200" y="6455880"/>
          <a:ext cx="469080" cy="759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endParaRPr b="0" lang="en-US" sz="1100" strike="noStrike" u="none">
            <a:effectLst/>
            <a:uFillTx/>
            <a:latin typeface="Times New Roman"/>
          </a:endParaRPr>
        </a:p>
        <a:p>
          <a:pPr algn="ctr"/>
          <a:endParaRPr b="0" lang="en-US" sz="1100" strike="noStrike" u="none">
            <a:effectLst/>
            <a:uFillTx/>
            <a:latin typeface="Times New Roman"/>
          </a:endParaRPr>
        </a:p>
      </xdr:txBody>
    </xdr:sp>
    <xdr:clientData/>
  </xdr:twoCellAnchor>
  <xdr:twoCellAnchor editAs="oneCell">
    <xdr:from>
      <xdr:col>7</xdr:col>
      <xdr:colOff>598320</xdr:colOff>
      <xdr:row>39</xdr:row>
      <xdr:rowOff>57240</xdr:rowOff>
    </xdr:from>
    <xdr:to>
      <xdr:col>9</xdr:col>
      <xdr:colOff>100440</xdr:colOff>
      <xdr:row>40</xdr:row>
      <xdr:rowOff>28080</xdr:rowOff>
    </xdr:to>
    <xdr:sp>
      <xdr:nvSpPr>
        <xdr:cNvPr id="66" name="Text 141"/>
        <xdr:cNvSpPr/>
      </xdr:nvSpPr>
      <xdr:spPr>
        <a:xfrm>
          <a:off x="6010920" y="6370560"/>
          <a:ext cx="1157040" cy="161280"/>
        </a:xfrm>
        <a:prstGeom prst="rect">
          <a:avLst/>
        </a:prstGeom>
        <a:solidFill>
          <a:srgbClr val="ffffff"/>
        </a:solid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1</xdr:col>
          <xdr:colOff>49680</xdr:colOff>
          <xdr:row>35</xdr:row>
          <xdr:rowOff>142920</xdr:rowOff>
        </xdr:from>
        <xdr:to>
          <xdr:col>3</xdr:col>
          <xdr:colOff>498600</xdr:colOff>
          <xdr:row>36</xdr:row>
          <xdr:rowOff>162360</xdr:rowOff>
        </xdr:to>
        <xdr:sp>
          <xdr:nvSpPr>
            <xdr:cNvPr id="1001" name="Check Box 71" descr="Initial registration;" hidden="0"/>
            <xdr:cNvSpPr/>
          </xdr:nvSpPr>
          <xdr:spPr>
            <a:xfrm>
              <a:off x="0" y="0"/>
              <a:ext cx="0" cy="0"/>
            </a:xfrm>
            <a:prstGeom prst="rect">
              <a:avLst/>
            </a:prstGeom>
          </xdr:spPr>
          <xdr:txBody>
            <a:bodyPr anchor="ctr">
              <a:noAutofit/>
            </a:bodyPr>
            <a:p>
              <a:r>
                <a:t>Initial registration;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408240</xdr:colOff>
          <xdr:row>35</xdr:row>
          <xdr:rowOff>142920</xdr:rowOff>
        </xdr:from>
        <xdr:to>
          <xdr:col>4</xdr:col>
          <xdr:colOff>1667880</xdr:colOff>
          <xdr:row>36</xdr:row>
          <xdr:rowOff>162360</xdr:rowOff>
        </xdr:to>
        <xdr:sp>
          <xdr:nvSpPr>
            <xdr:cNvPr id="1002" name="Check Box 72" descr=" Use previously registered;" hidden="0"/>
            <xdr:cNvSpPr/>
          </xdr:nvSpPr>
          <xdr:spPr>
            <a:xfrm>
              <a:off x="0" y="0"/>
              <a:ext cx="0" cy="0"/>
            </a:xfrm>
            <a:prstGeom prst="rect">
              <a:avLst/>
            </a:prstGeom>
          </xdr:spPr>
          <xdr:txBody>
            <a:bodyPr anchor="ctr">
              <a:noAutofit/>
            </a:bodyPr>
            <a:p>
              <a:r>
                <a:t> Use previously registered;</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1705680</xdr:colOff>
          <xdr:row>35</xdr:row>
          <xdr:rowOff>142920</xdr:rowOff>
        </xdr:from>
        <xdr:to>
          <xdr:col>5</xdr:col>
          <xdr:colOff>70560</xdr:colOff>
          <xdr:row>36</xdr:row>
          <xdr:rowOff>162360</xdr:rowOff>
        </xdr:to>
        <xdr:sp>
          <xdr:nvSpPr>
            <xdr:cNvPr id="1003" name="Check Box 73" descr="Add additional; " hidden="0"/>
            <xdr:cNvSpPr/>
          </xdr:nvSpPr>
          <xdr:spPr>
            <a:xfrm>
              <a:off x="0" y="0"/>
              <a:ext cx="0" cy="0"/>
            </a:xfrm>
            <a:prstGeom prst="rect">
              <a:avLst/>
            </a:prstGeom>
          </xdr:spPr>
          <xdr:txBody>
            <a:bodyPr anchor="ctr">
              <a:noAutofit/>
            </a:bodyPr>
            <a:p>
              <a:r>
                <a:t>Add additional;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0</xdr:colOff>
          <xdr:row>35</xdr:row>
          <xdr:rowOff>142920</xdr:rowOff>
        </xdr:from>
        <xdr:to>
          <xdr:col>8</xdr:col>
          <xdr:colOff>448920</xdr:colOff>
          <xdr:row>36</xdr:row>
          <xdr:rowOff>162360</xdr:rowOff>
        </xdr:to>
        <xdr:sp>
          <xdr:nvSpPr>
            <xdr:cNvPr id="1004" name="Check Box 74" descr="Change previously registered." hidden="0"/>
            <xdr:cNvSpPr/>
          </xdr:nvSpPr>
          <xdr:spPr>
            <a:xfrm>
              <a:off x="0" y="0"/>
              <a:ext cx="0" cy="0"/>
            </a:xfrm>
            <a:prstGeom prst="rect">
              <a:avLst/>
            </a:prstGeom>
          </xdr:spPr>
          <xdr:txBody>
            <a:bodyPr anchor="ctr">
              <a:noAutofit/>
            </a:bodyPr>
            <a:p>
              <a:r>
                <a:t>Change previously registered.</a:t>
              </a:r>
            </a:p>
          </xdr:txBody>
        </xdr:sp>
        <xdr:clientData/>
      </xdr:twoCellAnchor>
    </mc:Choice>
  </mc:AlternateContent>
  <xdr:twoCellAnchor editAs="oneCell">
    <xdr:from>
      <xdr:col>12</xdr:col>
      <xdr:colOff>328680</xdr:colOff>
      <xdr:row>48</xdr:row>
      <xdr:rowOff>19440</xdr:rowOff>
    </xdr:from>
    <xdr:to>
      <xdr:col>12</xdr:col>
      <xdr:colOff>539640</xdr:colOff>
      <xdr:row>48</xdr:row>
      <xdr:rowOff>190440</xdr:rowOff>
    </xdr:to>
    <xdr:sp>
      <xdr:nvSpPr>
        <xdr:cNvPr id="67" name="Text 150"/>
        <xdr:cNvSpPr/>
      </xdr:nvSpPr>
      <xdr:spPr>
        <a:xfrm>
          <a:off x="9729360" y="8276400"/>
          <a:ext cx="21096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68" name="Line 76"/>
        <xdr:cNvSpPr/>
      </xdr:nvSpPr>
      <xdr:spPr>
        <a:xfrm>
          <a:off x="1005912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268560</xdr:colOff>
      <xdr:row>48</xdr:row>
      <xdr:rowOff>180720</xdr:rowOff>
    </xdr:from>
    <xdr:to>
      <xdr:col>12</xdr:col>
      <xdr:colOff>568800</xdr:colOff>
      <xdr:row>48</xdr:row>
      <xdr:rowOff>180720</xdr:rowOff>
    </xdr:to>
    <xdr:sp>
      <xdr:nvSpPr>
        <xdr:cNvPr id="69" name="Line 77"/>
        <xdr:cNvSpPr/>
      </xdr:nvSpPr>
      <xdr:spPr>
        <a:xfrm>
          <a:off x="9669240" y="8437680"/>
          <a:ext cx="30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339120</xdr:colOff>
      <xdr:row>48</xdr:row>
      <xdr:rowOff>19440</xdr:rowOff>
    </xdr:from>
    <xdr:to>
      <xdr:col>12</xdr:col>
      <xdr:colOff>549000</xdr:colOff>
      <xdr:row>48</xdr:row>
      <xdr:rowOff>190440</xdr:rowOff>
    </xdr:to>
    <xdr:sp>
      <xdr:nvSpPr>
        <xdr:cNvPr id="70" name="Text 159"/>
        <xdr:cNvSpPr/>
      </xdr:nvSpPr>
      <xdr:spPr>
        <a:xfrm>
          <a:off x="9739800" y="8276400"/>
          <a:ext cx="209880" cy="171000"/>
        </a:xfrm>
        <a:prstGeom prst="rect">
          <a:avLst/>
        </a:prstGeom>
        <a:solidFill>
          <a:srgbClr val="ffffff"/>
        </a:solidFill>
        <a:ln w="0">
          <a:noFill/>
        </a:ln>
      </xdr:spPr>
      <xdr:style>
        <a:lnRef idx="0"/>
        <a:fillRef idx="0"/>
        <a:effectRef idx="0"/>
        <a:fontRef idx="minor"/>
      </xdr:style>
    </xdr:sp>
    <xdr:clientData/>
  </xdr:twoCellAnchor>
  <xdr:twoCellAnchor editAs="oneCell">
    <xdr:from>
      <xdr:col>12</xdr:col>
      <xdr:colOff>268560</xdr:colOff>
      <xdr:row>48</xdr:row>
      <xdr:rowOff>180720</xdr:rowOff>
    </xdr:from>
    <xdr:to>
      <xdr:col>12</xdr:col>
      <xdr:colOff>568800</xdr:colOff>
      <xdr:row>48</xdr:row>
      <xdr:rowOff>180720</xdr:rowOff>
    </xdr:to>
    <xdr:sp>
      <xdr:nvSpPr>
        <xdr:cNvPr id="71" name="Line 79"/>
        <xdr:cNvSpPr/>
      </xdr:nvSpPr>
      <xdr:spPr>
        <a:xfrm>
          <a:off x="9669240" y="8437680"/>
          <a:ext cx="30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847080</xdr:colOff>
      <xdr:row>48</xdr:row>
      <xdr:rowOff>28080</xdr:rowOff>
    </xdr:from>
    <xdr:to>
      <xdr:col>12</xdr:col>
      <xdr:colOff>1058040</xdr:colOff>
      <xdr:row>48</xdr:row>
      <xdr:rowOff>190440</xdr:rowOff>
    </xdr:to>
    <xdr:sp>
      <xdr:nvSpPr>
        <xdr:cNvPr id="72" name="Text 161"/>
        <xdr:cNvSpPr/>
      </xdr:nvSpPr>
      <xdr:spPr>
        <a:xfrm>
          <a:off x="10247760" y="8285040"/>
          <a:ext cx="2109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847080</xdr:colOff>
      <xdr:row>48</xdr:row>
      <xdr:rowOff>19440</xdr:rowOff>
    </xdr:from>
    <xdr:to>
      <xdr:col>12</xdr:col>
      <xdr:colOff>1058040</xdr:colOff>
      <xdr:row>48</xdr:row>
      <xdr:rowOff>190440</xdr:rowOff>
    </xdr:to>
    <xdr:sp>
      <xdr:nvSpPr>
        <xdr:cNvPr id="73" name="Text 163"/>
        <xdr:cNvSpPr/>
      </xdr:nvSpPr>
      <xdr:spPr>
        <a:xfrm>
          <a:off x="10247760" y="8276400"/>
          <a:ext cx="210960" cy="171000"/>
        </a:xfrm>
        <a:prstGeom prst="rect">
          <a:avLst/>
        </a:prstGeom>
        <a:solidFill>
          <a:srgbClr val="ffffff"/>
        </a:solidFill>
        <a:ln w="0">
          <a:noFill/>
        </a:ln>
      </xdr:spPr>
      <xdr:style>
        <a:lnRef idx="0"/>
        <a:fillRef idx="0"/>
        <a:effectRef idx="0"/>
        <a:fontRef idx="minor"/>
      </xdr:style>
    </xdr:sp>
    <xdr:clientData/>
  </xdr:twoCellAnchor>
  <xdr:twoCellAnchor editAs="oneCell">
    <xdr:from>
      <xdr:col>12</xdr:col>
      <xdr:colOff>777600</xdr:colOff>
      <xdr:row>48</xdr:row>
      <xdr:rowOff>180720</xdr:rowOff>
    </xdr:from>
    <xdr:to>
      <xdr:col>12</xdr:col>
      <xdr:colOff>1077840</xdr:colOff>
      <xdr:row>48</xdr:row>
      <xdr:rowOff>180720</xdr:rowOff>
    </xdr:to>
    <xdr:sp>
      <xdr:nvSpPr>
        <xdr:cNvPr id="74" name="Line 82"/>
        <xdr:cNvSpPr/>
      </xdr:nvSpPr>
      <xdr:spPr>
        <a:xfrm>
          <a:off x="10178280" y="8437680"/>
          <a:ext cx="30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75" name="Line 83"/>
        <xdr:cNvSpPr/>
      </xdr:nvSpPr>
      <xdr:spPr>
        <a:xfrm>
          <a:off x="1005912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76" name="Line 84"/>
        <xdr:cNvSpPr/>
      </xdr:nvSpPr>
      <xdr:spPr>
        <a:xfrm>
          <a:off x="1005912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77" name="Line 85"/>
        <xdr:cNvSpPr/>
      </xdr:nvSpPr>
      <xdr:spPr>
        <a:xfrm>
          <a:off x="1005912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78" name="Line 86"/>
        <xdr:cNvSpPr/>
      </xdr:nvSpPr>
      <xdr:spPr>
        <a:xfrm>
          <a:off x="10059120" y="267480"/>
          <a:ext cx="499680" cy="0"/>
        </a:xfrm>
        <a:prstGeom prst="line">
          <a:avLst/>
        </a:prstGeom>
        <a:ln w="9360">
          <a:solidFill>
            <a:srgbClr val="000000"/>
          </a:solidFill>
          <a:miter/>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608040</xdr:colOff>
      <xdr:row>48</xdr:row>
      <xdr:rowOff>9720</xdr:rowOff>
    </xdr:from>
    <xdr:to>
      <xdr:col>12</xdr:col>
      <xdr:colOff>1127520</xdr:colOff>
      <xdr:row>48</xdr:row>
      <xdr:rowOff>190440</xdr:rowOff>
    </xdr:to>
    <xdr:sp>
      <xdr:nvSpPr>
        <xdr:cNvPr id="79" name="Text 152"/>
        <xdr:cNvSpPr/>
      </xdr:nvSpPr>
      <xdr:spPr>
        <a:xfrm>
          <a:off x="9220680" y="8266680"/>
          <a:ext cx="1276920" cy="1807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i="1" lang="en-US" sz="1100" strike="noStrike" u="none">
              <a:effectLst/>
              <a:uFillTx/>
              <a:latin typeface="Times New Roman"/>
            </a:rPr>
            <a:t>Page </a:t>
          </a:r>
          <a:r>
            <a:rPr b="0" lang="en-US" sz="1100" strike="noStrike" u="none">
              <a:effectLst/>
              <a:uFillTx/>
              <a:latin typeface="Times New Roman"/>
            </a:rPr>
            <a:t>        </a:t>
          </a:r>
          <a:r>
            <a:rPr b="0" i="1" lang="en-US" sz="1100" strike="noStrike" u="none">
              <a:effectLst/>
              <a:uFillTx/>
              <a:latin typeface="Times New Roman"/>
            </a:rPr>
            <a:t>of </a:t>
          </a:r>
          <a:r>
            <a:rPr b="0" i="1" lang="en-US" sz="1100" strike="noStrike" u="none">
              <a:effectLst/>
              <a:uFillTx/>
              <a:latin typeface="Times New Roman"/>
            </a:rPr>
            <a:t> </a:t>
          </a:r>
          <a:r>
            <a:rPr b="0" lang="en-US" sz="1100" strike="noStrike" u="none">
              <a:effectLst/>
              <a:uFillTx/>
              <a:latin typeface="Times New Roman"/>
            </a:rPr>
            <a:t>     </a:t>
          </a:r>
          <a:r>
            <a:rPr b="0" lang="en-US" sz="1100" strike="noStrike" u="none">
              <a:effectLst/>
              <a:uFillTx/>
              <a:latin typeface="Times New Roman"/>
            </a:rPr>
            <a:t> </a:t>
          </a:r>
          <a:endParaRPr b="0" lang="en-US" sz="1100" strike="noStrike" u="none">
            <a:effectLst/>
            <a:uFillTx/>
            <a:latin typeface="Times New Roman"/>
          </a:endParaRPr>
        </a:p>
      </xdr:txBody>
    </xdr:sp>
    <xdr:clientData/>
  </xdr:twoCellAnchor>
  <xdr:twoCellAnchor editAs="oneCell">
    <xdr:from>
      <xdr:col>3</xdr:col>
      <xdr:colOff>0</xdr:colOff>
      <xdr:row>44</xdr:row>
      <xdr:rowOff>0</xdr:rowOff>
    </xdr:from>
    <xdr:to>
      <xdr:col>6</xdr:col>
      <xdr:colOff>10800</xdr:colOff>
      <xdr:row>44</xdr:row>
      <xdr:rowOff>0</xdr:rowOff>
    </xdr:to>
    <xdr:sp>
      <xdr:nvSpPr>
        <xdr:cNvPr id="80" name="Line 2"/>
        <xdr:cNvSpPr/>
      </xdr:nvSpPr>
      <xdr:spPr>
        <a:xfrm>
          <a:off x="846000" y="7354080"/>
          <a:ext cx="372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45</xdr:row>
      <xdr:rowOff>0</xdr:rowOff>
    </xdr:from>
    <xdr:to>
      <xdr:col>6</xdr:col>
      <xdr:colOff>10800</xdr:colOff>
      <xdr:row>45</xdr:row>
      <xdr:rowOff>0</xdr:rowOff>
    </xdr:to>
    <xdr:sp>
      <xdr:nvSpPr>
        <xdr:cNvPr id="81" name="Line 3"/>
        <xdr:cNvSpPr/>
      </xdr:nvSpPr>
      <xdr:spPr>
        <a:xfrm>
          <a:off x="846000" y="7632720"/>
          <a:ext cx="372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46</xdr:row>
      <xdr:rowOff>0</xdr:rowOff>
    </xdr:from>
    <xdr:to>
      <xdr:col>6</xdr:col>
      <xdr:colOff>10800</xdr:colOff>
      <xdr:row>46</xdr:row>
      <xdr:rowOff>0</xdr:rowOff>
    </xdr:to>
    <xdr:sp>
      <xdr:nvSpPr>
        <xdr:cNvPr id="82" name="Line 4"/>
        <xdr:cNvSpPr/>
      </xdr:nvSpPr>
      <xdr:spPr>
        <a:xfrm>
          <a:off x="846000" y="7911360"/>
          <a:ext cx="372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47</xdr:row>
      <xdr:rowOff>0</xdr:rowOff>
    </xdr:from>
    <xdr:to>
      <xdr:col>6</xdr:col>
      <xdr:colOff>20520</xdr:colOff>
      <xdr:row>47</xdr:row>
      <xdr:rowOff>0</xdr:rowOff>
    </xdr:to>
    <xdr:sp>
      <xdr:nvSpPr>
        <xdr:cNvPr id="83" name="Line 5"/>
        <xdr:cNvSpPr/>
      </xdr:nvSpPr>
      <xdr:spPr>
        <a:xfrm>
          <a:off x="846000" y="8190360"/>
          <a:ext cx="372996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44</xdr:row>
      <xdr:rowOff>0</xdr:rowOff>
    </xdr:from>
    <xdr:to>
      <xdr:col>12</xdr:col>
      <xdr:colOff>659880</xdr:colOff>
      <xdr:row>44</xdr:row>
      <xdr:rowOff>0</xdr:rowOff>
    </xdr:to>
    <xdr:sp>
      <xdr:nvSpPr>
        <xdr:cNvPr id="84" name="Line 6"/>
        <xdr:cNvSpPr/>
      </xdr:nvSpPr>
      <xdr:spPr>
        <a:xfrm>
          <a:off x="5970960" y="7354080"/>
          <a:ext cx="4059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45</xdr:row>
      <xdr:rowOff>0</xdr:rowOff>
    </xdr:from>
    <xdr:to>
      <xdr:col>12</xdr:col>
      <xdr:colOff>659880</xdr:colOff>
      <xdr:row>45</xdr:row>
      <xdr:rowOff>0</xdr:rowOff>
    </xdr:to>
    <xdr:sp>
      <xdr:nvSpPr>
        <xdr:cNvPr id="85" name="Line 7"/>
        <xdr:cNvSpPr/>
      </xdr:nvSpPr>
      <xdr:spPr>
        <a:xfrm>
          <a:off x="5970960" y="7632720"/>
          <a:ext cx="4059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46</xdr:row>
      <xdr:rowOff>0</xdr:rowOff>
    </xdr:from>
    <xdr:to>
      <xdr:col>12</xdr:col>
      <xdr:colOff>659880</xdr:colOff>
      <xdr:row>46</xdr:row>
      <xdr:rowOff>0</xdr:rowOff>
    </xdr:to>
    <xdr:sp>
      <xdr:nvSpPr>
        <xdr:cNvPr id="86" name="Line 8"/>
        <xdr:cNvSpPr/>
      </xdr:nvSpPr>
      <xdr:spPr>
        <a:xfrm>
          <a:off x="5970960" y="7911360"/>
          <a:ext cx="4059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47</xdr:row>
      <xdr:rowOff>0</xdr:rowOff>
    </xdr:from>
    <xdr:to>
      <xdr:col>12</xdr:col>
      <xdr:colOff>659880</xdr:colOff>
      <xdr:row>47</xdr:row>
      <xdr:rowOff>0</xdr:rowOff>
    </xdr:to>
    <xdr:sp>
      <xdr:nvSpPr>
        <xdr:cNvPr id="87" name="Line 9"/>
        <xdr:cNvSpPr/>
      </xdr:nvSpPr>
      <xdr:spPr>
        <a:xfrm>
          <a:off x="5970960" y="8190360"/>
          <a:ext cx="4059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9720</xdr:colOff>
      <xdr:row>1</xdr:row>
      <xdr:rowOff>0</xdr:rowOff>
    </xdr:from>
    <xdr:to>
      <xdr:col>12</xdr:col>
      <xdr:colOff>1206360</xdr:colOff>
      <xdr:row>2</xdr:row>
      <xdr:rowOff>133200</xdr:rowOff>
    </xdr:to>
    <xdr:sp>
      <xdr:nvSpPr>
        <xdr:cNvPr id="88" name="Text 12"/>
        <xdr:cNvSpPr/>
      </xdr:nvSpPr>
      <xdr:spPr>
        <a:xfrm>
          <a:off x="28800" y="316800"/>
          <a:ext cx="10547640" cy="285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just"/>
          <a:r>
            <a:rPr b="0" lang="en-US" sz="850" strike="noStrike" u="none">
              <a:effectLst/>
              <a:uFillTx/>
              <a:latin typeface="Arial"/>
            </a:rPr>
            <a:t>In accordance with the terms and conditions of the Software License Agreement, designated by the SLA number referenced below, Licensor by its acceptance of this Product Order Form, agrees to furnish to the Licensee the Perpetual license(s) of the Product(s) listed below.</a:t>
          </a:r>
          <a:endParaRPr b="0" lang="en-US" sz="850" strike="noStrike" u="none">
            <a:effectLst/>
            <a:uFillTx/>
            <a:latin typeface="Times New Roman"/>
          </a:endParaRPr>
        </a:p>
      </xdr:txBody>
    </xdr:sp>
    <xdr:clientData/>
  </xdr:twoCellAnchor>
  <xdr:twoCellAnchor editAs="oneCell">
    <xdr:from>
      <xdr:col>1</xdr:col>
      <xdr:colOff>0</xdr:colOff>
      <xdr:row>0</xdr:row>
      <xdr:rowOff>28440</xdr:rowOff>
    </xdr:from>
    <xdr:to>
      <xdr:col>4</xdr:col>
      <xdr:colOff>1608480</xdr:colOff>
      <xdr:row>0</xdr:row>
      <xdr:rowOff>316800</xdr:rowOff>
    </xdr:to>
    <xdr:sp>
      <xdr:nvSpPr>
        <xdr:cNvPr id="89" name="Text 14"/>
        <xdr:cNvSpPr/>
      </xdr:nvSpPr>
      <xdr:spPr>
        <a:xfrm>
          <a:off x="19080" y="28440"/>
          <a:ext cx="2943360" cy="288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BMC SOFTWARE</a:t>
          </a:r>
          <a:endParaRPr b="0" lang="en-US" sz="1800" strike="noStrike" u="none">
            <a:effectLst/>
            <a:uFillTx/>
            <a:latin typeface="Times New Roman"/>
          </a:endParaRPr>
        </a:p>
      </xdr:txBody>
    </xdr:sp>
    <xdr:clientData/>
  </xdr:twoCellAnchor>
  <xdr:twoCellAnchor editAs="oneCell">
    <xdr:from>
      <xdr:col>3</xdr:col>
      <xdr:colOff>0</xdr:colOff>
      <xdr:row>44</xdr:row>
      <xdr:rowOff>37800</xdr:rowOff>
    </xdr:from>
    <xdr:to>
      <xdr:col>6</xdr:col>
      <xdr:colOff>720</xdr:colOff>
      <xdr:row>44</xdr:row>
      <xdr:rowOff>238320</xdr:rowOff>
    </xdr:to>
    <xdr:sp>
      <xdr:nvSpPr>
        <xdr:cNvPr id="90" name="Text 28"/>
        <xdr:cNvSpPr/>
      </xdr:nvSpPr>
      <xdr:spPr>
        <a:xfrm>
          <a:off x="846000" y="7391880"/>
          <a:ext cx="371016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45</xdr:row>
      <xdr:rowOff>38160</xdr:rowOff>
    </xdr:from>
    <xdr:to>
      <xdr:col>6</xdr:col>
      <xdr:colOff>720</xdr:colOff>
      <xdr:row>45</xdr:row>
      <xdr:rowOff>238320</xdr:rowOff>
    </xdr:to>
    <xdr:sp>
      <xdr:nvSpPr>
        <xdr:cNvPr id="91" name="Text 29"/>
        <xdr:cNvSpPr/>
      </xdr:nvSpPr>
      <xdr:spPr>
        <a:xfrm>
          <a:off x="846000" y="7670880"/>
          <a:ext cx="371016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46</xdr:row>
      <xdr:rowOff>38160</xdr:rowOff>
    </xdr:from>
    <xdr:to>
      <xdr:col>6</xdr:col>
      <xdr:colOff>720</xdr:colOff>
      <xdr:row>46</xdr:row>
      <xdr:rowOff>238680</xdr:rowOff>
    </xdr:to>
    <xdr:sp>
      <xdr:nvSpPr>
        <xdr:cNvPr id="92" name="Text 30"/>
        <xdr:cNvSpPr/>
      </xdr:nvSpPr>
      <xdr:spPr>
        <a:xfrm>
          <a:off x="846000" y="7949520"/>
          <a:ext cx="371016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817560</xdr:colOff>
      <xdr:row>44</xdr:row>
      <xdr:rowOff>37800</xdr:rowOff>
    </xdr:from>
    <xdr:to>
      <xdr:col>12</xdr:col>
      <xdr:colOff>639720</xdr:colOff>
      <xdr:row>44</xdr:row>
      <xdr:rowOff>238320</xdr:rowOff>
    </xdr:to>
    <xdr:sp>
      <xdr:nvSpPr>
        <xdr:cNvPr id="93" name="Text 32"/>
        <xdr:cNvSpPr/>
      </xdr:nvSpPr>
      <xdr:spPr>
        <a:xfrm>
          <a:off x="5990760" y="7391880"/>
          <a:ext cx="40190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45</xdr:row>
      <xdr:rowOff>28440</xdr:rowOff>
    </xdr:from>
    <xdr:to>
      <xdr:col>12</xdr:col>
      <xdr:colOff>629280</xdr:colOff>
      <xdr:row>45</xdr:row>
      <xdr:rowOff>228600</xdr:rowOff>
    </xdr:to>
    <xdr:sp>
      <xdr:nvSpPr>
        <xdr:cNvPr id="94" name="Text 33"/>
        <xdr:cNvSpPr/>
      </xdr:nvSpPr>
      <xdr:spPr>
        <a:xfrm>
          <a:off x="5980680" y="7661160"/>
          <a:ext cx="401868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46</xdr:row>
      <xdr:rowOff>38160</xdr:rowOff>
    </xdr:from>
    <xdr:to>
      <xdr:col>12</xdr:col>
      <xdr:colOff>629280</xdr:colOff>
      <xdr:row>46</xdr:row>
      <xdr:rowOff>238680</xdr:rowOff>
    </xdr:to>
    <xdr:sp>
      <xdr:nvSpPr>
        <xdr:cNvPr id="95" name="Text 34"/>
        <xdr:cNvSpPr/>
      </xdr:nvSpPr>
      <xdr:spPr>
        <a:xfrm>
          <a:off x="5980680" y="7949520"/>
          <a:ext cx="401868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1</xdr:col>
      <xdr:colOff>9720</xdr:colOff>
      <xdr:row>32</xdr:row>
      <xdr:rowOff>38160</xdr:rowOff>
    </xdr:from>
    <xdr:to>
      <xdr:col>13</xdr:col>
      <xdr:colOff>10080</xdr:colOff>
      <xdr:row>41</xdr:row>
      <xdr:rowOff>152640</xdr:rowOff>
    </xdr:to>
    <xdr:sp>
      <xdr:nvSpPr>
        <xdr:cNvPr id="96" name="Text 37"/>
        <xdr:cNvSpPr/>
      </xdr:nvSpPr>
      <xdr:spPr>
        <a:xfrm>
          <a:off x="28800" y="5017680"/>
          <a:ext cx="10557720" cy="18291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900" strike="noStrike" u="none">
              <a:effectLst/>
              <a:uFillTx/>
              <a:latin typeface="Times New Roman"/>
            </a:rPr>
            <a:t>Support Options:</a:t>
          </a:r>
          <a:r>
            <a:rPr b="0" lang="en-US" sz="900" strike="noStrike" u="none">
              <a:effectLst/>
              <a:uFillTx/>
              <a:latin typeface="Times New Roman"/>
            </a:rPr>
            <a:t>  In accordance with  Licensor’s current Support options, Licensee is entitled to Base Support (B) (12 hours x 5 days per week) or Extended Support (E) (24 hours x 7 days per week) (“Support”) and Licensee elects the Support as indicated above on the Product(s) licensed herein.</a:t>
          </a:r>
          <a:endParaRPr b="0" lang="en-US" sz="900" strike="noStrike" u="none">
            <a:effectLst/>
            <a:uFillTx/>
            <a:latin typeface="Times New Roman"/>
          </a:endParaRPr>
        </a:p>
        <a:p>
          <a:r>
            <a:rPr b="1" lang="en-US" sz="900" strike="noStrike" u="none">
              <a:effectLst/>
              <a:uFillTx/>
              <a:latin typeface="Times New Roman"/>
            </a:rPr>
            <a:t>Authorized Support Contacts</a:t>
          </a:r>
          <a:r>
            <a:rPr b="0" lang="en-US" sz="900" strike="noStrike" u="none">
              <a:effectLst/>
              <a:uFillTx/>
              <a:latin typeface="Times New Roman"/>
            </a:rPr>
            <a:t>: In accordance with Licensor’s current Support options, Licensee is entitled to two (2) Authorized Support Contacts per Product Line at no charge.  If initiating, adding or changing Authorized Support Contacts, indicate and complete as follows:</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Support Contact 1:        </a:t>
          </a:r>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r>
            <a:rPr b="0" lang="en-US" sz="900" strike="noStrike" u="none">
              <a:effectLst/>
              <a:uFillTx/>
              <a:latin typeface="Times New Roman"/>
            </a:rPr>
            <a:t>Support Contact 2:</a:t>
          </a:r>
          <a:endParaRPr b="0" lang="en-US" sz="900" strike="noStrike" u="none">
            <a:effectLst/>
            <a:uFillTx/>
            <a:latin typeface="Times New Roman"/>
          </a:endParaRPr>
        </a:p>
      </xdr:txBody>
    </xdr:sp>
    <xdr:clientData/>
  </xdr:twoCellAnchor>
  <xdr:twoCellAnchor editAs="oneCell">
    <xdr:from>
      <xdr:col>3</xdr:col>
      <xdr:colOff>39600</xdr:colOff>
      <xdr:row>38</xdr:row>
      <xdr:rowOff>114840</xdr:rowOff>
    </xdr:from>
    <xdr:to>
      <xdr:col>4</xdr:col>
      <xdr:colOff>1628640</xdr:colOff>
      <xdr:row>38</xdr:row>
      <xdr:rowOff>114840</xdr:rowOff>
    </xdr:to>
    <xdr:sp>
      <xdr:nvSpPr>
        <xdr:cNvPr id="97" name="Line 22"/>
        <xdr:cNvSpPr/>
      </xdr:nvSpPr>
      <xdr:spPr>
        <a:xfrm>
          <a:off x="885600" y="6237360"/>
          <a:ext cx="2097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1696320</xdr:colOff>
      <xdr:row>38</xdr:row>
      <xdr:rowOff>114840</xdr:rowOff>
    </xdr:from>
    <xdr:to>
      <xdr:col>7</xdr:col>
      <xdr:colOff>489960</xdr:colOff>
      <xdr:row>38</xdr:row>
      <xdr:rowOff>114840</xdr:rowOff>
    </xdr:to>
    <xdr:sp>
      <xdr:nvSpPr>
        <xdr:cNvPr id="98" name="Line 23"/>
        <xdr:cNvSpPr/>
      </xdr:nvSpPr>
      <xdr:spPr>
        <a:xfrm>
          <a:off x="3050280" y="6237360"/>
          <a:ext cx="2612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588240</xdr:colOff>
      <xdr:row>38</xdr:row>
      <xdr:rowOff>114840</xdr:rowOff>
    </xdr:from>
    <xdr:to>
      <xdr:col>10</xdr:col>
      <xdr:colOff>399600</xdr:colOff>
      <xdr:row>38</xdr:row>
      <xdr:rowOff>114840</xdr:rowOff>
    </xdr:to>
    <xdr:sp>
      <xdr:nvSpPr>
        <xdr:cNvPr id="99" name="Line 24"/>
        <xdr:cNvSpPr/>
      </xdr:nvSpPr>
      <xdr:spPr>
        <a:xfrm>
          <a:off x="5761440" y="6237360"/>
          <a:ext cx="2343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10</xdr:col>
      <xdr:colOff>528120</xdr:colOff>
      <xdr:row>38</xdr:row>
      <xdr:rowOff>114840</xdr:rowOff>
    </xdr:from>
    <xdr:to>
      <xdr:col>12</xdr:col>
      <xdr:colOff>1138320</xdr:colOff>
      <xdr:row>38</xdr:row>
      <xdr:rowOff>114840</xdr:rowOff>
    </xdr:to>
    <xdr:sp>
      <xdr:nvSpPr>
        <xdr:cNvPr id="100" name="Line 25"/>
        <xdr:cNvSpPr/>
      </xdr:nvSpPr>
      <xdr:spPr>
        <a:xfrm>
          <a:off x="8233200" y="6237360"/>
          <a:ext cx="227520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49320</xdr:colOff>
      <xdr:row>38</xdr:row>
      <xdr:rowOff>123840</xdr:rowOff>
    </xdr:from>
    <xdr:to>
      <xdr:col>4</xdr:col>
      <xdr:colOff>1578240</xdr:colOff>
      <xdr:row>39</xdr:row>
      <xdr:rowOff>95040</xdr:rowOff>
    </xdr:to>
    <xdr:sp>
      <xdr:nvSpPr>
        <xdr:cNvPr id="101" name="Text 42"/>
        <xdr:cNvSpPr/>
      </xdr:nvSpPr>
      <xdr:spPr>
        <a:xfrm>
          <a:off x="895320" y="6246360"/>
          <a:ext cx="203688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Name (Type or Print)</a:t>
          </a:r>
          <a:endParaRPr b="0" lang="en-US" sz="800" strike="noStrike" u="none">
            <a:effectLst/>
            <a:uFillTx/>
            <a:latin typeface="Times New Roman"/>
          </a:endParaRPr>
        </a:p>
      </xdr:txBody>
    </xdr:sp>
    <xdr:clientData/>
  </xdr:twoCellAnchor>
  <xdr:twoCellAnchor editAs="oneCell">
    <xdr:from>
      <xdr:col>4</xdr:col>
      <xdr:colOff>1696320</xdr:colOff>
      <xdr:row>38</xdr:row>
      <xdr:rowOff>133200</xdr:rowOff>
    </xdr:from>
    <xdr:to>
      <xdr:col>7</xdr:col>
      <xdr:colOff>439920</xdr:colOff>
      <xdr:row>39</xdr:row>
      <xdr:rowOff>104760</xdr:rowOff>
    </xdr:to>
    <xdr:sp>
      <xdr:nvSpPr>
        <xdr:cNvPr id="102" name="Text 43"/>
        <xdr:cNvSpPr/>
      </xdr:nvSpPr>
      <xdr:spPr>
        <a:xfrm>
          <a:off x="3050280" y="6255720"/>
          <a:ext cx="25628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Address</a:t>
          </a:r>
          <a:endParaRPr b="0" lang="en-US" sz="800" strike="noStrike" u="none">
            <a:effectLst/>
            <a:uFillTx/>
            <a:latin typeface="Times New Roman"/>
          </a:endParaRPr>
        </a:p>
      </xdr:txBody>
    </xdr:sp>
    <xdr:clientData/>
  </xdr:twoCellAnchor>
  <xdr:twoCellAnchor editAs="oneCell">
    <xdr:from>
      <xdr:col>10</xdr:col>
      <xdr:colOff>508680</xdr:colOff>
      <xdr:row>38</xdr:row>
      <xdr:rowOff>133200</xdr:rowOff>
    </xdr:from>
    <xdr:to>
      <xdr:col>12</xdr:col>
      <xdr:colOff>1087560</xdr:colOff>
      <xdr:row>39</xdr:row>
      <xdr:rowOff>104760</xdr:rowOff>
    </xdr:to>
    <xdr:sp>
      <xdr:nvSpPr>
        <xdr:cNvPr id="103" name="Text 48"/>
        <xdr:cNvSpPr/>
      </xdr:nvSpPr>
      <xdr:spPr>
        <a:xfrm>
          <a:off x="8213760" y="6255720"/>
          <a:ext cx="22438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Previous Name if Change</a:t>
          </a:r>
          <a:endParaRPr b="0" lang="en-US" sz="800" strike="noStrike" u="none">
            <a:effectLst/>
            <a:uFillTx/>
            <a:latin typeface="Times New Roman"/>
          </a:endParaRPr>
        </a:p>
      </xdr:txBody>
    </xdr:sp>
    <xdr:clientData/>
  </xdr:twoCellAnchor>
  <xdr:twoCellAnchor editAs="oneCell">
    <xdr:from>
      <xdr:col>7</xdr:col>
      <xdr:colOff>597960</xdr:colOff>
      <xdr:row>38</xdr:row>
      <xdr:rowOff>133200</xdr:rowOff>
    </xdr:from>
    <xdr:to>
      <xdr:col>9</xdr:col>
      <xdr:colOff>100080</xdr:colOff>
      <xdr:row>39</xdr:row>
      <xdr:rowOff>104760</xdr:rowOff>
    </xdr:to>
    <xdr:sp>
      <xdr:nvSpPr>
        <xdr:cNvPr id="104" name="Text 49"/>
        <xdr:cNvSpPr/>
      </xdr:nvSpPr>
      <xdr:spPr>
        <a:xfrm>
          <a:off x="5771160" y="6255720"/>
          <a:ext cx="12567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City</a:t>
          </a:r>
          <a:endParaRPr b="0" lang="en-US" sz="800" strike="noStrike" u="none">
            <a:effectLst/>
            <a:uFillTx/>
            <a:latin typeface="Times New Roman"/>
          </a:endParaRPr>
        </a:p>
      </xdr:txBody>
    </xdr:sp>
    <xdr:clientData/>
  </xdr:twoCellAnchor>
  <xdr:twoCellAnchor editAs="oneCell">
    <xdr:from>
      <xdr:col>9</xdr:col>
      <xdr:colOff>139680</xdr:colOff>
      <xdr:row>38</xdr:row>
      <xdr:rowOff>133200</xdr:rowOff>
    </xdr:from>
    <xdr:to>
      <xdr:col>9</xdr:col>
      <xdr:colOff>608760</xdr:colOff>
      <xdr:row>39</xdr:row>
      <xdr:rowOff>104760</xdr:rowOff>
    </xdr:to>
    <xdr:sp>
      <xdr:nvSpPr>
        <xdr:cNvPr id="105" name="Text 50"/>
        <xdr:cNvSpPr/>
      </xdr:nvSpPr>
      <xdr:spPr>
        <a:xfrm>
          <a:off x="7067520" y="6255720"/>
          <a:ext cx="4690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State</a:t>
          </a:r>
          <a:endParaRPr b="0" lang="en-US" sz="800" strike="noStrike" u="none">
            <a:effectLst/>
            <a:uFillTx/>
            <a:latin typeface="Times New Roman"/>
          </a:endParaRPr>
        </a:p>
      </xdr:txBody>
    </xdr:sp>
    <xdr:clientData/>
  </xdr:twoCellAnchor>
  <xdr:twoCellAnchor editAs="oneCell">
    <xdr:from>
      <xdr:col>9</xdr:col>
      <xdr:colOff>647280</xdr:colOff>
      <xdr:row>38</xdr:row>
      <xdr:rowOff>133200</xdr:rowOff>
    </xdr:from>
    <xdr:to>
      <xdr:col>10</xdr:col>
      <xdr:colOff>340200</xdr:colOff>
      <xdr:row>39</xdr:row>
      <xdr:rowOff>104760</xdr:rowOff>
    </xdr:to>
    <xdr:sp>
      <xdr:nvSpPr>
        <xdr:cNvPr id="106" name="Text 52"/>
        <xdr:cNvSpPr/>
      </xdr:nvSpPr>
      <xdr:spPr>
        <a:xfrm>
          <a:off x="7575120" y="6255720"/>
          <a:ext cx="4701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Zip Code</a:t>
          </a:r>
          <a:endParaRPr b="0" lang="en-US" sz="800" strike="noStrike" u="none">
            <a:effectLst/>
            <a:uFillTx/>
            <a:latin typeface="Times New Roman"/>
          </a:endParaRPr>
        </a:p>
      </xdr:txBody>
    </xdr:sp>
    <xdr:clientData/>
  </xdr:twoCellAnchor>
  <xdr:twoCellAnchor editAs="oneCell">
    <xdr:from>
      <xdr:col>9</xdr:col>
      <xdr:colOff>647280</xdr:colOff>
      <xdr:row>37</xdr:row>
      <xdr:rowOff>123480</xdr:rowOff>
    </xdr:from>
    <xdr:to>
      <xdr:col>10</xdr:col>
      <xdr:colOff>340200</xdr:colOff>
      <xdr:row>38</xdr:row>
      <xdr:rowOff>95400</xdr:rowOff>
    </xdr:to>
    <xdr:sp>
      <xdr:nvSpPr>
        <xdr:cNvPr id="107" name="Text 58"/>
        <xdr:cNvSpPr/>
      </xdr:nvSpPr>
      <xdr:spPr>
        <a:xfrm>
          <a:off x="7575120" y="6055560"/>
          <a:ext cx="4701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37</xdr:row>
      <xdr:rowOff>123480</xdr:rowOff>
    </xdr:from>
    <xdr:to>
      <xdr:col>4</xdr:col>
      <xdr:colOff>1568160</xdr:colOff>
      <xdr:row>38</xdr:row>
      <xdr:rowOff>95400</xdr:rowOff>
    </xdr:to>
    <xdr:sp>
      <xdr:nvSpPr>
        <xdr:cNvPr id="108" name="Text 65"/>
        <xdr:cNvSpPr/>
      </xdr:nvSpPr>
      <xdr:spPr>
        <a:xfrm>
          <a:off x="905400" y="6055560"/>
          <a:ext cx="20167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1706400</xdr:colOff>
      <xdr:row>37</xdr:row>
      <xdr:rowOff>123480</xdr:rowOff>
    </xdr:from>
    <xdr:to>
      <xdr:col>7</xdr:col>
      <xdr:colOff>439920</xdr:colOff>
      <xdr:row>38</xdr:row>
      <xdr:rowOff>95400</xdr:rowOff>
    </xdr:to>
    <xdr:sp>
      <xdr:nvSpPr>
        <xdr:cNvPr id="109" name="Text 66"/>
        <xdr:cNvSpPr/>
      </xdr:nvSpPr>
      <xdr:spPr>
        <a:xfrm>
          <a:off x="3060360" y="6055560"/>
          <a:ext cx="25527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37</xdr:row>
      <xdr:rowOff>123480</xdr:rowOff>
    </xdr:from>
    <xdr:to>
      <xdr:col>12</xdr:col>
      <xdr:colOff>1068480</xdr:colOff>
      <xdr:row>38</xdr:row>
      <xdr:rowOff>95400</xdr:rowOff>
    </xdr:to>
    <xdr:sp>
      <xdr:nvSpPr>
        <xdr:cNvPr id="110" name="Text 87"/>
        <xdr:cNvSpPr/>
      </xdr:nvSpPr>
      <xdr:spPr>
        <a:xfrm>
          <a:off x="8193240" y="6055560"/>
          <a:ext cx="22453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37</xdr:row>
      <xdr:rowOff>114840</xdr:rowOff>
    </xdr:from>
    <xdr:to>
      <xdr:col>9</xdr:col>
      <xdr:colOff>608760</xdr:colOff>
      <xdr:row>38</xdr:row>
      <xdr:rowOff>85680</xdr:rowOff>
    </xdr:to>
    <xdr:sp>
      <xdr:nvSpPr>
        <xdr:cNvPr id="111" name="Text 90"/>
        <xdr:cNvSpPr/>
      </xdr:nvSpPr>
      <xdr:spPr>
        <a:xfrm>
          <a:off x="7067520" y="6046920"/>
          <a:ext cx="469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37</xdr:row>
      <xdr:rowOff>114840</xdr:rowOff>
    </xdr:from>
    <xdr:to>
      <xdr:col>9</xdr:col>
      <xdr:colOff>100080</xdr:colOff>
      <xdr:row>38</xdr:row>
      <xdr:rowOff>85680</xdr:rowOff>
    </xdr:to>
    <xdr:sp>
      <xdr:nvSpPr>
        <xdr:cNvPr id="112" name="Text 91"/>
        <xdr:cNvSpPr/>
      </xdr:nvSpPr>
      <xdr:spPr>
        <a:xfrm>
          <a:off x="5771160" y="6046920"/>
          <a:ext cx="125676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39600</xdr:colOff>
      <xdr:row>38</xdr:row>
      <xdr:rowOff>114840</xdr:rowOff>
    </xdr:from>
    <xdr:to>
      <xdr:col>12</xdr:col>
      <xdr:colOff>1138320</xdr:colOff>
      <xdr:row>41</xdr:row>
      <xdr:rowOff>45720</xdr:rowOff>
    </xdr:to>
    <xdr:grpSp>
      <xdr:nvGrpSpPr>
        <xdr:cNvPr id="113" name="Group 38"/>
        <xdr:cNvGrpSpPr/>
      </xdr:nvGrpSpPr>
      <xdr:grpSpPr>
        <a:xfrm>
          <a:off x="885600" y="6237360"/>
          <a:ext cx="9622800" cy="502560"/>
          <a:chOff x="885600" y="6237360"/>
          <a:chExt cx="9622800" cy="502560"/>
        </a:xfrm>
      </xdr:grpSpPr>
      <xdr:sp>
        <xdr:nvSpPr>
          <xdr:cNvPr id="114" name="Line 39"/>
          <xdr:cNvSpPr/>
        </xdr:nvSpPr>
        <xdr:spPr>
          <a:xfrm>
            <a:off x="885600" y="6237360"/>
            <a:ext cx="2253240" cy="0"/>
          </a:xfrm>
          <a:prstGeom prst="line">
            <a:avLst/>
          </a:prstGeom>
          <a:ln w="9360">
            <a:solidFill>
              <a:srgbClr val="000000"/>
            </a:solidFill>
            <a:miter/>
          </a:ln>
        </xdr:spPr>
        <xdr:style>
          <a:lnRef idx="0"/>
          <a:fillRef idx="0"/>
          <a:effectRef idx="0"/>
          <a:fontRef idx="minor"/>
        </xdr:style>
      </xdr:sp>
      <xdr:sp>
        <xdr:nvSpPr>
          <xdr:cNvPr id="115" name="Line 40"/>
          <xdr:cNvSpPr/>
        </xdr:nvSpPr>
        <xdr:spPr>
          <a:xfrm>
            <a:off x="3214800" y="6237360"/>
            <a:ext cx="2231280" cy="0"/>
          </a:xfrm>
          <a:prstGeom prst="line">
            <a:avLst/>
          </a:prstGeom>
          <a:ln w="9360">
            <a:solidFill>
              <a:srgbClr val="000000"/>
            </a:solidFill>
            <a:miter/>
          </a:ln>
        </xdr:spPr>
        <xdr:style>
          <a:lnRef idx="0"/>
          <a:fillRef idx="0"/>
          <a:effectRef idx="0"/>
          <a:fontRef idx="minor"/>
        </xdr:style>
      </xdr:sp>
      <xdr:sp>
        <xdr:nvSpPr>
          <xdr:cNvPr id="116" name="Line 41"/>
          <xdr:cNvSpPr/>
        </xdr:nvSpPr>
        <xdr:spPr>
          <a:xfrm>
            <a:off x="5555520" y="6237360"/>
            <a:ext cx="2547000" cy="0"/>
          </a:xfrm>
          <a:prstGeom prst="line">
            <a:avLst/>
          </a:prstGeom>
          <a:ln w="9360">
            <a:solidFill>
              <a:srgbClr val="000000"/>
            </a:solidFill>
            <a:miter/>
          </a:ln>
        </xdr:spPr>
        <xdr:style>
          <a:lnRef idx="0"/>
          <a:fillRef idx="0"/>
          <a:effectRef idx="0"/>
          <a:fontRef idx="minor"/>
        </xdr:style>
      </xdr:sp>
      <xdr:sp>
        <xdr:nvSpPr>
          <xdr:cNvPr id="117" name="Line 42"/>
          <xdr:cNvSpPr/>
        </xdr:nvSpPr>
        <xdr:spPr>
          <a:xfrm>
            <a:off x="8255160" y="6237360"/>
            <a:ext cx="2253240" cy="0"/>
          </a:xfrm>
          <a:prstGeom prst="line">
            <a:avLst/>
          </a:prstGeom>
          <a:ln w="9360">
            <a:solidFill>
              <a:srgbClr val="000000"/>
            </a:solidFill>
            <a:miter/>
          </a:ln>
        </xdr:spPr>
        <xdr:style>
          <a:lnRef idx="0"/>
          <a:fillRef idx="0"/>
          <a:effectRef idx="0"/>
          <a:fontRef idx="minor"/>
        </xdr:style>
      </xdr:sp>
      <xdr:sp>
        <xdr:nvSpPr>
          <xdr:cNvPr id="118" name="Text 97"/>
          <xdr:cNvSpPr/>
        </xdr:nvSpPr>
        <xdr:spPr>
          <a:xfrm>
            <a:off x="896400" y="6246000"/>
            <a:ext cx="219852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119" name="Text 98"/>
          <xdr:cNvSpPr/>
        </xdr:nvSpPr>
        <xdr:spPr>
          <a:xfrm>
            <a:off x="3214800" y="6255000"/>
            <a:ext cx="21880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120" name="Text 99"/>
          <xdr:cNvSpPr/>
        </xdr:nvSpPr>
        <xdr:spPr>
          <a:xfrm>
            <a:off x="8233200" y="6255000"/>
            <a:ext cx="22204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121" name="Text 100"/>
          <xdr:cNvSpPr/>
        </xdr:nvSpPr>
        <xdr:spPr>
          <a:xfrm>
            <a:off x="5566320" y="6255000"/>
            <a:ext cx="1360440" cy="1720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122" name="Text 101"/>
          <xdr:cNvSpPr/>
        </xdr:nvSpPr>
        <xdr:spPr>
          <a:xfrm>
            <a:off x="6970680" y="6255000"/>
            <a:ext cx="5004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123" name="Text 102"/>
          <xdr:cNvSpPr/>
        </xdr:nvSpPr>
        <xdr:spPr>
          <a:xfrm>
            <a:off x="7514640" y="6255000"/>
            <a:ext cx="5223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sp>
        <xdr:nvSpPr>
          <xdr:cNvPr id="124" name="Line 49"/>
          <xdr:cNvSpPr/>
        </xdr:nvSpPr>
        <xdr:spPr>
          <a:xfrm>
            <a:off x="885600" y="6560640"/>
            <a:ext cx="2253240" cy="0"/>
          </a:xfrm>
          <a:prstGeom prst="line">
            <a:avLst/>
          </a:prstGeom>
          <a:ln w="9360">
            <a:solidFill>
              <a:srgbClr val="000000"/>
            </a:solidFill>
            <a:miter/>
          </a:ln>
        </xdr:spPr>
        <xdr:style>
          <a:lnRef idx="0"/>
          <a:fillRef idx="0"/>
          <a:effectRef idx="0"/>
          <a:fontRef idx="minor"/>
        </xdr:style>
      </xdr:sp>
      <xdr:sp>
        <xdr:nvSpPr>
          <xdr:cNvPr id="125" name="Line 50"/>
          <xdr:cNvSpPr/>
        </xdr:nvSpPr>
        <xdr:spPr>
          <a:xfrm>
            <a:off x="3214800" y="6560640"/>
            <a:ext cx="2231280" cy="0"/>
          </a:xfrm>
          <a:prstGeom prst="line">
            <a:avLst/>
          </a:prstGeom>
          <a:ln w="9360">
            <a:solidFill>
              <a:srgbClr val="000000"/>
            </a:solidFill>
            <a:miter/>
          </a:ln>
        </xdr:spPr>
        <xdr:style>
          <a:lnRef idx="0"/>
          <a:fillRef idx="0"/>
          <a:effectRef idx="0"/>
          <a:fontRef idx="minor"/>
        </xdr:style>
      </xdr:sp>
      <xdr:sp>
        <xdr:nvSpPr>
          <xdr:cNvPr id="126" name="Line 51"/>
          <xdr:cNvSpPr/>
        </xdr:nvSpPr>
        <xdr:spPr>
          <a:xfrm>
            <a:off x="5555520" y="6560640"/>
            <a:ext cx="2547000" cy="0"/>
          </a:xfrm>
          <a:prstGeom prst="line">
            <a:avLst/>
          </a:prstGeom>
          <a:ln w="9360">
            <a:solidFill>
              <a:srgbClr val="000000"/>
            </a:solidFill>
            <a:miter/>
          </a:ln>
        </xdr:spPr>
        <xdr:style>
          <a:lnRef idx="0"/>
          <a:fillRef idx="0"/>
          <a:effectRef idx="0"/>
          <a:fontRef idx="minor"/>
        </xdr:style>
      </xdr:sp>
      <xdr:sp>
        <xdr:nvSpPr>
          <xdr:cNvPr id="127" name="Line 52"/>
          <xdr:cNvSpPr/>
        </xdr:nvSpPr>
        <xdr:spPr>
          <a:xfrm>
            <a:off x="8255160" y="6560640"/>
            <a:ext cx="2253240" cy="0"/>
          </a:xfrm>
          <a:prstGeom prst="line">
            <a:avLst/>
          </a:prstGeom>
          <a:ln w="9360">
            <a:solidFill>
              <a:srgbClr val="000000"/>
            </a:solidFill>
            <a:miter/>
          </a:ln>
        </xdr:spPr>
        <xdr:style>
          <a:lnRef idx="0"/>
          <a:fillRef idx="0"/>
          <a:effectRef idx="0"/>
          <a:fontRef idx="minor"/>
        </xdr:style>
      </xdr:sp>
      <xdr:sp>
        <xdr:nvSpPr>
          <xdr:cNvPr id="128" name="Text 130"/>
          <xdr:cNvSpPr/>
        </xdr:nvSpPr>
        <xdr:spPr>
          <a:xfrm>
            <a:off x="896400" y="6569640"/>
            <a:ext cx="219852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129" name="Text 131"/>
          <xdr:cNvSpPr/>
        </xdr:nvSpPr>
        <xdr:spPr>
          <a:xfrm>
            <a:off x="3214800" y="6578280"/>
            <a:ext cx="21880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130" name="Text 132"/>
          <xdr:cNvSpPr/>
        </xdr:nvSpPr>
        <xdr:spPr>
          <a:xfrm>
            <a:off x="8233200" y="6578280"/>
            <a:ext cx="22204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131" name="Text 133"/>
          <xdr:cNvSpPr/>
        </xdr:nvSpPr>
        <xdr:spPr>
          <a:xfrm>
            <a:off x="5566320" y="6578280"/>
            <a:ext cx="13604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132" name="Text 134"/>
          <xdr:cNvSpPr/>
        </xdr:nvSpPr>
        <xdr:spPr>
          <a:xfrm>
            <a:off x="6970680" y="6578280"/>
            <a:ext cx="5004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133" name="Text 135"/>
          <xdr:cNvSpPr/>
        </xdr:nvSpPr>
        <xdr:spPr>
          <a:xfrm>
            <a:off x="7514640" y="6578280"/>
            <a:ext cx="5223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grpSp>
    <xdr:clientData/>
  </xdr:twoCellAnchor>
  <xdr:twoCellAnchor editAs="oneCell">
    <xdr:from>
      <xdr:col>9</xdr:col>
      <xdr:colOff>617760</xdr:colOff>
      <xdr:row>37</xdr:row>
      <xdr:rowOff>123480</xdr:rowOff>
    </xdr:from>
    <xdr:to>
      <xdr:col>10</xdr:col>
      <xdr:colOff>479520</xdr:colOff>
      <xdr:row>38</xdr:row>
      <xdr:rowOff>95400</xdr:rowOff>
    </xdr:to>
    <xdr:sp>
      <xdr:nvSpPr>
        <xdr:cNvPr id="134" name="Text 103"/>
        <xdr:cNvSpPr/>
      </xdr:nvSpPr>
      <xdr:spPr>
        <a:xfrm>
          <a:off x="7545600" y="6055560"/>
          <a:ext cx="63900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37</xdr:row>
      <xdr:rowOff>123480</xdr:rowOff>
    </xdr:from>
    <xdr:to>
      <xdr:col>4</xdr:col>
      <xdr:colOff>1568160</xdr:colOff>
      <xdr:row>38</xdr:row>
      <xdr:rowOff>95400</xdr:rowOff>
    </xdr:to>
    <xdr:sp>
      <xdr:nvSpPr>
        <xdr:cNvPr id="135" name="Text 104"/>
        <xdr:cNvSpPr/>
      </xdr:nvSpPr>
      <xdr:spPr>
        <a:xfrm>
          <a:off x="905400" y="6055560"/>
          <a:ext cx="20167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1706400</xdr:colOff>
      <xdr:row>37</xdr:row>
      <xdr:rowOff>123480</xdr:rowOff>
    </xdr:from>
    <xdr:to>
      <xdr:col>7</xdr:col>
      <xdr:colOff>439920</xdr:colOff>
      <xdr:row>38</xdr:row>
      <xdr:rowOff>95400</xdr:rowOff>
    </xdr:to>
    <xdr:sp>
      <xdr:nvSpPr>
        <xdr:cNvPr id="136" name="Text 105"/>
        <xdr:cNvSpPr/>
      </xdr:nvSpPr>
      <xdr:spPr>
        <a:xfrm>
          <a:off x="3060360" y="6055560"/>
          <a:ext cx="25527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37</xdr:row>
      <xdr:rowOff>123480</xdr:rowOff>
    </xdr:from>
    <xdr:to>
      <xdr:col>12</xdr:col>
      <xdr:colOff>1068480</xdr:colOff>
      <xdr:row>38</xdr:row>
      <xdr:rowOff>95400</xdr:rowOff>
    </xdr:to>
    <xdr:sp>
      <xdr:nvSpPr>
        <xdr:cNvPr id="137" name="Text 106"/>
        <xdr:cNvSpPr/>
      </xdr:nvSpPr>
      <xdr:spPr>
        <a:xfrm>
          <a:off x="8193240" y="6055560"/>
          <a:ext cx="22453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37</xdr:row>
      <xdr:rowOff>114840</xdr:rowOff>
    </xdr:from>
    <xdr:to>
      <xdr:col>9</xdr:col>
      <xdr:colOff>608760</xdr:colOff>
      <xdr:row>38</xdr:row>
      <xdr:rowOff>85680</xdr:rowOff>
    </xdr:to>
    <xdr:sp>
      <xdr:nvSpPr>
        <xdr:cNvPr id="138" name="Text 107"/>
        <xdr:cNvSpPr/>
      </xdr:nvSpPr>
      <xdr:spPr>
        <a:xfrm>
          <a:off x="7067520" y="6046920"/>
          <a:ext cx="469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608040</xdr:colOff>
      <xdr:row>37</xdr:row>
      <xdr:rowOff>114840</xdr:rowOff>
    </xdr:from>
    <xdr:to>
      <xdr:col>9</xdr:col>
      <xdr:colOff>100080</xdr:colOff>
      <xdr:row>38</xdr:row>
      <xdr:rowOff>85680</xdr:rowOff>
    </xdr:to>
    <xdr:sp>
      <xdr:nvSpPr>
        <xdr:cNvPr id="139" name="Text 108"/>
        <xdr:cNvSpPr/>
      </xdr:nvSpPr>
      <xdr:spPr>
        <a:xfrm>
          <a:off x="5781240" y="6046920"/>
          <a:ext cx="12466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597960</xdr:colOff>
      <xdr:row>39</xdr:row>
      <xdr:rowOff>66960</xdr:rowOff>
    </xdr:from>
    <xdr:to>
      <xdr:col>10</xdr:col>
      <xdr:colOff>469800</xdr:colOff>
      <xdr:row>40</xdr:row>
      <xdr:rowOff>37800</xdr:rowOff>
    </xdr:to>
    <xdr:sp>
      <xdr:nvSpPr>
        <xdr:cNvPr id="140" name="Text 136"/>
        <xdr:cNvSpPr/>
      </xdr:nvSpPr>
      <xdr:spPr>
        <a:xfrm>
          <a:off x="7525800" y="6380280"/>
          <a:ext cx="649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39</xdr:row>
      <xdr:rowOff>66960</xdr:rowOff>
    </xdr:from>
    <xdr:to>
      <xdr:col>4</xdr:col>
      <xdr:colOff>1568160</xdr:colOff>
      <xdr:row>40</xdr:row>
      <xdr:rowOff>37800</xdr:rowOff>
    </xdr:to>
    <xdr:sp>
      <xdr:nvSpPr>
        <xdr:cNvPr id="141" name="Text 137"/>
        <xdr:cNvSpPr/>
      </xdr:nvSpPr>
      <xdr:spPr>
        <a:xfrm>
          <a:off x="905400" y="6380280"/>
          <a:ext cx="201672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1706400</xdr:colOff>
      <xdr:row>39</xdr:row>
      <xdr:rowOff>66960</xdr:rowOff>
    </xdr:from>
    <xdr:to>
      <xdr:col>7</xdr:col>
      <xdr:colOff>439920</xdr:colOff>
      <xdr:row>40</xdr:row>
      <xdr:rowOff>37800</xdr:rowOff>
    </xdr:to>
    <xdr:sp>
      <xdr:nvSpPr>
        <xdr:cNvPr id="142" name="Text 138"/>
        <xdr:cNvSpPr/>
      </xdr:nvSpPr>
      <xdr:spPr>
        <a:xfrm>
          <a:off x="3060360" y="6380280"/>
          <a:ext cx="255276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39</xdr:row>
      <xdr:rowOff>66960</xdr:rowOff>
    </xdr:from>
    <xdr:to>
      <xdr:col>12</xdr:col>
      <xdr:colOff>1068480</xdr:colOff>
      <xdr:row>40</xdr:row>
      <xdr:rowOff>37800</xdr:rowOff>
    </xdr:to>
    <xdr:sp>
      <xdr:nvSpPr>
        <xdr:cNvPr id="143" name="Text 139"/>
        <xdr:cNvSpPr/>
      </xdr:nvSpPr>
      <xdr:spPr>
        <a:xfrm>
          <a:off x="8193240" y="6380280"/>
          <a:ext cx="224532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39</xdr:row>
      <xdr:rowOff>57240</xdr:rowOff>
    </xdr:from>
    <xdr:to>
      <xdr:col>9</xdr:col>
      <xdr:colOff>608760</xdr:colOff>
      <xdr:row>40</xdr:row>
      <xdr:rowOff>28080</xdr:rowOff>
    </xdr:to>
    <xdr:sp>
      <xdr:nvSpPr>
        <xdr:cNvPr id="144" name="Text 140"/>
        <xdr:cNvSpPr/>
      </xdr:nvSpPr>
      <xdr:spPr>
        <a:xfrm>
          <a:off x="7067520" y="6370560"/>
          <a:ext cx="469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39</xdr:row>
      <xdr:rowOff>57240</xdr:rowOff>
    </xdr:from>
    <xdr:to>
      <xdr:col>9</xdr:col>
      <xdr:colOff>100080</xdr:colOff>
      <xdr:row>40</xdr:row>
      <xdr:rowOff>28080</xdr:rowOff>
    </xdr:to>
    <xdr:sp>
      <xdr:nvSpPr>
        <xdr:cNvPr id="145" name="Text 141"/>
        <xdr:cNvSpPr/>
      </xdr:nvSpPr>
      <xdr:spPr>
        <a:xfrm>
          <a:off x="5771160" y="6370560"/>
          <a:ext cx="1256760" cy="161280"/>
        </a:xfrm>
        <a:prstGeom prst="rect">
          <a:avLst/>
        </a:prstGeom>
        <a:solidFill>
          <a:srgbClr val="ffffff"/>
        </a:solid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1</xdr:col>
          <xdr:colOff>49680</xdr:colOff>
          <xdr:row>35</xdr:row>
          <xdr:rowOff>142920</xdr:rowOff>
        </xdr:from>
        <xdr:to>
          <xdr:col>4</xdr:col>
          <xdr:colOff>42480</xdr:colOff>
          <xdr:row>36</xdr:row>
          <xdr:rowOff>162360</xdr:rowOff>
        </xdr:to>
        <xdr:sp>
          <xdr:nvSpPr>
            <xdr:cNvPr id="1001" name="Check Box 71" descr="Initial registration;" hidden="0"/>
            <xdr:cNvSpPr/>
          </xdr:nvSpPr>
          <xdr:spPr>
            <a:xfrm>
              <a:off x="0" y="0"/>
              <a:ext cx="0" cy="0"/>
            </a:xfrm>
            <a:prstGeom prst="rect">
              <a:avLst/>
            </a:prstGeom>
          </xdr:spPr>
          <xdr:txBody>
            <a:bodyPr anchor="ctr">
              <a:noAutofit/>
            </a:bodyPr>
            <a:p>
              <a:r>
                <a:t>Initial registration;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408240</xdr:colOff>
          <xdr:row>35</xdr:row>
          <xdr:rowOff>142920</xdr:rowOff>
        </xdr:from>
        <xdr:to>
          <xdr:col>4</xdr:col>
          <xdr:colOff>1668600</xdr:colOff>
          <xdr:row>36</xdr:row>
          <xdr:rowOff>162360</xdr:rowOff>
        </xdr:to>
        <xdr:sp>
          <xdr:nvSpPr>
            <xdr:cNvPr id="1002" name="Check Box 72" descr=" Use previously registered;" hidden="0"/>
            <xdr:cNvSpPr/>
          </xdr:nvSpPr>
          <xdr:spPr>
            <a:xfrm>
              <a:off x="0" y="0"/>
              <a:ext cx="0" cy="0"/>
            </a:xfrm>
            <a:prstGeom prst="rect">
              <a:avLst/>
            </a:prstGeom>
          </xdr:spPr>
          <xdr:txBody>
            <a:bodyPr anchor="ctr">
              <a:noAutofit/>
            </a:bodyPr>
            <a:p>
              <a:r>
                <a:t> Use previously registered;</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1706400</xdr:colOff>
          <xdr:row>35</xdr:row>
          <xdr:rowOff>142920</xdr:rowOff>
        </xdr:from>
        <xdr:to>
          <xdr:col>5</xdr:col>
          <xdr:colOff>259920</xdr:colOff>
          <xdr:row>36</xdr:row>
          <xdr:rowOff>162360</xdr:rowOff>
        </xdr:to>
        <xdr:sp>
          <xdr:nvSpPr>
            <xdr:cNvPr id="1003" name="Check Box 73" descr="Add additional; " hidden="0"/>
            <xdr:cNvSpPr/>
          </xdr:nvSpPr>
          <xdr:spPr>
            <a:xfrm>
              <a:off x="0" y="0"/>
              <a:ext cx="0" cy="0"/>
            </a:xfrm>
            <a:prstGeom prst="rect">
              <a:avLst/>
            </a:prstGeom>
          </xdr:spPr>
          <xdr:txBody>
            <a:bodyPr anchor="ctr">
              <a:noAutofit/>
            </a:bodyPr>
            <a:p>
              <a:r>
                <a:t>Add additional;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0</xdr:colOff>
          <xdr:row>35</xdr:row>
          <xdr:rowOff>142920</xdr:rowOff>
        </xdr:from>
        <xdr:to>
          <xdr:col>8</xdr:col>
          <xdr:colOff>349560</xdr:colOff>
          <xdr:row>36</xdr:row>
          <xdr:rowOff>162360</xdr:rowOff>
        </xdr:to>
        <xdr:sp>
          <xdr:nvSpPr>
            <xdr:cNvPr id="1004" name="Check Box 74" descr="Change previously registered." hidden="0"/>
            <xdr:cNvSpPr/>
          </xdr:nvSpPr>
          <xdr:spPr>
            <a:xfrm>
              <a:off x="0" y="0"/>
              <a:ext cx="0" cy="0"/>
            </a:xfrm>
            <a:prstGeom prst="rect">
              <a:avLst/>
            </a:prstGeom>
          </xdr:spPr>
          <xdr:txBody>
            <a:bodyPr anchor="ctr">
              <a:noAutofit/>
            </a:bodyPr>
            <a:p>
              <a:r>
                <a:t>Change previously registered.</a:t>
              </a:r>
            </a:p>
          </xdr:txBody>
        </xdr:sp>
        <xdr:clientData/>
      </xdr:twoCellAnchor>
    </mc:Choice>
  </mc:AlternateContent>
  <xdr:twoCellAnchor editAs="oneCell">
    <xdr:from>
      <xdr:col>12</xdr:col>
      <xdr:colOff>328680</xdr:colOff>
      <xdr:row>48</xdr:row>
      <xdr:rowOff>19440</xdr:rowOff>
    </xdr:from>
    <xdr:to>
      <xdr:col>12</xdr:col>
      <xdr:colOff>539640</xdr:colOff>
      <xdr:row>48</xdr:row>
      <xdr:rowOff>190440</xdr:rowOff>
    </xdr:to>
    <xdr:sp>
      <xdr:nvSpPr>
        <xdr:cNvPr id="146" name="Text 150"/>
        <xdr:cNvSpPr/>
      </xdr:nvSpPr>
      <xdr:spPr>
        <a:xfrm>
          <a:off x="9698760" y="8276400"/>
          <a:ext cx="21096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147" name="Line 76"/>
        <xdr:cNvSpPr/>
      </xdr:nvSpPr>
      <xdr:spPr>
        <a:xfrm>
          <a:off x="1002852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268560</xdr:colOff>
      <xdr:row>48</xdr:row>
      <xdr:rowOff>180720</xdr:rowOff>
    </xdr:from>
    <xdr:to>
      <xdr:col>12</xdr:col>
      <xdr:colOff>569160</xdr:colOff>
      <xdr:row>48</xdr:row>
      <xdr:rowOff>180720</xdr:rowOff>
    </xdr:to>
    <xdr:sp>
      <xdr:nvSpPr>
        <xdr:cNvPr id="148" name="Line 77"/>
        <xdr:cNvSpPr/>
      </xdr:nvSpPr>
      <xdr:spPr>
        <a:xfrm>
          <a:off x="9638640" y="843768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339480</xdr:colOff>
      <xdr:row>48</xdr:row>
      <xdr:rowOff>19440</xdr:rowOff>
    </xdr:from>
    <xdr:to>
      <xdr:col>12</xdr:col>
      <xdr:colOff>549000</xdr:colOff>
      <xdr:row>48</xdr:row>
      <xdr:rowOff>190440</xdr:rowOff>
    </xdr:to>
    <xdr:sp>
      <xdr:nvSpPr>
        <xdr:cNvPr id="149" name="Text 159"/>
        <xdr:cNvSpPr/>
      </xdr:nvSpPr>
      <xdr:spPr>
        <a:xfrm>
          <a:off x="9709560" y="8276400"/>
          <a:ext cx="209520" cy="171000"/>
        </a:xfrm>
        <a:prstGeom prst="rect">
          <a:avLst/>
        </a:prstGeom>
        <a:solidFill>
          <a:srgbClr val="ffffff"/>
        </a:solidFill>
        <a:ln w="0">
          <a:noFill/>
        </a:ln>
      </xdr:spPr>
      <xdr:style>
        <a:lnRef idx="0"/>
        <a:fillRef idx="0"/>
        <a:effectRef idx="0"/>
        <a:fontRef idx="minor"/>
      </xdr:style>
    </xdr:sp>
    <xdr:clientData/>
  </xdr:twoCellAnchor>
  <xdr:twoCellAnchor editAs="oneCell">
    <xdr:from>
      <xdr:col>12</xdr:col>
      <xdr:colOff>268560</xdr:colOff>
      <xdr:row>48</xdr:row>
      <xdr:rowOff>180720</xdr:rowOff>
    </xdr:from>
    <xdr:to>
      <xdr:col>12</xdr:col>
      <xdr:colOff>569160</xdr:colOff>
      <xdr:row>48</xdr:row>
      <xdr:rowOff>180720</xdr:rowOff>
    </xdr:to>
    <xdr:sp>
      <xdr:nvSpPr>
        <xdr:cNvPr id="150" name="Line 79"/>
        <xdr:cNvSpPr/>
      </xdr:nvSpPr>
      <xdr:spPr>
        <a:xfrm>
          <a:off x="9638640" y="843768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847080</xdr:colOff>
      <xdr:row>48</xdr:row>
      <xdr:rowOff>28080</xdr:rowOff>
    </xdr:from>
    <xdr:to>
      <xdr:col>12</xdr:col>
      <xdr:colOff>1058040</xdr:colOff>
      <xdr:row>48</xdr:row>
      <xdr:rowOff>190440</xdr:rowOff>
    </xdr:to>
    <xdr:sp>
      <xdr:nvSpPr>
        <xdr:cNvPr id="151" name="Text 161"/>
        <xdr:cNvSpPr/>
      </xdr:nvSpPr>
      <xdr:spPr>
        <a:xfrm>
          <a:off x="10217160" y="8285040"/>
          <a:ext cx="2109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12</xdr:col>
      <xdr:colOff>777600</xdr:colOff>
      <xdr:row>48</xdr:row>
      <xdr:rowOff>180720</xdr:rowOff>
    </xdr:from>
    <xdr:to>
      <xdr:col>12</xdr:col>
      <xdr:colOff>1078200</xdr:colOff>
      <xdr:row>48</xdr:row>
      <xdr:rowOff>180720</xdr:rowOff>
    </xdr:to>
    <xdr:sp>
      <xdr:nvSpPr>
        <xdr:cNvPr id="152" name="Line 82"/>
        <xdr:cNvSpPr/>
      </xdr:nvSpPr>
      <xdr:spPr>
        <a:xfrm>
          <a:off x="10147680" y="843768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153" name="Line 83"/>
        <xdr:cNvSpPr/>
      </xdr:nvSpPr>
      <xdr:spPr>
        <a:xfrm>
          <a:off x="1002852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154" name="Line 84"/>
        <xdr:cNvSpPr/>
      </xdr:nvSpPr>
      <xdr:spPr>
        <a:xfrm>
          <a:off x="1002852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155" name="Line 85"/>
        <xdr:cNvSpPr/>
      </xdr:nvSpPr>
      <xdr:spPr>
        <a:xfrm>
          <a:off x="1002852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156" name="Line 86"/>
        <xdr:cNvSpPr/>
      </xdr:nvSpPr>
      <xdr:spPr>
        <a:xfrm>
          <a:off x="10028520" y="267480"/>
          <a:ext cx="499680" cy="0"/>
        </a:xfrm>
        <a:prstGeom prst="line">
          <a:avLst/>
        </a:prstGeom>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
</Relationships>
</file>

<file path=xl/worksheets/_rels/sheet2.xml.rels><?xml version="1.0" encoding="UTF-8"?>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2.vml"/><Relationship Id="rId3" Type="http://schemas.openxmlformats.org/officeDocument/2006/relationships/ctrlProp" Target="../ctrlProps/ctrlProps7.xml"/><Relationship Id="rId4" Type="http://schemas.openxmlformats.org/officeDocument/2006/relationships/ctrlProp" Target="../ctrlProps/ctrlProps8.xml"/><Relationship Id="rId5" Type="http://schemas.openxmlformats.org/officeDocument/2006/relationships/ctrlProp" Target="../ctrlProps/ctrlProps9.xml"/><Relationship Id="rId6" Type="http://schemas.openxmlformats.org/officeDocument/2006/relationships/ctrlProp" Target="../ctrlProps/ctrlProps1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2890625" defaultRowHeight="15" customHeight="true" zeroHeight="false" outlineLevelRow="0" outlineLevelCol="0"/>
  <cols>
    <col collapsed="false" customWidth="true" hidden="false" outlineLevel="0" max="1" min="1" style="1" width="0.27"/>
    <col collapsed="false" customWidth="true" hidden="false" outlineLevel="0" max="2" min="2" style="1" width="7.27"/>
    <col collapsed="false" customWidth="true" hidden="false" outlineLevel="0" max="3" min="3" style="1" width="5.27"/>
    <col collapsed="false" customWidth="true" hidden="false" outlineLevel="0" max="4" min="4" style="1" width="7.27"/>
    <col collapsed="false" customWidth="true" hidden="false" outlineLevel="0" max="5" min="5" style="1" width="39.56"/>
    <col collapsed="false" customWidth="true" hidden="false" outlineLevel="0" max="6" min="6" style="1" width="8.99"/>
    <col collapsed="false" customWidth="true" hidden="false" outlineLevel="0" max="7" min="7" style="1" width="8.84"/>
    <col collapsed="false" customWidth="true" hidden="false" outlineLevel="0" max="8" min="8" style="1" width="12.99"/>
    <col collapsed="false" customWidth="true" hidden="false" outlineLevel="0" max="9" min="9" style="1" width="10.7"/>
    <col collapsed="false" customWidth="true" hidden="false" outlineLevel="0" max="10" min="10" style="1" width="9.57"/>
    <col collapsed="false" customWidth="true" hidden="false" outlineLevel="0" max="11" min="11" style="1" width="12.99"/>
    <col collapsed="false" customWidth="true" hidden="false" outlineLevel="0" max="12" min="12" style="1" width="10.84"/>
    <col collapsed="false" customWidth="true" hidden="false" outlineLevel="0" max="13" min="13" style="1" width="17.27"/>
    <col collapsed="false" customWidth="true" hidden="false" outlineLevel="0" max="14" min="14" style="1" width="0.85"/>
    <col collapsed="false" customWidth="false" hidden="false" outlineLevel="0" max="257" min="15" style="1" width="9.13"/>
  </cols>
  <sheetData>
    <row r="1" customFormat="false" ht="24.95" hidden="false" customHeight="true" outlineLevel="0" collapsed="false">
      <c r="A1" s="2"/>
      <c r="B1" s="3"/>
      <c r="C1" s="2"/>
      <c r="D1" s="2"/>
      <c r="E1" s="2"/>
      <c r="F1" s="2"/>
      <c r="G1" s="2"/>
      <c r="H1" s="4" t="s">
        <v>0</v>
      </c>
      <c r="I1" s="2"/>
      <c r="J1" s="2"/>
      <c r="K1" s="2"/>
      <c r="L1" s="2"/>
      <c r="M1" s="5" t="s">
        <v>1</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 hidden="false" customHeight="false" outlineLevel="0" collapsed="false">
      <c r="A2" s="6"/>
      <c r="B2" s="7"/>
      <c r="C2" s="8"/>
      <c r="D2" s="8"/>
      <c r="E2" s="8"/>
      <c r="F2" s="8"/>
      <c r="G2" s="8"/>
      <c r="H2" s="8"/>
      <c r="I2" s="8"/>
      <c r="J2" s="8"/>
      <c r="K2" s="8"/>
      <c r="L2" s="8"/>
      <c r="M2" s="8"/>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12" hidden="false" customHeight="true" outlineLevel="0" collapsed="false">
      <c r="A3" s="6"/>
      <c r="B3" s="9"/>
      <c r="C3" s="10"/>
      <c r="D3" s="10"/>
      <c r="E3" s="10"/>
      <c r="F3" s="10"/>
      <c r="G3" s="10"/>
      <c r="H3" s="10"/>
      <c r="I3" s="10"/>
      <c r="J3" s="10"/>
      <c r="K3" s="10"/>
      <c r="L3" s="10"/>
      <c r="M3" s="1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3" hidden="false" customHeight="true" outlineLevel="0" collapsed="false">
      <c r="A4" s="12" t="n">
        <v>6</v>
      </c>
      <c r="B4" s="13"/>
      <c r="C4" s="14"/>
      <c r="D4" s="14"/>
      <c r="E4" s="14"/>
      <c r="F4" s="14"/>
      <c r="G4" s="14"/>
      <c r="H4" s="15"/>
      <c r="I4" s="14"/>
      <c r="J4" s="14"/>
      <c r="K4" s="15"/>
      <c r="L4" s="14"/>
      <c r="M4" s="14"/>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row>
    <row r="5" customFormat="false" ht="7.5" hidden="false" customHeight="true" outlineLevel="0" collapsed="false">
      <c r="A5" s="12"/>
      <c r="B5" s="16"/>
      <c r="C5" s="16"/>
      <c r="D5" s="16"/>
      <c r="E5" s="17"/>
      <c r="F5" s="17" t="s">
        <v>2</v>
      </c>
      <c r="G5" s="17"/>
      <c r="H5" s="18" t="s">
        <v>3</v>
      </c>
      <c r="I5" s="18"/>
      <c r="J5" s="17" t="s">
        <v>4</v>
      </c>
      <c r="K5" s="18" t="s">
        <v>5</v>
      </c>
      <c r="L5" s="18"/>
      <c r="M5" s="17"/>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8.45" hidden="false" customHeight="true" outlineLevel="0" collapsed="false">
      <c r="A6" s="12"/>
      <c r="B6" s="16" t="s">
        <v>6</v>
      </c>
      <c r="C6" s="16" t="s">
        <v>7</v>
      </c>
      <c r="D6" s="16" t="s">
        <v>8</v>
      </c>
      <c r="E6" s="17" t="s">
        <v>9</v>
      </c>
      <c r="F6" s="17" t="s">
        <v>10</v>
      </c>
      <c r="G6" s="17" t="s">
        <v>11</v>
      </c>
      <c r="H6" s="17" t="s">
        <v>12</v>
      </c>
      <c r="I6" s="17" t="s">
        <v>13</v>
      </c>
      <c r="J6" s="17" t="s">
        <v>14</v>
      </c>
      <c r="K6" s="17" t="s">
        <v>15</v>
      </c>
      <c r="L6" s="17" t="s">
        <v>16</v>
      </c>
      <c r="M6" s="17" t="s">
        <v>17</v>
      </c>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8.45" hidden="false" customHeight="true" outlineLevel="0" collapsed="false">
      <c r="A7" s="12"/>
      <c r="B7" s="19"/>
      <c r="C7" s="18"/>
      <c r="D7" s="18"/>
      <c r="E7" s="18"/>
      <c r="F7" s="18" t="s">
        <v>18</v>
      </c>
      <c r="G7" s="18"/>
      <c r="H7" s="18" t="s">
        <v>19</v>
      </c>
      <c r="I7" s="18" t="s">
        <v>20</v>
      </c>
      <c r="J7" s="18" t="s">
        <v>21</v>
      </c>
      <c r="K7" s="18"/>
      <c r="L7" s="18"/>
      <c r="M7" s="18"/>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row>
    <row r="8" customFormat="false" ht="12.75" hidden="false" customHeight="true" outlineLevel="0" collapsed="false">
      <c r="A8" s="20"/>
      <c r="B8" s="21" t="n">
        <v>5839</v>
      </c>
      <c r="C8" s="22" t="n">
        <v>1</v>
      </c>
      <c r="D8" s="23" t="n">
        <v>2</v>
      </c>
      <c r="E8" s="24" t="s">
        <v>22</v>
      </c>
      <c r="F8" s="25" t="s">
        <v>23</v>
      </c>
      <c r="G8" s="26" t="s">
        <v>24</v>
      </c>
      <c r="H8" s="27"/>
      <c r="I8" s="27"/>
      <c r="J8" s="28" t="n">
        <v>36860</v>
      </c>
      <c r="K8" s="29" t="n">
        <v>20055</v>
      </c>
      <c r="L8" s="23" t="n">
        <f aca="false">K8*D8</f>
        <v>40110</v>
      </c>
      <c r="M8" s="3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customFormat="false" ht="12.75" hidden="false" customHeight="false" outlineLevel="0" collapsed="false">
      <c r="A9" s="20"/>
      <c r="B9" s="21"/>
      <c r="C9" s="31" t="n">
        <v>2</v>
      </c>
      <c r="D9" s="32" t="n">
        <v>13</v>
      </c>
      <c r="E9" s="33" t="s">
        <v>25</v>
      </c>
      <c r="F9" s="25" t="s">
        <v>23</v>
      </c>
      <c r="G9" s="34" t="s">
        <v>26</v>
      </c>
      <c r="H9" s="35"/>
      <c r="I9" s="35"/>
      <c r="J9" s="36" t="n">
        <v>36860</v>
      </c>
      <c r="K9" s="37" t="n">
        <v>3500</v>
      </c>
      <c r="L9" s="32" t="n">
        <f aca="false">K9*D9</f>
        <v>45500</v>
      </c>
      <c r="M9" s="38"/>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row>
    <row r="10" customFormat="false" ht="12.75" hidden="false" customHeight="false" outlineLevel="0" collapsed="false">
      <c r="A10" s="20"/>
      <c r="B10" s="21"/>
      <c r="C10" s="31" t="n">
        <v>3</v>
      </c>
      <c r="D10" s="32" t="n">
        <v>21</v>
      </c>
      <c r="E10" s="33" t="s">
        <v>27</v>
      </c>
      <c r="F10" s="25" t="s">
        <v>23</v>
      </c>
      <c r="G10" s="34" t="s">
        <v>28</v>
      </c>
      <c r="H10" s="35"/>
      <c r="I10" s="35"/>
      <c r="J10" s="36" t="n">
        <v>36860</v>
      </c>
      <c r="K10" s="37" t="n">
        <v>2385</v>
      </c>
      <c r="L10" s="32" t="n">
        <f aca="false">K10*D10</f>
        <v>50085</v>
      </c>
      <c r="M10" s="38"/>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row>
    <row r="11" customFormat="false" ht="12.75" hidden="false" customHeight="false" outlineLevel="0" collapsed="false">
      <c r="A11" s="20"/>
      <c r="B11" s="21"/>
      <c r="C11" s="31" t="n">
        <v>4</v>
      </c>
      <c r="D11" s="32" t="n">
        <v>8</v>
      </c>
      <c r="E11" s="33" t="s">
        <v>29</v>
      </c>
      <c r="F11" s="25" t="s">
        <v>23</v>
      </c>
      <c r="G11" s="34" t="s">
        <v>28</v>
      </c>
      <c r="H11" s="35"/>
      <c r="I11" s="35"/>
      <c r="J11" s="36" t="n">
        <v>36860</v>
      </c>
      <c r="K11" s="37" t="n">
        <v>4575</v>
      </c>
      <c r="L11" s="32" t="n">
        <f aca="false">K11*D11</f>
        <v>36600</v>
      </c>
      <c r="M11" s="38"/>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row>
    <row r="12" customFormat="false" ht="12.75" hidden="false" customHeight="false" outlineLevel="0" collapsed="false">
      <c r="A12" s="20"/>
      <c r="B12" s="21"/>
      <c r="C12" s="31" t="n">
        <v>5</v>
      </c>
      <c r="D12" s="32" t="n">
        <v>4</v>
      </c>
      <c r="E12" s="33" t="s">
        <v>30</v>
      </c>
      <c r="F12" s="25" t="s">
        <v>23</v>
      </c>
      <c r="G12" s="34" t="s">
        <v>31</v>
      </c>
      <c r="H12" s="35"/>
      <c r="I12" s="35"/>
      <c r="J12" s="36" t="n">
        <v>36860</v>
      </c>
      <c r="K12" s="37" t="n">
        <v>47170</v>
      </c>
      <c r="L12" s="32" t="n">
        <f aca="false">K12*D12</f>
        <v>188680</v>
      </c>
      <c r="M12" s="38"/>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row>
    <row r="13" customFormat="false" ht="12.75" hidden="false" customHeight="false" outlineLevel="0" collapsed="false">
      <c r="A13" s="20"/>
      <c r="B13" s="21"/>
      <c r="C13" s="31" t="n">
        <v>6</v>
      </c>
      <c r="D13" s="32" t="n">
        <v>3</v>
      </c>
      <c r="E13" s="33" t="s">
        <v>30</v>
      </c>
      <c r="F13" s="25" t="s">
        <v>23</v>
      </c>
      <c r="G13" s="34" t="s">
        <v>32</v>
      </c>
      <c r="H13" s="35"/>
      <c r="I13" s="35"/>
      <c r="J13" s="36" t="n">
        <v>36860</v>
      </c>
      <c r="K13" s="37" t="n">
        <v>18625</v>
      </c>
      <c r="L13" s="32" t="n">
        <f aca="false">K13*D13</f>
        <v>55875</v>
      </c>
      <c r="M13" s="38"/>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row>
    <row r="14" customFormat="false" ht="12.75" hidden="false" customHeight="false" outlineLevel="0" collapsed="false">
      <c r="A14" s="20"/>
      <c r="B14" s="21"/>
      <c r="C14" s="31" t="n">
        <v>7</v>
      </c>
      <c r="D14" s="32" t="n">
        <v>10</v>
      </c>
      <c r="E14" s="33" t="s">
        <v>30</v>
      </c>
      <c r="F14" s="25" t="s">
        <v>23</v>
      </c>
      <c r="G14" s="34" t="s">
        <v>28</v>
      </c>
      <c r="H14" s="35"/>
      <c r="I14" s="35"/>
      <c r="J14" s="36" t="n">
        <v>36860</v>
      </c>
      <c r="K14" s="37" t="n">
        <v>3615</v>
      </c>
      <c r="L14" s="32" t="n">
        <f aca="false">K14*D14</f>
        <v>36150</v>
      </c>
      <c r="M14" s="38"/>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row>
    <row r="15" customFormat="false" ht="12.75" hidden="false" customHeight="false" outlineLevel="0" collapsed="false">
      <c r="A15" s="20"/>
      <c r="B15" s="21"/>
      <c r="C15" s="31" t="n">
        <v>8</v>
      </c>
      <c r="D15" s="32" t="n">
        <f aca="false">SUM(D10)</f>
        <v>21</v>
      </c>
      <c r="E15" s="33" t="s">
        <v>33</v>
      </c>
      <c r="F15" s="25" t="s">
        <v>23</v>
      </c>
      <c r="G15" s="34" t="s">
        <v>28</v>
      </c>
      <c r="H15" s="35"/>
      <c r="I15" s="35"/>
      <c r="J15" s="36" t="n">
        <v>36860</v>
      </c>
      <c r="K15" s="37" t="n">
        <v>1205</v>
      </c>
      <c r="L15" s="32" t="n">
        <f aca="false">K15*D15</f>
        <v>25305</v>
      </c>
      <c r="M15" s="38"/>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row>
    <row r="16" customFormat="false" ht="12.75" hidden="false" customHeight="false" outlineLevel="0" collapsed="false">
      <c r="A16" s="20"/>
      <c r="B16" s="21"/>
      <c r="C16" s="31" t="n">
        <v>9</v>
      </c>
      <c r="D16" s="32" t="n">
        <f aca="false">D12</f>
        <v>4</v>
      </c>
      <c r="E16" s="33" t="s">
        <v>34</v>
      </c>
      <c r="F16" s="25" t="s">
        <v>23</v>
      </c>
      <c r="G16" s="34" t="s">
        <v>31</v>
      </c>
      <c r="H16" s="35"/>
      <c r="I16" s="35"/>
      <c r="J16" s="36" t="n">
        <v>36860</v>
      </c>
      <c r="K16" s="37" t="n">
        <v>23885</v>
      </c>
      <c r="L16" s="32" t="n">
        <f aca="false">K16*D16</f>
        <v>95540</v>
      </c>
      <c r="M16" s="38"/>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row>
    <row r="17" customFormat="false" ht="12.75" hidden="false" customHeight="false" outlineLevel="0" collapsed="false">
      <c r="A17" s="20"/>
      <c r="B17" s="21"/>
      <c r="C17" s="31" t="n">
        <v>10</v>
      </c>
      <c r="D17" s="32" t="n">
        <f aca="false">D13</f>
        <v>3</v>
      </c>
      <c r="E17" s="33" t="s">
        <v>34</v>
      </c>
      <c r="F17" s="25" t="s">
        <v>23</v>
      </c>
      <c r="G17" s="34" t="s">
        <v>32</v>
      </c>
      <c r="H17" s="35"/>
      <c r="I17" s="35"/>
      <c r="J17" s="36" t="n">
        <v>36860</v>
      </c>
      <c r="K17" s="37" t="n">
        <v>9430</v>
      </c>
      <c r="L17" s="32" t="n">
        <f aca="false">K17*D17</f>
        <v>28290</v>
      </c>
      <c r="M17" s="38"/>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row>
    <row r="18" customFormat="false" ht="12.75" hidden="false" customHeight="false" outlineLevel="0" collapsed="false">
      <c r="A18" s="20"/>
      <c r="B18" s="21"/>
      <c r="C18" s="31" t="n">
        <v>11</v>
      </c>
      <c r="D18" s="32" t="n">
        <f aca="false">D11+D14</f>
        <v>18</v>
      </c>
      <c r="E18" s="33" t="s">
        <v>34</v>
      </c>
      <c r="F18" s="25" t="s">
        <v>23</v>
      </c>
      <c r="G18" s="34" t="s">
        <v>28</v>
      </c>
      <c r="H18" s="35"/>
      <c r="I18" s="35"/>
      <c r="J18" s="36" t="n">
        <v>36860</v>
      </c>
      <c r="K18" s="37" t="n">
        <v>1830</v>
      </c>
      <c r="L18" s="32" t="n">
        <f aca="false">K18*D18</f>
        <v>32940</v>
      </c>
      <c r="M18" s="38"/>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row>
    <row r="19" customFormat="false" ht="12.75" hidden="false" customHeight="false" outlineLevel="0" collapsed="false">
      <c r="A19" s="20"/>
      <c r="B19" s="21"/>
      <c r="C19" s="31" t="n">
        <v>12</v>
      </c>
      <c r="D19" s="32" t="n">
        <v>1</v>
      </c>
      <c r="E19" s="33" t="s">
        <v>35</v>
      </c>
      <c r="F19" s="25" t="s">
        <v>23</v>
      </c>
      <c r="G19" s="34" t="s">
        <v>24</v>
      </c>
      <c r="H19" s="35"/>
      <c r="I19" s="35"/>
      <c r="J19" s="36" t="n">
        <v>36860</v>
      </c>
      <c r="K19" s="37" t="n">
        <v>24965</v>
      </c>
      <c r="L19" s="32" t="n">
        <f aca="false">K19*D19</f>
        <v>24965</v>
      </c>
      <c r="M19" s="38"/>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row>
    <row r="20" customFormat="false" ht="12.75" hidden="false" customHeight="false" outlineLevel="0" collapsed="false">
      <c r="A20" s="20"/>
      <c r="B20" s="21"/>
      <c r="C20" s="37" t="n">
        <v>13</v>
      </c>
      <c r="D20" s="32" t="n">
        <v>2</v>
      </c>
      <c r="E20" s="33" t="s">
        <v>36</v>
      </c>
      <c r="F20" s="25" t="s">
        <v>23</v>
      </c>
      <c r="G20" s="34" t="s">
        <v>24</v>
      </c>
      <c r="H20" s="35"/>
      <c r="I20" s="35"/>
      <c r="J20" s="36" t="n">
        <v>36860</v>
      </c>
      <c r="K20" s="37" t="n">
        <v>37825</v>
      </c>
      <c r="L20" s="32" t="n">
        <f aca="false">K20*D20</f>
        <v>75650</v>
      </c>
      <c r="M20" s="38"/>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row>
    <row r="21" customFormat="false" ht="12.75" hidden="false" customHeight="false" outlineLevel="0" collapsed="false">
      <c r="A21" s="20"/>
      <c r="B21" s="21"/>
      <c r="C21" s="31" t="n">
        <v>14</v>
      </c>
      <c r="D21" s="32" t="n">
        <v>80</v>
      </c>
      <c r="E21" s="33" t="s">
        <v>37</v>
      </c>
      <c r="F21" s="25" t="s">
        <v>23</v>
      </c>
      <c r="G21" s="34" t="s">
        <v>26</v>
      </c>
      <c r="H21" s="35"/>
      <c r="I21" s="35"/>
      <c r="J21" s="36" t="n">
        <v>36860</v>
      </c>
      <c r="K21" s="37" t="n">
        <v>450</v>
      </c>
      <c r="L21" s="32" t="n">
        <f aca="false">K21*D21</f>
        <v>36000</v>
      </c>
      <c r="M21" s="38"/>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row>
    <row r="22" customFormat="false" ht="12.75" hidden="false" customHeight="false" outlineLevel="0" collapsed="false">
      <c r="A22" s="20"/>
      <c r="B22" s="21"/>
      <c r="C22" s="37" t="n">
        <v>15</v>
      </c>
      <c r="D22" s="32" t="n">
        <v>1</v>
      </c>
      <c r="E22" s="33" t="s">
        <v>38</v>
      </c>
      <c r="F22" s="25" t="s">
        <v>23</v>
      </c>
      <c r="G22" s="34" t="s">
        <v>24</v>
      </c>
      <c r="H22" s="35"/>
      <c r="I22" s="35"/>
      <c r="J22" s="36" t="n">
        <v>36860</v>
      </c>
      <c r="K22" s="37" t="n">
        <v>15000</v>
      </c>
      <c r="L22" s="32" t="n">
        <f aca="false">K22*D22</f>
        <v>15000</v>
      </c>
      <c r="M22" s="38"/>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row>
    <row r="23" customFormat="false" ht="12.75" hidden="false" customHeight="false" outlineLevel="0" collapsed="false">
      <c r="A23" s="20"/>
      <c r="B23" s="21"/>
      <c r="C23" s="31" t="n">
        <v>16</v>
      </c>
      <c r="D23" s="32" t="n">
        <v>80</v>
      </c>
      <c r="E23" s="33" t="s">
        <v>39</v>
      </c>
      <c r="F23" s="25" t="s">
        <v>23</v>
      </c>
      <c r="G23" s="34" t="s">
        <v>26</v>
      </c>
      <c r="H23" s="35"/>
      <c r="I23" s="35"/>
      <c r="J23" s="36" t="n">
        <v>36860</v>
      </c>
      <c r="K23" s="37" t="n">
        <v>225</v>
      </c>
      <c r="L23" s="32" t="n">
        <f aca="false">K23*D23</f>
        <v>18000</v>
      </c>
      <c r="M23" s="38"/>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row>
    <row r="24" customFormat="false" ht="12.75" hidden="false" customHeight="false" outlineLevel="0" collapsed="false">
      <c r="A24" s="20"/>
      <c r="B24" s="21"/>
      <c r="C24" s="31" t="n">
        <v>17</v>
      </c>
      <c r="D24" s="32" t="n">
        <v>1</v>
      </c>
      <c r="E24" s="33" t="s">
        <v>40</v>
      </c>
      <c r="F24" s="25" t="s">
        <v>23</v>
      </c>
      <c r="G24" s="34" t="s">
        <v>32</v>
      </c>
      <c r="H24" s="35"/>
      <c r="I24" s="35"/>
      <c r="J24" s="36" t="n">
        <v>36860</v>
      </c>
      <c r="K24" s="37" t="n">
        <v>3460</v>
      </c>
      <c r="L24" s="39" t="n">
        <f aca="false">K24*D24</f>
        <v>3460</v>
      </c>
      <c r="M24" s="38"/>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row>
    <row r="25" customFormat="false" ht="12" hidden="false" customHeight="true" outlineLevel="0" collapsed="false">
      <c r="A25" s="20"/>
      <c r="B25" s="21"/>
      <c r="C25" s="40"/>
      <c r="D25" s="21"/>
      <c r="E25" s="41"/>
      <c r="F25" s="42"/>
      <c r="G25" s="21"/>
      <c r="H25" s="21"/>
      <c r="I25" s="21"/>
      <c r="J25" s="43"/>
      <c r="K25" s="44" t="s">
        <v>41</v>
      </c>
      <c r="L25" s="45" t="n">
        <f aca="false">SUM(L8:L24)</f>
        <v>808150</v>
      </c>
      <c r="M25" s="46"/>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row>
    <row r="26" customFormat="false" ht="12" hidden="false" customHeight="true" outlineLevel="0" collapsed="false">
      <c r="A26" s="20"/>
      <c r="B26" s="21"/>
      <c r="C26" s="40"/>
      <c r="D26" s="21"/>
      <c r="E26" s="41"/>
      <c r="F26" s="42"/>
      <c r="G26" s="21"/>
      <c r="H26" s="21"/>
      <c r="I26" s="21"/>
      <c r="J26" s="43"/>
      <c r="K26" s="47" t="s">
        <v>42</v>
      </c>
      <c r="L26" s="48" t="n">
        <f aca="false">L25*0.3</f>
        <v>242445</v>
      </c>
      <c r="M26" s="46"/>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row>
    <row r="27" customFormat="false" ht="12" hidden="false" customHeight="true" outlineLevel="0" collapsed="false">
      <c r="A27" s="20"/>
      <c r="B27" s="21"/>
      <c r="C27" s="40"/>
      <c r="D27" s="21"/>
      <c r="E27" s="41"/>
      <c r="F27" s="42"/>
      <c r="G27" s="21"/>
      <c r="H27" s="21"/>
      <c r="I27" s="21"/>
      <c r="J27" s="43"/>
      <c r="K27" s="47"/>
      <c r="L27" s="45" t="n">
        <f aca="false">L25-L26</f>
        <v>565705</v>
      </c>
      <c r="M27" s="46"/>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row>
    <row r="28" customFormat="false" ht="12" hidden="false" customHeight="true" outlineLevel="0" collapsed="false">
      <c r="A28" s="20"/>
      <c r="B28" s="21"/>
      <c r="C28" s="40"/>
      <c r="D28" s="21"/>
      <c r="E28" s="41"/>
      <c r="F28" s="42"/>
      <c r="G28" s="21"/>
      <c r="H28" s="21"/>
      <c r="I28" s="21"/>
      <c r="J28" s="43"/>
      <c r="K28" s="47" t="s">
        <v>43</v>
      </c>
      <c r="L28" s="48" t="n">
        <f aca="false">L27*0.2</f>
        <v>113141</v>
      </c>
      <c r="M28" s="46"/>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row>
    <row r="29" customFormat="false" ht="12" hidden="false" customHeight="true" outlineLevel="0" collapsed="false">
      <c r="A29" s="20"/>
      <c r="B29" s="21"/>
      <c r="C29" s="40"/>
      <c r="D29" s="21"/>
      <c r="E29" s="41"/>
      <c r="F29" s="42"/>
      <c r="G29" s="21"/>
      <c r="H29" s="21"/>
      <c r="I29" s="21"/>
      <c r="J29" s="43"/>
      <c r="K29" s="47"/>
      <c r="L29" s="45" t="n">
        <f aca="false">SUM(L27:L28)</f>
        <v>678846</v>
      </c>
      <c r="M29" s="46"/>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row>
    <row r="30" customFormat="false" ht="12" hidden="false" customHeight="true" outlineLevel="0" collapsed="false">
      <c r="A30" s="20"/>
      <c r="B30" s="21"/>
      <c r="C30" s="40" t="n">
        <v>18</v>
      </c>
      <c r="D30" s="21" t="n">
        <v>44</v>
      </c>
      <c r="E30" s="41" t="s">
        <v>44</v>
      </c>
      <c r="F30" s="42"/>
      <c r="G30" s="21"/>
      <c r="H30" s="21"/>
      <c r="I30" s="21"/>
      <c r="J30" s="43" t="s">
        <v>45</v>
      </c>
      <c r="K30" s="47" t="n">
        <f aca="false">L30/D30</f>
        <v>2159.09090909091</v>
      </c>
      <c r="L30" s="48" t="n">
        <v>95000</v>
      </c>
      <c r="M30" s="46"/>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row>
    <row r="31" customFormat="false" ht="12" hidden="false" customHeight="true" outlineLevel="0" collapsed="false">
      <c r="A31" s="20"/>
      <c r="B31" s="21"/>
      <c r="C31" s="40"/>
      <c r="D31" s="21"/>
      <c r="E31" s="41"/>
      <c r="F31" s="42"/>
      <c r="G31" s="21"/>
      <c r="H31" s="21"/>
      <c r="I31" s="21"/>
      <c r="J31" s="43"/>
      <c r="K31" s="47"/>
      <c r="L31" s="45" t="n">
        <f aca="false">SUM(L29:L30)</f>
        <v>773846</v>
      </c>
      <c r="M31" s="46"/>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row>
    <row r="32" customFormat="false" ht="15" hidden="false" customHeight="false" outlineLevel="0" collapsed="false">
      <c r="A32" s="20"/>
      <c r="B32" s="49" t="s">
        <v>46</v>
      </c>
      <c r="C32" s="50"/>
      <c r="D32" s="51"/>
      <c r="E32" s="52"/>
      <c r="F32" s="53"/>
      <c r="G32" s="51"/>
      <c r="H32" s="54"/>
      <c r="I32" s="51"/>
      <c r="J32" s="55"/>
      <c r="K32" s="56"/>
      <c r="L32" s="57"/>
      <c r="M32" s="58"/>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row>
    <row r="33" customFormat="false" ht="15" hidden="false" customHeight="false" outlineLevel="0" collapsed="false">
      <c r="A33" s="2"/>
      <c r="B33" s="59"/>
      <c r="C33" s="59"/>
      <c r="D33" s="60"/>
      <c r="E33" s="59"/>
      <c r="F33" s="59"/>
      <c r="G33" s="59"/>
      <c r="H33" s="61"/>
      <c r="I33" s="59"/>
      <c r="J33" s="59"/>
      <c r="K33" s="59"/>
      <c r="L33" s="60"/>
      <c r="M33" s="59"/>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customFormat="false" ht="15" hidden="false" customHeight="false" outlineLevel="0" collapsed="false">
      <c r="A34" s="2"/>
      <c r="B34" s="59"/>
      <c r="C34" s="59"/>
      <c r="D34" s="59"/>
      <c r="E34" s="59"/>
      <c r="F34" s="59"/>
      <c r="G34" s="59"/>
      <c r="H34" s="59"/>
      <c r="I34" s="59"/>
      <c r="J34" s="59"/>
      <c r="K34" s="59"/>
      <c r="L34" s="59"/>
      <c r="M34" s="59"/>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customFormat="false" ht="15" hidden="false" customHeight="false" outlineLevel="0" collapsed="false">
      <c r="A35" s="2"/>
      <c r="B35" s="59"/>
      <c r="C35" s="59"/>
      <c r="D35" s="59"/>
      <c r="E35" s="59"/>
      <c r="F35" s="59"/>
      <c r="G35" s="59"/>
      <c r="H35" s="59"/>
      <c r="I35" s="59"/>
      <c r="J35" s="59"/>
      <c r="K35" s="59"/>
      <c r="L35" s="59"/>
      <c r="M35" s="59"/>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customFormat="false" ht="15" hidden="false" customHeight="false" outlineLevel="0" collapsed="false">
      <c r="A36" s="2"/>
      <c r="B36" s="62"/>
      <c r="C36" s="59"/>
      <c r="D36" s="59"/>
      <c r="E36" s="59"/>
      <c r="F36" s="59"/>
      <c r="G36" s="59"/>
      <c r="H36" s="59"/>
      <c r="I36" s="59"/>
      <c r="J36" s="59"/>
      <c r="K36" s="59"/>
      <c r="L36" s="59"/>
      <c r="M36" s="59"/>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customFormat="false" ht="15" hidden="false" customHeight="false" outlineLevel="0" collapsed="false">
      <c r="A37" s="2"/>
      <c r="B37" s="62"/>
      <c r="C37" s="59"/>
      <c r="D37" s="59"/>
      <c r="E37" s="59"/>
      <c r="F37" s="59"/>
      <c r="G37" s="59"/>
      <c r="H37" s="59"/>
      <c r="I37" s="59"/>
      <c r="J37" s="59"/>
      <c r="K37" s="59"/>
      <c r="L37" s="59"/>
      <c r="M37" s="59"/>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customFormat="false" ht="15" hidden="false" customHeight="false" outlineLevel="0" collapsed="false">
      <c r="A38" s="2"/>
      <c r="B38" s="59"/>
      <c r="C38" s="59"/>
      <c r="D38" s="59"/>
      <c r="E38" s="59"/>
      <c r="F38" s="59"/>
      <c r="G38" s="59"/>
      <c r="H38" s="59"/>
      <c r="I38" s="59"/>
      <c r="J38" s="59"/>
      <c r="K38" s="59"/>
      <c r="L38" s="59"/>
      <c r="M38" s="59"/>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customFormat="false" ht="15" hidden="false" customHeight="false" outlineLevel="0" collapsed="false">
      <c r="A39" s="2"/>
      <c r="B39" s="59"/>
      <c r="C39" s="59"/>
      <c r="D39" s="59"/>
      <c r="E39" s="59"/>
      <c r="F39" s="59"/>
      <c r="G39" s="59"/>
      <c r="H39" s="59"/>
      <c r="I39" s="59"/>
      <c r="J39" s="59"/>
      <c r="K39" s="59"/>
      <c r="L39" s="59"/>
      <c r="M39" s="59"/>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customFormat="false" ht="15" hidden="false" customHeight="false" outlineLevel="0" collapsed="false">
      <c r="A40" s="2"/>
      <c r="B40" s="59"/>
      <c r="C40" s="59"/>
      <c r="D40" s="59"/>
      <c r="E40" s="59"/>
      <c r="F40" s="59"/>
      <c r="G40" s="59"/>
      <c r="H40" s="59"/>
      <c r="I40" s="59"/>
      <c r="J40" s="59"/>
      <c r="K40" s="59"/>
      <c r="L40" s="59"/>
      <c r="M40" s="59"/>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customFormat="false" ht="15" hidden="false" customHeight="false" outlineLevel="0" collapsed="false">
      <c r="A41" s="2"/>
      <c r="B41" s="59"/>
      <c r="C41" s="59"/>
      <c r="D41" s="59"/>
      <c r="E41" s="59"/>
      <c r="F41" s="59"/>
      <c r="G41" s="59"/>
      <c r="H41" s="59"/>
      <c r="I41" s="59"/>
      <c r="J41" s="59"/>
      <c r="K41" s="59"/>
      <c r="L41" s="59"/>
      <c r="M41" s="59"/>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customFormat="false" ht="15" hidden="false" customHeight="false" outlineLevel="0" collapsed="false">
      <c r="A42" s="2"/>
      <c r="B42" s="59"/>
      <c r="C42" s="59"/>
      <c r="D42" s="59"/>
      <c r="E42" s="59"/>
      <c r="F42" s="59"/>
      <c r="G42" s="59"/>
      <c r="H42" s="59"/>
      <c r="I42" s="59"/>
      <c r="J42" s="59"/>
      <c r="K42" s="59"/>
      <c r="L42" s="59"/>
      <c r="M42" s="59"/>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customFormat="false" ht="15" hidden="false" customHeight="false" outlineLevel="0" collapsed="false">
      <c r="A43" s="2"/>
      <c r="B43" s="2"/>
      <c r="C43" s="63" t="s">
        <v>47</v>
      </c>
      <c r="D43" s="63"/>
      <c r="E43" s="2"/>
      <c r="F43" s="2"/>
      <c r="G43" s="2"/>
      <c r="H43" s="64" t="s">
        <v>48</v>
      </c>
      <c r="I43" s="59"/>
      <c r="J43" s="65"/>
      <c r="K43" s="59"/>
      <c r="L43" s="59"/>
      <c r="M43" s="59"/>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customFormat="false" ht="21.95" hidden="false" customHeight="true" outlineLevel="0" collapsed="false">
      <c r="A44" s="2"/>
      <c r="B44" s="6"/>
      <c r="C44" s="6" t="s">
        <v>49</v>
      </c>
      <c r="D44" s="6"/>
      <c r="E44" s="59"/>
      <c r="F44" s="59"/>
      <c r="G44" s="2"/>
      <c r="H44" s="6" t="s">
        <v>50</v>
      </c>
      <c r="I44" s="59"/>
      <c r="J44" s="59"/>
      <c r="K44" s="59"/>
      <c r="L44" s="59"/>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customFormat="false" ht="21.95" hidden="false" customHeight="true" outlineLevel="0" collapsed="false">
      <c r="A45" s="2"/>
      <c r="B45" s="6"/>
      <c r="C45" s="6" t="s">
        <v>51</v>
      </c>
      <c r="D45" s="6"/>
      <c r="E45" s="59"/>
      <c r="F45" s="59"/>
      <c r="G45" s="2"/>
      <c r="H45" s="6" t="s">
        <v>52</v>
      </c>
      <c r="I45" s="59"/>
      <c r="J45" s="59"/>
      <c r="K45" s="59"/>
      <c r="L45" s="59"/>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customFormat="false" ht="21.95" hidden="false" customHeight="true" outlineLevel="0" collapsed="false">
      <c r="A46" s="2"/>
      <c r="B46" s="6"/>
      <c r="C46" s="6" t="s">
        <v>53</v>
      </c>
      <c r="D46" s="6"/>
      <c r="E46" s="59"/>
      <c r="F46" s="59"/>
      <c r="G46" s="2"/>
      <c r="H46" s="66" t="s">
        <v>54</v>
      </c>
      <c r="I46" s="59"/>
      <c r="J46" s="59"/>
      <c r="K46" s="59"/>
      <c r="L46" s="59"/>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21.95" hidden="false" customHeight="true" outlineLevel="0" collapsed="false">
      <c r="A47" s="2"/>
      <c r="B47" s="6"/>
      <c r="C47" s="6" t="s">
        <v>55</v>
      </c>
      <c r="D47" s="6"/>
      <c r="E47" s="59"/>
      <c r="F47" s="59"/>
      <c r="G47" s="2"/>
      <c r="H47" s="6" t="s">
        <v>56</v>
      </c>
      <c r="I47" s="59"/>
      <c r="J47" s="59"/>
      <c r="K47" s="59"/>
      <c r="L47" s="59"/>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row>
    <row r="48" customFormat="false" ht="5.25" hidden="false" customHeight="true" outlineLevel="0" collapsed="false">
      <c r="A48" s="2"/>
      <c r="B48" s="6"/>
      <c r="C48" s="6"/>
      <c r="D48" s="6"/>
      <c r="E48" s="59"/>
      <c r="F48" s="59"/>
      <c r="G48" s="2"/>
      <c r="H48" s="6"/>
      <c r="I48" s="59"/>
      <c r="J48" s="59"/>
      <c r="K48" s="59"/>
      <c r="L48" s="59"/>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5" hidden="false" customHeight="false" outlineLevel="0" collapsed="false">
      <c r="A49" s="2"/>
      <c r="B49" s="2"/>
      <c r="C49" s="67" t="s">
        <v>57</v>
      </c>
      <c r="D49" s="2"/>
      <c r="E49" s="2"/>
      <c r="F49" s="2"/>
      <c r="G49" s="2"/>
      <c r="H49" s="2"/>
      <c r="I49" s="2"/>
      <c r="J49" s="2"/>
      <c r="K49" s="2"/>
      <c r="L49" s="2"/>
      <c r="M49" s="68"/>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row>
    <row r="50" customFormat="false" ht="15" hidden="false" customHeight="false" outlineLevel="0" collapsed="false">
      <c r="A50" s="0"/>
      <c r="B50" s="0"/>
      <c r="C50" s="0"/>
      <c r="D50" s="0"/>
      <c r="E50" s="0"/>
      <c r="F50" s="0"/>
      <c r="G50" s="0"/>
      <c r="H50" s="0"/>
      <c r="I50" s="0"/>
      <c r="J50" s="0"/>
      <c r="K50" s="0"/>
      <c r="L50" s="0"/>
      <c r="M50" s="0"/>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row>
  </sheetData>
  <mergeCells count="2">
    <mergeCell ref="H5:I5"/>
    <mergeCell ref="K5:L5"/>
  </mergeCells>
  <printOptions headings="false" gridLines="false" gridLinesSet="true" horizontalCentered="false" verticalCentered="false"/>
  <pageMargins left="0.3" right="0.1" top="0.25" bottom="0.4"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Initial registration;">
              <controlPr defaultSize="0" locked="1" autoFill="0" autoLine="0" autoPict="0" print="true" altText="Check Box 71">
                <anchor moveWithCells="true" sizeWithCells="false">
                  <from>
                    <xdr:col>1</xdr:col>
                    <xdr:colOff>49680</xdr:colOff>
                    <xdr:row>35</xdr:row>
                    <xdr:rowOff>142920</xdr:rowOff>
                  </from>
                  <to>
                    <xdr:col>3</xdr:col>
                    <xdr:colOff>498600</xdr:colOff>
                    <xdr:row>36</xdr:row>
                    <xdr:rowOff>162360</xdr:rowOff>
                  </to>
                </anchor>
              </controlPr>
            </control>
          </mc:Choice>
        </mc:AlternateContent>
        <mc:AlternateContent xmlns:mc="http://schemas.openxmlformats.org/markup-compatibility/2006">
          <mc:Choice Requires="x14">
            <control shapeId="1002" r:id="rId4" name=" Use previously registered;">
              <controlPr defaultSize="0" locked="1" autoFill="0" autoLine="0" autoPict="0" print="true" altText="Check Box 72">
                <anchor moveWithCells="true" sizeWithCells="false">
                  <from>
                    <xdr:col>3</xdr:col>
                    <xdr:colOff>408240</xdr:colOff>
                    <xdr:row>35</xdr:row>
                    <xdr:rowOff>142920</xdr:rowOff>
                  </from>
                  <to>
                    <xdr:col>4</xdr:col>
                    <xdr:colOff>1667880</xdr:colOff>
                    <xdr:row>36</xdr:row>
                    <xdr:rowOff>162360</xdr:rowOff>
                  </to>
                </anchor>
              </controlPr>
            </control>
          </mc:Choice>
        </mc:AlternateContent>
        <mc:AlternateContent xmlns:mc="http://schemas.openxmlformats.org/markup-compatibility/2006">
          <mc:Choice Requires="x14">
            <control shapeId="1003" r:id="rId5" name="Add additional; ">
              <controlPr defaultSize="0" locked="1" autoFill="0" autoLine="0" autoPict="0" print="true" altText="Check Box 73">
                <anchor moveWithCells="true" sizeWithCells="false">
                  <from>
                    <xdr:col>4</xdr:col>
                    <xdr:colOff>1705680</xdr:colOff>
                    <xdr:row>35</xdr:row>
                    <xdr:rowOff>142920</xdr:rowOff>
                  </from>
                  <to>
                    <xdr:col>5</xdr:col>
                    <xdr:colOff>70560</xdr:colOff>
                    <xdr:row>36</xdr:row>
                    <xdr:rowOff>162360</xdr:rowOff>
                  </to>
                </anchor>
              </controlPr>
            </control>
          </mc:Choice>
        </mc:AlternateContent>
        <mc:AlternateContent xmlns:mc="http://schemas.openxmlformats.org/markup-compatibility/2006">
          <mc:Choice Requires="x14">
            <control shapeId="1004" r:id="rId6" name="Change previously registered.">
              <controlPr defaultSize="0" locked="1" autoFill="0" autoLine="0" autoPict="0" print="true" altText="Check Box 74">
                <anchor moveWithCells="true" sizeWithCells="false">
                  <from>
                    <xdr:col>6</xdr:col>
                    <xdr:colOff>0</xdr:colOff>
                    <xdr:row>35</xdr:row>
                    <xdr:rowOff>142920</xdr:rowOff>
                  </from>
                  <to>
                    <xdr:col>8</xdr:col>
                    <xdr:colOff>448920</xdr:colOff>
                    <xdr:row>36</xdr:row>
                    <xdr:rowOff>162360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0"/>
  <sheetViews>
    <sheetView showFormulas="false" showGridLines="false" showRowColHeaders="true" showZeros="true" rightToLeft="false" tabSelected="false" showOutlineSymbols="true" defaultGridColor="true" view="normal" topLeftCell="A45" colorId="64" zoomScale="75" zoomScaleNormal="75" zoomScalePageLayoutView="100" workbookViewId="0">
      <selection pane="topLeft" activeCell="H71" activeCellId="0" sqref="H71"/>
    </sheetView>
  </sheetViews>
  <sheetFormatPr defaultColWidth="9.12890625" defaultRowHeight="15" customHeight="true" zeroHeight="false" outlineLevelRow="0" outlineLevelCol="0"/>
  <cols>
    <col collapsed="false" customWidth="true" hidden="false" outlineLevel="0" max="1" min="1" style="1" width="0.27"/>
    <col collapsed="false" customWidth="true" hidden="false" outlineLevel="0" max="2" min="2" style="1" width="6.57"/>
    <col collapsed="false" customWidth="true" hidden="false" outlineLevel="0" max="3" min="3" style="1" width="5.27"/>
    <col collapsed="false" customWidth="true" hidden="false" outlineLevel="0" max="4" min="4" style="1" width="7.27"/>
    <col collapsed="false" customWidth="true" hidden="false" outlineLevel="0" max="5" min="5" style="1" width="36.85"/>
    <col collapsed="false" customWidth="true" hidden="false" outlineLevel="0" max="6" min="6" style="1" width="8.99"/>
    <col collapsed="false" customWidth="true" hidden="false" outlineLevel="0" max="7" min="7" style="1" width="8.84"/>
    <col collapsed="false" customWidth="true" hidden="false" outlineLevel="0" max="8" min="8" style="1" width="14.42"/>
    <col collapsed="false" customWidth="true" hidden="false" outlineLevel="0" max="9" min="9" style="1" width="10.7"/>
    <col collapsed="false" customWidth="true" hidden="false" outlineLevel="0" max="10" min="10" style="1" width="11.13"/>
    <col collapsed="false" customWidth="true" hidden="false" outlineLevel="0" max="11" min="11" style="1" width="12.99"/>
    <col collapsed="false" customWidth="true" hidden="false" outlineLevel="0" max="12" min="12" style="1" width="10.84"/>
    <col collapsed="false" customWidth="true" hidden="false" outlineLevel="0" max="13" min="13" style="1" width="17.27"/>
    <col collapsed="false" customWidth="true" hidden="false" outlineLevel="0" max="14" min="14" style="1" width="0.85"/>
    <col collapsed="false" customWidth="false" hidden="false" outlineLevel="0" max="257" min="15" style="1" width="9.13"/>
  </cols>
  <sheetData>
    <row r="1" customFormat="false" ht="24.95" hidden="false" customHeight="true" outlineLevel="0" collapsed="false">
      <c r="A1" s="2"/>
      <c r="B1" s="3"/>
      <c r="C1" s="2"/>
      <c r="D1" s="2"/>
      <c r="E1" s="2"/>
      <c r="F1" s="2"/>
      <c r="G1" s="2"/>
      <c r="H1" s="4" t="s">
        <v>0</v>
      </c>
      <c r="I1" s="2"/>
      <c r="J1" s="2"/>
      <c r="K1" s="2"/>
      <c r="L1" s="2"/>
      <c r="M1" s="5" t="s">
        <v>1</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 hidden="false" customHeight="false" outlineLevel="0" collapsed="false">
      <c r="A2" s="6"/>
      <c r="B2" s="7"/>
      <c r="C2" s="8"/>
      <c r="D2" s="8"/>
      <c r="E2" s="8"/>
      <c r="F2" s="8"/>
      <c r="G2" s="8"/>
      <c r="H2" s="8"/>
      <c r="I2" s="8"/>
      <c r="J2" s="8"/>
      <c r="K2" s="8"/>
      <c r="L2" s="8"/>
      <c r="M2" s="8"/>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12" hidden="false" customHeight="true" outlineLevel="0" collapsed="false">
      <c r="A3" s="6"/>
      <c r="B3" s="9"/>
      <c r="C3" s="10"/>
      <c r="D3" s="10"/>
      <c r="E3" s="10"/>
      <c r="F3" s="10"/>
      <c r="G3" s="10"/>
      <c r="H3" s="10"/>
      <c r="I3" s="10"/>
      <c r="J3" s="10"/>
      <c r="K3" s="10"/>
      <c r="L3" s="10"/>
      <c r="M3" s="1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3" hidden="false" customHeight="true" outlineLevel="0" collapsed="false">
      <c r="A4" s="12" t="n">
        <v>6</v>
      </c>
      <c r="B4" s="13"/>
      <c r="C4" s="14"/>
      <c r="D4" s="14"/>
      <c r="E4" s="14"/>
      <c r="F4" s="14"/>
      <c r="G4" s="14"/>
      <c r="H4" s="15"/>
      <c r="I4" s="14"/>
      <c r="J4" s="14"/>
      <c r="K4" s="15"/>
      <c r="L4" s="14"/>
      <c r="M4" s="14"/>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row>
    <row r="5" customFormat="false" ht="7.5" hidden="false" customHeight="true" outlineLevel="0" collapsed="false">
      <c r="A5" s="12"/>
      <c r="B5" s="16"/>
      <c r="C5" s="16"/>
      <c r="D5" s="16"/>
      <c r="E5" s="17"/>
      <c r="F5" s="17" t="s">
        <v>2</v>
      </c>
      <c r="G5" s="17"/>
      <c r="H5" s="18" t="s">
        <v>3</v>
      </c>
      <c r="I5" s="18"/>
      <c r="J5" s="17" t="s">
        <v>4</v>
      </c>
      <c r="K5" s="18" t="s">
        <v>5</v>
      </c>
      <c r="L5" s="18"/>
      <c r="M5" s="17"/>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8.45" hidden="false" customHeight="true" outlineLevel="0" collapsed="false">
      <c r="A6" s="12"/>
      <c r="B6" s="16" t="s">
        <v>6</v>
      </c>
      <c r="C6" s="16" t="s">
        <v>7</v>
      </c>
      <c r="D6" s="16" t="s">
        <v>8</v>
      </c>
      <c r="E6" s="17" t="s">
        <v>9</v>
      </c>
      <c r="F6" s="17" t="s">
        <v>10</v>
      </c>
      <c r="G6" s="17" t="s">
        <v>11</v>
      </c>
      <c r="H6" s="17" t="s">
        <v>12</v>
      </c>
      <c r="I6" s="17" t="s">
        <v>13</v>
      </c>
      <c r="J6" s="17" t="s">
        <v>14</v>
      </c>
      <c r="K6" s="17" t="s">
        <v>15</v>
      </c>
      <c r="L6" s="17" t="s">
        <v>16</v>
      </c>
      <c r="M6" s="17" t="s">
        <v>17</v>
      </c>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8.45" hidden="false" customHeight="true" outlineLevel="0" collapsed="false">
      <c r="A7" s="12"/>
      <c r="B7" s="19"/>
      <c r="C7" s="18"/>
      <c r="D7" s="18"/>
      <c r="E7" s="18"/>
      <c r="F7" s="18" t="s">
        <v>18</v>
      </c>
      <c r="G7" s="18"/>
      <c r="H7" s="18" t="s">
        <v>19</v>
      </c>
      <c r="I7" s="18" t="s">
        <v>20</v>
      </c>
      <c r="J7" s="18" t="s">
        <v>21</v>
      </c>
      <c r="K7" s="18"/>
      <c r="L7" s="18"/>
      <c r="M7" s="18"/>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row>
    <row r="8" customFormat="false" ht="12.75" hidden="false" customHeight="true" outlineLevel="0" collapsed="false">
      <c r="A8" s="20"/>
      <c r="B8" s="21" t="n">
        <v>5839</v>
      </c>
      <c r="C8" s="69" t="n">
        <v>1</v>
      </c>
      <c r="D8" s="70" t="n">
        <v>2</v>
      </c>
      <c r="E8" s="71" t="s">
        <v>58</v>
      </c>
      <c r="F8" s="27" t="s">
        <v>23</v>
      </c>
      <c r="G8" s="26" t="s">
        <v>24</v>
      </c>
      <c r="H8" s="72"/>
      <c r="I8" s="73"/>
      <c r="J8" s="28" t="n">
        <v>36860</v>
      </c>
      <c r="K8" s="74" t="n">
        <v>30000</v>
      </c>
      <c r="L8" s="74" t="n">
        <f aca="false">D8*K8</f>
        <v>60000</v>
      </c>
      <c r="M8" s="3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customFormat="false" ht="12.75" hidden="false" customHeight="false" outlineLevel="0" collapsed="false">
      <c r="A9" s="20"/>
      <c r="B9" s="21"/>
      <c r="C9" s="75" t="n">
        <f aca="false">C8+1</f>
        <v>2</v>
      </c>
      <c r="D9" s="76" t="n">
        <v>1</v>
      </c>
      <c r="E9" s="71" t="s">
        <v>59</v>
      </c>
      <c r="F9" s="35" t="s">
        <v>23</v>
      </c>
      <c r="G9" s="34" t="s">
        <v>24</v>
      </c>
      <c r="H9" s="33"/>
      <c r="I9" s="77"/>
      <c r="J9" s="36" t="n">
        <v>36860</v>
      </c>
      <c r="K9" s="32" t="n">
        <v>35000</v>
      </c>
      <c r="L9" s="32" t="n">
        <f aca="false">D9*K9</f>
        <v>35000</v>
      </c>
      <c r="M9" s="38"/>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row>
    <row r="10" customFormat="false" ht="12.75" hidden="false" customHeight="false" outlineLevel="0" collapsed="false">
      <c r="A10" s="20"/>
      <c r="B10" s="21"/>
      <c r="C10" s="75" t="n">
        <f aca="false">C9+1</f>
        <v>3</v>
      </c>
      <c r="D10" s="76" t="n">
        <v>1</v>
      </c>
      <c r="E10" s="71" t="s">
        <v>60</v>
      </c>
      <c r="F10" s="35" t="s">
        <v>23</v>
      </c>
      <c r="G10" s="34" t="s">
        <v>24</v>
      </c>
      <c r="H10" s="33"/>
      <c r="I10" s="77"/>
      <c r="J10" s="36" t="n">
        <v>36860</v>
      </c>
      <c r="K10" s="32" t="n">
        <v>25000</v>
      </c>
      <c r="L10" s="32" t="n">
        <f aca="false">D10*K10</f>
        <v>25000</v>
      </c>
      <c r="M10" s="38"/>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row>
    <row r="11" customFormat="false" ht="12.75" hidden="false" customHeight="false" outlineLevel="0" collapsed="false">
      <c r="A11" s="20"/>
      <c r="B11" s="21"/>
      <c r="C11" s="75" t="n">
        <f aca="false">C10+1</f>
        <v>4</v>
      </c>
      <c r="D11" s="76" t="n">
        <v>1</v>
      </c>
      <c r="E11" s="71" t="s">
        <v>61</v>
      </c>
      <c r="F11" s="35" t="s">
        <v>23</v>
      </c>
      <c r="G11" s="34" t="s">
        <v>24</v>
      </c>
      <c r="H11" s="33"/>
      <c r="I11" s="77"/>
      <c r="J11" s="36" t="n">
        <v>36860</v>
      </c>
      <c r="K11" s="32" t="n">
        <v>40000</v>
      </c>
      <c r="L11" s="32" t="n">
        <f aca="false">D11*K11</f>
        <v>40000</v>
      </c>
      <c r="M11" s="38"/>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row>
    <row r="12" customFormat="false" ht="12.75" hidden="false" customHeight="false" outlineLevel="0" collapsed="false">
      <c r="A12" s="20"/>
      <c r="B12" s="21"/>
      <c r="C12" s="75" t="n">
        <f aca="false">C11+1</f>
        <v>5</v>
      </c>
      <c r="D12" s="76" t="n">
        <v>1</v>
      </c>
      <c r="E12" s="71" t="s">
        <v>62</v>
      </c>
      <c r="F12" s="35" t="s">
        <v>23</v>
      </c>
      <c r="G12" s="34" t="s">
        <v>24</v>
      </c>
      <c r="H12" s="33"/>
      <c r="I12" s="78"/>
      <c r="J12" s="36" t="n">
        <v>36860</v>
      </c>
      <c r="K12" s="32" t="n">
        <v>34200</v>
      </c>
      <c r="L12" s="32" t="n">
        <f aca="false">D12*K12</f>
        <v>34200</v>
      </c>
      <c r="M12" s="38"/>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row>
    <row r="13" customFormat="false" ht="12.75" hidden="false" customHeight="false" outlineLevel="0" collapsed="false">
      <c r="A13" s="20"/>
      <c r="B13" s="21"/>
      <c r="C13" s="75" t="n">
        <f aca="false">C12+1</f>
        <v>6</v>
      </c>
      <c r="D13" s="76" t="n">
        <v>1</v>
      </c>
      <c r="E13" s="71" t="s">
        <v>63</v>
      </c>
      <c r="F13" s="35" t="s">
        <v>23</v>
      </c>
      <c r="G13" s="34" t="s">
        <v>24</v>
      </c>
      <c r="H13" s="33"/>
      <c r="I13" s="77"/>
      <c r="J13" s="36" t="n">
        <v>36860</v>
      </c>
      <c r="K13" s="32" t="n">
        <v>34200</v>
      </c>
      <c r="L13" s="32" t="n">
        <f aca="false">D13*K13</f>
        <v>34200</v>
      </c>
      <c r="M13" s="38"/>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row>
    <row r="14" customFormat="false" ht="12.75" hidden="false" customHeight="false" outlineLevel="0" collapsed="false">
      <c r="A14" s="20"/>
      <c r="B14" s="21"/>
      <c r="C14" s="75" t="n">
        <f aca="false">C13+1</f>
        <v>7</v>
      </c>
      <c r="D14" s="32" t="n">
        <v>1</v>
      </c>
      <c r="E14" s="71" t="s">
        <v>64</v>
      </c>
      <c r="F14" s="35" t="s">
        <v>23</v>
      </c>
      <c r="G14" s="34" t="s">
        <v>24</v>
      </c>
      <c r="H14" s="77"/>
      <c r="I14" s="77"/>
      <c r="J14" s="36" t="n">
        <v>36860</v>
      </c>
      <c r="K14" s="32" t="n">
        <v>34200</v>
      </c>
      <c r="L14" s="32" t="n">
        <f aca="false">D14*K14</f>
        <v>34200</v>
      </c>
      <c r="M14" s="38"/>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row>
    <row r="15" customFormat="false" ht="12.75" hidden="false" customHeight="false" outlineLevel="0" collapsed="false">
      <c r="A15" s="20"/>
      <c r="B15" s="21"/>
      <c r="C15" s="75" t="n">
        <f aca="false">C14+1</f>
        <v>8</v>
      </c>
      <c r="D15" s="32" t="n">
        <v>1</v>
      </c>
      <c r="E15" s="71" t="s">
        <v>65</v>
      </c>
      <c r="F15" s="35" t="s">
        <v>23</v>
      </c>
      <c r="G15" s="34" t="s">
        <v>24</v>
      </c>
      <c r="H15" s="77"/>
      <c r="I15" s="77"/>
      <c r="J15" s="36" t="n">
        <v>36860</v>
      </c>
      <c r="K15" s="32" t="n">
        <v>34200</v>
      </c>
      <c r="L15" s="32" t="n">
        <f aca="false">D15*K15</f>
        <v>34200</v>
      </c>
      <c r="M15" s="38"/>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row>
    <row r="16" customFormat="false" ht="12.75" hidden="false" customHeight="false" outlineLevel="0" collapsed="false">
      <c r="A16" s="20"/>
      <c r="B16" s="21"/>
      <c r="C16" s="75" t="n">
        <f aca="false">C15+1</f>
        <v>9</v>
      </c>
      <c r="D16" s="32" t="n">
        <v>1</v>
      </c>
      <c r="E16" s="71" t="s">
        <v>66</v>
      </c>
      <c r="F16" s="35" t="s">
        <v>23</v>
      </c>
      <c r="G16" s="34" t="s">
        <v>24</v>
      </c>
      <c r="H16" s="77"/>
      <c r="I16" s="77"/>
      <c r="J16" s="36" t="n">
        <v>36860</v>
      </c>
      <c r="K16" s="32" t="n">
        <v>34200</v>
      </c>
      <c r="L16" s="32" t="n">
        <f aca="false">D16*K16</f>
        <v>34200</v>
      </c>
      <c r="M16" s="38"/>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row>
    <row r="17" customFormat="false" ht="12.75" hidden="false" customHeight="false" outlineLevel="0" collapsed="false">
      <c r="A17" s="20"/>
      <c r="B17" s="21"/>
      <c r="C17" s="75" t="n">
        <f aca="false">C16+1</f>
        <v>10</v>
      </c>
      <c r="D17" s="76" t="n">
        <v>1</v>
      </c>
      <c r="E17" s="71" t="s">
        <v>67</v>
      </c>
      <c r="F17" s="35" t="s">
        <v>23</v>
      </c>
      <c r="G17" s="34" t="s">
        <v>24</v>
      </c>
      <c r="H17" s="77"/>
      <c r="I17" s="77"/>
      <c r="J17" s="36" t="n">
        <v>36860</v>
      </c>
      <c r="K17" s="32" t="n">
        <v>34200</v>
      </c>
      <c r="L17" s="32" t="n">
        <f aca="false">D17*K17</f>
        <v>34200</v>
      </c>
      <c r="M17" s="38"/>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row>
    <row r="18" customFormat="false" ht="12.75" hidden="false" customHeight="false" outlineLevel="0" collapsed="false">
      <c r="A18" s="20"/>
      <c r="B18" s="21"/>
      <c r="C18" s="75" t="n">
        <f aca="false">C17+1</f>
        <v>11</v>
      </c>
      <c r="D18" s="76" t="n">
        <v>1</v>
      </c>
      <c r="E18" s="71" t="s">
        <v>68</v>
      </c>
      <c r="F18" s="35" t="s">
        <v>23</v>
      </c>
      <c r="G18" s="34" t="s">
        <v>24</v>
      </c>
      <c r="H18" s="33"/>
      <c r="I18" s="77"/>
      <c r="J18" s="36" t="n">
        <v>36860</v>
      </c>
      <c r="K18" s="32" t="n">
        <v>34200</v>
      </c>
      <c r="L18" s="32" t="n">
        <f aca="false">D18*K18</f>
        <v>34200</v>
      </c>
      <c r="M18" s="38"/>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row>
    <row r="19" customFormat="false" ht="12.75" hidden="false" customHeight="false" outlineLevel="0" collapsed="false">
      <c r="A19" s="20"/>
      <c r="B19" s="21"/>
      <c r="C19" s="75" t="n">
        <f aca="false">C18+1</f>
        <v>12</v>
      </c>
      <c r="D19" s="76" t="n">
        <v>1</v>
      </c>
      <c r="E19" s="71" t="s">
        <v>69</v>
      </c>
      <c r="F19" s="35" t="s">
        <v>23</v>
      </c>
      <c r="G19" s="34" t="s">
        <v>24</v>
      </c>
      <c r="H19" s="77"/>
      <c r="I19" s="77"/>
      <c r="J19" s="36" t="n">
        <v>36860</v>
      </c>
      <c r="K19" s="32" t="n">
        <v>34200</v>
      </c>
      <c r="L19" s="32" t="n">
        <f aca="false">D19*K19</f>
        <v>34200</v>
      </c>
      <c r="M19" s="38"/>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row>
    <row r="20" customFormat="false" ht="12.75" hidden="false" customHeight="false" outlineLevel="0" collapsed="false">
      <c r="A20" s="20"/>
      <c r="B20" s="21"/>
      <c r="C20" s="75" t="n">
        <f aca="false">C19+1</f>
        <v>13</v>
      </c>
      <c r="D20" s="76" t="n">
        <v>1</v>
      </c>
      <c r="E20" s="71" t="s">
        <v>70</v>
      </c>
      <c r="F20" s="35" t="s">
        <v>23</v>
      </c>
      <c r="G20" s="34" t="s">
        <v>24</v>
      </c>
      <c r="H20" s="33"/>
      <c r="I20" s="77"/>
      <c r="J20" s="36" t="n">
        <v>36860</v>
      </c>
      <c r="K20" s="32" t="n">
        <v>34200</v>
      </c>
      <c r="L20" s="32" t="n">
        <f aca="false">D20*K20</f>
        <v>34200</v>
      </c>
      <c r="M20" s="38"/>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row>
    <row r="21" customFormat="false" ht="12.75" hidden="false" customHeight="false" outlineLevel="0" collapsed="false">
      <c r="A21" s="20"/>
      <c r="B21" s="21"/>
      <c r="C21" s="75" t="n">
        <f aca="false">C20+1</f>
        <v>14</v>
      </c>
      <c r="D21" s="79" t="n">
        <v>15000</v>
      </c>
      <c r="E21" s="71" t="s">
        <v>71</v>
      </c>
      <c r="F21" s="35" t="s">
        <v>23</v>
      </c>
      <c r="G21" s="34" t="s">
        <v>26</v>
      </c>
      <c r="H21" s="33"/>
      <c r="I21" s="78"/>
      <c r="J21" s="36" t="n">
        <v>36860</v>
      </c>
      <c r="K21" s="80" t="n">
        <v>70</v>
      </c>
      <c r="L21" s="32" t="n">
        <f aca="false">D21*K21</f>
        <v>1050000</v>
      </c>
      <c r="M21" s="38"/>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row>
    <row r="22" customFormat="false" ht="12.75" hidden="false" customHeight="false" outlineLevel="0" collapsed="false">
      <c r="A22" s="20"/>
      <c r="B22" s="21"/>
      <c r="C22" s="75" t="n">
        <f aca="false">C21+1</f>
        <v>15</v>
      </c>
      <c r="D22" s="79" t="n">
        <f aca="false">D21</f>
        <v>15000</v>
      </c>
      <c r="E22" s="71" t="s">
        <v>72</v>
      </c>
      <c r="F22" s="35" t="s">
        <v>23</v>
      </c>
      <c r="G22" s="34" t="s">
        <v>26</v>
      </c>
      <c r="H22" s="33"/>
      <c r="I22" s="77"/>
      <c r="J22" s="36" t="n">
        <v>36860</v>
      </c>
      <c r="K22" s="81" t="n">
        <v>10</v>
      </c>
      <c r="L22" s="32" t="n">
        <f aca="false">D22*K22</f>
        <v>150000</v>
      </c>
      <c r="M22" s="38"/>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row>
    <row r="23" customFormat="false" ht="12.75" hidden="false" customHeight="false" outlineLevel="0" collapsed="false">
      <c r="A23" s="20"/>
      <c r="B23" s="21"/>
      <c r="C23" s="75" t="n">
        <f aca="false">C22+1</f>
        <v>16</v>
      </c>
      <c r="D23" s="79" t="n">
        <f aca="false">D22</f>
        <v>15000</v>
      </c>
      <c r="E23" s="71" t="s">
        <v>73</v>
      </c>
      <c r="F23" s="35" t="s">
        <v>23</v>
      </c>
      <c r="G23" s="34" t="s">
        <v>26</v>
      </c>
      <c r="H23" s="33"/>
      <c r="I23" s="77"/>
      <c r="J23" s="36" t="n">
        <v>36860</v>
      </c>
      <c r="K23" s="81" t="n">
        <v>20</v>
      </c>
      <c r="L23" s="32" t="n">
        <f aca="false">D23*K23</f>
        <v>300000</v>
      </c>
      <c r="M23" s="38"/>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row>
    <row r="24" customFormat="false" ht="12.75" hidden="false" customHeight="false" outlineLevel="0" collapsed="false">
      <c r="A24" s="20"/>
      <c r="B24" s="21"/>
      <c r="C24" s="75" t="n">
        <f aca="false">C23+1</f>
        <v>17</v>
      </c>
      <c r="D24" s="79" t="n">
        <f aca="false">D23</f>
        <v>15000</v>
      </c>
      <c r="E24" s="71" t="s">
        <v>74</v>
      </c>
      <c r="F24" s="35" t="s">
        <v>23</v>
      </c>
      <c r="G24" s="34" t="s">
        <v>26</v>
      </c>
      <c r="H24" s="33"/>
      <c r="I24" s="77"/>
      <c r="J24" s="36" t="n">
        <v>36860</v>
      </c>
      <c r="K24" s="81" t="n">
        <v>5</v>
      </c>
      <c r="L24" s="39" t="n">
        <f aca="false">D24*K24</f>
        <v>75000</v>
      </c>
      <c r="M24" s="38"/>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row>
    <row r="25" customFormat="false" ht="12" hidden="false" customHeight="true" outlineLevel="0" collapsed="false">
      <c r="A25" s="20"/>
      <c r="B25" s="21"/>
      <c r="C25" s="21"/>
      <c r="D25" s="21"/>
      <c r="E25" s="82"/>
      <c r="F25" s="21"/>
      <c r="G25" s="21"/>
      <c r="H25" s="21"/>
      <c r="I25" s="21"/>
      <c r="J25" s="43"/>
      <c r="K25" s="83" t="s">
        <v>41</v>
      </c>
      <c r="L25" s="45" t="n">
        <f aca="false">SUM(L8:L24)</f>
        <v>2042800</v>
      </c>
      <c r="M25" s="46"/>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row>
    <row r="26" customFormat="false" ht="12" hidden="false" customHeight="true" outlineLevel="0" collapsed="false">
      <c r="A26" s="20"/>
      <c r="B26" s="21"/>
      <c r="C26" s="21"/>
      <c r="D26" s="21"/>
      <c r="E26" s="82"/>
      <c r="F26" s="21"/>
      <c r="G26" s="21"/>
      <c r="H26" s="21"/>
      <c r="I26" s="21"/>
      <c r="J26" s="43"/>
      <c r="K26" s="84" t="s">
        <v>42</v>
      </c>
      <c r="L26" s="48" t="n">
        <f aca="false">L25*0.3</f>
        <v>612840</v>
      </c>
      <c r="M26" s="46"/>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row>
    <row r="27" customFormat="false" ht="12" hidden="false" customHeight="true" outlineLevel="0" collapsed="false">
      <c r="A27" s="20"/>
      <c r="B27" s="21"/>
      <c r="C27" s="21"/>
      <c r="D27" s="21"/>
      <c r="E27" s="82"/>
      <c r="F27" s="21"/>
      <c r="G27" s="21"/>
      <c r="H27" s="21"/>
      <c r="I27" s="21"/>
      <c r="J27" s="43"/>
      <c r="K27" s="84"/>
      <c r="L27" s="45" t="n">
        <f aca="false">L25-L26</f>
        <v>1429960</v>
      </c>
      <c r="M27" s="46"/>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row>
    <row r="28" customFormat="false" ht="12" hidden="false" customHeight="true" outlineLevel="0" collapsed="false">
      <c r="A28" s="20"/>
      <c r="B28" s="21"/>
      <c r="C28" s="21"/>
      <c r="D28" s="21"/>
      <c r="E28" s="82"/>
      <c r="F28" s="21"/>
      <c r="G28" s="21"/>
      <c r="H28" s="21"/>
      <c r="I28" s="21"/>
      <c r="J28" s="43"/>
      <c r="K28" s="84" t="s">
        <v>43</v>
      </c>
      <c r="L28" s="48" t="n">
        <f aca="false">L27*0.2</f>
        <v>285992</v>
      </c>
      <c r="M28" s="46"/>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row>
    <row r="29" customFormat="false" ht="12" hidden="false" customHeight="true" outlineLevel="0" collapsed="false">
      <c r="A29" s="20"/>
      <c r="B29" s="21"/>
      <c r="C29" s="21"/>
      <c r="D29" s="21"/>
      <c r="E29" s="82"/>
      <c r="F29" s="21"/>
      <c r="G29" s="21"/>
      <c r="H29" s="21"/>
      <c r="I29" s="21"/>
      <c r="J29" s="43"/>
      <c r="K29" s="84"/>
      <c r="L29" s="45" t="n">
        <f aca="false">SUM(L27:L28)</f>
        <v>1715952</v>
      </c>
      <c r="M29" s="46"/>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row>
    <row r="30" customFormat="false" ht="12" hidden="false" customHeight="true" outlineLevel="0" collapsed="false">
      <c r="A30" s="20"/>
      <c r="B30" s="21"/>
      <c r="C30" s="21" t="n">
        <v>18</v>
      </c>
      <c r="D30" s="21" t="n">
        <v>110</v>
      </c>
      <c r="E30" s="82" t="s">
        <v>44</v>
      </c>
      <c r="F30" s="21"/>
      <c r="G30" s="21"/>
      <c r="H30" s="21"/>
      <c r="I30" s="21"/>
      <c r="J30" s="43" t="s">
        <v>45</v>
      </c>
      <c r="K30" s="84" t="n">
        <f aca="false">L30/D30</f>
        <v>2136.36363636364</v>
      </c>
      <c r="L30" s="48" t="n">
        <v>235000</v>
      </c>
      <c r="M30" s="46"/>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row>
    <row r="31" customFormat="false" ht="12" hidden="false" customHeight="true" outlineLevel="0" collapsed="false">
      <c r="A31" s="20"/>
      <c r="B31" s="21"/>
      <c r="C31" s="21"/>
      <c r="D31" s="21"/>
      <c r="E31" s="82"/>
      <c r="F31" s="21"/>
      <c r="G31" s="21"/>
      <c r="H31" s="21"/>
      <c r="I31" s="21"/>
      <c r="J31" s="43"/>
      <c r="K31" s="84"/>
      <c r="L31" s="45" t="n">
        <f aca="false">SUM(L29:L30)</f>
        <v>1950952</v>
      </c>
      <c r="M31" s="46"/>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row>
    <row r="32" customFormat="false" ht="15" hidden="false" customHeight="false" outlineLevel="0" collapsed="false">
      <c r="A32" s="20"/>
      <c r="B32" s="49" t="s">
        <v>46</v>
      </c>
      <c r="C32" s="51"/>
      <c r="D32" s="51"/>
      <c r="E32" s="85"/>
      <c r="F32" s="51"/>
      <c r="G32" s="51"/>
      <c r="H32" s="54"/>
      <c r="I32" s="51"/>
      <c r="J32" s="55"/>
      <c r="K32" s="57"/>
      <c r="L32" s="57"/>
      <c r="M32" s="58"/>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row>
    <row r="33" customFormat="false" ht="15" hidden="false" customHeight="false" outlineLevel="0" collapsed="false">
      <c r="A33" s="2"/>
      <c r="B33" s="59"/>
      <c r="C33" s="59"/>
      <c r="D33" s="60"/>
      <c r="E33" s="59"/>
      <c r="F33" s="60"/>
      <c r="G33" s="59"/>
      <c r="H33" s="61"/>
      <c r="I33" s="59"/>
      <c r="J33" s="59"/>
      <c r="K33" s="59"/>
      <c r="L33" s="60"/>
      <c r="M33" s="59"/>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customFormat="false" ht="15" hidden="false" customHeight="false" outlineLevel="0" collapsed="false">
      <c r="A34" s="2"/>
      <c r="B34" s="59"/>
      <c r="C34" s="59"/>
      <c r="D34" s="59"/>
      <c r="E34" s="59"/>
      <c r="F34" s="59"/>
      <c r="G34" s="59"/>
      <c r="H34" s="59"/>
      <c r="I34" s="59"/>
      <c r="J34" s="59"/>
      <c r="K34" s="59"/>
      <c r="L34" s="59"/>
      <c r="M34" s="59"/>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customFormat="false" ht="15" hidden="false" customHeight="false" outlineLevel="0" collapsed="false">
      <c r="A35" s="2"/>
      <c r="B35" s="59"/>
      <c r="C35" s="59"/>
      <c r="D35" s="59"/>
      <c r="E35" s="59"/>
      <c r="F35" s="59"/>
      <c r="G35" s="59"/>
      <c r="H35" s="59"/>
      <c r="I35" s="59"/>
      <c r="J35" s="59"/>
      <c r="K35" s="59"/>
      <c r="L35" s="59"/>
      <c r="M35" s="59"/>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customFormat="false" ht="15" hidden="false" customHeight="false" outlineLevel="0" collapsed="false">
      <c r="A36" s="2"/>
      <c r="B36" s="62"/>
      <c r="C36" s="59"/>
      <c r="D36" s="59"/>
      <c r="E36" s="59"/>
      <c r="F36" s="59"/>
      <c r="G36" s="59"/>
      <c r="H36" s="59"/>
      <c r="I36" s="59"/>
      <c r="J36" s="59"/>
      <c r="K36" s="59"/>
      <c r="L36" s="59"/>
      <c r="M36" s="59"/>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customFormat="false" ht="15" hidden="false" customHeight="false" outlineLevel="0" collapsed="false">
      <c r="A37" s="2"/>
      <c r="B37" s="62"/>
      <c r="C37" s="59"/>
      <c r="D37" s="59"/>
      <c r="E37" s="59"/>
      <c r="F37" s="59"/>
      <c r="G37" s="59"/>
      <c r="H37" s="59"/>
      <c r="I37" s="59"/>
      <c r="J37" s="59"/>
      <c r="K37" s="59"/>
      <c r="L37" s="59"/>
      <c r="M37" s="59"/>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customFormat="false" ht="15" hidden="false" customHeight="false" outlineLevel="0" collapsed="false">
      <c r="A38" s="2"/>
      <c r="B38" s="59"/>
      <c r="C38" s="59"/>
      <c r="D38" s="59"/>
      <c r="E38" s="59"/>
      <c r="F38" s="59"/>
      <c r="G38" s="59"/>
      <c r="H38" s="59"/>
      <c r="I38" s="59"/>
      <c r="J38" s="59"/>
      <c r="K38" s="59"/>
      <c r="L38" s="59"/>
      <c r="M38" s="59"/>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customFormat="false" ht="15" hidden="false" customHeight="false" outlineLevel="0" collapsed="false">
      <c r="A39" s="2"/>
      <c r="B39" s="59"/>
      <c r="C39" s="59"/>
      <c r="D39" s="59"/>
      <c r="E39" s="59"/>
      <c r="F39" s="59"/>
      <c r="G39" s="59"/>
      <c r="H39" s="59"/>
      <c r="I39" s="59"/>
      <c r="J39" s="59"/>
      <c r="K39" s="59"/>
      <c r="L39" s="59"/>
      <c r="M39" s="59"/>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customFormat="false" ht="15" hidden="false" customHeight="false" outlineLevel="0" collapsed="false">
      <c r="A40" s="2"/>
      <c r="B40" s="59"/>
      <c r="C40" s="59"/>
      <c r="D40" s="59"/>
      <c r="E40" s="59"/>
      <c r="F40" s="59"/>
      <c r="G40" s="59"/>
      <c r="H40" s="59"/>
      <c r="I40" s="59"/>
      <c r="J40" s="59"/>
      <c r="K40" s="59"/>
      <c r="L40" s="59"/>
      <c r="M40" s="59"/>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customFormat="false" ht="15" hidden="false" customHeight="false" outlineLevel="0" collapsed="false">
      <c r="A41" s="2"/>
      <c r="B41" s="59"/>
      <c r="C41" s="59"/>
      <c r="D41" s="59"/>
      <c r="E41" s="59"/>
      <c r="F41" s="59"/>
      <c r="G41" s="59"/>
      <c r="H41" s="59"/>
      <c r="I41" s="59"/>
      <c r="J41" s="59"/>
      <c r="K41" s="59"/>
      <c r="L41" s="59"/>
      <c r="M41" s="59"/>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customFormat="false" ht="15" hidden="false" customHeight="false" outlineLevel="0" collapsed="false">
      <c r="A42" s="2"/>
      <c r="B42" s="59"/>
      <c r="C42" s="59"/>
      <c r="D42" s="59"/>
      <c r="E42" s="59"/>
      <c r="F42" s="59"/>
      <c r="G42" s="59"/>
      <c r="H42" s="59"/>
      <c r="I42" s="59"/>
      <c r="J42" s="59"/>
      <c r="K42" s="59"/>
      <c r="L42" s="59"/>
      <c r="M42" s="59"/>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customFormat="false" ht="15" hidden="false" customHeight="false" outlineLevel="0" collapsed="false">
      <c r="A43" s="2"/>
      <c r="B43" s="2"/>
      <c r="C43" s="63" t="s">
        <v>47</v>
      </c>
      <c r="D43" s="63"/>
      <c r="E43" s="2"/>
      <c r="F43" s="2"/>
      <c r="G43" s="2"/>
      <c r="H43" s="64" t="s">
        <v>48</v>
      </c>
      <c r="I43" s="59"/>
      <c r="J43" s="65"/>
      <c r="K43" s="59"/>
      <c r="L43" s="59"/>
      <c r="M43" s="59"/>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customFormat="false" ht="21.95" hidden="false" customHeight="true" outlineLevel="0" collapsed="false">
      <c r="A44" s="2"/>
      <c r="B44" s="6"/>
      <c r="C44" s="6" t="s">
        <v>49</v>
      </c>
      <c r="D44" s="6"/>
      <c r="E44" s="59"/>
      <c r="F44" s="59"/>
      <c r="G44" s="2"/>
      <c r="H44" s="6" t="s">
        <v>50</v>
      </c>
      <c r="I44" s="59"/>
      <c r="J44" s="59"/>
      <c r="K44" s="59"/>
      <c r="L44" s="59"/>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customFormat="false" ht="21.95" hidden="false" customHeight="true" outlineLevel="0" collapsed="false">
      <c r="A45" s="2"/>
      <c r="B45" s="6"/>
      <c r="C45" s="6" t="s">
        <v>51</v>
      </c>
      <c r="D45" s="6"/>
      <c r="E45" s="59"/>
      <c r="F45" s="59"/>
      <c r="G45" s="2"/>
      <c r="H45" s="6" t="s">
        <v>52</v>
      </c>
      <c r="I45" s="59"/>
      <c r="J45" s="59"/>
      <c r="K45" s="59"/>
      <c r="L45" s="59"/>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customFormat="false" ht="21.95" hidden="false" customHeight="true" outlineLevel="0" collapsed="false">
      <c r="A46" s="2"/>
      <c r="B46" s="6"/>
      <c r="C46" s="6" t="s">
        <v>53</v>
      </c>
      <c r="D46" s="6"/>
      <c r="E46" s="59"/>
      <c r="F46" s="59"/>
      <c r="G46" s="2"/>
      <c r="H46" s="66" t="s">
        <v>54</v>
      </c>
      <c r="I46" s="59"/>
      <c r="J46" s="59"/>
      <c r="K46" s="59"/>
      <c r="L46" s="59"/>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21.95" hidden="false" customHeight="true" outlineLevel="0" collapsed="false">
      <c r="A47" s="2"/>
      <c r="B47" s="6"/>
      <c r="C47" s="6" t="s">
        <v>55</v>
      </c>
      <c r="D47" s="6"/>
      <c r="E47" s="59"/>
      <c r="F47" s="59"/>
      <c r="G47" s="2"/>
      <c r="H47" s="6" t="s">
        <v>56</v>
      </c>
      <c r="I47" s="59"/>
      <c r="J47" s="59"/>
      <c r="K47" s="59"/>
      <c r="L47" s="59"/>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row>
    <row r="48" customFormat="false" ht="5.25" hidden="false" customHeight="true" outlineLevel="0" collapsed="false">
      <c r="A48" s="2"/>
      <c r="B48" s="6"/>
      <c r="C48" s="6"/>
      <c r="D48" s="6"/>
      <c r="E48" s="59"/>
      <c r="F48" s="59"/>
      <c r="G48" s="2"/>
      <c r="H48" s="6"/>
      <c r="I48" s="59"/>
      <c r="J48" s="59"/>
      <c r="K48" s="59"/>
      <c r="L48" s="59"/>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5" hidden="false" customHeight="false" outlineLevel="0" collapsed="false">
      <c r="A49" s="2"/>
      <c r="B49" s="2"/>
      <c r="C49" s="67" t="s">
        <v>57</v>
      </c>
      <c r="D49" s="2"/>
      <c r="E49" s="2"/>
      <c r="F49" s="2"/>
      <c r="G49" s="2"/>
      <c r="H49" s="2"/>
      <c r="I49" s="2"/>
      <c r="J49" s="2"/>
      <c r="K49" s="2"/>
      <c r="L49" s="2"/>
      <c r="M49" s="68"/>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row>
    <row r="50" customFormat="false" ht="15" hidden="false" customHeight="false" outlineLevel="0" collapsed="false">
      <c r="A50" s="0"/>
      <c r="B50" s="0"/>
      <c r="C50" s="0"/>
      <c r="D50" s="0"/>
      <c r="E50" s="0"/>
      <c r="F50" s="0"/>
      <c r="G50" s="0"/>
      <c r="H50" s="0"/>
      <c r="I50" s="0"/>
      <c r="J50" s="0"/>
      <c r="K50" s="0"/>
      <c r="L50" s="0"/>
      <c r="M50" s="0"/>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row>
  </sheetData>
  <mergeCells count="2">
    <mergeCell ref="H5:I5"/>
    <mergeCell ref="K5:L5"/>
  </mergeCells>
  <printOptions headings="false" gridLines="false" gridLinesSet="true" horizontalCentered="false" verticalCentered="false"/>
  <pageMargins left="0.3" right="0.1" top="0.25" bottom="0.4"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Initial registration;">
              <controlPr defaultSize="0" locked="1" autoFill="0" autoLine="0" autoPict="0" print="true" altText="Check Box 71">
                <anchor moveWithCells="true" sizeWithCells="false">
                  <from>
                    <xdr:col>1</xdr:col>
                    <xdr:colOff>49680</xdr:colOff>
                    <xdr:row>35</xdr:row>
                    <xdr:rowOff>142920</xdr:rowOff>
                  </from>
                  <to>
                    <xdr:col>4</xdr:col>
                    <xdr:colOff>42480</xdr:colOff>
                    <xdr:row>36</xdr:row>
                    <xdr:rowOff>162360</xdr:rowOff>
                  </to>
                </anchor>
              </controlPr>
            </control>
          </mc:Choice>
        </mc:AlternateContent>
        <mc:AlternateContent xmlns:mc="http://schemas.openxmlformats.org/markup-compatibility/2006">
          <mc:Choice Requires="x14">
            <control shapeId="1002" r:id="rId4" name=" Use previously registered;">
              <controlPr defaultSize="0" locked="1" autoFill="0" autoLine="0" autoPict="0" print="true" altText="Check Box 72">
                <anchor moveWithCells="true" sizeWithCells="false">
                  <from>
                    <xdr:col>3</xdr:col>
                    <xdr:colOff>408240</xdr:colOff>
                    <xdr:row>35</xdr:row>
                    <xdr:rowOff>142920</xdr:rowOff>
                  </from>
                  <to>
                    <xdr:col>4</xdr:col>
                    <xdr:colOff>1668600</xdr:colOff>
                    <xdr:row>36</xdr:row>
                    <xdr:rowOff>162360</xdr:rowOff>
                  </to>
                </anchor>
              </controlPr>
            </control>
          </mc:Choice>
        </mc:AlternateContent>
        <mc:AlternateContent xmlns:mc="http://schemas.openxmlformats.org/markup-compatibility/2006">
          <mc:Choice Requires="x14">
            <control shapeId="1003" r:id="rId5" name="Add additional; ">
              <controlPr defaultSize="0" locked="1" autoFill="0" autoLine="0" autoPict="0" print="true" altText="Check Box 73">
                <anchor moveWithCells="true" sizeWithCells="false">
                  <from>
                    <xdr:col>4</xdr:col>
                    <xdr:colOff>1706400</xdr:colOff>
                    <xdr:row>35</xdr:row>
                    <xdr:rowOff>142920</xdr:rowOff>
                  </from>
                  <to>
                    <xdr:col>5</xdr:col>
                    <xdr:colOff>259920</xdr:colOff>
                    <xdr:row>36</xdr:row>
                    <xdr:rowOff>162360</xdr:rowOff>
                  </to>
                </anchor>
              </controlPr>
            </control>
          </mc:Choice>
        </mc:AlternateContent>
        <mc:AlternateContent xmlns:mc="http://schemas.openxmlformats.org/markup-compatibility/2006">
          <mc:Choice Requires="x14">
            <control shapeId="1004" r:id="rId6" name="Change previously registered.">
              <controlPr defaultSize="0" locked="1" autoFill="0" autoLine="0" autoPict="0" print="true" altText="Check Box 74">
                <anchor moveWithCells="true" sizeWithCells="false">
                  <from>
                    <xdr:col>6</xdr:col>
                    <xdr:colOff>0</xdr:colOff>
                    <xdr:row>35</xdr:row>
                    <xdr:rowOff>142920</xdr:rowOff>
                  </from>
                  <to>
                    <xdr:col>8</xdr:col>
                    <xdr:colOff>349560</xdr:colOff>
                    <xdr:row>36</xdr:row>
                    <xdr:rowOff>162360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E87"/>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A29" activeCellId="0" sqref="A29"/>
    </sheetView>
  </sheetViews>
  <sheetFormatPr defaultColWidth="9.12890625" defaultRowHeight="12.75" customHeight="true" zeroHeight="false" outlineLevelRow="0" outlineLevelCol="0"/>
  <cols>
    <col collapsed="false" customWidth="true" hidden="false" outlineLevel="0" max="1" min="1" style="86" width="37.7"/>
    <col collapsed="false" customWidth="true" hidden="false" outlineLevel="0" max="2" min="2" style="87" width="13.42"/>
    <col collapsed="false" customWidth="true" hidden="false" outlineLevel="0" max="3" min="3" style="87" width="11.42"/>
    <col collapsed="false" customWidth="true" hidden="false" outlineLevel="0" max="5" min="4" style="87" width="13.7"/>
    <col collapsed="false" customWidth="false" hidden="false" outlineLevel="0" max="257" min="6" style="86" width="9.13"/>
  </cols>
  <sheetData>
    <row r="3" customFormat="false" ht="14.1" hidden="false" customHeight="true" outlineLevel="0" collapsed="false">
      <c r="A3" s="88" t="s">
        <v>75</v>
      </c>
      <c r="B3" s="88"/>
      <c r="C3" s="88"/>
      <c r="D3" s="88"/>
      <c r="E3" s="88"/>
    </row>
    <row r="4" customFormat="false" ht="14.1" hidden="false" customHeight="true" outlineLevel="0" collapsed="false">
      <c r="A4" s="89"/>
    </row>
    <row r="5" customFormat="false" ht="14.1" hidden="false" customHeight="true" outlineLevel="0" collapsed="false">
      <c r="A5" s="90" t="s">
        <v>76</v>
      </c>
      <c r="B5" s="91" t="s">
        <v>77</v>
      </c>
      <c r="C5" s="91" t="s">
        <v>78</v>
      </c>
      <c r="D5" s="91" t="s">
        <v>79</v>
      </c>
      <c r="E5" s="91" t="s">
        <v>80</v>
      </c>
    </row>
    <row r="6" customFormat="false" ht="14.1" hidden="false" customHeight="true" outlineLevel="0" collapsed="false">
      <c r="A6" s="89" t="s">
        <v>81</v>
      </c>
      <c r="B6" s="92" t="s">
        <v>82</v>
      </c>
      <c r="C6" s="93" t="n">
        <v>1</v>
      </c>
      <c r="D6" s="94" t="n">
        <v>20055</v>
      </c>
      <c r="E6" s="94" t="n">
        <f aca="false">C6*D6</f>
        <v>20055</v>
      </c>
    </row>
    <row r="7" customFormat="false" ht="14.1" hidden="false" customHeight="true" outlineLevel="0" collapsed="false">
      <c r="A7" s="89" t="s">
        <v>83</v>
      </c>
      <c r="B7" s="92" t="s">
        <v>82</v>
      </c>
      <c r="C7" s="93" t="n">
        <v>9</v>
      </c>
      <c r="D7" s="95" t="n">
        <v>3500</v>
      </c>
      <c r="E7" s="95" t="n">
        <f aca="false">C7*D7</f>
        <v>31500</v>
      </c>
    </row>
    <row r="8" customFormat="false" ht="14.1" hidden="false" customHeight="true" outlineLevel="0" collapsed="false">
      <c r="A8" s="89" t="s">
        <v>84</v>
      </c>
      <c r="B8" s="92" t="s">
        <v>82</v>
      </c>
      <c r="C8" s="93" t="n">
        <v>1</v>
      </c>
      <c r="D8" s="95" t="n">
        <v>20055</v>
      </c>
      <c r="E8" s="95" t="n">
        <f aca="false">C8*D8</f>
        <v>20055</v>
      </c>
    </row>
    <row r="9" customFormat="false" ht="14.1" hidden="false" customHeight="true" outlineLevel="0" collapsed="false">
      <c r="A9" s="89"/>
    </row>
    <row r="10" customFormat="false" ht="14.1" hidden="false" customHeight="true" outlineLevel="0" collapsed="false">
      <c r="A10" s="89" t="s">
        <v>85</v>
      </c>
      <c r="B10" s="93" t="s">
        <v>32</v>
      </c>
      <c r="C10" s="93" t="n">
        <v>1</v>
      </c>
      <c r="D10" s="95" t="n">
        <v>3460</v>
      </c>
      <c r="E10" s="95" t="n">
        <f aca="false">C10*D10</f>
        <v>3460</v>
      </c>
    </row>
    <row r="11" customFormat="false" ht="14.1" hidden="false" customHeight="true" outlineLevel="0" collapsed="false">
      <c r="A11" s="89" t="s">
        <v>86</v>
      </c>
      <c r="B11" s="92" t="s">
        <v>82</v>
      </c>
      <c r="C11" s="93" t="n">
        <v>50</v>
      </c>
      <c r="D11" s="93" t="n">
        <v>225</v>
      </c>
      <c r="E11" s="95" t="n">
        <f aca="false">C11*D11</f>
        <v>11250</v>
      </c>
    </row>
    <row r="12" customFormat="false" ht="14.1" hidden="false" customHeight="true" outlineLevel="0" collapsed="false">
      <c r="A12" s="89" t="s">
        <v>87</v>
      </c>
      <c r="B12" s="92" t="s">
        <v>82</v>
      </c>
      <c r="C12" s="93" t="n">
        <v>50</v>
      </c>
      <c r="D12" s="93" t="n">
        <v>450</v>
      </c>
      <c r="E12" s="95" t="n">
        <f aca="false">C12*D12</f>
        <v>22500</v>
      </c>
    </row>
    <row r="13" customFormat="false" ht="14.1" hidden="false" customHeight="true" outlineLevel="0" collapsed="false">
      <c r="A13" s="89"/>
    </row>
    <row r="14" customFormat="false" ht="14.1" hidden="false" customHeight="true" outlineLevel="0" collapsed="false">
      <c r="A14" s="89" t="s">
        <v>38</v>
      </c>
      <c r="B14" s="92" t="s">
        <v>82</v>
      </c>
      <c r="C14" s="93" t="n">
        <v>1</v>
      </c>
      <c r="D14" s="95" t="n">
        <v>15000</v>
      </c>
      <c r="E14" s="95" t="n">
        <f aca="false">C14*D14</f>
        <v>15000</v>
      </c>
    </row>
    <row r="15" customFormat="false" ht="14.1" hidden="false" customHeight="true" outlineLevel="0" collapsed="false">
      <c r="A15" s="89"/>
    </row>
    <row r="16" customFormat="false" ht="14.1" hidden="false" customHeight="true" outlineLevel="0" collapsed="false">
      <c r="A16" s="89"/>
    </row>
    <row r="17" customFormat="false" ht="14.1" hidden="false" customHeight="true" outlineLevel="0" collapsed="false">
      <c r="A17" s="88" t="s">
        <v>88</v>
      </c>
      <c r="B17" s="88"/>
      <c r="C17" s="88"/>
      <c r="D17" s="88"/>
      <c r="E17" s="88"/>
    </row>
    <row r="18" customFormat="false" ht="14.1" hidden="false" customHeight="true" outlineLevel="0" collapsed="false">
      <c r="A18" s="89"/>
    </row>
    <row r="19" customFormat="false" ht="14.1" hidden="false" customHeight="true" outlineLevel="0" collapsed="false">
      <c r="A19" s="90" t="s">
        <v>76</v>
      </c>
      <c r="B19" s="91" t="s">
        <v>77</v>
      </c>
      <c r="C19" s="91" t="s">
        <v>78</v>
      </c>
      <c r="D19" s="91" t="s">
        <v>79</v>
      </c>
      <c r="E19" s="91" t="s">
        <v>80</v>
      </c>
    </row>
    <row r="20" customFormat="false" ht="14.1" hidden="false" customHeight="true" outlineLevel="0" collapsed="false">
      <c r="A20" s="89" t="s">
        <v>89</v>
      </c>
      <c r="B20" s="93" t="s">
        <v>28</v>
      </c>
      <c r="C20" s="93" t="n">
        <v>2</v>
      </c>
      <c r="D20" s="94" t="n">
        <v>4575</v>
      </c>
      <c r="E20" s="94" t="n">
        <f aca="false">C20*D20</f>
        <v>9150</v>
      </c>
    </row>
    <row r="21" customFormat="false" ht="14.1" hidden="false" customHeight="true" outlineLevel="0" collapsed="false">
      <c r="A21" s="89" t="s">
        <v>90</v>
      </c>
      <c r="B21" s="93" t="s">
        <v>28</v>
      </c>
      <c r="C21" s="93" t="n">
        <v>1</v>
      </c>
      <c r="D21" s="95" t="n">
        <v>4575</v>
      </c>
      <c r="E21" s="95" t="n">
        <f aca="false">C21*D21</f>
        <v>4575</v>
      </c>
    </row>
    <row r="22" customFormat="false" ht="14.1" hidden="false" customHeight="true" outlineLevel="0" collapsed="false">
      <c r="A22" s="96"/>
    </row>
    <row r="23" customFormat="false" ht="14.1" hidden="false" customHeight="true" outlineLevel="0" collapsed="false">
      <c r="A23" s="89" t="s">
        <v>91</v>
      </c>
      <c r="B23" s="93" t="s">
        <v>28</v>
      </c>
      <c r="C23" s="93" t="n">
        <v>4</v>
      </c>
      <c r="D23" s="95" t="n">
        <v>3615</v>
      </c>
      <c r="E23" s="95" t="n">
        <f aca="false">C23*D23</f>
        <v>14460</v>
      </c>
    </row>
    <row r="24" customFormat="false" ht="14.1" hidden="false" customHeight="true" outlineLevel="0" collapsed="false">
      <c r="A24" s="89" t="s">
        <v>91</v>
      </c>
      <c r="B24" s="93" t="s">
        <v>32</v>
      </c>
      <c r="C24" s="93" t="n">
        <v>1</v>
      </c>
      <c r="D24" s="95" t="n">
        <v>18625</v>
      </c>
      <c r="E24" s="95" t="n">
        <f aca="false">C24*D24</f>
        <v>18625</v>
      </c>
    </row>
    <row r="25" customFormat="false" ht="14.1" hidden="false" customHeight="true" outlineLevel="0" collapsed="false">
      <c r="A25" s="89" t="s">
        <v>91</v>
      </c>
      <c r="B25" s="93" t="s">
        <v>31</v>
      </c>
      <c r="C25" s="93" t="n">
        <v>2</v>
      </c>
      <c r="D25" s="95" t="n">
        <v>47170</v>
      </c>
      <c r="E25" s="95" t="n">
        <f aca="false">C25*D25</f>
        <v>94340</v>
      </c>
    </row>
    <row r="26" customFormat="false" ht="14.1" hidden="false" customHeight="true" outlineLevel="0" collapsed="false">
      <c r="A26" s="96"/>
    </row>
    <row r="27" customFormat="false" ht="14.1" hidden="false" customHeight="true" outlineLevel="0" collapsed="false">
      <c r="A27" s="89" t="s">
        <v>92</v>
      </c>
      <c r="B27" s="93" t="s">
        <v>28</v>
      </c>
      <c r="C27" s="93" t="n">
        <v>8</v>
      </c>
      <c r="D27" s="95" t="n">
        <v>2385</v>
      </c>
      <c r="E27" s="95" t="n">
        <f aca="false">C27*D27</f>
        <v>19080</v>
      </c>
    </row>
    <row r="28" customFormat="false" ht="14.1" hidden="false" customHeight="true" outlineLevel="0" collapsed="false">
      <c r="A28" s="89"/>
    </row>
    <row r="29" customFormat="false" ht="14.1" hidden="false" customHeight="true" outlineLevel="0" collapsed="false">
      <c r="A29" s="96" t="s">
        <v>93</v>
      </c>
      <c r="B29" s="93" t="s">
        <v>94</v>
      </c>
      <c r="C29" s="93" t="n">
        <v>18</v>
      </c>
      <c r="D29" s="93" t="s">
        <v>95</v>
      </c>
      <c r="E29" s="95" t="n">
        <v>79650</v>
      </c>
    </row>
    <row r="30" customFormat="false" ht="14.1" hidden="false" customHeight="true" outlineLevel="0" collapsed="false">
      <c r="A30" s="89"/>
    </row>
    <row r="31" customFormat="false" ht="14.1" hidden="false" customHeight="true" outlineLevel="0" collapsed="false">
      <c r="A31" s="89"/>
    </row>
    <row r="32" customFormat="false" ht="14.1" hidden="false" customHeight="true" outlineLevel="0" collapsed="false">
      <c r="A32" s="88" t="s">
        <v>96</v>
      </c>
      <c r="B32" s="88"/>
      <c r="C32" s="88"/>
      <c r="D32" s="88"/>
      <c r="E32" s="88"/>
    </row>
    <row r="33" customFormat="false" ht="14.1" hidden="false" customHeight="true" outlineLevel="0" collapsed="false">
      <c r="A33" s="89"/>
    </row>
    <row r="34" customFormat="false" ht="14.1" hidden="false" customHeight="true" outlineLevel="0" collapsed="false">
      <c r="A34" s="90" t="s">
        <v>76</v>
      </c>
      <c r="B34" s="91" t="s">
        <v>77</v>
      </c>
      <c r="C34" s="91" t="s">
        <v>78</v>
      </c>
      <c r="D34" s="91" t="s">
        <v>79</v>
      </c>
      <c r="E34" s="91" t="s">
        <v>80</v>
      </c>
    </row>
    <row r="35" customFormat="false" ht="14.1" hidden="false" customHeight="true" outlineLevel="0" collapsed="false">
      <c r="A35" s="89" t="s">
        <v>89</v>
      </c>
      <c r="B35" s="93" t="s">
        <v>28</v>
      </c>
      <c r="C35" s="93" t="n">
        <v>2</v>
      </c>
      <c r="D35" s="94" t="n">
        <v>4575</v>
      </c>
      <c r="E35" s="94" t="n">
        <f aca="false">C35*D35</f>
        <v>9150</v>
      </c>
    </row>
    <row r="36" customFormat="false" ht="14.1" hidden="false" customHeight="true" outlineLevel="0" collapsed="false">
      <c r="A36" s="89" t="s">
        <v>90</v>
      </c>
      <c r="B36" s="93" t="s">
        <v>28</v>
      </c>
      <c r="C36" s="93" t="n">
        <v>1</v>
      </c>
      <c r="D36" s="95" t="n">
        <v>4575</v>
      </c>
      <c r="E36" s="95" t="n">
        <f aca="false">C36*D36</f>
        <v>4575</v>
      </c>
    </row>
    <row r="37" customFormat="false" ht="14.1" hidden="false" customHeight="true" outlineLevel="0" collapsed="false">
      <c r="A37" s="96"/>
      <c r="E37" s="95"/>
    </row>
    <row r="38" customFormat="false" ht="14.1" hidden="false" customHeight="true" outlineLevel="0" collapsed="false">
      <c r="A38" s="89" t="s">
        <v>91</v>
      </c>
      <c r="B38" s="93" t="s">
        <v>28</v>
      </c>
      <c r="C38" s="93" t="n">
        <v>4</v>
      </c>
      <c r="D38" s="95" t="n">
        <v>3615</v>
      </c>
      <c r="E38" s="95" t="n">
        <f aca="false">C38*D38</f>
        <v>14460</v>
      </c>
    </row>
    <row r="39" customFormat="false" ht="14.1" hidden="false" customHeight="true" outlineLevel="0" collapsed="false">
      <c r="A39" s="89"/>
      <c r="E39" s="95"/>
    </row>
    <row r="40" customFormat="false" ht="14.1" hidden="false" customHeight="true" outlineLevel="0" collapsed="false">
      <c r="A40" s="89" t="s">
        <v>92</v>
      </c>
      <c r="B40" s="93" t="s">
        <v>28</v>
      </c>
      <c r="C40" s="93" t="n">
        <v>5</v>
      </c>
      <c r="D40" s="95" t="n">
        <v>2385</v>
      </c>
      <c r="E40" s="95" t="n">
        <f aca="false">C40*D40</f>
        <v>11925</v>
      </c>
    </row>
    <row r="41" customFormat="false" ht="14.1" hidden="false" customHeight="true" outlineLevel="0" collapsed="false">
      <c r="A41" s="96"/>
    </row>
    <row r="42" customFormat="false" ht="14.1" hidden="false" customHeight="true" outlineLevel="0" collapsed="false">
      <c r="A42" s="96" t="s">
        <v>93</v>
      </c>
      <c r="B42" s="93" t="s">
        <v>94</v>
      </c>
      <c r="C42" s="93" t="n">
        <v>14</v>
      </c>
      <c r="D42" s="93" t="s">
        <v>95</v>
      </c>
      <c r="E42" s="95" t="n">
        <v>18835</v>
      </c>
    </row>
    <row r="43" customFormat="false" ht="14.1" hidden="false" customHeight="true" outlineLevel="0" collapsed="false">
      <c r="A43" s="96"/>
      <c r="B43" s="93"/>
      <c r="C43" s="93"/>
      <c r="D43" s="93"/>
      <c r="E43" s="95"/>
    </row>
    <row r="44" customFormat="false" ht="14.1" hidden="false" customHeight="true" outlineLevel="0" collapsed="false">
      <c r="A44" s="96"/>
      <c r="B44" s="93"/>
      <c r="C44" s="93"/>
      <c r="D44" s="93"/>
      <c r="E44" s="95"/>
    </row>
    <row r="45" customFormat="false" ht="14.1" hidden="false" customHeight="true" outlineLevel="0" collapsed="false">
      <c r="A45" s="88" t="s">
        <v>97</v>
      </c>
      <c r="B45" s="88"/>
      <c r="C45" s="88"/>
      <c r="D45" s="88"/>
      <c r="E45" s="88"/>
    </row>
    <row r="46" customFormat="false" ht="14.1" hidden="false" customHeight="true" outlineLevel="0" collapsed="false">
      <c r="A46" s="96"/>
    </row>
    <row r="47" customFormat="false" ht="14.1" hidden="false" customHeight="true" outlineLevel="0" collapsed="false">
      <c r="A47" s="97" t="s">
        <v>98</v>
      </c>
      <c r="C47" s="91" t="s">
        <v>78</v>
      </c>
      <c r="D47" s="91" t="s">
        <v>79</v>
      </c>
      <c r="E47" s="91" t="s">
        <v>80</v>
      </c>
    </row>
    <row r="48" customFormat="false" ht="14.1" hidden="false" customHeight="true" outlineLevel="0" collapsed="false">
      <c r="A48" s="89" t="s">
        <v>99</v>
      </c>
      <c r="B48" s="92" t="s">
        <v>82</v>
      </c>
      <c r="C48" s="93" t="n">
        <v>4</v>
      </c>
      <c r="D48" s="94" t="n">
        <v>3500</v>
      </c>
      <c r="E48" s="94" t="n">
        <f aca="false">C48*D48</f>
        <v>14000</v>
      </c>
    </row>
    <row r="49" customFormat="false" ht="14.1" hidden="false" customHeight="true" outlineLevel="0" collapsed="false">
      <c r="A49" s="89"/>
    </row>
    <row r="50" customFormat="false" ht="14.1" hidden="false" customHeight="true" outlineLevel="0" collapsed="false">
      <c r="A50" s="89" t="s">
        <v>86</v>
      </c>
      <c r="B50" s="92" t="s">
        <v>82</v>
      </c>
      <c r="C50" s="93" t="n">
        <v>30</v>
      </c>
      <c r="D50" s="93" t="n">
        <v>225</v>
      </c>
      <c r="E50" s="95" t="n">
        <f aca="false">C50*D50</f>
        <v>6750</v>
      </c>
    </row>
    <row r="51" customFormat="false" ht="14.1" hidden="false" customHeight="true" outlineLevel="0" collapsed="false">
      <c r="A51" s="89" t="s">
        <v>87</v>
      </c>
      <c r="B51" s="92" t="s">
        <v>82</v>
      </c>
      <c r="C51" s="93" t="n">
        <v>30</v>
      </c>
      <c r="D51" s="93" t="n">
        <v>450</v>
      </c>
      <c r="E51" s="95" t="n">
        <f aca="false">C51*D51</f>
        <v>13500</v>
      </c>
    </row>
    <row r="52" customFormat="false" ht="14.1" hidden="false" customHeight="true" outlineLevel="0" collapsed="false">
      <c r="A52" s="89"/>
    </row>
    <row r="53" customFormat="false" ht="14.1" hidden="false" customHeight="true" outlineLevel="0" collapsed="false">
      <c r="A53" s="97" t="s">
        <v>100</v>
      </c>
    </row>
    <row r="54" customFormat="false" ht="14.1" hidden="false" customHeight="true" outlineLevel="0" collapsed="false">
      <c r="A54" s="89"/>
    </row>
    <row r="55" customFormat="false" ht="14.1" hidden="false" customHeight="true" outlineLevel="0" collapsed="false">
      <c r="A55" s="90" t="s">
        <v>76</v>
      </c>
      <c r="B55" s="91" t="s">
        <v>77</v>
      </c>
      <c r="C55" s="91" t="s">
        <v>78</v>
      </c>
      <c r="D55" s="91" t="s">
        <v>79</v>
      </c>
      <c r="E55" s="91" t="s">
        <v>80</v>
      </c>
    </row>
    <row r="56" customFormat="false" ht="14.1" hidden="false" customHeight="true" outlineLevel="0" collapsed="false">
      <c r="A56" s="89" t="s">
        <v>89</v>
      </c>
      <c r="B56" s="93" t="s">
        <v>28</v>
      </c>
      <c r="C56" s="93" t="n">
        <v>1</v>
      </c>
      <c r="D56" s="94" t="n">
        <v>4575</v>
      </c>
      <c r="E56" s="94" t="n">
        <f aca="false">C56*D56</f>
        <v>4575</v>
      </c>
    </row>
    <row r="57" customFormat="false" ht="14.1" hidden="false" customHeight="true" outlineLevel="0" collapsed="false">
      <c r="A57" s="89" t="s">
        <v>90</v>
      </c>
      <c r="B57" s="93" t="s">
        <v>28</v>
      </c>
      <c r="C57" s="93" t="n">
        <v>1</v>
      </c>
      <c r="D57" s="95" t="n">
        <v>4575</v>
      </c>
      <c r="E57" s="95" t="n">
        <f aca="false">C57*D57</f>
        <v>4575</v>
      </c>
    </row>
    <row r="58" customFormat="false" ht="14.1" hidden="false" customHeight="true" outlineLevel="0" collapsed="false">
      <c r="A58" s="96"/>
      <c r="E58" s="95"/>
    </row>
    <row r="59" customFormat="false" ht="14.1" hidden="false" customHeight="true" outlineLevel="0" collapsed="false">
      <c r="A59" s="89" t="s">
        <v>91</v>
      </c>
      <c r="B59" s="93" t="s">
        <v>28</v>
      </c>
      <c r="C59" s="93" t="n">
        <v>2</v>
      </c>
      <c r="D59" s="95" t="n">
        <v>3615</v>
      </c>
      <c r="E59" s="95" t="n">
        <f aca="false">C59*D59</f>
        <v>7230</v>
      </c>
    </row>
    <row r="60" customFormat="false" ht="14.1" hidden="false" customHeight="true" outlineLevel="0" collapsed="false">
      <c r="A60" s="89" t="s">
        <v>91</v>
      </c>
      <c r="B60" s="93" t="s">
        <v>32</v>
      </c>
      <c r="C60" s="93" t="n">
        <v>2</v>
      </c>
      <c r="D60" s="95" t="n">
        <v>18625</v>
      </c>
      <c r="E60" s="95" t="n">
        <f aca="false">C60*D60</f>
        <v>37250</v>
      </c>
    </row>
    <row r="61" customFormat="false" ht="14.1" hidden="false" customHeight="true" outlineLevel="0" collapsed="false">
      <c r="A61" s="89" t="s">
        <v>91</v>
      </c>
      <c r="B61" s="93" t="s">
        <v>31</v>
      </c>
      <c r="C61" s="93" t="n">
        <v>2</v>
      </c>
      <c r="D61" s="95" t="n">
        <v>47170</v>
      </c>
      <c r="E61" s="95" t="n">
        <f aca="false">C61*D61</f>
        <v>94340</v>
      </c>
    </row>
    <row r="62" customFormat="false" ht="14.1" hidden="false" customHeight="true" outlineLevel="0" collapsed="false">
      <c r="A62" s="96"/>
      <c r="E62" s="95"/>
    </row>
    <row r="63" customFormat="false" ht="14.1" hidden="false" customHeight="true" outlineLevel="0" collapsed="false">
      <c r="A63" s="89" t="s">
        <v>92</v>
      </c>
      <c r="B63" s="93" t="s">
        <v>28</v>
      </c>
      <c r="C63" s="93" t="n">
        <v>8</v>
      </c>
      <c r="D63" s="95" t="n">
        <v>2385</v>
      </c>
      <c r="E63" s="95" t="n">
        <f aca="false">C63*D63</f>
        <v>19080</v>
      </c>
    </row>
    <row r="64" customFormat="false" ht="14.1" hidden="false" customHeight="true" outlineLevel="0" collapsed="false">
      <c r="A64" s="89"/>
    </row>
    <row r="65" customFormat="false" ht="14.1" hidden="false" customHeight="true" outlineLevel="0" collapsed="false">
      <c r="A65" s="96" t="s">
        <v>93</v>
      </c>
      <c r="B65" s="93" t="s">
        <v>94</v>
      </c>
      <c r="C65" s="93" t="n">
        <v>16</v>
      </c>
      <c r="D65" s="93" t="s">
        <v>95</v>
      </c>
      <c r="E65" s="95" t="n">
        <v>83590</v>
      </c>
    </row>
    <row r="66" customFormat="false" ht="14.1" hidden="false" customHeight="true" outlineLevel="0" collapsed="false">
      <c r="A66" s="96"/>
    </row>
    <row r="67" customFormat="false" ht="14.1" hidden="false" customHeight="true" outlineLevel="0" collapsed="false">
      <c r="A67" s="89" t="s">
        <v>101</v>
      </c>
      <c r="B67" s="92" t="s">
        <v>82</v>
      </c>
      <c r="C67" s="93" t="n">
        <v>1</v>
      </c>
      <c r="D67" s="95" t="n">
        <v>24965</v>
      </c>
      <c r="E67" s="95" t="n">
        <f aca="false">C67*D67</f>
        <v>24965</v>
      </c>
    </row>
    <row r="68" customFormat="false" ht="14.1" hidden="false" customHeight="true" outlineLevel="0" collapsed="false">
      <c r="A68" s="89" t="s">
        <v>102</v>
      </c>
      <c r="B68" s="92" t="s">
        <v>82</v>
      </c>
      <c r="C68" s="93" t="n">
        <v>2</v>
      </c>
      <c r="D68" s="95" t="n">
        <v>37825</v>
      </c>
      <c r="E68" s="95" t="n">
        <f aca="false">C68*D68</f>
        <v>75650</v>
      </c>
    </row>
    <row r="69" customFormat="false" ht="14.1" hidden="false" customHeight="true" outlineLevel="0" collapsed="false">
      <c r="A69" s="96"/>
    </row>
    <row r="70" customFormat="false" ht="14.1" hidden="false" customHeight="true" outlineLevel="0" collapsed="false">
      <c r="A70" s="96"/>
    </row>
    <row r="71" customFormat="false" ht="14.1" hidden="false" customHeight="true" outlineLevel="0" collapsed="false">
      <c r="A71" s="88" t="s">
        <v>103</v>
      </c>
      <c r="B71" s="88"/>
      <c r="C71" s="88"/>
      <c r="D71" s="88"/>
      <c r="E71" s="88"/>
    </row>
    <row r="72" customFormat="false" ht="14.1" hidden="false" customHeight="true" outlineLevel="0" collapsed="false">
      <c r="A72" s="97"/>
    </row>
    <row r="73" customFormat="false" ht="14.1" hidden="false" customHeight="true" outlineLevel="0" collapsed="false">
      <c r="A73" s="90" t="s">
        <v>104</v>
      </c>
      <c r="B73" s="91" t="s">
        <v>79</v>
      </c>
      <c r="C73" s="91" t="s">
        <v>105</v>
      </c>
      <c r="D73" s="98" t="s">
        <v>106</v>
      </c>
      <c r="E73" s="91" t="s">
        <v>43</v>
      </c>
    </row>
    <row r="74" customFormat="false" ht="14.1" hidden="false" customHeight="true" outlineLevel="0" collapsed="false">
      <c r="A74" s="96" t="s">
        <v>107</v>
      </c>
      <c r="B74" s="94" t="n">
        <f aca="false">SUM(E6:E14)</f>
        <v>123820</v>
      </c>
      <c r="C74" s="94" t="n">
        <f aca="false">B74*0.3</f>
        <v>37146</v>
      </c>
      <c r="D74" s="94" t="n">
        <f aca="false">B74-C74</f>
        <v>86674</v>
      </c>
      <c r="E74" s="94" t="n">
        <f aca="false">D74*0.2</f>
        <v>17334.8</v>
      </c>
    </row>
    <row r="75" customFormat="false" ht="14.1" hidden="false" customHeight="true" outlineLevel="0" collapsed="false">
      <c r="A75" s="89" t="s">
        <v>108</v>
      </c>
      <c r="B75" s="95" t="n">
        <f aca="false">SUM(E20:E29)</f>
        <v>239880</v>
      </c>
      <c r="C75" s="99" t="n">
        <f aca="false">B75*0.3</f>
        <v>71964</v>
      </c>
      <c r="D75" s="95" t="n">
        <f aca="false">B75-C75</f>
        <v>167916</v>
      </c>
      <c r="E75" s="95" t="n">
        <f aca="false">D75*0.2</f>
        <v>33583.2</v>
      </c>
    </row>
    <row r="76" customFormat="false" ht="14.1" hidden="false" customHeight="true" outlineLevel="0" collapsed="false">
      <c r="A76" s="89" t="s">
        <v>109</v>
      </c>
      <c r="B76" s="95" t="n">
        <f aca="false">SUM(E35:E42)</f>
        <v>58945</v>
      </c>
      <c r="C76" s="99" t="n">
        <f aca="false">B76*0.3</f>
        <v>17683.5</v>
      </c>
      <c r="D76" s="95" t="n">
        <f aca="false">B76-C76</f>
        <v>41261.5</v>
      </c>
      <c r="E76" s="95" t="n">
        <f aca="false">D76*0.2</f>
        <v>8252.3</v>
      </c>
    </row>
    <row r="77" customFormat="false" ht="14.1" hidden="false" customHeight="true" outlineLevel="0" collapsed="false">
      <c r="A77" s="100" t="s">
        <v>110</v>
      </c>
      <c r="B77" s="101" t="n">
        <f aca="false">SUM(E48:E68)</f>
        <v>385505</v>
      </c>
      <c r="C77" s="101" t="n">
        <f aca="false">B77*0.3</f>
        <v>115651.5</v>
      </c>
      <c r="D77" s="101" t="n">
        <f aca="false">B77-C77</f>
        <v>269853.5</v>
      </c>
      <c r="E77" s="101" t="n">
        <f aca="false">D77*0.2</f>
        <v>53970.7</v>
      </c>
    </row>
    <row r="78" customFormat="false" ht="14.1" hidden="false" customHeight="true" outlineLevel="0" collapsed="false">
      <c r="A78" s="89" t="s">
        <v>111</v>
      </c>
      <c r="B78" s="94" t="n">
        <f aca="false">SUM(B74:B77)</f>
        <v>808150</v>
      </c>
      <c r="C78" s="94" t="n">
        <f aca="false">SUM(C74:C77)</f>
        <v>242445</v>
      </c>
      <c r="D78" s="94" t="n">
        <f aca="false">B78-C78</f>
        <v>565705</v>
      </c>
      <c r="E78" s="94" t="n">
        <f aca="false">SUM(E74:E77)</f>
        <v>113141</v>
      </c>
    </row>
    <row r="79" customFormat="false" ht="14.1" hidden="false" customHeight="true" outlineLevel="0" collapsed="false">
      <c r="A79" s="96"/>
    </row>
    <row r="80" customFormat="false" ht="14.1" hidden="false" customHeight="true" outlineLevel="0" collapsed="false">
      <c r="A80" s="90"/>
    </row>
    <row r="81" customFormat="false" ht="14.1" hidden="false" customHeight="true" outlineLevel="0" collapsed="false">
      <c r="A81" s="88" t="s">
        <v>112</v>
      </c>
      <c r="B81" s="88"/>
      <c r="C81" s="88"/>
      <c r="D81" s="88"/>
      <c r="E81" s="88"/>
    </row>
    <row r="82" customFormat="false" ht="14.1" hidden="false" customHeight="true" outlineLevel="0" collapsed="false">
      <c r="A82" s="96"/>
    </row>
    <row r="83" customFormat="false" ht="14.1" hidden="false" customHeight="true" outlineLevel="0" collapsed="false">
      <c r="A83" s="96"/>
      <c r="B83" s="98" t="s">
        <v>113</v>
      </c>
      <c r="C83" s="98" t="s">
        <v>114</v>
      </c>
      <c r="D83" s="98" t="s">
        <v>41</v>
      </c>
    </row>
    <row r="84" customFormat="false" ht="14.1" hidden="false" customHeight="true" outlineLevel="0" collapsed="false">
      <c r="A84" s="90" t="s">
        <v>115</v>
      </c>
      <c r="B84" s="91" t="s">
        <v>116</v>
      </c>
      <c r="C84" s="91" t="s">
        <v>117</v>
      </c>
      <c r="D84" s="91" t="s">
        <v>118</v>
      </c>
    </row>
    <row r="85" customFormat="false" ht="14.1" hidden="false" customHeight="true" outlineLevel="0" collapsed="false">
      <c r="A85" s="89" t="s">
        <v>119</v>
      </c>
      <c r="B85" s="93" t="n">
        <v>8</v>
      </c>
      <c r="C85" s="94" t="n">
        <v>2500</v>
      </c>
      <c r="D85" s="94" t="n">
        <v>20000</v>
      </c>
    </row>
    <row r="86" customFormat="false" ht="14.1" hidden="false" customHeight="true" outlineLevel="0" collapsed="false">
      <c r="A86" s="89" t="s">
        <v>120</v>
      </c>
      <c r="B86" s="93" t="n">
        <v>30</v>
      </c>
      <c r="C86" s="95" t="n">
        <v>2000</v>
      </c>
      <c r="D86" s="95" t="n">
        <v>60000</v>
      </c>
    </row>
    <row r="87" customFormat="false" ht="14.1" hidden="false" customHeight="true" outlineLevel="0" collapsed="false">
      <c r="A87" s="89" t="s">
        <v>121</v>
      </c>
      <c r="B87" s="93" t="n">
        <v>6</v>
      </c>
      <c r="C87" s="95" t="n">
        <v>2500</v>
      </c>
      <c r="D87" s="95" t="n">
        <v>15000</v>
      </c>
    </row>
  </sheetData>
  <mergeCells count="6">
    <mergeCell ref="A3:E3"/>
    <mergeCell ref="A17:E17"/>
    <mergeCell ref="A32:E32"/>
    <mergeCell ref="A45:E45"/>
    <mergeCell ref="A71:E71"/>
    <mergeCell ref="A81:E81"/>
  </mergeCells>
  <printOptions headings="false" gridLines="false" gridLinesSet="true" horizontalCentered="true" verticalCentered="false"/>
  <pageMargins left="0.747916666666667" right="0.747916666666667" top="0.984027777777778"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&amp;C&amp;"Arial,Bold"&amp;14Enron Corporation
BMC Control-M License Fees</oddHeader>
    <oddFooter>&amp;L&amp;9BMC Software Confidential&amp;C&amp;10Page &amp;P of &amp;N&amp;R&amp;9Prices valid to 11/30/00</oddFooter>
  </headerFooter>
  <rowBreaks count="1" manualBreakCount="1">
    <brk id="42"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9"/>
  <sheetViews>
    <sheetView showFormulas="false" showGridLines="true" showRowColHeaders="true" showZeros="true" rightToLeft="false" tabSelected="false" showOutlineSymbols="true" defaultGridColor="true" view="normal" topLeftCell="A18" colorId="64" zoomScale="100" zoomScaleNormal="100" zoomScalePageLayoutView="100" workbookViewId="0">
      <selection pane="topLeft" activeCell="D42" activeCellId="0" sqref="D42"/>
    </sheetView>
  </sheetViews>
  <sheetFormatPr defaultColWidth="9.12890625" defaultRowHeight="12.75" customHeight="true" zeroHeight="false" outlineLevelRow="0" outlineLevelCol="0"/>
  <cols>
    <col collapsed="false" customWidth="true" hidden="false" outlineLevel="0" max="1" min="1" style="86" width="37.7"/>
    <col collapsed="false" customWidth="true" hidden="false" outlineLevel="0" max="2" min="2" style="87" width="13.42"/>
    <col collapsed="false" customWidth="true" hidden="false" outlineLevel="0" max="3" min="3" style="87" width="11.42"/>
    <col collapsed="false" customWidth="true" hidden="false" outlineLevel="0" max="5" min="4" style="87" width="13.7"/>
    <col collapsed="false" customWidth="false" hidden="false" outlineLevel="0" max="257" min="6" style="86" width="9.13"/>
  </cols>
  <sheetData>
    <row r="1" customFormat="false" ht="14.1" hidden="false" customHeight="true" outlineLevel="0" collapsed="false">
      <c r="A1" s="88" t="s">
        <v>122</v>
      </c>
      <c r="B1" s="88"/>
      <c r="C1" s="88"/>
      <c r="D1" s="88"/>
      <c r="E1" s="88"/>
    </row>
    <row r="2" customFormat="false" ht="14.1" hidden="false" customHeight="true" outlineLevel="0" collapsed="false">
      <c r="A2" s="89"/>
    </row>
    <row r="3" customFormat="false" ht="14.1" hidden="false" customHeight="true" outlineLevel="0" collapsed="false">
      <c r="A3" s="90" t="s">
        <v>76</v>
      </c>
      <c r="B3" s="91" t="s">
        <v>77</v>
      </c>
      <c r="C3" s="91" t="s">
        <v>78</v>
      </c>
      <c r="D3" s="91" t="s">
        <v>79</v>
      </c>
      <c r="E3" s="91" t="s">
        <v>80</v>
      </c>
    </row>
    <row r="4" customFormat="false" ht="14.1" hidden="false" customHeight="true" outlineLevel="0" collapsed="false">
      <c r="A4" s="89" t="s">
        <v>123</v>
      </c>
      <c r="B4" s="92" t="s">
        <v>82</v>
      </c>
      <c r="C4" s="93" t="n">
        <v>1</v>
      </c>
      <c r="D4" s="94" t="n">
        <v>30000</v>
      </c>
      <c r="E4" s="94" t="n">
        <f aca="false">C4*D4</f>
        <v>30000</v>
      </c>
    </row>
    <row r="5" customFormat="false" ht="14.1" hidden="false" customHeight="true" outlineLevel="0" collapsed="false">
      <c r="A5" s="89" t="s">
        <v>124</v>
      </c>
      <c r="B5" s="92" t="s">
        <v>82</v>
      </c>
      <c r="C5" s="93" t="n">
        <v>1</v>
      </c>
      <c r="D5" s="95" t="n">
        <v>30000</v>
      </c>
      <c r="E5" s="95" t="n">
        <f aca="false">C5*D5</f>
        <v>30000</v>
      </c>
    </row>
    <row r="6" customFormat="false" ht="14.1" hidden="false" customHeight="true" outlineLevel="0" collapsed="false">
      <c r="A6" s="102" t="s">
        <v>59</v>
      </c>
      <c r="B6" s="92" t="s">
        <v>82</v>
      </c>
      <c r="C6" s="93" t="n">
        <v>1</v>
      </c>
      <c r="D6" s="95" t="n">
        <v>35000</v>
      </c>
      <c r="E6" s="95" t="n">
        <f aca="false">C6*D6</f>
        <v>35000</v>
      </c>
    </row>
    <row r="7" customFormat="false" ht="14.1" hidden="false" customHeight="true" outlineLevel="0" collapsed="false">
      <c r="A7" s="102" t="s">
        <v>60</v>
      </c>
      <c r="B7" s="92" t="s">
        <v>82</v>
      </c>
      <c r="C7" s="93" t="n">
        <v>1</v>
      </c>
      <c r="D7" s="95" t="n">
        <v>25000</v>
      </c>
      <c r="E7" s="95" t="n">
        <f aca="false">C7*D7</f>
        <v>25000</v>
      </c>
    </row>
    <row r="8" customFormat="false" ht="14.1" hidden="false" customHeight="true" outlineLevel="0" collapsed="false">
      <c r="A8" s="102" t="s">
        <v>61</v>
      </c>
      <c r="B8" s="92" t="s">
        <v>82</v>
      </c>
      <c r="C8" s="93" t="n">
        <v>1</v>
      </c>
      <c r="D8" s="95" t="n">
        <v>40000</v>
      </c>
      <c r="E8" s="95" t="n">
        <f aca="false">C8*D8</f>
        <v>40000</v>
      </c>
    </row>
    <row r="9" customFormat="false" ht="14.1" hidden="false" customHeight="true" outlineLevel="0" collapsed="false">
      <c r="A9" s="89"/>
    </row>
    <row r="10" customFormat="false" ht="14.1" hidden="false" customHeight="true" outlineLevel="0" collapsed="false">
      <c r="A10" s="89"/>
    </row>
    <row r="11" customFormat="false" ht="14.1" hidden="false" customHeight="true" outlineLevel="0" collapsed="false">
      <c r="A11" s="88" t="s">
        <v>125</v>
      </c>
      <c r="B11" s="88"/>
      <c r="C11" s="88"/>
      <c r="D11" s="88"/>
      <c r="E11" s="88"/>
    </row>
    <row r="12" customFormat="false" ht="14.1" hidden="false" customHeight="true" outlineLevel="0" collapsed="false">
      <c r="A12" s="89"/>
    </row>
    <row r="13" customFormat="false" ht="14.1" hidden="false" customHeight="true" outlineLevel="0" collapsed="false">
      <c r="A13" s="90" t="s">
        <v>76</v>
      </c>
      <c r="B13" s="91" t="s">
        <v>77</v>
      </c>
      <c r="C13" s="91" t="s">
        <v>78</v>
      </c>
      <c r="D13" s="91" t="s">
        <v>79</v>
      </c>
      <c r="E13" s="91" t="s">
        <v>80</v>
      </c>
    </row>
    <row r="14" customFormat="false" ht="14.1" hidden="false" customHeight="true" outlineLevel="0" collapsed="false">
      <c r="A14" s="102" t="s">
        <v>62</v>
      </c>
      <c r="B14" s="92" t="s">
        <v>82</v>
      </c>
      <c r="C14" s="93" t="n">
        <v>1</v>
      </c>
      <c r="D14" s="94" t="n">
        <v>34200</v>
      </c>
      <c r="E14" s="94" t="n">
        <f aca="false">C14*D14</f>
        <v>34200</v>
      </c>
    </row>
    <row r="15" customFormat="false" ht="14.1" hidden="false" customHeight="true" outlineLevel="0" collapsed="false">
      <c r="A15" s="102" t="s">
        <v>63</v>
      </c>
      <c r="B15" s="92" t="s">
        <v>82</v>
      </c>
      <c r="C15" s="93" t="n">
        <v>1</v>
      </c>
      <c r="D15" s="95" t="n">
        <v>34200</v>
      </c>
      <c r="E15" s="95" t="n">
        <f aca="false">C15*D15</f>
        <v>34200</v>
      </c>
    </row>
    <row r="16" customFormat="false" ht="14.1" hidden="false" customHeight="true" outlineLevel="0" collapsed="false">
      <c r="A16" s="102" t="s">
        <v>64</v>
      </c>
      <c r="B16" s="92" t="s">
        <v>82</v>
      </c>
      <c r="C16" s="93" t="n">
        <v>1</v>
      </c>
      <c r="D16" s="95" t="n">
        <v>34200</v>
      </c>
      <c r="E16" s="95" t="n">
        <f aca="false">C16*D16</f>
        <v>34200</v>
      </c>
    </row>
    <row r="17" customFormat="false" ht="14.1" hidden="false" customHeight="true" outlineLevel="0" collapsed="false">
      <c r="A17" s="102" t="s">
        <v>65</v>
      </c>
      <c r="B17" s="92" t="s">
        <v>82</v>
      </c>
      <c r="C17" s="93" t="n">
        <v>1</v>
      </c>
      <c r="D17" s="95" t="n">
        <v>34200</v>
      </c>
      <c r="E17" s="95" t="n">
        <f aca="false">C17*D17</f>
        <v>34200</v>
      </c>
    </row>
    <row r="18" customFormat="false" ht="14.1" hidden="false" customHeight="true" outlineLevel="0" collapsed="false">
      <c r="A18" s="102" t="s">
        <v>66</v>
      </c>
      <c r="B18" s="92" t="s">
        <v>82</v>
      </c>
      <c r="C18" s="93" t="n">
        <v>1</v>
      </c>
      <c r="D18" s="95" t="n">
        <v>34200</v>
      </c>
      <c r="E18" s="95" t="n">
        <f aca="false">C18*D18</f>
        <v>34200</v>
      </c>
    </row>
    <row r="19" customFormat="false" ht="14.1" hidden="false" customHeight="true" outlineLevel="0" collapsed="false">
      <c r="A19" s="102" t="s">
        <v>67</v>
      </c>
      <c r="B19" s="92" t="s">
        <v>82</v>
      </c>
      <c r="C19" s="93" t="n">
        <v>1</v>
      </c>
      <c r="D19" s="95" t="n">
        <v>34200</v>
      </c>
      <c r="E19" s="95" t="n">
        <f aca="false">C19*D19</f>
        <v>34200</v>
      </c>
    </row>
    <row r="20" customFormat="false" ht="14.1" hidden="false" customHeight="true" outlineLevel="0" collapsed="false">
      <c r="A20" s="102" t="s">
        <v>68</v>
      </c>
      <c r="B20" s="92" t="s">
        <v>82</v>
      </c>
      <c r="C20" s="93" t="n">
        <v>1</v>
      </c>
      <c r="D20" s="95" t="n">
        <v>34200</v>
      </c>
      <c r="E20" s="95" t="n">
        <f aca="false">C20*D20</f>
        <v>34200</v>
      </c>
    </row>
    <row r="21" customFormat="false" ht="14.1" hidden="false" customHeight="true" outlineLevel="0" collapsed="false">
      <c r="A21" s="102" t="s">
        <v>69</v>
      </c>
      <c r="B21" s="92" t="s">
        <v>82</v>
      </c>
      <c r="C21" s="93" t="n">
        <v>1</v>
      </c>
      <c r="D21" s="95" t="n">
        <v>34200</v>
      </c>
      <c r="E21" s="95" t="n">
        <f aca="false">C21*D21</f>
        <v>34200</v>
      </c>
    </row>
    <row r="22" customFormat="false" ht="14.1" hidden="false" customHeight="true" outlineLevel="0" collapsed="false">
      <c r="A22" s="102" t="s">
        <v>70</v>
      </c>
      <c r="B22" s="92" t="s">
        <v>82</v>
      </c>
      <c r="C22" s="93" t="n">
        <v>1</v>
      </c>
      <c r="D22" s="95" t="n">
        <v>34200</v>
      </c>
      <c r="E22" s="95" t="n">
        <f aca="false">C22*D22</f>
        <v>34200</v>
      </c>
    </row>
    <row r="23" customFormat="false" ht="14.1" hidden="false" customHeight="true" outlineLevel="0" collapsed="false">
      <c r="A23" s="89"/>
    </row>
    <row r="24" customFormat="false" ht="14.1" hidden="false" customHeight="true" outlineLevel="0" collapsed="false">
      <c r="A24" s="89"/>
    </row>
    <row r="25" customFormat="false" ht="14.1" hidden="false" customHeight="true" outlineLevel="0" collapsed="false">
      <c r="A25" s="88" t="s">
        <v>126</v>
      </c>
      <c r="B25" s="88"/>
      <c r="C25" s="88"/>
      <c r="D25" s="88"/>
      <c r="E25" s="88"/>
    </row>
    <row r="26" customFormat="false" ht="14.1" hidden="false" customHeight="true" outlineLevel="0" collapsed="false">
      <c r="A26" s="89"/>
    </row>
    <row r="27" customFormat="false" ht="14.1" hidden="false" customHeight="true" outlineLevel="0" collapsed="false">
      <c r="A27" s="90" t="s">
        <v>76</v>
      </c>
      <c r="B27" s="91" t="s">
        <v>77</v>
      </c>
      <c r="C27" s="91" t="s">
        <v>78</v>
      </c>
      <c r="D27" s="91" t="s">
        <v>79</v>
      </c>
      <c r="E27" s="91" t="s">
        <v>80</v>
      </c>
    </row>
    <row r="28" customFormat="false" ht="14.1" hidden="false" customHeight="true" outlineLevel="0" collapsed="false">
      <c r="A28" s="102" t="s">
        <v>71</v>
      </c>
      <c r="B28" s="93" t="s">
        <v>26</v>
      </c>
      <c r="C28" s="103" t="n">
        <v>15000</v>
      </c>
      <c r="D28" s="104" t="n">
        <v>70</v>
      </c>
      <c r="E28" s="94" t="n">
        <f aca="false">C28*D28</f>
        <v>1050000</v>
      </c>
    </row>
    <row r="29" customFormat="false" ht="14.1" hidden="false" customHeight="true" outlineLevel="0" collapsed="false">
      <c r="A29" s="102" t="s">
        <v>72</v>
      </c>
      <c r="B29" s="93" t="s">
        <v>26</v>
      </c>
      <c r="C29" s="103" t="n">
        <v>15000</v>
      </c>
      <c r="D29" s="105" t="n">
        <v>10</v>
      </c>
      <c r="E29" s="95" t="n">
        <f aca="false">C29*D29</f>
        <v>150000</v>
      </c>
    </row>
    <row r="30" customFormat="false" ht="14.1" hidden="false" customHeight="true" outlineLevel="0" collapsed="false">
      <c r="A30" s="102" t="s">
        <v>73</v>
      </c>
      <c r="B30" s="93" t="s">
        <v>26</v>
      </c>
      <c r="C30" s="103" t="n">
        <v>15000</v>
      </c>
      <c r="D30" s="106" t="n">
        <v>20</v>
      </c>
      <c r="E30" s="95" t="n">
        <f aca="false">C30*D30</f>
        <v>300000</v>
      </c>
    </row>
    <row r="31" customFormat="false" ht="14.1" hidden="false" customHeight="true" outlineLevel="0" collapsed="false">
      <c r="A31" s="102" t="s">
        <v>74</v>
      </c>
      <c r="B31" s="93" t="s">
        <v>26</v>
      </c>
      <c r="C31" s="103" t="n">
        <v>15000</v>
      </c>
      <c r="D31" s="105" t="n">
        <v>5</v>
      </c>
      <c r="E31" s="95" t="n">
        <f aca="false">C31*D31</f>
        <v>75000</v>
      </c>
    </row>
    <row r="32" customFormat="false" ht="14.1" hidden="false" customHeight="true" outlineLevel="0" collapsed="false">
      <c r="A32" s="89"/>
      <c r="E32" s="95"/>
    </row>
    <row r="33" customFormat="false" ht="14.1" hidden="false" customHeight="true" outlineLevel="0" collapsed="false">
      <c r="A33" s="96"/>
    </row>
    <row r="34" customFormat="false" ht="14.1" hidden="false" customHeight="true" outlineLevel="0" collapsed="false">
      <c r="A34" s="88" t="s">
        <v>127</v>
      </c>
      <c r="B34" s="88"/>
      <c r="C34" s="88"/>
      <c r="D34" s="88"/>
      <c r="E34" s="88"/>
    </row>
    <row r="35" customFormat="false" ht="14.1" hidden="false" customHeight="true" outlineLevel="0" collapsed="false">
      <c r="A35" s="97"/>
    </row>
    <row r="36" customFormat="false" ht="14.1" hidden="false" customHeight="true" outlineLevel="0" collapsed="false">
      <c r="A36" s="90" t="s">
        <v>128</v>
      </c>
      <c r="B36" s="91" t="s">
        <v>79</v>
      </c>
      <c r="C36" s="91" t="s">
        <v>105</v>
      </c>
      <c r="D36" s="98" t="s">
        <v>106</v>
      </c>
      <c r="E36" s="91" t="s">
        <v>43</v>
      </c>
    </row>
    <row r="37" customFormat="false" ht="14.1" hidden="false" customHeight="true" outlineLevel="0" collapsed="false">
      <c r="A37" s="89" t="s">
        <v>129</v>
      </c>
      <c r="B37" s="94" t="n">
        <f aca="false">SUM(E4:E8)</f>
        <v>160000</v>
      </c>
      <c r="C37" s="94" t="n">
        <f aca="false">B37*0.3</f>
        <v>48000</v>
      </c>
      <c r="D37" s="94" t="n">
        <f aca="false">B37-C37</f>
        <v>112000</v>
      </c>
      <c r="E37" s="94" t="n">
        <f aca="false">D37*0.2</f>
        <v>22400</v>
      </c>
    </row>
    <row r="38" customFormat="false" ht="14.1" hidden="false" customHeight="true" outlineLevel="0" collapsed="false">
      <c r="A38" s="89" t="s">
        <v>130</v>
      </c>
      <c r="B38" s="95" t="n">
        <f aca="false">SUM(E14:E22)</f>
        <v>307800</v>
      </c>
      <c r="C38" s="99" t="n">
        <f aca="false">B38*0.3</f>
        <v>92340</v>
      </c>
      <c r="D38" s="95" t="n">
        <f aca="false">B38-C38</f>
        <v>215460</v>
      </c>
      <c r="E38" s="95" t="n">
        <f aca="false">D38*0.2</f>
        <v>43092</v>
      </c>
    </row>
    <row r="39" customFormat="false" ht="14.1" hidden="false" customHeight="true" outlineLevel="0" collapsed="false">
      <c r="A39" s="100" t="s">
        <v>126</v>
      </c>
      <c r="B39" s="101" t="n">
        <f aca="false">SUM(E28:E31)</f>
        <v>1575000</v>
      </c>
      <c r="C39" s="107" t="n">
        <f aca="false">B39*0.3</f>
        <v>472500</v>
      </c>
      <c r="D39" s="101" t="n">
        <f aca="false">B39-C39</f>
        <v>1102500</v>
      </c>
      <c r="E39" s="101" t="n">
        <f aca="false">D39*0.2</f>
        <v>220500</v>
      </c>
    </row>
    <row r="40" customFormat="false" ht="14.1" hidden="false" customHeight="true" outlineLevel="0" collapsed="false">
      <c r="A40" s="89" t="s">
        <v>111</v>
      </c>
      <c r="B40" s="94" t="n">
        <f aca="false">SUM(B37:B39)</f>
        <v>2042800</v>
      </c>
      <c r="C40" s="94" t="n">
        <f aca="false">SUM(C37:C39)</f>
        <v>612840</v>
      </c>
      <c r="D40" s="94" t="n">
        <f aca="false">B40-C40</f>
        <v>1429960</v>
      </c>
      <c r="E40" s="94" t="n">
        <f aca="false">SUM(E37:E39)</f>
        <v>285992</v>
      </c>
    </row>
    <row r="41" customFormat="false" ht="14.1" hidden="false" customHeight="true" outlineLevel="0" collapsed="false">
      <c r="A41" s="96"/>
    </row>
    <row r="42" customFormat="false" ht="14.1" hidden="false" customHeight="true" outlineLevel="0" collapsed="false">
      <c r="A42" s="90"/>
    </row>
    <row r="43" customFormat="false" ht="14.1" hidden="false" customHeight="true" outlineLevel="0" collapsed="false">
      <c r="A43" s="88" t="s">
        <v>112</v>
      </c>
      <c r="B43" s="88"/>
      <c r="C43" s="88"/>
      <c r="D43" s="88"/>
      <c r="E43" s="88"/>
    </row>
    <row r="44" customFormat="false" ht="14.1" hidden="false" customHeight="true" outlineLevel="0" collapsed="false">
      <c r="A44" s="96"/>
    </row>
    <row r="45" customFormat="false" ht="12.95" hidden="false" customHeight="true" outlineLevel="0" collapsed="false">
      <c r="A45" s="96"/>
      <c r="B45" s="98" t="s">
        <v>113</v>
      </c>
      <c r="C45" s="98" t="s">
        <v>114</v>
      </c>
      <c r="D45" s="98" t="s">
        <v>41</v>
      </c>
    </row>
    <row r="46" customFormat="false" ht="12.95" hidden="false" customHeight="true" outlineLevel="0" collapsed="false">
      <c r="A46" s="90" t="s">
        <v>115</v>
      </c>
      <c r="B46" s="91" t="s">
        <v>116</v>
      </c>
      <c r="C46" s="91" t="s">
        <v>117</v>
      </c>
      <c r="D46" s="91" t="s">
        <v>118</v>
      </c>
    </row>
    <row r="47" customFormat="false" ht="14.1" hidden="false" customHeight="true" outlineLevel="0" collapsed="false">
      <c r="A47" s="89" t="s">
        <v>119</v>
      </c>
      <c r="B47" s="93" t="n">
        <v>20</v>
      </c>
      <c r="C47" s="94" t="n">
        <v>2500</v>
      </c>
      <c r="D47" s="94" t="n">
        <f aca="false">B47*C47</f>
        <v>50000</v>
      </c>
    </row>
    <row r="48" customFormat="false" ht="14.1" hidden="false" customHeight="true" outlineLevel="0" collapsed="false">
      <c r="A48" s="89" t="s">
        <v>120</v>
      </c>
      <c r="B48" s="93" t="n">
        <v>80</v>
      </c>
      <c r="C48" s="95" t="n">
        <v>2000</v>
      </c>
      <c r="D48" s="95" t="n">
        <f aca="false">B48*C48</f>
        <v>160000</v>
      </c>
    </row>
    <row r="49" customFormat="false" ht="14.1" hidden="false" customHeight="true" outlineLevel="0" collapsed="false">
      <c r="A49" s="89" t="s">
        <v>121</v>
      </c>
      <c r="B49" s="93" t="n">
        <v>10</v>
      </c>
      <c r="C49" s="95" t="n">
        <v>2500</v>
      </c>
      <c r="D49" s="95" t="n">
        <f aca="false">B49*C49</f>
        <v>25000</v>
      </c>
    </row>
  </sheetData>
  <mergeCells count="5">
    <mergeCell ref="A1:E1"/>
    <mergeCell ref="A11:E11"/>
    <mergeCell ref="A25:E25"/>
    <mergeCell ref="A34:E34"/>
    <mergeCell ref="A43:E43"/>
  </mergeCells>
  <printOptions headings="false" gridLines="false" gridLinesSet="true" horizontalCentered="true" verticalCentered="true"/>
  <pageMargins left="0.747916666666667" right="0.747916666666667" top="0.984027777777778" bottom="0.75" header="0.5" footer="0.5"/>
  <pageSetup paperSize="1" scale="100" fitToWidth="1" fitToHeight="1" pageOrder="downThenOver" orientation="portrait" blackAndWhite="false" draft="false" cellComments="none" horizontalDpi="300" verticalDpi="300" copies="1"/>
  <headerFooter differentFirst="false" differentOddEven="false">
    <oddHeader>&amp;C&amp;"Arial,Bold"&amp;14Enron Corporation
BMC Control-SA License Fees</oddHeader>
    <oddFooter>&amp;L&amp;9BMC Software Confidential&amp;C&amp;10Page &amp;P of &amp;N&amp;R&amp;9Prices valid to 11/30/00</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2000-11-14T12:29:57Z</dcterms:created>
  <dc:creator>BMC Software, Inc.</dc:creator>
  <dc:description/>
  <dc:language>en-US</dc:language>
  <cp:lastModifiedBy>amunson</cp:lastModifiedBy>
  <cp:lastPrinted>2000-11-29T17:27:30Z</cp:lastPrinted>
  <dcterms:modified xsi:type="dcterms:W3CDTF">2000-11-29T17:48:13Z</dcterms:modified>
  <cp:revision>0</cp:revision>
  <dc:subject/>
  <dc:title/>
</cp:coreProperties>
</file>