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Fsum" sheetId="1" state="visible" r:id="rId3"/>
  </sheets>
  <externalReferences>
    <externalReference r:id="rId4"/>
  </externalReferences>
  <definedNames>
    <definedName function="false" hidden="false" localSheetId="0" name="_xlnm.Print_Area" vbProcedure="false">CFsum!$A$1:$M$43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<sst xmlns="http://schemas.openxmlformats.org/spreadsheetml/2006/main" count="36" uniqueCount="35">
  <si>
    <t xml:space="preserve">EBSCS Income Statement (000s)</t>
  </si>
  <si>
    <t xml:space="preserve">YE 2000</t>
  </si>
  <si>
    <t xml:space="preserve">Revenues</t>
  </si>
  <si>
    <t xml:space="preserve">  Network Services (Rentals)</t>
  </si>
  <si>
    <t xml:space="preserve">  STB</t>
  </si>
  <si>
    <t xml:space="preserve">  Subscription fee</t>
  </si>
  <si>
    <t xml:space="preserve">Total Revenues</t>
  </si>
  <si>
    <t xml:space="preserve">Expenses</t>
  </si>
  <si>
    <t xml:space="preserve">  DRM</t>
  </si>
  <si>
    <t xml:space="preserve">  Network Services Fees</t>
  </si>
  <si>
    <t xml:space="preserve">  O&amp;M</t>
  </si>
  <si>
    <t xml:space="preserve">  Phase 1 Expenses</t>
  </si>
  <si>
    <t xml:space="preserve">Total Expenses</t>
  </si>
  <si>
    <t xml:space="preserve"> = EBITDA</t>
  </si>
  <si>
    <t xml:space="preserve">less Depreciation</t>
  </si>
  <si>
    <t xml:space="preserve">= EBIT</t>
  </si>
  <si>
    <t xml:space="preserve">less interest</t>
  </si>
  <si>
    <t xml:space="preserve">= Pre-tax Income</t>
  </si>
  <si>
    <t xml:space="preserve">less Tax Expense (Benefit)</t>
  </si>
  <si>
    <t xml:space="preserve">= Net Income</t>
  </si>
  <si>
    <t xml:space="preserve">less dividends</t>
  </si>
  <si>
    <t xml:space="preserve">=Net Income to Retained Earnings</t>
  </si>
  <si>
    <t xml:space="preserve">Net Income before Dividends</t>
  </si>
  <si>
    <t xml:space="preserve">plus Depreciation</t>
  </si>
  <si>
    <t xml:space="preserve">plus Deferred Taxes</t>
  </si>
  <si>
    <t xml:space="preserve">less Capital Expenditures</t>
  </si>
  <si>
    <t xml:space="preserve">less Investments in WC</t>
  </si>
  <si>
    <t xml:space="preserve">Net Cash Flow</t>
  </si>
  <si>
    <t xml:space="preserve">EBS Equity Strip</t>
  </si>
  <si>
    <t xml:space="preserve">Percentage of Equity to Monetize</t>
  </si>
  <si>
    <t xml:space="preserve">Monetized Equity Strip</t>
  </si>
  <si>
    <t xml:space="preserve">NPV of 100% Equity Strip (000,000s)</t>
  </si>
  <si>
    <t xml:space="preserve">NPV of Monetized Equity (000,000's)</t>
  </si>
  <si>
    <t xml:space="preserve">NPV of Monetized Equity (actual $s)</t>
  </si>
  <si>
    <t xml:space="preserve">Discount Rate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</si>
</sst>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0%"/>
    <numFmt numFmtId="169" formatCode="0.0%"/>
    <numFmt numFmtId="170" formatCode="_(* #,##0.0_);_(* \(#,##0.0\);_(* \-??_);_(@_)"/>
    <numFmt numFmtId="171" formatCode="_(\$* #,##0.00_);_(\$* \(#,##0.00\);_(\$* \-??_);_(@_)"/>
    <numFmt numFmtId="172" formatCode="_(\$* #,##0.0_);_(\$* \(#,##0.0\);_(\$* \-??_);_(@_)"/>
    <numFmt numFmtId="173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sz val="10"/>
      <name val="Times New Roman"/>
      <family val="1"/>
    </font>
    <font>
      <i val="true"/>
      <sz val="8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FinancialStatemen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Gain"/>
      <sheetName val="EBSCS IS"/>
      <sheetName val="CFsum"/>
      <sheetName val="EBSCS (cashtax)"/>
      <sheetName val="EBSCS FCF"/>
      <sheetName val="EBSCS CF"/>
      <sheetName val="EBSCS BS"/>
      <sheetName val="EBSCS Tax"/>
      <sheetName val="EBSCS Cap"/>
      <sheetName val="EBSCS Waterfall"/>
    </sheetNames>
    <sheetDataSet>
      <sheetData sheetId="0"/>
      <sheetData sheetId="1"/>
      <sheetData sheetId="2">
        <row r="57">
          <cell r="C57">
            <v>0.28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2" width="36.28"/>
    <col collapsed="false" customWidth="true" hidden="false" outlineLevel="0" max="3" min="3" style="2" width="13.41"/>
    <col collapsed="false" customWidth="true" hidden="false" outlineLevel="0" max="4" min="4" style="3" width="8.99"/>
    <col collapsed="false" customWidth="true" hidden="false" outlineLevel="0" max="6" min="5" style="3" width="8.14"/>
    <col collapsed="false" customWidth="true" hidden="false" outlineLevel="0" max="7" min="7" style="3" width="8.41"/>
    <col collapsed="false" customWidth="true" hidden="false" outlineLevel="0" max="8" min="8" style="3" width="9.7"/>
    <col collapsed="false" customWidth="true" hidden="false" outlineLevel="0" max="12" min="9" style="3" width="8.7"/>
    <col collapsed="false" customWidth="true" hidden="false" outlineLevel="0" max="13" min="13" style="3" width="8.99"/>
    <col collapsed="false" customWidth="false" hidden="false" outlineLevel="0" max="257" min="14" style="2" width="9.14"/>
  </cols>
  <sheetData>
    <row r="1" customFormat="false" ht="12.75" hidden="false" customHeight="false" outlineLevel="0" collapsed="false">
      <c r="A1" s="4" t="n">
        <v>1</v>
      </c>
      <c r="B1" s="5" t="s">
        <v>0</v>
      </c>
      <c r="C1" s="6"/>
      <c r="D1" s="7"/>
      <c r="E1" s="7"/>
      <c r="F1" s="7"/>
      <c r="G1" s="7"/>
      <c r="H1" s="7"/>
      <c r="I1" s="7"/>
      <c r="J1" s="7"/>
      <c r="K1" s="7"/>
      <c r="L1" s="7"/>
      <c r="M1" s="8"/>
    </row>
    <row r="2" customFormat="false" ht="12.75" hidden="false" customHeight="false" outlineLevel="0" collapsed="false">
      <c r="A2" s="9" t="n">
        <f aca="false">A1+1</f>
        <v>2</v>
      </c>
      <c r="B2" s="10"/>
      <c r="C2" s="11" t="s">
        <v>1</v>
      </c>
      <c r="D2" s="12" t="n">
        <v>2001</v>
      </c>
      <c r="E2" s="12" t="n">
        <v>2002</v>
      </c>
      <c r="F2" s="12" t="n">
        <v>2003</v>
      </c>
      <c r="G2" s="12" t="n">
        <v>2004</v>
      </c>
      <c r="H2" s="12" t="n">
        <v>2005</v>
      </c>
      <c r="I2" s="12" t="n">
        <v>2006</v>
      </c>
      <c r="J2" s="12" t="n">
        <v>2007</v>
      </c>
      <c r="K2" s="12" t="n">
        <v>2008</v>
      </c>
      <c r="L2" s="12" t="n">
        <v>2009</v>
      </c>
      <c r="M2" s="13" t="n">
        <v>2010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3.5" hidden="false" customHeight="false" outlineLevel="0" collapsed="false">
      <c r="A3" s="15" t="n">
        <f aca="false">A2+1</f>
        <v>3</v>
      </c>
      <c r="B3" s="16" t="s">
        <v>2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customFormat="false" ht="12.75" hidden="false" customHeight="false" outlineLevel="0" collapsed="false">
      <c r="A4" s="15" t="n">
        <f aca="false">A3+1</f>
        <v>4</v>
      </c>
      <c r="B4" s="19" t="s">
        <v>3</v>
      </c>
      <c r="C4" s="19"/>
      <c r="D4" s="3" t="n">
        <v>557.561769674205</v>
      </c>
      <c r="E4" s="3" t="n">
        <v>2825.10377411631</v>
      </c>
      <c r="F4" s="3" t="n">
        <v>11132.3076404462</v>
      </c>
      <c r="G4" s="3" t="n">
        <v>38904.2202005133</v>
      </c>
      <c r="H4" s="3" t="n">
        <v>81719.3822915671</v>
      </c>
      <c r="I4" s="3" t="n">
        <v>129973.051707761</v>
      </c>
      <c r="J4" s="3" t="n">
        <v>190159.046081158</v>
      </c>
      <c r="K4" s="3" t="n">
        <v>252697.335654436</v>
      </c>
      <c r="L4" s="3" t="n">
        <v>316880.139394265</v>
      </c>
      <c r="M4" s="20" t="n">
        <v>382638.259751973</v>
      </c>
    </row>
    <row r="5" customFormat="false" ht="12.75" hidden="false" customHeight="false" outlineLevel="0" collapsed="false">
      <c r="A5" s="15" t="n">
        <f aca="false">A4+1</f>
        <v>5</v>
      </c>
      <c r="B5" s="19" t="s">
        <v>4</v>
      </c>
      <c r="C5" s="19"/>
      <c r="D5" s="3" t="n">
        <v>869.447884585713</v>
      </c>
      <c r="E5" s="3" t="n">
        <v>3158.34292479725</v>
      </c>
      <c r="F5" s="3" t="n">
        <v>10590.6868553082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20" t="n">
        <v>0</v>
      </c>
    </row>
    <row r="6" customFormat="false" ht="12.75" hidden="false" customHeight="false" outlineLevel="0" collapsed="false">
      <c r="A6" s="15" t="n">
        <f aca="false">A5+1</f>
        <v>6</v>
      </c>
      <c r="B6" s="21" t="s">
        <v>5</v>
      </c>
      <c r="C6" s="22"/>
      <c r="D6" s="23" t="n">
        <v>145.198377519324</v>
      </c>
      <c r="E6" s="23" t="n">
        <v>672.643755741978</v>
      </c>
      <c r="F6" s="23" t="n">
        <v>2441.29553518556</v>
      </c>
      <c r="G6" s="23" t="n">
        <v>7907.36182937262</v>
      </c>
      <c r="H6" s="23" t="n">
        <v>15477.1557370392</v>
      </c>
      <c r="I6" s="23" t="n">
        <v>24616.1082779851</v>
      </c>
      <c r="J6" s="23" t="n">
        <v>36014.9708487041</v>
      </c>
      <c r="K6" s="23" t="n">
        <v>47859.3438739462</v>
      </c>
      <c r="L6" s="23" t="n">
        <v>60015.1779155805</v>
      </c>
      <c r="M6" s="24" t="n">
        <v>72469.3673772677</v>
      </c>
    </row>
    <row r="7" customFormat="false" ht="12.75" hidden="false" customHeight="false" outlineLevel="0" collapsed="false">
      <c r="A7" s="15" t="n">
        <f aca="false">A6+1</f>
        <v>7</v>
      </c>
      <c r="B7" s="25" t="s">
        <v>6</v>
      </c>
      <c r="C7" s="26"/>
      <c r="D7" s="27" t="n">
        <f aca="false">SUM(D4:D6)</f>
        <v>1572.20803177924</v>
      </c>
      <c r="E7" s="27" t="n">
        <f aca="false">SUM(E4:E6)</f>
        <v>6656.09045465554</v>
      </c>
      <c r="F7" s="27" t="n">
        <f aca="false">SUM(F4:F6)</f>
        <v>24164.2900309399</v>
      </c>
      <c r="G7" s="27" t="n">
        <f aca="false">SUM(G4:G6)</f>
        <v>46811.5820298859</v>
      </c>
      <c r="H7" s="27" t="n">
        <f aca="false">SUM(H4:H6)</f>
        <v>97196.5380286063</v>
      </c>
      <c r="I7" s="27" t="n">
        <f aca="false">SUM(I4:I6)</f>
        <v>154589.159985747</v>
      </c>
      <c r="J7" s="27" t="n">
        <f aca="false">SUM(J4:J6)</f>
        <v>226174.016929862</v>
      </c>
      <c r="K7" s="27" t="n">
        <f aca="false">SUM(K4:K6)</f>
        <v>300556.679528382</v>
      </c>
      <c r="L7" s="27" t="n">
        <f aca="false">SUM(L4:L6)</f>
        <v>376895.317309845</v>
      </c>
      <c r="M7" s="28" t="n">
        <f aca="false">SUM(M4:M6)</f>
        <v>455107.627129241</v>
      </c>
    </row>
    <row r="8" customFormat="false" ht="13.5" hidden="false" customHeight="false" outlineLevel="0" collapsed="false">
      <c r="A8" s="15" t="n">
        <f aca="false">A7+1</f>
        <v>8</v>
      </c>
      <c r="B8" s="16" t="s">
        <v>7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customFormat="false" ht="12.75" hidden="false" customHeight="false" outlineLevel="0" collapsed="false">
      <c r="A9" s="15" t="n">
        <f aca="false">A8+1</f>
        <v>9</v>
      </c>
      <c r="B9" s="19" t="s">
        <v>8</v>
      </c>
      <c r="C9" s="19"/>
      <c r="D9" s="3" t="n">
        <v>313.548221537829</v>
      </c>
      <c r="E9" s="3" t="n">
        <v>338.981785552269</v>
      </c>
      <c r="F9" s="3" t="n">
        <v>615.334767505509</v>
      </c>
      <c r="G9" s="3" t="n">
        <v>1539.21372533707</v>
      </c>
      <c r="H9" s="3" t="n">
        <v>2963.53145089947</v>
      </c>
      <c r="I9" s="3" t="n">
        <v>4568.77018681153</v>
      </c>
      <c r="J9" s="3" t="n">
        <v>6570.95759963318</v>
      </c>
      <c r="K9" s="3" t="n">
        <v>8651.3980327709</v>
      </c>
      <c r="L9" s="3" t="n">
        <v>10786.5459705159</v>
      </c>
      <c r="M9" s="20" t="n">
        <v>12974.0994410823</v>
      </c>
    </row>
    <row r="10" customFormat="false" ht="12.75" hidden="false" customHeight="false" outlineLevel="0" collapsed="false">
      <c r="A10" s="15" t="n">
        <f aca="false">A9+1</f>
        <v>10</v>
      </c>
      <c r="B10" s="19" t="s">
        <v>9</v>
      </c>
      <c r="C10" s="19"/>
      <c r="D10" s="3" t="n">
        <v>394.939586852562</v>
      </c>
      <c r="E10" s="3" t="n">
        <v>1829.59101561818</v>
      </c>
      <c r="F10" s="3" t="n">
        <v>6640.32385570473</v>
      </c>
      <c r="G10" s="3" t="n">
        <v>21508.0241758935</v>
      </c>
      <c r="H10" s="3" t="n">
        <v>42097.8636047467</v>
      </c>
      <c r="I10" s="3" t="n">
        <v>66955.8145161195</v>
      </c>
      <c r="J10" s="3" t="n">
        <v>97960.7207084753</v>
      </c>
      <c r="K10" s="3" t="n">
        <v>130177.415337134</v>
      </c>
      <c r="L10" s="3" t="n">
        <v>163241.283930379</v>
      </c>
      <c r="M10" s="20" t="n">
        <v>197116.679266168</v>
      </c>
    </row>
    <row r="11" customFormat="false" ht="12.75" hidden="false" customHeight="false" outlineLevel="0" collapsed="false">
      <c r="A11" s="15" t="n">
        <f aca="false">A10+1</f>
        <v>11</v>
      </c>
      <c r="B11" s="19" t="s">
        <v>4</v>
      </c>
      <c r="C11" s="19"/>
      <c r="D11" s="3" t="n">
        <v>2342.53382397843</v>
      </c>
      <c r="E11" s="3" t="n">
        <v>6841.84563117819</v>
      </c>
      <c r="F11" s="3" t="n">
        <v>18174.518297914</v>
      </c>
      <c r="G11" s="3" t="n">
        <v>0</v>
      </c>
      <c r="H11" s="3" t="n">
        <v>0</v>
      </c>
      <c r="I11" s="3" t="n">
        <v>0</v>
      </c>
      <c r="J11" s="3" t="n">
        <v>0</v>
      </c>
      <c r="K11" s="3" t="n">
        <v>0</v>
      </c>
      <c r="L11" s="3" t="n">
        <v>0</v>
      </c>
      <c r="M11" s="20" t="n">
        <v>0</v>
      </c>
    </row>
    <row r="12" customFormat="false" ht="12.75" hidden="false" customHeight="false" outlineLevel="0" collapsed="false">
      <c r="A12" s="15" t="n">
        <f aca="false">A11+1</f>
        <v>12</v>
      </c>
      <c r="B12" s="19" t="s">
        <v>10</v>
      </c>
      <c r="C12" s="19"/>
      <c r="D12" s="3" t="n">
        <v>375</v>
      </c>
      <c r="E12" s="3" t="n">
        <v>386.25</v>
      </c>
      <c r="F12" s="3" t="n">
        <v>397.8375</v>
      </c>
      <c r="G12" s="3" t="n">
        <v>409.772625</v>
      </c>
      <c r="H12" s="3" t="n">
        <v>422.06580375</v>
      </c>
      <c r="I12" s="3" t="n">
        <v>434.7277778625</v>
      </c>
      <c r="J12" s="3" t="n">
        <v>447.769611198375</v>
      </c>
      <c r="K12" s="3" t="n">
        <v>461.202699534326</v>
      </c>
      <c r="L12" s="3" t="n">
        <v>475.038780520356</v>
      </c>
      <c r="M12" s="20" t="n">
        <v>489.289943935967</v>
      </c>
    </row>
    <row r="13" customFormat="false" ht="12.75" hidden="false" customHeight="false" outlineLevel="0" collapsed="false">
      <c r="A13" s="15" t="n">
        <f aca="false">A12+1</f>
        <v>13</v>
      </c>
      <c r="B13" s="19" t="s">
        <v>11</v>
      </c>
      <c r="C13" s="19"/>
      <c r="D13" s="3" t="n">
        <v>50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20" t="n">
        <v>0</v>
      </c>
    </row>
    <row r="14" customFormat="false" ht="12.75" hidden="false" customHeight="false" outlineLevel="0" collapsed="false">
      <c r="A14" s="15" t="n">
        <f aca="false">A13+1</f>
        <v>14</v>
      </c>
      <c r="B14" s="25" t="s">
        <v>12</v>
      </c>
      <c r="C14" s="26"/>
      <c r="D14" s="27" t="n">
        <f aca="false">SUM(D9:D13)</f>
        <v>3476.02163236882</v>
      </c>
      <c r="E14" s="27" t="n">
        <f aca="false">SUM(E9:E13)</f>
        <v>9396.66843234864</v>
      </c>
      <c r="F14" s="27" t="n">
        <f aca="false">SUM(F9:F13)</f>
        <v>25828.0144211242</v>
      </c>
      <c r="G14" s="27" t="n">
        <f aca="false">SUM(G9:G13)</f>
        <v>23457.0105262306</v>
      </c>
      <c r="H14" s="27" t="n">
        <f aca="false">SUM(H9:H13)</f>
        <v>45483.4608593962</v>
      </c>
      <c r="I14" s="27" t="n">
        <f aca="false">SUM(I9:I13)</f>
        <v>71959.3124807936</v>
      </c>
      <c r="J14" s="27" t="n">
        <f aca="false">SUM(J9:J13)</f>
        <v>104979.447919307</v>
      </c>
      <c r="K14" s="27" t="n">
        <f aca="false">SUM(K9:K13)</f>
        <v>139290.016069439</v>
      </c>
      <c r="L14" s="27" t="n">
        <f aca="false">SUM(L9:L13)</f>
        <v>174502.868681415</v>
      </c>
      <c r="M14" s="28" t="n">
        <f aca="false">SUM(M9:M13)</f>
        <v>210580.068651186</v>
      </c>
    </row>
    <row r="15" customFormat="false" ht="12.75" hidden="false" customHeight="false" outlineLevel="0" collapsed="false">
      <c r="A15" s="15" t="n">
        <f aca="false">A14+1</f>
        <v>15</v>
      </c>
      <c r="B15" s="25" t="s">
        <v>13</v>
      </c>
      <c r="C15" s="26"/>
      <c r="D15" s="27" t="n">
        <f aca="false">D7-D14</f>
        <v>-1903.81360058958</v>
      </c>
      <c r="E15" s="27" t="n">
        <f aca="false">E7-E14</f>
        <v>-2740.5779776931</v>
      </c>
      <c r="F15" s="27" t="n">
        <f aca="false">F7-F14</f>
        <v>-1663.72439018431</v>
      </c>
      <c r="G15" s="27" t="n">
        <f aca="false">G7-G14</f>
        <v>23354.5715036553</v>
      </c>
      <c r="H15" s="27" t="n">
        <f aca="false">H7-H14</f>
        <v>51713.0771692102</v>
      </c>
      <c r="I15" s="27" t="n">
        <f aca="false">I7-I14</f>
        <v>82629.847504953</v>
      </c>
      <c r="J15" s="27" t="n">
        <f aca="false">J7-J14</f>
        <v>121194.569010555</v>
      </c>
      <c r="K15" s="27" t="n">
        <f aca="false">K7-K14</f>
        <v>161266.663458943</v>
      </c>
      <c r="L15" s="27" t="n">
        <f aca="false">L7-L14</f>
        <v>202392.44862843</v>
      </c>
      <c r="M15" s="28" t="n">
        <f aca="false">M7-M14</f>
        <v>244527.558478055</v>
      </c>
    </row>
    <row r="16" customFormat="false" ht="12.75" hidden="false" customHeight="false" outlineLevel="0" collapsed="false">
      <c r="A16" s="15" t="n">
        <f aca="false">A15+1</f>
        <v>16</v>
      </c>
      <c r="B16" s="19" t="s">
        <v>14</v>
      </c>
      <c r="C16" s="19"/>
      <c r="D16" s="3" t="n">
        <v>3793.09671353959</v>
      </c>
      <c r="E16" s="3" t="n">
        <v>4050.29029205521</v>
      </c>
      <c r="F16" s="3" t="n">
        <v>4270.37170641068</v>
      </c>
      <c r="G16" s="3" t="n">
        <v>5039.17257069291</v>
      </c>
      <c r="H16" s="3" t="n">
        <v>5828.46779876297</v>
      </c>
      <c r="I16" s="3" t="n">
        <v>2894.85000196075</v>
      </c>
      <c r="J16" s="3" t="n">
        <v>2973.236136567</v>
      </c>
      <c r="K16" s="3" t="n">
        <v>3397.60987698043</v>
      </c>
      <c r="L16" s="3" t="n">
        <v>3037.92233721352</v>
      </c>
      <c r="M16" s="20" t="n">
        <v>2867.82819025745</v>
      </c>
    </row>
    <row r="17" customFormat="false" ht="12.75" hidden="false" customHeight="false" outlineLevel="0" collapsed="false">
      <c r="A17" s="15" t="n">
        <f aca="false">A16+1</f>
        <v>17</v>
      </c>
      <c r="B17" s="19" t="s">
        <v>15</v>
      </c>
      <c r="C17" s="19"/>
      <c r="D17" s="3" t="n">
        <f aca="false">D15-D16</f>
        <v>-5696.91031412916</v>
      </c>
      <c r="E17" s="3" t="n">
        <f aca="false">E15-E16</f>
        <v>-6790.86826974831</v>
      </c>
      <c r="F17" s="3" t="n">
        <f aca="false">F15-F16</f>
        <v>-5934.09609659499</v>
      </c>
      <c r="G17" s="3" t="n">
        <f aca="false">G15-G16</f>
        <v>18315.3989329624</v>
      </c>
      <c r="H17" s="3" t="n">
        <f aca="false">H15-H16</f>
        <v>45884.6093704472</v>
      </c>
      <c r="I17" s="3" t="n">
        <f aca="false">I15-I16</f>
        <v>79734.9975029923</v>
      </c>
      <c r="J17" s="3" t="n">
        <f aca="false">J15-J16</f>
        <v>118221.332873988</v>
      </c>
      <c r="K17" s="3" t="n">
        <f aca="false">K15-K16</f>
        <v>157869.053581963</v>
      </c>
      <c r="L17" s="3" t="n">
        <f aca="false">L15-L16</f>
        <v>199354.526291217</v>
      </c>
      <c r="M17" s="20" t="n">
        <f aca="false">M15-M16</f>
        <v>241659.730287797</v>
      </c>
    </row>
    <row r="18" customFormat="false" ht="12.75" hidden="false" customHeight="false" outlineLevel="0" collapsed="false">
      <c r="A18" s="15" t="n">
        <f aca="false">A17+1</f>
        <v>18</v>
      </c>
      <c r="B18" s="19" t="s">
        <v>16</v>
      </c>
      <c r="C18" s="19"/>
      <c r="D18" s="3" t="n">
        <v>340.485066472092</v>
      </c>
      <c r="E18" s="3" t="n">
        <v>1334.27286887301</v>
      </c>
      <c r="F18" s="3" t="n">
        <v>3046.53587805761</v>
      </c>
      <c r="G18" s="3" t="n">
        <v>2059.50847900659</v>
      </c>
      <c r="H18" s="3" t="n">
        <v>6.76040334990743</v>
      </c>
      <c r="I18" s="3" t="n">
        <v>0</v>
      </c>
      <c r="J18" s="3" t="n">
        <v>0</v>
      </c>
      <c r="K18" s="3" t="n">
        <v>0</v>
      </c>
      <c r="L18" s="3" t="n">
        <v>0</v>
      </c>
      <c r="M18" s="20" t="n">
        <v>0</v>
      </c>
    </row>
    <row r="19" customFormat="false" ht="12.75" hidden="false" customHeight="false" outlineLevel="0" collapsed="false">
      <c r="A19" s="15" t="n">
        <f aca="false">A18+1</f>
        <v>19</v>
      </c>
      <c r="B19" s="19" t="s">
        <v>17</v>
      </c>
      <c r="C19" s="19"/>
      <c r="D19" s="3" t="n">
        <f aca="false">D17-D18</f>
        <v>-6037.39538060126</v>
      </c>
      <c r="E19" s="3" t="n">
        <f aca="false">E17-E18</f>
        <v>-8125.14113862133</v>
      </c>
      <c r="F19" s="3" t="n">
        <f aca="false">F17-F18</f>
        <v>-8980.6319746526</v>
      </c>
      <c r="G19" s="3" t="n">
        <f aca="false">G17-G18</f>
        <v>16255.8904539558</v>
      </c>
      <c r="H19" s="3" t="n">
        <f aca="false">H17-H18</f>
        <v>45877.8489670973</v>
      </c>
      <c r="I19" s="3" t="n">
        <f aca="false">I17-I18</f>
        <v>79734.9975029923</v>
      </c>
      <c r="J19" s="3" t="n">
        <f aca="false">J17-J18</f>
        <v>118221.332873988</v>
      </c>
      <c r="K19" s="3" t="n">
        <f aca="false">K17-K18</f>
        <v>157869.053581963</v>
      </c>
      <c r="L19" s="3" t="n">
        <f aca="false">L17-L18</f>
        <v>199354.526291217</v>
      </c>
      <c r="M19" s="20" t="n">
        <f aca="false">M17-M18</f>
        <v>241659.730287797</v>
      </c>
    </row>
    <row r="20" customFormat="false" ht="12.75" hidden="false" customHeight="false" outlineLevel="0" collapsed="false">
      <c r="A20" s="15" t="n">
        <f aca="false">A19+1</f>
        <v>20</v>
      </c>
      <c r="B20" s="19" t="s">
        <v>18</v>
      </c>
      <c r="C20" s="19"/>
      <c r="D20" s="3" t="n">
        <v>-2354.58419843449</v>
      </c>
      <c r="E20" s="3" t="n">
        <v>-3168.80504406232</v>
      </c>
      <c r="F20" s="3" t="n">
        <v>-3502.44647011451</v>
      </c>
      <c r="G20" s="3" t="n">
        <v>6339.79727704276</v>
      </c>
      <c r="H20" s="3" t="n">
        <v>17892.3610971679</v>
      </c>
      <c r="I20" s="3" t="n">
        <v>31096.649026167</v>
      </c>
      <c r="J20" s="3" t="n">
        <v>46106.3198208554</v>
      </c>
      <c r="K20" s="3" t="n">
        <v>61568.9308969655</v>
      </c>
      <c r="L20" s="3" t="n">
        <v>77748.2652535745</v>
      </c>
      <c r="M20" s="20" t="n">
        <v>94247.2948122409</v>
      </c>
    </row>
    <row r="21" customFormat="false" ht="12.75" hidden="false" customHeight="false" outlineLevel="0" collapsed="false">
      <c r="A21" s="15" t="n">
        <f aca="false">A20+1</f>
        <v>21</v>
      </c>
      <c r="B21" s="19" t="s">
        <v>19</v>
      </c>
      <c r="C21" s="19"/>
      <c r="D21" s="3" t="n">
        <f aca="false">D19-D20</f>
        <v>-3682.81118216677</v>
      </c>
      <c r="E21" s="3" t="n">
        <f aca="false">E19-E20</f>
        <v>-4956.33609455901</v>
      </c>
      <c r="F21" s="3" t="n">
        <f aca="false">F19-F20</f>
        <v>-5478.18550453808</v>
      </c>
      <c r="G21" s="3" t="n">
        <f aca="false">G19-G20</f>
        <v>9916.09317691303</v>
      </c>
      <c r="H21" s="3" t="n">
        <f aca="false">H19-H20</f>
        <v>27985.4878699293</v>
      </c>
      <c r="I21" s="3" t="n">
        <f aca="false">I19-I20</f>
        <v>48638.3484768253</v>
      </c>
      <c r="J21" s="3" t="n">
        <f aca="false">J19-J20</f>
        <v>72115.0130531328</v>
      </c>
      <c r="K21" s="3" t="n">
        <f aca="false">K19-K20</f>
        <v>96300.1226849973</v>
      </c>
      <c r="L21" s="3" t="n">
        <f aca="false">L19-L20</f>
        <v>121606.261037642</v>
      </c>
      <c r="M21" s="20" t="n">
        <f aca="false">M19-M20</f>
        <v>147412.435475556</v>
      </c>
    </row>
    <row r="22" customFormat="false" ht="12.75" hidden="false" customHeight="false" outlineLevel="0" collapsed="false">
      <c r="A22" s="15" t="n">
        <f aca="false">A21+1</f>
        <v>22</v>
      </c>
      <c r="B22" s="19"/>
      <c r="C22" s="19"/>
      <c r="E22" s="17"/>
      <c r="F22" s="17"/>
      <c r="G22" s="17"/>
      <c r="H22" s="17"/>
      <c r="I22" s="17"/>
      <c r="J22" s="17"/>
      <c r="K22" s="17"/>
      <c r="L22" s="17"/>
      <c r="M22" s="18"/>
    </row>
    <row r="23" customFormat="false" ht="12.75" hidden="false" customHeight="false" outlineLevel="0" collapsed="false">
      <c r="A23" s="15" t="n">
        <f aca="false">A22+1</f>
        <v>23</v>
      </c>
      <c r="B23" s="19" t="s">
        <v>20</v>
      </c>
      <c r="C23" s="19"/>
      <c r="D23" s="3" t="n">
        <v>0</v>
      </c>
      <c r="E23" s="3" t="n">
        <v>0</v>
      </c>
      <c r="F23" s="3" t="n">
        <v>0</v>
      </c>
      <c r="G23" s="3" t="n">
        <v>0</v>
      </c>
      <c r="H23" s="3" t="n">
        <v>17728.3542649987</v>
      </c>
      <c r="I23" s="3" t="n">
        <v>47228.3309806079</v>
      </c>
      <c r="J23" s="3" t="n">
        <v>73416.8558702676</v>
      </c>
      <c r="K23" s="3" t="n">
        <v>96561.6185372567</v>
      </c>
      <c r="L23" s="3" t="n">
        <v>122692.95910486</v>
      </c>
      <c r="M23" s="20" t="n">
        <v>147218.815007217</v>
      </c>
    </row>
    <row r="24" customFormat="false" ht="12.75" hidden="false" customHeight="false" outlineLevel="0" collapsed="false">
      <c r="A24" s="15" t="n">
        <f aca="false">A23+1</f>
        <v>24</v>
      </c>
      <c r="B24" s="19" t="s">
        <v>21</v>
      </c>
      <c r="C24" s="19"/>
      <c r="D24" s="3" t="n">
        <f aca="false">D21-D23</f>
        <v>-3682.81118216677</v>
      </c>
      <c r="E24" s="3" t="n">
        <f aca="false">E21-E23</f>
        <v>-4956.33609455901</v>
      </c>
      <c r="F24" s="3" t="n">
        <f aca="false">F21-F23</f>
        <v>-5478.18550453808</v>
      </c>
      <c r="G24" s="3" t="n">
        <f aca="false">G21-G23</f>
        <v>9916.09317691303</v>
      </c>
      <c r="H24" s="3" t="n">
        <f aca="false">H21-H23</f>
        <v>10257.1336049307</v>
      </c>
      <c r="I24" s="3" t="n">
        <f aca="false">I21-I23</f>
        <v>1410.01749621735</v>
      </c>
      <c r="J24" s="3" t="n">
        <f aca="false">J21-J23</f>
        <v>-1301.84281713478</v>
      </c>
      <c r="K24" s="3" t="n">
        <f aca="false">K21-K23</f>
        <v>-261.495852259381</v>
      </c>
      <c r="L24" s="3" t="n">
        <f aca="false">L21-L23</f>
        <v>-1086.69806721734</v>
      </c>
      <c r="M24" s="20" t="n">
        <f aca="false">M21-M23</f>
        <v>193.620468339301</v>
      </c>
    </row>
    <row r="25" customFormat="false" ht="12.75" hidden="false" customHeight="false" outlineLevel="0" collapsed="false">
      <c r="A25" s="15" t="n">
        <f aca="false">A24+1</f>
        <v>25</v>
      </c>
      <c r="B25" s="19"/>
      <c r="C25" s="19"/>
      <c r="M25" s="20"/>
    </row>
    <row r="26" customFormat="false" ht="12.75" hidden="false" customHeight="false" outlineLevel="0" collapsed="false">
      <c r="A26" s="15" t="n">
        <f aca="false">A25+1</f>
        <v>26</v>
      </c>
      <c r="B26" s="19" t="s">
        <v>22</v>
      </c>
      <c r="C26" s="19"/>
      <c r="D26" s="3" t="n">
        <f aca="false">D21</f>
        <v>-3682.81118216677</v>
      </c>
      <c r="E26" s="3" t="n">
        <f aca="false">E21</f>
        <v>-4956.33609455901</v>
      </c>
      <c r="F26" s="3" t="n">
        <f aca="false">F21</f>
        <v>-5478.18550453808</v>
      </c>
      <c r="G26" s="3" t="n">
        <f aca="false">G21</f>
        <v>9916.09317691303</v>
      </c>
      <c r="H26" s="3" t="n">
        <f aca="false">H21</f>
        <v>27985.4878699293</v>
      </c>
      <c r="I26" s="3" t="n">
        <f aca="false">I21</f>
        <v>48638.3484768253</v>
      </c>
      <c r="J26" s="3" t="n">
        <f aca="false">J21</f>
        <v>72115.0130531328</v>
      </c>
      <c r="K26" s="3" t="n">
        <f aca="false">K21</f>
        <v>96300.1226849973</v>
      </c>
      <c r="L26" s="3" t="n">
        <f aca="false">L21</f>
        <v>121606.261037642</v>
      </c>
      <c r="M26" s="20" t="n">
        <f aca="false">M21</f>
        <v>147412.435475556</v>
      </c>
    </row>
    <row r="27" customFormat="false" ht="12.75" hidden="false" customHeight="false" outlineLevel="0" collapsed="false">
      <c r="A27" s="15" t="n">
        <f aca="false">A26+1</f>
        <v>27</v>
      </c>
      <c r="B27" s="19" t="s">
        <v>23</v>
      </c>
      <c r="C27" s="19"/>
      <c r="D27" s="3" t="n">
        <f aca="false">D16</f>
        <v>3793.09671353959</v>
      </c>
      <c r="E27" s="3" t="n">
        <f aca="false">E16</f>
        <v>4050.29029205521</v>
      </c>
      <c r="F27" s="3" t="n">
        <f aca="false">F16</f>
        <v>4270.37170641068</v>
      </c>
      <c r="G27" s="3" t="n">
        <f aca="false">G16</f>
        <v>5039.17257069291</v>
      </c>
      <c r="H27" s="3" t="n">
        <f aca="false">H16</f>
        <v>5828.46779876297</v>
      </c>
      <c r="I27" s="3" t="n">
        <f aca="false">I16</f>
        <v>2894.85000196075</v>
      </c>
      <c r="J27" s="3" t="n">
        <f aca="false">J16</f>
        <v>2973.236136567</v>
      </c>
      <c r="K27" s="3" t="n">
        <f aca="false">K16</f>
        <v>3397.60987698043</v>
      </c>
      <c r="L27" s="3" t="n">
        <f aca="false">L16</f>
        <v>3037.92233721352</v>
      </c>
      <c r="M27" s="20" t="n">
        <f aca="false">M16</f>
        <v>2867.82819025745</v>
      </c>
    </row>
    <row r="28" customFormat="false" ht="12.75" hidden="false" customHeight="false" outlineLevel="0" collapsed="false">
      <c r="A28" s="15" t="n">
        <f aca="false">A27+1</f>
        <v>28</v>
      </c>
      <c r="B28" s="19" t="s">
        <v>24</v>
      </c>
      <c r="C28" s="19"/>
      <c r="D28" s="3" t="n">
        <v>-2354.58419843449</v>
      </c>
      <c r="E28" s="3" t="n">
        <v>-3168.80504406232</v>
      </c>
      <c r="F28" s="3" t="n">
        <v>-3502.44647011451</v>
      </c>
      <c r="G28" s="3" t="n">
        <v>6339.79727704276</v>
      </c>
      <c r="H28" s="3" t="n">
        <v>2686.03843556856</v>
      </c>
      <c r="I28" s="3" t="n">
        <v>0</v>
      </c>
      <c r="J28" s="3" t="n">
        <v>0</v>
      </c>
      <c r="K28" s="3" t="n">
        <v>0</v>
      </c>
      <c r="L28" s="3" t="n">
        <v>0</v>
      </c>
      <c r="M28" s="20" t="n">
        <v>0</v>
      </c>
    </row>
    <row r="29" customFormat="false" ht="12.75" hidden="false" customHeight="false" outlineLevel="0" collapsed="false">
      <c r="A29" s="15" t="n">
        <f aca="false">A28+1</f>
        <v>29</v>
      </c>
      <c r="B29" s="19" t="s">
        <v>25</v>
      </c>
      <c r="C29" s="19"/>
      <c r="D29" s="3" t="n">
        <v>5941.31989620107</v>
      </c>
      <c r="E29" s="3" t="n">
        <v>1249.41051953125</v>
      </c>
      <c r="F29" s="3" t="n">
        <v>991.430350585937</v>
      </c>
      <c r="G29" s="3" t="n">
        <v>3732.58917797851</v>
      </c>
      <c r="H29" s="3" t="n">
        <v>3899.37946624756</v>
      </c>
      <c r="I29" s="3" t="n">
        <v>4304.8674981781</v>
      </c>
      <c r="J29" s="3" t="n">
        <v>1671.39331943222</v>
      </c>
      <c r="K29" s="3" t="n">
        <v>3136.11402472105</v>
      </c>
      <c r="L29" s="3" t="n">
        <v>1951.22426999618</v>
      </c>
      <c r="M29" s="20" t="n">
        <v>3061.44865859677</v>
      </c>
    </row>
    <row r="30" customFormat="false" ht="12.75" hidden="false" customHeight="false" outlineLevel="0" collapsed="false">
      <c r="A30" s="15" t="n">
        <f aca="false">A29+1</f>
        <v>30</v>
      </c>
      <c r="B30" s="19" t="s">
        <v>26</v>
      </c>
      <c r="C30" s="19"/>
      <c r="D30" s="23" t="n">
        <v>579.631923057142</v>
      </c>
      <c r="E30" s="23" t="n">
        <v>1815.74598833626</v>
      </c>
      <c r="F30" s="23" t="n">
        <v>5717.8609670778</v>
      </c>
      <c r="G30" s="23" t="n">
        <v>-4583.00992670181</v>
      </c>
      <c r="H30" s="23" t="n">
        <v>-3530.22895176939</v>
      </c>
      <c r="I30" s="23" t="n">
        <v>0</v>
      </c>
      <c r="J30" s="23" t="n">
        <v>0</v>
      </c>
      <c r="K30" s="23" t="n">
        <v>0</v>
      </c>
      <c r="L30" s="23" t="n">
        <v>0</v>
      </c>
      <c r="M30" s="24" t="n">
        <v>0</v>
      </c>
    </row>
    <row r="31" customFormat="false" ht="12.75" hidden="false" customHeight="false" outlineLevel="0" collapsed="false">
      <c r="A31" s="15" t="n">
        <f aca="false">A30+1</f>
        <v>31</v>
      </c>
      <c r="B31" s="25" t="s">
        <v>27</v>
      </c>
      <c r="C31" s="26"/>
      <c r="D31" s="27" t="n">
        <f aca="false">D26+D27+D28-D29-D30</f>
        <v>-8765.25048631988</v>
      </c>
      <c r="E31" s="27" t="n">
        <f aca="false">E26+E27+E28-E29-E30</f>
        <v>-7140.00735443363</v>
      </c>
      <c r="F31" s="27" t="n">
        <f aca="false">F26+F27+F28-F29-F30</f>
        <v>-11419.5515859057</v>
      </c>
      <c r="G31" s="27" t="n">
        <f aca="false">G26+G27+G28-G29-G30</f>
        <v>22145.483773372</v>
      </c>
      <c r="H31" s="27" t="n">
        <f aca="false">H26+H27+H28-H29-H30</f>
        <v>36130.8435897827</v>
      </c>
      <c r="I31" s="27" t="n">
        <f aca="false">I26+I27+I28-I29-I30</f>
        <v>47228.3309806079</v>
      </c>
      <c r="J31" s="27" t="n">
        <f aca="false">J26+J27+J28-J29-J30</f>
        <v>73416.8558702676</v>
      </c>
      <c r="K31" s="27" t="n">
        <f aca="false">K26+K27+K28-K29-K30</f>
        <v>96561.6185372567</v>
      </c>
      <c r="L31" s="27" t="n">
        <f aca="false">L26+L27+L28-L29-L30</f>
        <v>122692.95910486</v>
      </c>
      <c r="M31" s="28" t="n">
        <f aca="false">M26+M27+M28-M29-M30</f>
        <v>147218.815007217</v>
      </c>
    </row>
    <row r="32" customFormat="false" ht="12.75" hidden="false" customHeight="false" outlineLevel="0" collapsed="false">
      <c r="A32" s="15" t="n">
        <f aca="false">A31+1</f>
        <v>32</v>
      </c>
      <c r="M32" s="20"/>
    </row>
    <row r="33" customFormat="false" ht="12.75" hidden="false" customHeight="false" outlineLevel="0" collapsed="false">
      <c r="A33" s="15" t="n">
        <f aca="false">A32+1</f>
        <v>33</v>
      </c>
      <c r="B33" s="2" t="s">
        <v>28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27828.616026073</v>
      </c>
      <c r="I33" s="3" t="n">
        <v>46756.0476708018</v>
      </c>
      <c r="J33" s="3" t="n">
        <v>72682.6873115649</v>
      </c>
      <c r="K33" s="3" t="n">
        <v>95596.0023518841</v>
      </c>
      <c r="L33" s="3" t="n">
        <v>121466.029513811</v>
      </c>
      <c r="M33" s="20" t="n">
        <v>145746.626857145</v>
      </c>
    </row>
    <row r="34" customFormat="false" ht="13.5" hidden="false" customHeight="false" outlineLevel="0" collapsed="false">
      <c r="A34" s="15" t="n">
        <f aca="false">A33+1</f>
        <v>34</v>
      </c>
      <c r="B34" s="29" t="s">
        <v>29</v>
      </c>
      <c r="C34" s="30" t="n">
        <v>0.81</v>
      </c>
      <c r="M34" s="20"/>
    </row>
    <row r="35" customFormat="false" ht="13.5" hidden="false" customHeight="false" outlineLevel="0" collapsed="false">
      <c r="A35" s="15" t="n">
        <f aca="false">A34+1</f>
        <v>35</v>
      </c>
      <c r="B35" s="29" t="s">
        <v>30</v>
      </c>
      <c r="C35" s="31"/>
      <c r="D35" s="32" t="n">
        <f aca="false">D33*$C$34</f>
        <v>0</v>
      </c>
      <c r="E35" s="33" t="n">
        <f aca="false">E33*$C$34</f>
        <v>0</v>
      </c>
      <c r="F35" s="33" t="n">
        <f aca="false">F33*$C$34</f>
        <v>0</v>
      </c>
      <c r="G35" s="33" t="n">
        <f aca="false">G33*$C$34</f>
        <v>0</v>
      </c>
      <c r="H35" s="33" t="n">
        <f aca="false">H33*$C$34</f>
        <v>22541.1789811191</v>
      </c>
      <c r="I35" s="33" t="n">
        <f aca="false">I33*$C$34</f>
        <v>37872.3986133495</v>
      </c>
      <c r="J35" s="33" t="n">
        <f aca="false">J33*$C$34</f>
        <v>58872.9767223676</v>
      </c>
      <c r="K35" s="33" t="n">
        <f aca="false">K33*$C$34</f>
        <v>77432.7619050261</v>
      </c>
      <c r="L35" s="33" t="n">
        <f aca="false">L33*$C$34</f>
        <v>98387.4839061869</v>
      </c>
      <c r="M35" s="34" t="n">
        <f aca="false">M33*$C$34</f>
        <v>118054.767754287</v>
      </c>
    </row>
    <row r="36" customFormat="false" ht="12.75" hidden="false" customHeight="false" outlineLevel="0" collapsed="false">
      <c r="A36" s="15" t="n">
        <f aca="false">A35+1</f>
        <v>36</v>
      </c>
    </row>
    <row r="37" customFormat="false" ht="13.5" hidden="false" customHeight="false" outlineLevel="0" collapsed="false">
      <c r="A37" s="15" t="n">
        <f aca="false">A36+1</f>
        <v>37</v>
      </c>
      <c r="B37" s="2" t="s">
        <v>31</v>
      </c>
      <c r="C37" s="35" t="n">
        <f aca="false">NPV(C40,D33:M33)/1000</f>
        <v>70.4225296632537</v>
      </c>
      <c r="D37" s="0"/>
    </row>
    <row r="38" customFormat="false" ht="13.5" hidden="false" customHeight="false" outlineLevel="0" collapsed="false">
      <c r="A38" s="15" t="n">
        <f aca="false">A37+1</f>
        <v>38</v>
      </c>
      <c r="B38" s="29" t="s">
        <v>32</v>
      </c>
      <c r="C38" s="36" t="n">
        <f aca="false">C37*C34</f>
        <v>57.0422490272355</v>
      </c>
      <c r="D38" s="0"/>
    </row>
    <row r="39" customFormat="false" ht="13.5" hidden="false" customHeight="false" outlineLevel="0" collapsed="false">
      <c r="A39" s="15" t="n">
        <f aca="false">A38+1</f>
        <v>39</v>
      </c>
      <c r="B39" s="37" t="s">
        <v>33</v>
      </c>
      <c r="C39" s="38" t="n">
        <f aca="false">C38*1000000</f>
        <v>57042249.0272355</v>
      </c>
      <c r="D39" s="0"/>
    </row>
    <row r="40" customFormat="false" ht="12.75" hidden="false" customHeight="false" outlineLevel="0" collapsed="false">
      <c r="A40" s="15" t="n">
        <f aca="false">A39+1</f>
        <v>40</v>
      </c>
      <c r="B40" s="39" t="s">
        <v>34</v>
      </c>
      <c r="C40" s="40" t="n">
        <f aca="false">'[1]EBSCS IS'!C57</f>
        <v>0.28</v>
      </c>
    </row>
    <row r="41" customFormat="false" ht="12.75" hidden="false" customHeight="false" outlineLevel="0" collapsed="false">
      <c r="A41" s="0"/>
      <c r="B41" s="0"/>
    </row>
    <row r="42" customFormat="false" ht="12.75" hidden="false" customHeight="false" outlineLevel="0" collapsed="false">
      <c r="A42" s="0"/>
      <c r="B42" s="0"/>
    </row>
    <row r="43" customFormat="false" ht="12.75" hidden="false" customHeight="false" outlineLevel="0" collapsed="false">
      <c r="A43" s="0"/>
      <c r="B4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2000-12-17T22:57:42Z</dcterms:created>
  <dc:creator>renee_stlouis</dc:creator>
  <dc:description/>
  <dc:language>en-US</dc:language>
  <cp:lastModifiedBy>renee_stlouis</cp:lastModifiedBy>
  <cp:revision>0</cp:revision>
  <dc:subject/>
  <dc:title/>
</cp:coreProperties>
</file>