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ingcapital" sheetId="1" state="visible" r:id="rId3"/>
    <sheet name="Sched I Lyondell" sheetId="2" state="visible" r:id="rId4"/>
  </sheets>
  <definedNames>
    <definedName function="false" hidden="false" localSheetId="1" name="_xlnm.Print_Area" vbProcedure="false">'Sched I Lyondell'!$A$1:$H$18</definedName>
    <definedName function="false" hidden="false" localSheetId="0" name="_xlnm.Print_Area" vbProcedure="false">workingcapital!$A$1:$F$24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<sst xmlns="http://schemas.openxmlformats.org/spreadsheetml/2006/main" count="26" uniqueCount="26">
  <si>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Exhibit A</t>
  </si>
  <si>
    <t xml:space="preserve">Enron's Final Working Capital Calculation Statement</t>
  </si>
  <si>
    <t xml:space="preserve">as provided in</t>
  </si>
  <si>
    <t xml:space="preserve">Purchase and Sale Agreement</t>
  </si>
  <si>
    <t xml:space="preserve">between</t>
  </si>
  <si>
    <t xml:space="preserve">Enron Corp. "Seller"</t>
  </si>
  <si>
    <t xml:space="preserve">and</t>
  </si>
  <si>
    <t xml:space="preserve">AEP Energy Services Gas Holding Company "Buyer"</t>
  </si>
  <si>
    <t xml:space="preserve">dated as of December 27, 2000</t>
  </si>
  <si>
    <t xml:space="preserve">Article 2.4 (b)</t>
  </si>
  <si>
    <t xml:space="preserve">Lyondell Citgo Adjustment</t>
  </si>
  <si>
    <t xml:space="preserve">See attached Schedule I</t>
  </si>
  <si>
    <t xml:space="preserve">Specialty Sands</t>
  </si>
  <si>
    <t xml:space="preserve">SAP to PeopleSoft Conversion</t>
  </si>
  <si>
    <t xml:space="preserve">Final Working Capital Due Seller</t>
  </si>
  <si>
    <r>
      <rPr>
        <b val="true"/>
        <sz val="11"/>
        <rFont val="Times New Roman"/>
        <family val="1"/>
      </rPr>
      <t xml:space="preserve">Note:</t>
    </r>
    <r>
      <rPr>
        <sz val="11"/>
        <rFont val="Times New Roman"/>
        <family val="1"/>
      </rPr>
      <t xml:space="preserve">  All other items listed in AEP's Final Working Capital Calculation Statement are disputed by Enron.</t>
    </r>
  </si>
  <si>
    <t xml:space="preserve">SCHEDULE I</t>
  </si>
  <si>
    <t xml:space="preserve">Lyondell / Citgo</t>
  </si>
  <si>
    <t xml:space="preserve">As of 9/27/01</t>
  </si>
  <si>
    <t xml:space="preserve">Volume</t>
  </si>
  <si>
    <t xml:space="preserve">Fixed Price</t>
  </si>
  <si>
    <t xml:space="preserve">Index</t>
  </si>
  <si>
    <t xml:space="preserve">NYMEX</t>
  </si>
  <si>
    <t xml:space="preserve">HSC Basis</t>
  </si>
  <si>
    <t xml:space="preserve">Value</t>
  </si>
  <si>
    <t xml:space="preserve">Total Lyondell / Citgo due Seller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</si>
</sst>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[RED]\(#,##0\)"/>
    <numFmt numFmtId="166" formatCode="_(\$* #,##0.00_);_(\$* \(#,##0.00\);_(\$* \-??_);_(@_)"/>
    <numFmt numFmtId="167" formatCode="\$#,##0.00_);[RED]&quot;($&quot;#,##0.00\)"/>
    <numFmt numFmtId="168" formatCode="\$#,##0.000_);[RED]&quot;($&quot;#,##0.000\)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_(\$* #,##0_);_(\$* \(#,##0\);_(\$* \-??_);_(@_)"/>
    <numFmt numFmtId="173" formatCode="[$-409]h:mm\ AM/PM"/>
    <numFmt numFmtId="174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b val="true"/>
      <sz val="24"/>
      <name val="Times New Roman"/>
      <family val="1"/>
    </font>
    <font>
      <b val="true"/>
      <sz val="20"/>
      <name val="Times New Roman"/>
      <family val="1"/>
    </font>
    <font>
      <b val="true"/>
      <sz val="11"/>
      <name val="Times New Roman"/>
      <family val="1"/>
    </font>
    <font>
      <u val="single"/>
      <sz val="11"/>
      <name val="Times New Roman"/>
      <family val="1"/>
    </font>
    <font>
      <b val="true"/>
      <i val="true"/>
      <sz val="11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2" min="1" style="1" width="2.99"/>
    <col collapsed="false" customWidth="true" hidden="false" outlineLevel="0" max="3" min="3" style="1" width="42.41"/>
    <col collapsed="false" customWidth="true" hidden="false" outlineLevel="0" max="4" min="4" style="1" width="23.14"/>
    <col collapsed="false" customWidth="true" hidden="false" outlineLevel="0" max="5" min="5" style="2" width="5.71"/>
    <col collapsed="false" customWidth="true" hidden="false" outlineLevel="0" max="6" min="6" style="1" width="16.42"/>
    <col collapsed="false" customWidth="true" hidden="true" outlineLevel="0" max="7" min="7" style="3" width="15.7"/>
    <col collapsed="false" customWidth="true" hidden="false" outlineLevel="0" max="8" min="8" style="1" width="15.28"/>
    <col collapsed="false" customWidth="false" hidden="false" outlineLevel="0" max="257" min="9" style="1" width="9.14"/>
  </cols>
  <sheetData>
    <row r="2" customFormat="false" ht="30" hidden="false" customHeight="false" outlineLevel="0" collapsed="false">
      <c r="A2" s="4" t="s">
        <v>0</v>
      </c>
      <c r="B2" s="4"/>
      <c r="C2" s="4"/>
      <c r="D2" s="4"/>
      <c r="E2" s="4"/>
      <c r="F2" s="4"/>
    </row>
    <row r="3" customFormat="false" ht="25.5" hidden="false" customHeight="false" outlineLevel="0" collapsed="false">
      <c r="A3" s="5"/>
      <c r="B3" s="5"/>
      <c r="C3" s="5"/>
      <c r="D3" s="5"/>
      <c r="E3" s="5"/>
      <c r="F3" s="5"/>
    </row>
    <row r="4" customFormat="false" ht="15" hidden="false" customHeight="false" outlineLevel="0" collapsed="false">
      <c r="A4" s="6" t="s">
        <v>1</v>
      </c>
      <c r="B4" s="6"/>
      <c r="C4" s="6"/>
      <c r="D4" s="6"/>
      <c r="E4" s="6"/>
      <c r="F4" s="6"/>
      <c r="G4" s="7"/>
      <c r="H4" s="8"/>
    </row>
    <row r="5" customFormat="false" ht="15" hidden="false" customHeight="false" outlineLevel="0" collapsed="false">
      <c r="A5" s="6" t="s">
        <v>2</v>
      </c>
      <c r="B5" s="6"/>
      <c r="C5" s="6"/>
      <c r="D5" s="6"/>
      <c r="E5" s="6"/>
      <c r="F5" s="6"/>
      <c r="G5" s="7"/>
      <c r="H5" s="8"/>
    </row>
    <row r="6" customFormat="false" ht="15" hidden="false" customHeight="false" outlineLevel="0" collapsed="false">
      <c r="A6" s="6" t="s">
        <v>3</v>
      </c>
      <c r="B6" s="6"/>
      <c r="C6" s="6"/>
      <c r="D6" s="6"/>
      <c r="E6" s="6"/>
      <c r="F6" s="6"/>
      <c r="G6" s="7"/>
      <c r="H6" s="8"/>
    </row>
    <row r="7" customFormat="false" ht="15" hidden="false" customHeight="false" outlineLevel="0" collapsed="false">
      <c r="A7" s="6" t="s">
        <v>4</v>
      </c>
      <c r="B7" s="6"/>
      <c r="C7" s="6"/>
      <c r="D7" s="6"/>
      <c r="E7" s="6"/>
      <c r="F7" s="6"/>
      <c r="G7" s="7"/>
      <c r="H7" s="8"/>
    </row>
    <row r="8" customFormat="false" ht="15" hidden="false" customHeight="false" outlineLevel="0" collapsed="false">
      <c r="A8" s="6" t="s">
        <v>5</v>
      </c>
      <c r="B8" s="6"/>
      <c r="C8" s="6"/>
      <c r="D8" s="6"/>
      <c r="E8" s="6"/>
      <c r="F8" s="6"/>
      <c r="G8" s="7"/>
      <c r="H8" s="8"/>
    </row>
    <row r="9" customFormat="false" ht="15" hidden="false" customHeight="false" outlineLevel="0" collapsed="false">
      <c r="A9" s="6" t="s">
        <v>6</v>
      </c>
      <c r="B9" s="6"/>
      <c r="C9" s="6"/>
      <c r="D9" s="6"/>
      <c r="E9" s="6"/>
      <c r="F9" s="6"/>
      <c r="G9" s="7"/>
      <c r="H9" s="8"/>
    </row>
    <row r="10" customFormat="false" ht="15" hidden="false" customHeight="false" outlineLevel="0" collapsed="false">
      <c r="A10" s="6" t="s">
        <v>7</v>
      </c>
      <c r="B10" s="6"/>
      <c r="C10" s="6"/>
      <c r="D10" s="6"/>
      <c r="E10" s="6"/>
      <c r="F10" s="6"/>
      <c r="G10" s="7"/>
      <c r="H10" s="8"/>
    </row>
    <row r="11" customFormat="false" ht="15" hidden="false" customHeight="false" outlineLevel="0" collapsed="false">
      <c r="A11" s="6" t="s">
        <v>8</v>
      </c>
      <c r="B11" s="6"/>
      <c r="C11" s="6"/>
      <c r="D11" s="6"/>
      <c r="E11" s="6"/>
      <c r="F11" s="6"/>
      <c r="G11" s="7"/>
      <c r="H11" s="8"/>
    </row>
    <row r="12" customFormat="false" ht="15" hidden="false" customHeight="false" outlineLevel="0" collapsed="false">
      <c r="A12" s="6" t="s">
        <v>9</v>
      </c>
      <c r="B12" s="6"/>
      <c r="C12" s="6"/>
      <c r="D12" s="6"/>
      <c r="E12" s="6"/>
      <c r="F12" s="6"/>
      <c r="G12" s="7"/>
      <c r="H12" s="8"/>
    </row>
    <row r="13" customFormat="false" ht="15" hidden="false" customHeight="false" outlineLevel="0" collapsed="false">
      <c r="C13" s="9"/>
      <c r="D13" s="9"/>
      <c r="E13" s="10"/>
      <c r="F13" s="9"/>
      <c r="G13" s="11"/>
      <c r="H13" s="9"/>
    </row>
    <row r="14" customFormat="false" ht="15" hidden="false" customHeight="false" outlineLevel="0" collapsed="false">
      <c r="C14" s="9"/>
      <c r="D14" s="9"/>
      <c r="E14" s="10"/>
      <c r="F14" s="9"/>
      <c r="G14" s="11"/>
      <c r="H14" s="9"/>
    </row>
    <row r="15" customFormat="false" ht="15" hidden="false" customHeight="false" outlineLevel="0" collapsed="false">
      <c r="C15" s="9"/>
      <c r="D15" s="9"/>
      <c r="E15" s="12"/>
      <c r="F15" s="13"/>
      <c r="G15" s="11"/>
      <c r="H15" s="9"/>
    </row>
    <row r="16" customFormat="false" ht="15" hidden="false" customHeight="false" outlineLevel="0" collapsed="false">
      <c r="B16" s="1" t="s">
        <v>10</v>
      </c>
      <c r="D16" s="14" t="s">
        <v>11</v>
      </c>
      <c r="E16" s="15"/>
      <c r="F16" s="3" t="n">
        <f aca="false">+'Sched I Lyondell'!H15</f>
        <v>-1762925</v>
      </c>
      <c r="G16" s="1"/>
    </row>
    <row r="17" customFormat="false" ht="15" hidden="false" customHeight="false" outlineLevel="0" collapsed="false">
      <c r="B17" s="1" t="s">
        <v>12</v>
      </c>
      <c r="D17" s="14"/>
      <c r="E17" s="16"/>
      <c r="F17" s="3" t="n">
        <v>91000</v>
      </c>
      <c r="G17" s="1"/>
    </row>
    <row r="18" customFormat="false" ht="15" hidden="false" customHeight="false" outlineLevel="0" collapsed="false">
      <c r="B18" s="1" t="s">
        <v>13</v>
      </c>
      <c r="D18" s="10"/>
      <c r="E18" s="15"/>
      <c r="F18" s="17" t="n">
        <f aca="false">-86002.5/2</f>
        <v>-43001.25</v>
      </c>
      <c r="G18" s="1"/>
    </row>
    <row r="19" customFormat="false" ht="15" hidden="false" customHeight="false" outlineLevel="0" collapsed="false">
      <c r="C19" s="9"/>
      <c r="D19" s="9"/>
      <c r="E19" s="12"/>
      <c r="F19" s="13"/>
      <c r="G19" s="11"/>
      <c r="H19" s="9"/>
    </row>
    <row r="20" customFormat="false" ht="15" hidden="false" customHeight="false" outlineLevel="0" collapsed="false">
      <c r="C20" s="9"/>
      <c r="D20" s="9"/>
      <c r="E20" s="12"/>
      <c r="F20" s="13"/>
      <c r="G20" s="11"/>
      <c r="H20" s="9"/>
    </row>
    <row r="22" customFormat="false" ht="15.75" hidden="false" customHeight="false" outlineLevel="0" collapsed="false">
      <c r="A22" s="18" t="s">
        <v>14</v>
      </c>
      <c r="B22" s="18"/>
      <c r="F22" s="19" t="n">
        <f aca="false">SUM(F16:F18)</f>
        <v>-1714926.25</v>
      </c>
    </row>
    <row r="23" customFormat="false" ht="15.75" hidden="false" customHeight="false" outlineLevel="0" collapsed="false"/>
    <row r="24" customFormat="false" ht="15" hidden="false" customHeight="false" outlineLevel="0" collapsed="false">
      <c r="A24" s="20" t="s">
        <v>15</v>
      </c>
    </row>
  </sheetData>
  <mergeCells count="10">
    <mergeCell ref="A2:F2"/>
    <mergeCell ref="A4:F4"/>
    <mergeCell ref="A5:F5"/>
    <mergeCell ref="A6:F6"/>
    <mergeCell ref="A7:F7"/>
    <mergeCell ref="A8:F8"/>
    <mergeCell ref="A9:F9"/>
    <mergeCell ref="A10:F10"/>
    <mergeCell ref="A11:F11"/>
    <mergeCell ref="A12:F12"/>
  </mergeCells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85" zoomScalePageLayoutView="100" workbookViewId="0">
      <selection pane="topLeft" activeCell="A1" activeCellId="0" sqref="A1:H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1" width="9.14"/>
    <col collapsed="false" customWidth="true" hidden="false" outlineLevel="0" max="2" min="2" style="21" width="9.41"/>
    <col collapsed="false" customWidth="true" hidden="false" outlineLevel="0" max="3" min="3" style="22" width="11.56"/>
    <col collapsed="false" customWidth="true" hidden="false" outlineLevel="0" max="4" min="4" style="23" width="11.7"/>
    <col collapsed="false" customWidth="true" hidden="false" outlineLevel="0" max="5" min="5" style="23" width="16.42"/>
    <col collapsed="false" customWidth="true" hidden="false" outlineLevel="0" max="7" min="6" style="23" width="16.28"/>
    <col collapsed="false" customWidth="true" hidden="false" outlineLevel="0" max="8" min="8" style="24" width="16.56"/>
    <col collapsed="false" customWidth="true" hidden="false" outlineLevel="0" max="9" min="9" style="21" width="3.42"/>
    <col collapsed="false" customWidth="false" hidden="false" outlineLevel="0" max="257" min="10" style="21" width="9.14"/>
  </cols>
  <sheetData>
    <row r="1" customFormat="false" ht="12.75" hidden="false" customHeight="false" outlineLevel="0" collapsed="false">
      <c r="A1" s="25" t="s">
        <v>16</v>
      </c>
      <c r="B1" s="25"/>
      <c r="C1" s="25"/>
      <c r="D1" s="25"/>
      <c r="E1" s="25"/>
      <c r="F1" s="25"/>
      <c r="G1" s="25"/>
      <c r="H1" s="25"/>
    </row>
    <row r="4" customFormat="false" ht="12.75" hidden="false" customHeight="false" outlineLevel="0" collapsed="false">
      <c r="A4" s="26" t="s">
        <v>17</v>
      </c>
    </row>
    <row r="5" customFormat="false" ht="12.75" hidden="false" customHeight="false" outlineLevel="0" collapsed="false">
      <c r="A5" s="21" t="s">
        <v>18</v>
      </c>
    </row>
    <row r="6" customFormat="false" ht="12.75" hidden="false" customHeight="false" outlineLevel="0" collapsed="false">
      <c r="A6" s="27"/>
    </row>
    <row r="7" customFormat="false" ht="15" hidden="false" customHeight="false" outlineLevel="0" collapsed="false">
      <c r="C7" s="28" t="s">
        <v>19</v>
      </c>
      <c r="D7" s="29" t="s">
        <v>20</v>
      </c>
      <c r="E7" s="29" t="s">
        <v>21</v>
      </c>
      <c r="F7" s="29" t="s">
        <v>22</v>
      </c>
      <c r="G7" s="29" t="s">
        <v>23</v>
      </c>
      <c r="H7" s="30" t="s">
        <v>24</v>
      </c>
    </row>
    <row r="8" customFormat="false" ht="12.75" hidden="false" customHeight="false" outlineLevel="0" collapsed="false">
      <c r="B8" s="31" t="n">
        <v>37043</v>
      </c>
      <c r="C8" s="22" t="n">
        <f aca="false">-5000*30</f>
        <v>-150000</v>
      </c>
      <c r="D8" s="23" t="n">
        <v>4.72</v>
      </c>
      <c r="E8" s="23" t="n">
        <f aca="false">+F8+G8</f>
        <v>3.78</v>
      </c>
      <c r="F8" s="23" t="n">
        <v>3.738</v>
      </c>
      <c r="G8" s="23" t="n">
        <v>0.042</v>
      </c>
      <c r="H8" s="24" t="n">
        <f aca="false">+(D8-E8)*C8</f>
        <v>-141000</v>
      </c>
    </row>
    <row r="9" customFormat="false" ht="12.75" hidden="false" customHeight="false" outlineLevel="0" collapsed="false">
      <c r="B9" s="31" t="n">
        <v>37073</v>
      </c>
      <c r="C9" s="22" t="n">
        <f aca="false">-5000*31</f>
        <v>-155000</v>
      </c>
      <c r="D9" s="23" t="n">
        <v>4.72</v>
      </c>
      <c r="E9" s="23" t="n">
        <f aca="false">+F9+G9</f>
        <v>3.26</v>
      </c>
      <c r="F9" s="23" t="n">
        <v>3.182</v>
      </c>
      <c r="G9" s="23" t="n">
        <v>0.078</v>
      </c>
      <c r="H9" s="24" t="n">
        <f aca="false">+(D9-E9)*C9</f>
        <v>-226300</v>
      </c>
    </row>
    <row r="10" customFormat="false" ht="12.75" hidden="false" customHeight="false" outlineLevel="0" collapsed="false">
      <c r="B10" s="31" t="n">
        <v>37104</v>
      </c>
      <c r="C10" s="22" t="n">
        <f aca="false">-5000*31</f>
        <v>-155000</v>
      </c>
      <c r="D10" s="23" t="n">
        <v>4.72</v>
      </c>
      <c r="E10" s="23" t="n">
        <f aca="false">+F10+G10</f>
        <v>3.24</v>
      </c>
      <c r="F10" s="23" t="n">
        <v>3.167</v>
      </c>
      <c r="G10" s="23" t="n">
        <v>0.073</v>
      </c>
      <c r="H10" s="24" t="n">
        <f aca="false">+(D10-E10)*C10</f>
        <v>-229400</v>
      </c>
    </row>
    <row r="11" customFormat="false" ht="12.75" hidden="false" customHeight="false" outlineLevel="0" collapsed="false">
      <c r="B11" s="32" t="n">
        <v>37135</v>
      </c>
      <c r="C11" s="22" t="n">
        <f aca="false">-5000*30</f>
        <v>-150000</v>
      </c>
      <c r="D11" s="23" t="n">
        <v>4.72</v>
      </c>
      <c r="E11" s="23" t="n">
        <f aca="false">+F11+G11</f>
        <v>2.39</v>
      </c>
      <c r="F11" s="23" t="n">
        <v>2.295</v>
      </c>
      <c r="G11" s="23" t="n">
        <v>0.095</v>
      </c>
      <c r="H11" s="24" t="n">
        <f aca="false">+(D11-E11)*C11</f>
        <v>-349500</v>
      </c>
      <c r="I11" s="33"/>
      <c r="J11" s="33"/>
      <c r="K11" s="33"/>
    </row>
    <row r="12" customFormat="false" ht="12.75" hidden="false" customHeight="false" outlineLevel="0" collapsed="false">
      <c r="B12" s="32" t="n">
        <v>37165</v>
      </c>
      <c r="C12" s="22" t="n">
        <f aca="false">-5000*31</f>
        <v>-155000</v>
      </c>
      <c r="D12" s="23" t="n">
        <v>4.72</v>
      </c>
      <c r="E12" s="23" t="n">
        <f aca="false">+F12+G12</f>
        <v>1.86</v>
      </c>
      <c r="F12" s="23" t="n">
        <v>1.83</v>
      </c>
      <c r="G12" s="23" t="n">
        <v>0.03</v>
      </c>
      <c r="H12" s="24" t="n">
        <f aca="false">+(D12-E12)*C12</f>
        <v>-443300</v>
      </c>
      <c r="I12" s="33"/>
      <c r="J12" s="33"/>
      <c r="K12" s="33"/>
    </row>
    <row r="13" customFormat="false" ht="12.75" hidden="false" customHeight="false" outlineLevel="0" collapsed="false">
      <c r="B13" s="32" t="n">
        <v>37196</v>
      </c>
      <c r="C13" s="22" t="n">
        <f aca="false">-5000*30</f>
        <v>-150000</v>
      </c>
      <c r="D13" s="23" t="n">
        <v>4.72</v>
      </c>
      <c r="E13" s="23" t="n">
        <f aca="false">+F13+G13</f>
        <v>2.2305</v>
      </c>
      <c r="F13" s="23" t="n">
        <v>2.253</v>
      </c>
      <c r="G13" s="23" t="n">
        <v>-0.0225</v>
      </c>
      <c r="H13" s="34" t="n">
        <f aca="false">+(D13-E13)*C13</f>
        <v>-373425</v>
      </c>
      <c r="I13" s="33"/>
      <c r="J13" s="33"/>
      <c r="K13" s="33"/>
      <c r="L13" s="33"/>
      <c r="M13" s="33"/>
    </row>
    <row r="15" customFormat="false" ht="13.5" hidden="false" customHeight="false" outlineLevel="0" collapsed="false">
      <c r="B15" s="35" t="s">
        <v>25</v>
      </c>
      <c r="H15" s="36" t="n">
        <f aca="false">SUM(H8:H13)</f>
        <v>-1762925</v>
      </c>
    </row>
    <row r="16" customFormat="false" ht="13.5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2001-10-12T13:40:36Z</dcterms:created>
  <dc:creator>jcoffey</dc:creator>
  <dc:description/>
  <dc:language>en-US</dc:language>
  <cp:lastModifiedBy>jcoffey</cp:lastModifiedBy>
  <cp:lastPrinted>2001-10-26T16:33:04Z</cp:lastPrinted>
  <dcterms:modified xsi:type="dcterms:W3CDTF">2001-10-26T16:33:13Z</dcterms:modified>
  <cp:revision>0</cp:revision>
  <dc:subject/>
  <dc:title/>
</cp:coreProperties>
</file>