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ffshore, S. Tx, Arklatex, G.C." sheetId="1" state="visible" r:id="rId3"/>
    <sheet name="Mid-Continent" sheetId="2" state="visible" r:id="rId4"/>
  </sheets>
  <definedNames>
    <definedName function="false" hidden="false" localSheetId="1" name="_xlnm.Print_Area" vbProcedure="false">'Mid-Continent'!$A$1:$S$181</definedName>
    <definedName function="false" hidden="false" localSheetId="1" name="_xlnm.Print_Titles" vbProcedure="false">'Mid-Continent'!$1:$16</definedName>
    <definedName function="false" hidden="false" localSheetId="0" name="_xlnm.Print_Titles" vbProcedure="false">'Offshore, S. Tx, Arklatex, G.C.'!$1:$9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<sst xmlns="http://schemas.openxmlformats.org/spreadsheetml/2006/main" count="1194" uniqueCount="367">
  <si>
    <t xml:space="preserve">DEVON ENERGY CORPORATION</t>
  </si>
  <si>
    <t xml:space="preserve">December 2000 NOMINATIONS</t>
  </si>
  <si>
    <t xml:space="preserve">PIPELINE</t>
  </si>
  <si>
    <t xml:space="preserve">CTP NAME</t>
  </si>
  <si>
    <t xml:space="preserve">GROSS VOLUME (MMBtu/d</t>
  </si>
  <si>
    <t xml:space="preserve">Fuel %</t>
  </si>
  <si>
    <t xml:space="preserve">Fuel Volume</t>
  </si>
  <si>
    <t xml:space="preserve">PVR Factor</t>
  </si>
  <si>
    <t xml:space="preserve">PVR VOLUME</t>
  </si>
  <si>
    <t xml:space="preserve">AVAILABLE AFTER PVR</t>
  </si>
  <si>
    <t xml:space="preserve">DBQ %</t>
  </si>
  <si>
    <t xml:space="preserve">DBQ AVAIL</t>
  </si>
  <si>
    <t xml:space="preserve">REMAINDER AVAIL</t>
  </si>
  <si>
    <t xml:space="preserve">COMMENTS</t>
  </si>
  <si>
    <t xml:space="preserve">ANR</t>
  </si>
  <si>
    <t xml:space="preserve">WC 165 (291) ANR</t>
  </si>
  <si>
    <t xml:space="preserve">REDFISH POINT CP</t>
  </si>
  <si>
    <t xml:space="preserve">Estimated volume</t>
  </si>
  <si>
    <t xml:space="preserve">Columbia</t>
  </si>
  <si>
    <t xml:space="preserve">EC 334 F SALES</t>
  </si>
  <si>
    <t xml:space="preserve">EI 314 - EXXON OP. - COL. MTR 623</t>
  </si>
  <si>
    <t xml:space="preserve">Estimated Volume</t>
  </si>
  <si>
    <t xml:space="preserve">Srbn.</t>
  </si>
  <si>
    <t xml:space="preserve">Sea Robin Pool</t>
  </si>
  <si>
    <t xml:space="preserve">Estimated PVR -  2% fuel on GB 128</t>
  </si>
  <si>
    <t xml:space="preserve">HIOS</t>
  </si>
  <si>
    <t xml:space="preserve">HI 325 A</t>
  </si>
  <si>
    <t xml:space="preserve">HI 339/340 A</t>
  </si>
  <si>
    <t xml:space="preserve">HI 351/368 A</t>
  </si>
  <si>
    <t xml:space="preserve">HI 563/564 B</t>
  </si>
  <si>
    <t xml:space="preserve">HI 582 C</t>
  </si>
  <si>
    <t xml:space="preserve">Stingray</t>
  </si>
  <si>
    <t xml:space="preserve">Stingray Pool</t>
  </si>
  <si>
    <t xml:space="preserve">Tenn.</t>
  </si>
  <si>
    <t xml:space="preserve">EC 254 TENN. MTR. 011076</t>
  </si>
  <si>
    <t xml:space="preserve">EI 215/208 TENN MTR. 011085</t>
  </si>
  <si>
    <t xml:space="preserve">EI 294 TENN MTR 011567 - BT OPERATING</t>
  </si>
  <si>
    <t xml:space="preserve">EI 315-329 TENN MTR. 011769</t>
  </si>
  <si>
    <t xml:space="preserve">EI 316 SALES TENN MTR. 011846</t>
  </si>
  <si>
    <t xml:space="preserve">EI 365 TENN. MTR. 011220</t>
  </si>
  <si>
    <t xml:space="preserve">SABINE 13/ WC 91 TENNMTR 011455</t>
  </si>
  <si>
    <t xml:space="preserve">SMI 265 TENN. MTR. 011479</t>
  </si>
  <si>
    <t xml:space="preserve">SS 154 TENN MTR. 010932</t>
  </si>
  <si>
    <t xml:space="preserve">SS 198H TENN MTR. 011180</t>
  </si>
  <si>
    <t xml:space="preserve">SS 198J TENN. MTR. 011802</t>
  </si>
  <si>
    <t xml:space="preserve">WC 45 TENN MTR. 010578</t>
  </si>
  <si>
    <t xml:space="preserve">WC BLK 53 S/2 - ZILKHA</t>
  </si>
  <si>
    <t xml:space="preserve">Transco</t>
  </si>
  <si>
    <t xml:space="preserve">HI 140</t>
  </si>
  <si>
    <t xml:space="preserve">SMI 48</t>
  </si>
  <si>
    <t xml:space="preserve">Koch</t>
  </si>
  <si>
    <t xml:space="preserve">BAXTERVILLE - SLN 2848</t>
  </si>
  <si>
    <t xml:space="preserve">DEEP LAKE</t>
  </si>
  <si>
    <t xml:space="preserve">QUARANTINE BAY</t>
  </si>
  <si>
    <t xml:space="preserve">COTTON PLANT SLN #4581</t>
  </si>
  <si>
    <t xml:space="preserve">Replaces the Sligo gas Meter #4581</t>
  </si>
  <si>
    <t xml:space="preserve">Lonestar</t>
  </si>
  <si>
    <t xml:space="preserve">SANDTRAP C/P - LONE STAR</t>
  </si>
  <si>
    <t xml:space="preserve">Reliant</t>
  </si>
  <si>
    <t xml:space="preserve">CASPIANA C/P - MTR. #426005</t>
  </si>
  <si>
    <t xml:space="preserve">ELMGROVE - ELSTON 20-1</t>
  </si>
  <si>
    <t xml:space="preserve">ELMGROVE - HUTCHINSON 9 - 1</t>
  </si>
  <si>
    <t xml:space="preserve">ELMGROVE - PLANTATION 1</t>
  </si>
  <si>
    <t xml:space="preserve">ELMGROVE - R.E. SMITH 1</t>
  </si>
  <si>
    <t xml:space="preserve">Sonat</t>
  </si>
  <si>
    <t xml:space="preserve">TAMBOUR CORP #1 &amp; #2</t>
  </si>
  <si>
    <r>
      <rPr>
        <sz val="10"/>
        <rFont val="Arial"/>
        <family val="2"/>
      </rPr>
      <t xml:space="preserve">Sonat Meter #017-100 **</t>
    </r>
    <r>
      <rPr>
        <b val="true"/>
        <sz val="10"/>
        <rFont val="Arial"/>
        <family val="2"/>
      </rPr>
      <t xml:space="preserve">New for October**</t>
    </r>
  </si>
  <si>
    <t xml:space="preserve">Tejas</t>
  </si>
  <si>
    <t xml:space="preserve">HAYNES 21</t>
  </si>
  <si>
    <t xml:space="preserve">Tejas Meter # 23-805-24</t>
  </si>
  <si>
    <t xml:space="preserve">JENNINGS PLANT</t>
  </si>
  <si>
    <t xml:space="preserve">TREVINO PLANT</t>
  </si>
  <si>
    <t xml:space="preserve">Trevino Plant, not Garza Plant</t>
  </si>
  <si>
    <t xml:space="preserve">PATTERSON (Tennessee Meter)</t>
  </si>
  <si>
    <t xml:space="preserve">REFUGIO-FOX (TENN. 012242)</t>
  </si>
  <si>
    <t xml:space="preserve">TETCO</t>
  </si>
  <si>
    <t xml:space="preserve">PETTUS-RAY 91-TX EAST 72175</t>
  </si>
  <si>
    <t xml:space="preserve">TINSLEY FIELD - TETCO</t>
  </si>
  <si>
    <t xml:space="preserve">AGUA DULCE - UPRC PLANT</t>
  </si>
  <si>
    <t xml:space="preserve">BRAYTON, NORTH</t>
  </si>
  <si>
    <t xml:space="preserve">BURNELL - NPU SLN 2136</t>
  </si>
  <si>
    <t xml:space="preserve">CARTHAGE - AMERICAN CENTRAL</t>
  </si>
  <si>
    <t xml:space="preserve">CARTHAGE - KOCH</t>
  </si>
  <si>
    <t xml:space="preserve">CARTHAGE - KYLE UT - EXXON</t>
  </si>
  <si>
    <t xml:space="preserve">CARTHAGE - RUBY DODD - LACY</t>
  </si>
  <si>
    <t xml:space="preserve">COMITAS C/P</t>
  </si>
  <si>
    <t xml:space="preserve">COMITAS, SOUTH</t>
  </si>
  <si>
    <t xml:space="preserve">DAVIS, SO. (BRUNI 1L) TEJAS</t>
  </si>
  <si>
    <t xml:space="preserve">GRETA - TOM O'CONNOR</t>
  </si>
  <si>
    <t xml:space="preserve">HALL PLT. (AVIATORS AREA)</t>
  </si>
  <si>
    <t xml:space="preserve">HAYNES 17,18 CP</t>
  </si>
  <si>
    <t xml:space="preserve">HAYNES PLANT</t>
  </si>
  <si>
    <t xml:space="preserve">JENNINGS RANCH - PIN 446</t>
  </si>
  <si>
    <t xml:space="preserve">MCFADDIN, E. CP</t>
  </si>
  <si>
    <t xml:space="preserve">SID RICHARDSON (KEYSTONE GAS)</t>
  </si>
  <si>
    <t xml:space="preserve">SLIGO, NORTH</t>
  </si>
  <si>
    <t xml:space="preserve">TEJAS PLANT</t>
  </si>
  <si>
    <t xml:space="preserve">VIRGINIA</t>
  </si>
  <si>
    <t xml:space="preserve">VOLPE FIELD CP</t>
  </si>
  <si>
    <t xml:space="preserve">VOLPE, SE</t>
  </si>
  <si>
    <t xml:space="preserve">WASKOM - JETER #2</t>
  </si>
  <si>
    <t xml:space="preserve">WASCOM CP</t>
  </si>
  <si>
    <t xml:space="preserve">TO:  BEVERLY BEATY</t>
  </si>
  <si>
    <t xml:space="preserve">PHONE:</t>
  </si>
  <si>
    <t xml:space="preserve">(713) 853-6357</t>
  </si>
  <si>
    <t xml:space="preserve">FAX:</t>
  </si>
  <si>
    <t xml:space="preserve">(713) 646-8453</t>
  </si>
  <si>
    <t xml:space="preserve">EFFECTIVE DATE:</t>
  </si>
  <si>
    <t xml:space="preserve">        CHARLIE MUZZY</t>
  </si>
  <si>
    <t xml:space="preserve">(713) 853-1520</t>
  </si>
  <si>
    <t xml:space="preserve">         JESSICA WHITE</t>
  </si>
  <si>
    <t xml:space="preserve">(713) 345-3218</t>
  </si>
  <si>
    <t xml:space="preserve">(713) 345-3338</t>
  </si>
  <si>
    <t xml:space="preserve">        ENRON NORTH AMERICA</t>
  </si>
  <si>
    <t xml:space="preserve">E-MAIL:</t>
  </si>
  <si>
    <t xml:space="preserve">beverly.beaty@enron.com</t>
  </si>
  <si>
    <t xml:space="preserve">cmuzzy@enron.com</t>
  </si>
  <si>
    <t xml:space="preserve">jessica.white@enron.com</t>
  </si>
  <si>
    <t xml:space="preserve">FROM:  EVELYN DANIEL</t>
  </si>
  <si>
    <t xml:space="preserve">(405) 552-4585</t>
  </si>
  <si>
    <t xml:space="preserve">              DEVON ENERGY CORPORATION</t>
  </si>
  <si>
    <t xml:space="preserve">(405) 552-4664</t>
  </si>
  <si>
    <t xml:space="preserve">evelyn.daniel@dvn.com</t>
  </si>
  <si>
    <t xml:space="preserve">FIELD</t>
  </si>
  <si>
    <t xml:space="preserve">WELL NAME</t>
  </si>
  <si>
    <t xml:space="preserve">METER #</t>
  </si>
  <si>
    <t xml:space="preserve">LOCATION</t>
  </si>
  <si>
    <t xml:space="preserve">COUNTY</t>
  </si>
  <si>
    <t xml:space="preserve">ST</t>
  </si>
  <si>
    <t xml:space="preserve">OPERATOR</t>
  </si>
  <si>
    <t xml:space="preserve">PENNZ ENERGY       WI</t>
  </si>
  <si>
    <t xml:space="preserve">MARKETING INTEREST</t>
  </si>
  <si>
    <t xml:space="preserve">MCF/D</t>
  </si>
  <si>
    <t xml:space="preserve">BTU</t>
  </si>
  <si>
    <t xml:space="preserve">MMBTU/D</t>
  </si>
  <si>
    <t xml:space="preserve">MCF/MO</t>
  </si>
  <si>
    <t xml:space="preserve">MMBTU/MO</t>
  </si>
  <si>
    <t xml:space="preserve">QUINDUNO </t>
  </si>
  <si>
    <t xml:space="preserve">BELL, A.R.              LAD &amp; LE</t>
  </si>
  <si>
    <t xml:space="preserve">KNGG</t>
  </si>
  <si>
    <t xml:space="preserve">SEC.200, BLK M-2, BS&amp;F</t>
  </si>
  <si>
    <t xml:space="preserve">ROBERTS</t>
  </si>
  <si>
    <t xml:space="preserve">TX</t>
  </si>
  <si>
    <t xml:space="preserve">PENNZ</t>
  </si>
  <si>
    <t xml:space="preserve">CLARK, CH K4 GR WA</t>
  </si>
  <si>
    <t xml:space="preserve">SEC. 31,BLK 2, T&amp;GN</t>
  </si>
  <si>
    <t xml:space="preserve">HAGGARD, J. TR2    LAD &amp; LEC</t>
  </si>
  <si>
    <t xml:space="preserve">SEC. 5, BLK 2, I&amp;GN</t>
  </si>
  <si>
    <t xml:space="preserve">HAGGARD, J. TR3</t>
  </si>
  <si>
    <t xml:space="preserve">SEC. 6, BLK 2, I&amp;GN</t>
  </si>
  <si>
    <t xml:space="preserve">HAGGARD, J. TR4    LAD &amp; LEC</t>
  </si>
  <si>
    <t xml:space="preserve">SEC. 19-BLK 2, I&amp;GN</t>
  </si>
  <si>
    <t xml:space="preserve">HAGGARD, J. TR5    No. 24</t>
  </si>
  <si>
    <t xml:space="preserve">SEC. 20, BLK 2, I&amp;GN</t>
  </si>
  <si>
    <t xml:space="preserve">HAGGARD, J. TR7</t>
  </si>
  <si>
    <t xml:space="preserve">SEC. 199, BLK M-2, BS&amp;F</t>
  </si>
  <si>
    <t xml:space="preserve">HAGGARD, J. TR8</t>
  </si>
  <si>
    <t xml:space="preserve">HAGGARD, J. TR9</t>
  </si>
  <si>
    <t xml:space="preserve">SEC. 201, BLK M-2, BS&amp;F</t>
  </si>
  <si>
    <t xml:space="preserve">HAGGARD NO. 51</t>
  </si>
  <si>
    <t xml:space="preserve">SEC. 19, BLK 2, I&amp;GN</t>
  </si>
  <si>
    <t xml:space="preserve">McCUISTION TR A</t>
  </si>
  <si>
    <t xml:space="preserve">SEC. 193, BLK M-2, BS&amp;F</t>
  </si>
  <si>
    <t xml:space="preserve">McCUISTION TR B</t>
  </si>
  <si>
    <t xml:space="preserve">DBQ%</t>
  </si>
  <si>
    <t xml:space="preserve">EXCESS</t>
  </si>
  <si>
    <t xml:space="preserve">QUINDUNO - TOTAL NGPL</t>
  </si>
  <si>
    <t xml:space="preserve">HUGOTON-KANSAS</t>
  </si>
  <si>
    <t xml:space="preserve">BEYMER A-1</t>
  </si>
  <si>
    <t xml:space="preserve">WNG</t>
  </si>
  <si>
    <t xml:space="preserve">KEARNY</t>
  </si>
  <si>
    <t xml:space="preserve">KS</t>
  </si>
  <si>
    <t xml:space="preserve">AMOCO</t>
  </si>
  <si>
    <t xml:space="preserve">BEYMER A-2</t>
  </si>
  <si>
    <t xml:space="preserve">BEYMER A-3</t>
  </si>
  <si>
    <t xml:space="preserve">DAN #1</t>
  </si>
  <si>
    <t xml:space="preserve">DAN #2</t>
  </si>
  <si>
    <t xml:space="preserve">DAN #3H</t>
  </si>
  <si>
    <t xml:space="preserve">WHEELER 1 B</t>
  </si>
  <si>
    <t xml:space="preserve">WHEELER B2</t>
  </si>
  <si>
    <t xml:space="preserve">WHEELER B3</t>
  </si>
  <si>
    <t xml:space="preserve">OUTSIDE OPERATED - TOTAL WNG</t>
  </si>
  <si>
    <t xml:space="preserve">ANDERSON UNIT NO. 1</t>
  </si>
  <si>
    <t xml:space="preserve">KN</t>
  </si>
  <si>
    <t xml:space="preserve">28-22S-34W</t>
  </si>
  <si>
    <t xml:space="preserve">FINNEY</t>
  </si>
  <si>
    <t xml:space="preserve">ANDERSON UNIT NO.2</t>
  </si>
  <si>
    <t xml:space="preserve">BARRETT UNIT NO. 1</t>
  </si>
  <si>
    <t xml:space="preserve">20-22S-34W</t>
  </si>
  <si>
    <t xml:space="preserve">BARRETT UNIT NO. 2</t>
  </si>
  <si>
    <t xml:space="preserve">BOPP UNIT NO 1</t>
  </si>
  <si>
    <t xml:space="preserve">17-22S-35W</t>
  </si>
  <si>
    <t xml:space="preserve">BOPP UNIT NO 2</t>
  </si>
  <si>
    <t xml:space="preserve">BROCK UNIT NO 1</t>
  </si>
  <si>
    <t xml:space="preserve">21-22S-34W</t>
  </si>
  <si>
    <t xml:space="preserve">BROCK UNIT NO 2</t>
  </si>
  <si>
    <t xml:space="preserve">BURG UNIT NO 1</t>
  </si>
  <si>
    <t xml:space="preserve">18-22S-34W</t>
  </si>
  <si>
    <t xml:space="preserve">BURG UNIT NO 2</t>
  </si>
  <si>
    <t xml:space="preserve">BUTLER UNIT NO 1</t>
  </si>
  <si>
    <t xml:space="preserve">30-22S-35W</t>
  </si>
  <si>
    <t xml:space="preserve">BUTLER UNIT NO 2</t>
  </si>
  <si>
    <t xml:space="preserve">CAMPBELL UNIT NO 1</t>
  </si>
  <si>
    <t xml:space="preserve">19-22S-35W</t>
  </si>
  <si>
    <t xml:space="preserve">CAMPBELL UNIT NO 2</t>
  </si>
  <si>
    <t xml:space="preserve">COY UNIT NO 1</t>
  </si>
  <si>
    <t xml:space="preserve">26-22S-35W</t>
  </si>
  <si>
    <t xml:space="preserve">COY UNIT NO 2</t>
  </si>
  <si>
    <t xml:space="preserve">CRAMER UNIT NO 1</t>
  </si>
  <si>
    <t xml:space="preserve">16-22S-35W</t>
  </si>
  <si>
    <t xml:space="preserve">CRAMER UNIT NO 2</t>
  </si>
  <si>
    <t xml:space="preserve">DEAN UNIT NO 1</t>
  </si>
  <si>
    <t xml:space="preserve">23-22S-35W</t>
  </si>
  <si>
    <t xml:space="preserve">DEAN UNIT NO 2</t>
  </si>
  <si>
    <t xml:space="preserve">DICK UNIT NO 1</t>
  </si>
  <si>
    <t xml:space="preserve">32-22S-34W</t>
  </si>
  <si>
    <t xml:space="preserve">DICK UNIT NO 2</t>
  </si>
  <si>
    <t xml:space="preserve">DOEBBELING UNIT NO. 1-9</t>
  </si>
  <si>
    <t xml:space="preserve">9-23S-36W</t>
  </si>
  <si>
    <t xml:space="preserve">DOEBBELING UNIT NO. 3-9</t>
  </si>
  <si>
    <t xml:space="preserve">DOLL UNIT NO 1</t>
  </si>
  <si>
    <t xml:space="preserve">35-22S-36W</t>
  </si>
  <si>
    <t xml:space="preserve">DOLL UNIT NO 2</t>
  </si>
  <si>
    <t xml:space="preserve">FERN UNIT NO 1</t>
  </si>
  <si>
    <t xml:space="preserve">FERN UNIT NO 2</t>
  </si>
  <si>
    <t xml:space="preserve">FOSTER UNIT NO 1</t>
  </si>
  <si>
    <t xml:space="preserve">31-22S-34W</t>
  </si>
  <si>
    <t xml:space="preserve">FOSTER UNIT NO 2</t>
  </si>
  <si>
    <t xml:space="preserve">HAVEL UNIT NO 1</t>
  </si>
  <si>
    <t xml:space="preserve">14-22S-35W</t>
  </si>
  <si>
    <t xml:space="preserve">HAVEL UNIT NO 2</t>
  </si>
  <si>
    <t xml:space="preserve">HAWKINS UNIT NO 1</t>
  </si>
  <si>
    <t xml:space="preserve">35-22S-35W</t>
  </si>
  <si>
    <t xml:space="preserve">HAWKINS UNIT NO 2</t>
  </si>
  <si>
    <t xml:space="preserve">34-22S-35W</t>
  </si>
  <si>
    <t xml:space="preserve">HEDGES UNIT NO 1</t>
  </si>
  <si>
    <t xml:space="preserve">29-22S-35W</t>
  </si>
  <si>
    <t xml:space="preserve">HEDGES UNIT NO 2</t>
  </si>
  <si>
    <t xml:space="preserve">JAY UNIT NO 1</t>
  </si>
  <si>
    <t xml:space="preserve">JAY UNIT NO 2</t>
  </si>
  <si>
    <t xml:space="preserve">LANDON FED UNIT NO 1</t>
  </si>
  <si>
    <t xml:space="preserve">36-22S-35W</t>
  </si>
  <si>
    <t xml:space="preserve">LANDON FED UNIT NO 2</t>
  </si>
  <si>
    <t xml:space="preserve">LINGELBACH UNIT NO 1</t>
  </si>
  <si>
    <t xml:space="preserve">18-22S-35W</t>
  </si>
  <si>
    <t xml:space="preserve">LINGELBACH UNIT NO 2</t>
  </si>
  <si>
    <t xml:space="preserve">7-22S-35W</t>
  </si>
  <si>
    <t xml:space="preserve">LIVENGOOD UNIT NO 1</t>
  </si>
  <si>
    <t xml:space="preserve">26-22S-36W</t>
  </si>
  <si>
    <t xml:space="preserve">LIVENGOOD UNIT NO 2</t>
  </si>
  <si>
    <t xml:space="preserve">LOOMIS UNIT NO 1</t>
  </si>
  <si>
    <t xml:space="preserve">LOOMIS UNIT NO 2</t>
  </si>
  <si>
    <t xml:space="preserve">8-22S-34W</t>
  </si>
  <si>
    <t xml:space="preserve">MCCOY LESTER</t>
  </si>
  <si>
    <t xml:space="preserve">25-22S-35W</t>
  </si>
  <si>
    <t xml:space="preserve">MCCOY LESTER #2</t>
  </si>
  <si>
    <t xml:space="preserve">OLTMANN UNIT NO 1</t>
  </si>
  <si>
    <t xml:space="preserve">29-22S-34W</t>
  </si>
  <si>
    <t xml:space="preserve">OLTMANN UNIT NO 2</t>
  </si>
  <si>
    <t xml:space="preserve">POPE UNIT NO 1</t>
  </si>
  <si>
    <t xml:space="preserve">22-22S-35W</t>
  </si>
  <si>
    <t xml:space="preserve">POPE UNIT NO 2</t>
  </si>
  <si>
    <t xml:space="preserve">PURDY UNIT NO 1</t>
  </si>
  <si>
    <t xml:space="preserve">13-2235W</t>
  </si>
  <si>
    <t xml:space="preserve">PURDY UNIT NO 2</t>
  </si>
  <si>
    <t xml:space="preserve">SCHAEFFER UNIT NO 1-35</t>
  </si>
  <si>
    <t xml:space="preserve">SCHAEFFER UNIT NO 3-35</t>
  </si>
  <si>
    <t xml:space="preserve">SCHEUERMAN UNIT NO 1</t>
  </si>
  <si>
    <t xml:space="preserve">33-22S-35W</t>
  </si>
  <si>
    <t xml:space="preserve">SCHEUERMAN UNIT NO 2</t>
  </si>
  <si>
    <t xml:space="preserve">SHELL UNIT NO 1</t>
  </si>
  <si>
    <t xml:space="preserve">28-22S-35W</t>
  </si>
  <si>
    <t xml:space="preserve">SHELL UNIT NO 2</t>
  </si>
  <si>
    <t xml:space="preserve">STEENIS UNIT NO 1</t>
  </si>
  <si>
    <t xml:space="preserve">12-22S-36W</t>
  </si>
  <si>
    <t xml:space="preserve">STEENIS UNIT NO 2</t>
  </si>
  <si>
    <t xml:space="preserve">STRONG UNIT NO 1</t>
  </si>
  <si>
    <t xml:space="preserve">27-22S-35W</t>
  </si>
  <si>
    <t xml:space="preserve">STRONG UNIT NO 2</t>
  </si>
  <si>
    <t xml:space="preserve">THRONBROUGH NO 1</t>
  </si>
  <si>
    <t xml:space="preserve">13-22S-36W</t>
  </si>
  <si>
    <t xml:space="preserve">THRONBROUGH NO 2</t>
  </si>
  <si>
    <t xml:space="preserve">TROWBRIDGE NO 1</t>
  </si>
  <si>
    <t xml:space="preserve">1-23S-36W</t>
  </si>
  <si>
    <t xml:space="preserve">TROWBRIDGE NO 2</t>
  </si>
  <si>
    <t xml:space="preserve">VENTSAM NO 1</t>
  </si>
  <si>
    <t xml:space="preserve">24-22S-35W</t>
  </si>
  <si>
    <t xml:space="preserve">VENTSAM NO 2</t>
  </si>
  <si>
    <t xml:space="preserve">VOLLMERS UNIT NO 1</t>
  </si>
  <si>
    <t xml:space="preserve">33-22S-34W</t>
  </si>
  <si>
    <t xml:space="preserve">VOLLMERS UNIT NO 2</t>
  </si>
  <si>
    <t xml:space="preserve">WHEAT UNIT NO 1</t>
  </si>
  <si>
    <t xml:space="preserve">17-22S-34W</t>
  </si>
  <si>
    <t xml:space="preserve">WHEAT UNIT NO 2</t>
  </si>
  <si>
    <t xml:space="preserve">DOEBBELING UNIT NO 2-9</t>
  </si>
  <si>
    <t xml:space="preserve">SCHAEFFER UNIT NO 2-35</t>
  </si>
  <si>
    <t xml:space="preserve">SUBTOTAL -FINNEY COUNTY STATION #51</t>
  </si>
  <si>
    <t xml:space="preserve">BARBEE JC/A/NO 1</t>
  </si>
  <si>
    <t xml:space="preserve">20-27S-32W</t>
  </si>
  <si>
    <t xml:space="preserve">HASKELL</t>
  </si>
  <si>
    <t xml:space="preserve">BARBEE JC/A/NO 2</t>
  </si>
  <si>
    <t xml:space="preserve">BARBEE JC/B/NO 1</t>
  </si>
  <si>
    <t xml:space="preserve">21-27S-32W</t>
  </si>
  <si>
    <t xml:space="preserve">BARBEE JC/B/NO 2</t>
  </si>
  <si>
    <t xml:space="preserve">BARBEE JC/D/NO 1</t>
  </si>
  <si>
    <t xml:space="preserve">29-27S-32W</t>
  </si>
  <si>
    <t xml:space="preserve">BARBEE JC/D/NO 2</t>
  </si>
  <si>
    <t xml:space="preserve">BARBEE JC/E/NO 1</t>
  </si>
  <si>
    <t xml:space="preserve">17-27S-32W</t>
  </si>
  <si>
    <t xml:space="preserve">BARBEE JC/E/NO 2</t>
  </si>
  <si>
    <t xml:space="preserve">COX UNIT NO 1</t>
  </si>
  <si>
    <t xml:space="preserve">COX UNIT NO 2</t>
  </si>
  <si>
    <t xml:space="preserve">EUBANK, G.B. NO 2</t>
  </si>
  <si>
    <t xml:space="preserve">24-31S-33W</t>
  </si>
  <si>
    <t xml:space="preserve">SEWARD</t>
  </si>
  <si>
    <t xml:space="preserve">EUBANK, M.H./B/NO 1</t>
  </si>
  <si>
    <t xml:space="preserve">27-26S-32W</t>
  </si>
  <si>
    <t xml:space="preserve">EUBANK, M.H./B/NO 2</t>
  </si>
  <si>
    <t xml:space="preserve">EUBANK, M.H./F/NO 1</t>
  </si>
  <si>
    <t xml:space="preserve">16-27S-32W</t>
  </si>
  <si>
    <t xml:space="preserve">EUBANK, M.H./F/NO 2</t>
  </si>
  <si>
    <t xml:space="preserve">EUBANK, M.H./G/NO 1</t>
  </si>
  <si>
    <t xml:space="preserve">30-27S-32W</t>
  </si>
  <si>
    <t xml:space="preserve">EUBANK, M.H./G/NO 2</t>
  </si>
  <si>
    <t xml:space="preserve">EUBANK, M.H./I/NO 1</t>
  </si>
  <si>
    <t xml:space="preserve">32-27S-32W</t>
  </si>
  <si>
    <t xml:space="preserve">EUBANK, M.H./I/NO 2</t>
  </si>
  <si>
    <t xml:space="preserve">GILES UNIT NO 1</t>
  </si>
  <si>
    <t xml:space="preserve">28-27S-32W</t>
  </si>
  <si>
    <t xml:space="preserve">GILES UNIT NO 2</t>
  </si>
  <si>
    <t xml:space="preserve">PARISH UNIT NO 1</t>
  </si>
  <si>
    <t xml:space="preserve">9-28S-32W</t>
  </si>
  <si>
    <t xml:space="preserve">ROGGE UNIT NO 1</t>
  </si>
  <si>
    <t xml:space="preserve">7-27S-32W</t>
  </si>
  <si>
    <t xml:space="preserve">ROGGE UNIT NO 2</t>
  </si>
  <si>
    <t xml:space="preserve">YOUNT UNIT NO 1</t>
  </si>
  <si>
    <t xml:space="preserve">31-27S-32W</t>
  </si>
  <si>
    <t xml:space="preserve">YOUNT UNIT NO 2</t>
  </si>
  <si>
    <t xml:space="preserve">SUBTOTAL -FINNEY COUNTY STATION #54</t>
  </si>
  <si>
    <t xml:space="preserve">HUGOTON</t>
  </si>
  <si>
    <t xml:space="preserve">VOSHELL, ESTELLA NO 1</t>
  </si>
  <si>
    <t xml:space="preserve">29-29S-32W</t>
  </si>
  <si>
    <t xml:space="preserve">VOSHELL, ESTELLA NO 2</t>
  </si>
  <si>
    <t xml:space="preserve">SUBTOTAL-HASKELL COUNTY STATION #62</t>
  </si>
  <si>
    <t xml:space="preserve">ARNOLD UNIT NO 1</t>
  </si>
  <si>
    <t xml:space="preserve">31-33S-23W</t>
  </si>
  <si>
    <t xml:space="preserve">ARNOLD UNIT NO 2</t>
  </si>
  <si>
    <t xml:space="preserve">COONS UNIT NO 1</t>
  </si>
  <si>
    <t xml:space="preserve">36-31S-33W</t>
  </si>
  <si>
    <t xml:space="preserve">COONS UNIT NO 2</t>
  </si>
  <si>
    <t xml:space="preserve">EUBANK, GB NO 1</t>
  </si>
  <si>
    <t xml:space="preserve">EUBANK, MH/G/NO 2</t>
  </si>
  <si>
    <t xml:space="preserve">LEMON JC/D/NO 1</t>
  </si>
  <si>
    <t xml:space="preserve">31-30S-32W</t>
  </si>
  <si>
    <t xml:space="preserve">LEMON JC/D/NO 2</t>
  </si>
  <si>
    <t xml:space="preserve">MILLER, P.L. NO 1</t>
  </si>
  <si>
    <t xml:space="preserve">12-31S-33W</t>
  </si>
  <si>
    <t xml:space="preserve">MILLER, P.L. NO 2</t>
  </si>
  <si>
    <t xml:space="preserve">MILLER, P.L. NO 3</t>
  </si>
  <si>
    <t xml:space="preserve">037296</t>
  </si>
  <si>
    <t xml:space="preserve">STAPLETON, HAROLD UN NO 1</t>
  </si>
  <si>
    <t xml:space="preserve">1-31S-33W</t>
  </si>
  <si>
    <t xml:space="preserve">STAPLETON, HAROLD UN NO 2</t>
  </si>
  <si>
    <t xml:space="preserve">THOMPSON, E.B. NO 1</t>
  </si>
  <si>
    <t xml:space="preserve">13-31S-33W</t>
  </si>
  <si>
    <t xml:space="preserve">THOMPSON, E.B. NO 2</t>
  </si>
  <si>
    <t xml:space="preserve">SUBTOTAL SUBLETTE N.W. STATION #1997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</si>
</sst>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0.00"/>
    <numFmt numFmtId="167" formatCode="0"/>
    <numFmt numFmtId="168" formatCode="[$-409]mmm\-yy"/>
    <numFmt numFmtId="169" formatCode="0.0000"/>
    <numFmt numFmtId="170" formatCode="#,##0"/>
    <numFmt numFmtId="171" formatCode="0.000"/>
    <numFmt numFmtId="172" formatCode="0%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4"/>
      <name val="Arial"/>
      <family val="2"/>
    </font>
    <font>
      <b val="true"/>
      <i val="true"/>
      <sz val="12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9.41"/>
    <col collapsed="false" customWidth="true" hidden="false" outlineLevel="0" max="3" min="3" style="0" width="15.7"/>
    <col collapsed="false" customWidth="true" hidden="false" outlineLevel="0" max="4" min="4" style="0" width="6.99"/>
    <col collapsed="false" customWidth="true" hidden="false" outlineLevel="0" max="5" min="5" style="0" width="12.56"/>
    <col collapsed="false" customWidth="true" hidden="false" outlineLevel="0" max="11" min="6" style="0" width="15.7"/>
    <col collapsed="false" customWidth="true" hidden="false" outlineLevel="0" max="12" min="12" style="0" width="46.7"/>
    <col collapsed="false" customWidth="true" hidden="false" outlineLevel="0" max="27" min="13" style="0" width="15.7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customFormat="false" ht="12.75" hidden="false" customHeight="false" outlineLevel="0" collapsed="false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1"/>
    </row>
    <row r="4" customFormat="false" ht="12.75" hidden="false" customHeight="false" outlineLevel="0" collapsed="false">
      <c r="A4" s="1"/>
      <c r="B4" s="3" t="s">
        <v>0</v>
      </c>
      <c r="C4" s="3"/>
      <c r="D4" s="3"/>
      <c r="E4" s="3"/>
      <c r="F4" s="3"/>
      <c r="G4" s="3"/>
      <c r="H4" s="3"/>
      <c r="I4" s="3"/>
      <c r="J4" s="3"/>
      <c r="K4" s="3"/>
      <c r="L4" s="1"/>
    </row>
    <row r="5" customFormat="false" ht="12.75" hidden="false" customHeight="false" outlineLevel="0" collapsed="false">
      <c r="A5" s="1"/>
      <c r="B5" s="3" t="s">
        <v>1</v>
      </c>
      <c r="C5" s="3"/>
      <c r="D5" s="3"/>
      <c r="E5" s="3"/>
      <c r="F5" s="3"/>
      <c r="G5" s="3"/>
      <c r="H5" s="3"/>
      <c r="I5" s="3"/>
      <c r="J5" s="3"/>
      <c r="K5" s="3"/>
      <c r="L5" s="1"/>
    </row>
    <row r="6" customFormat="false" ht="12.75" hidden="false" customHeight="fals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customFormat="false" ht="12.75" hidden="false" customHeight="false" outlineLevel="0" collapsed="false">
      <c r="A7" s="1"/>
      <c r="B7" s="4"/>
      <c r="C7" s="4"/>
      <c r="D7" s="4"/>
      <c r="E7" s="4"/>
      <c r="F7" s="4"/>
      <c r="G7" s="4"/>
      <c r="H7" s="5"/>
      <c r="I7" s="4"/>
      <c r="J7" s="4"/>
      <c r="K7" s="5"/>
      <c r="L7" s="1"/>
    </row>
    <row r="8" customFormat="false" ht="39" hidden="false" customHeight="false" outlineLevel="0" collapsed="false">
      <c r="A8" s="6" t="s">
        <v>2</v>
      </c>
      <c r="B8" s="7" t="s">
        <v>3</v>
      </c>
      <c r="C8" s="8" t="s">
        <v>4</v>
      </c>
      <c r="D8" s="8" t="s">
        <v>5</v>
      </c>
      <c r="E8" s="8" t="s">
        <v>6</v>
      </c>
      <c r="F8" s="7" t="s">
        <v>7</v>
      </c>
      <c r="G8" s="7" t="s">
        <v>8</v>
      </c>
      <c r="H8" s="8" t="s">
        <v>9</v>
      </c>
      <c r="I8" s="7" t="s">
        <v>10</v>
      </c>
      <c r="J8" s="7" t="s">
        <v>11</v>
      </c>
      <c r="K8" s="8" t="s">
        <v>12</v>
      </c>
      <c r="L8" s="7" t="s">
        <v>13</v>
      </c>
    </row>
    <row r="9" customFormat="false" ht="12.75" hidden="false" customHeight="false" outlineLevel="0" collapsed="false">
      <c r="A9" s="1"/>
      <c r="B9" s="1"/>
      <c r="C9" s="9" t="n">
        <v>36861</v>
      </c>
      <c r="D9" s="9"/>
      <c r="E9" s="9"/>
      <c r="F9" s="1"/>
      <c r="G9" s="1"/>
      <c r="H9" s="1"/>
      <c r="I9" s="10"/>
      <c r="J9" s="1"/>
      <c r="K9" s="1"/>
      <c r="L9" s="11"/>
    </row>
    <row r="10" customFormat="false" ht="12.75" hidden="false" customHeight="false" outlineLevel="0" collapsed="false">
      <c r="A10" s="1"/>
      <c r="B10" s="1"/>
      <c r="C10" s="12"/>
      <c r="D10" s="12"/>
      <c r="E10" s="12"/>
      <c r="F10" s="1"/>
      <c r="G10" s="13"/>
      <c r="H10" s="1"/>
      <c r="I10" s="10"/>
      <c r="J10" s="1"/>
      <c r="K10" s="1"/>
      <c r="L10" s="11"/>
    </row>
    <row r="11" customFormat="false" ht="12.75" hidden="false" customHeight="false" outlineLevel="0" collapsed="false">
      <c r="A11" s="11" t="s">
        <v>14</v>
      </c>
      <c r="B11" s="11" t="s">
        <v>15</v>
      </c>
      <c r="C11" s="11" t="n">
        <v>8786</v>
      </c>
      <c r="D11" s="11"/>
      <c r="E11" s="14" t="n">
        <f aca="false">SUM(C11*D11)</f>
        <v>0</v>
      </c>
      <c r="F11" s="11"/>
      <c r="G11" s="14" t="n">
        <f aca="false">SUM(C11-E11)*F11</f>
        <v>0</v>
      </c>
      <c r="H11" s="14" t="n">
        <f aca="false">SUM(C11-E11-G11)</f>
        <v>8786</v>
      </c>
      <c r="I11" s="15" t="n">
        <v>0.9</v>
      </c>
      <c r="J11" s="14" t="n">
        <f aca="false">SUM(H11*I11)</f>
        <v>7907.4</v>
      </c>
      <c r="K11" s="14" t="n">
        <f aca="false">SUM(H11-J11)</f>
        <v>878.6</v>
      </c>
      <c r="L11" s="14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customFormat="false" ht="12.75" hidden="false" customHeight="false" outlineLevel="0" collapsed="false">
      <c r="A12" s="11" t="s">
        <v>14</v>
      </c>
      <c r="B12" s="11" t="s">
        <v>16</v>
      </c>
      <c r="C12" s="11" t="n">
        <v>2502</v>
      </c>
      <c r="D12" s="11"/>
      <c r="E12" s="14" t="n">
        <f aca="false">SUM(C12*D12)</f>
        <v>0</v>
      </c>
      <c r="F12" s="11"/>
      <c r="G12" s="14" t="n">
        <f aca="false">SUM(C12-E12)*F12</f>
        <v>0</v>
      </c>
      <c r="H12" s="14" t="n">
        <f aca="false">SUM(C12-E12-G12)</f>
        <v>2502</v>
      </c>
      <c r="I12" s="15" t="n">
        <v>0.9</v>
      </c>
      <c r="J12" s="14" t="n">
        <f aca="false">SUM(H12*I12)</f>
        <v>2251.8</v>
      </c>
      <c r="K12" s="14" t="n">
        <f aca="false">SUM(H12-J12)</f>
        <v>250.2</v>
      </c>
      <c r="L12" s="14" t="s">
        <v>17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customFormat="false" ht="12.75" hidden="false" customHeight="false" outlineLevel="0" collapsed="false">
      <c r="A13" s="11" t="s">
        <v>18</v>
      </c>
      <c r="B13" s="11" t="s">
        <v>19</v>
      </c>
      <c r="C13" s="11" t="n">
        <v>242</v>
      </c>
      <c r="D13" s="11"/>
      <c r="E13" s="14" t="n">
        <f aca="false">SUM(C13*D13)</f>
        <v>0</v>
      </c>
      <c r="F13" s="11"/>
      <c r="G13" s="14" t="n">
        <f aca="false">SUM(C13-E13)*F13</f>
        <v>0</v>
      </c>
      <c r="H13" s="14" t="n">
        <f aca="false">SUM(C13-E13-G13)</f>
        <v>242</v>
      </c>
      <c r="I13" s="15" t="n">
        <v>0</v>
      </c>
      <c r="J13" s="14" t="n">
        <f aca="false">SUM(H13*I13)</f>
        <v>0</v>
      </c>
      <c r="K13" s="14" t="n">
        <f aca="false">SUM(H13-J13)</f>
        <v>242</v>
      </c>
      <c r="L13" s="1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customFormat="false" ht="12.75" hidden="false" customHeight="false" outlineLevel="0" collapsed="false">
      <c r="A14" s="11" t="s">
        <v>18</v>
      </c>
      <c r="B14" s="11" t="s">
        <v>20</v>
      </c>
      <c r="C14" s="11" t="n">
        <v>190</v>
      </c>
      <c r="D14" s="11"/>
      <c r="E14" s="14" t="n">
        <f aca="false">SUM(C14*D14)</f>
        <v>0</v>
      </c>
      <c r="F14" s="11"/>
      <c r="G14" s="14" t="n">
        <f aca="false">SUM(C14-E14)*F14</f>
        <v>0</v>
      </c>
      <c r="H14" s="14" t="n">
        <f aca="false">SUM(C14-E14-G14)</f>
        <v>190</v>
      </c>
      <c r="I14" s="15" t="n">
        <v>0</v>
      </c>
      <c r="J14" s="14" t="n">
        <f aca="false">SUM(H14*I14)</f>
        <v>0</v>
      </c>
      <c r="K14" s="14" t="n">
        <f aca="false">SUM(H14-J14)</f>
        <v>190</v>
      </c>
      <c r="L14" s="11" t="s">
        <v>21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customFormat="false" ht="12.75" hidden="false" customHeight="false" outlineLevel="0" collapsed="false">
      <c r="A15" s="11" t="s">
        <v>22</v>
      </c>
      <c r="B15" s="11" t="s">
        <v>23</v>
      </c>
      <c r="C15" s="14" t="n">
        <v>120906</v>
      </c>
      <c r="D15" s="11"/>
      <c r="E15" s="14" t="n">
        <v>0</v>
      </c>
      <c r="F15" s="11" t="n">
        <v>0.1181</v>
      </c>
      <c r="G15" s="14" t="n">
        <f aca="false">SUM(C15-E15)*F15</f>
        <v>14278.9986</v>
      </c>
      <c r="H15" s="14" t="n">
        <f aca="false">SUM(C15-E15-G15)</f>
        <v>106627.0014</v>
      </c>
      <c r="I15" s="15" t="n">
        <v>0.8</v>
      </c>
      <c r="J15" s="14" t="n">
        <f aca="false">SUM(H15*I15)</f>
        <v>85301.60112</v>
      </c>
      <c r="K15" s="14" t="n">
        <f aca="false">SUM(H15-J15)</f>
        <v>21325.40028</v>
      </c>
      <c r="L15" s="11" t="s">
        <v>24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customFormat="false" ht="12.75" hidden="false" customHeight="false" outlineLevel="0" collapsed="false">
      <c r="A16" s="11" t="s">
        <v>25</v>
      </c>
      <c r="B16" s="11" t="s">
        <v>26</v>
      </c>
      <c r="C16" s="11" t="n">
        <v>632</v>
      </c>
      <c r="D16" s="11" t="n">
        <v>0.01</v>
      </c>
      <c r="E16" s="14" t="n">
        <f aca="false">SUM(C16*D16)</f>
        <v>6.32</v>
      </c>
      <c r="F16" s="11"/>
      <c r="G16" s="14" t="n">
        <f aca="false">SUM(C16-E16)*F16</f>
        <v>0</v>
      </c>
      <c r="H16" s="14" t="n">
        <f aca="false">SUM(C16-E16-G16)</f>
        <v>625.68</v>
      </c>
      <c r="I16" s="15" t="n">
        <v>0.8</v>
      </c>
      <c r="J16" s="14" t="n">
        <f aca="false">SUM(H16*I16)</f>
        <v>500.544</v>
      </c>
      <c r="K16" s="14" t="n">
        <f aca="false">SUM(H16-J16)</f>
        <v>125.136</v>
      </c>
      <c r="L16" s="1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customFormat="false" ht="12.75" hidden="false" customHeight="false" outlineLevel="0" collapsed="false">
      <c r="A17" s="11" t="s">
        <v>25</v>
      </c>
      <c r="B17" s="11" t="s">
        <v>27</v>
      </c>
      <c r="C17" s="11" t="n">
        <v>4701</v>
      </c>
      <c r="D17" s="11" t="n">
        <v>0.01</v>
      </c>
      <c r="E17" s="14" t="n">
        <f aca="false">SUM(C17*D17)</f>
        <v>47.01</v>
      </c>
      <c r="F17" s="11"/>
      <c r="G17" s="14" t="n">
        <f aca="false">SUM(C17-E17)*F17</f>
        <v>0</v>
      </c>
      <c r="H17" s="14" t="n">
        <f aca="false">SUM(C17-E17-G17)</f>
        <v>4653.99</v>
      </c>
      <c r="I17" s="15" t="n">
        <v>0.9</v>
      </c>
      <c r="J17" s="14" t="n">
        <f aca="false">SUM(H17*I17)</f>
        <v>4188.591</v>
      </c>
      <c r="K17" s="14" t="n">
        <f aca="false">SUM(H17-J17)</f>
        <v>465.398999999999</v>
      </c>
      <c r="L17" s="1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customFormat="false" ht="12.75" hidden="false" customHeight="false" outlineLevel="0" collapsed="false">
      <c r="A18" s="11" t="s">
        <v>25</v>
      </c>
      <c r="B18" s="11" t="s">
        <v>28</v>
      </c>
      <c r="C18" s="11" t="n">
        <v>12315</v>
      </c>
      <c r="D18" s="11" t="n">
        <v>0.01</v>
      </c>
      <c r="E18" s="14" t="n">
        <f aca="false">SUM(C18*D18)</f>
        <v>123.15</v>
      </c>
      <c r="F18" s="11"/>
      <c r="G18" s="14" t="n">
        <f aca="false">SUM(C18-E18)*F18</f>
        <v>0</v>
      </c>
      <c r="H18" s="14" t="n">
        <f aca="false">SUM(C18-E18-G18)</f>
        <v>12191.85</v>
      </c>
      <c r="I18" s="15" t="n">
        <v>0.75</v>
      </c>
      <c r="J18" s="14" t="n">
        <f aca="false">SUM(H18*I18)</f>
        <v>9143.8875</v>
      </c>
      <c r="K18" s="14" t="n">
        <f aca="false">SUM(H18-J18)</f>
        <v>3047.9625</v>
      </c>
      <c r="L18" s="1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customFormat="false" ht="12.75" hidden="false" customHeight="false" outlineLevel="0" collapsed="false">
      <c r="A19" s="11" t="s">
        <v>25</v>
      </c>
      <c r="B19" s="11" t="s">
        <v>29</v>
      </c>
      <c r="C19" s="11" t="n">
        <v>4250</v>
      </c>
      <c r="D19" s="11" t="n">
        <v>0.01</v>
      </c>
      <c r="E19" s="14" t="n">
        <f aca="false">SUM(C19*D19)</f>
        <v>42.5</v>
      </c>
      <c r="F19" s="11"/>
      <c r="G19" s="14" t="n">
        <f aca="false">SUM(C19-E19)*F19</f>
        <v>0</v>
      </c>
      <c r="H19" s="14" t="n">
        <f aca="false">SUM(C19-E19-G19)</f>
        <v>4207.5</v>
      </c>
      <c r="I19" s="15" t="n">
        <v>0.7</v>
      </c>
      <c r="J19" s="14" t="n">
        <f aca="false">SUM(H19*I19)</f>
        <v>2945.25</v>
      </c>
      <c r="K19" s="14" t="n">
        <f aca="false">SUM(H19-J19)</f>
        <v>1262.25</v>
      </c>
      <c r="L19" s="11" t="s">
        <v>21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customFormat="false" ht="12.75" hidden="false" customHeight="false" outlineLevel="0" collapsed="false">
      <c r="A20" s="11" t="s">
        <v>25</v>
      </c>
      <c r="B20" s="11" t="s">
        <v>30</v>
      </c>
      <c r="C20" s="11" t="n">
        <v>2800</v>
      </c>
      <c r="D20" s="11" t="n">
        <v>0.01</v>
      </c>
      <c r="E20" s="14" t="n">
        <f aca="false">SUM(C20*D20)</f>
        <v>28</v>
      </c>
      <c r="F20" s="11"/>
      <c r="G20" s="14" t="n">
        <f aca="false">SUM(C20-E20)*F20</f>
        <v>0</v>
      </c>
      <c r="H20" s="14" t="n">
        <f aca="false">SUM(C20-E20-G20)</f>
        <v>2772</v>
      </c>
      <c r="I20" s="15" t="n">
        <v>0.7</v>
      </c>
      <c r="J20" s="14" t="n">
        <f aca="false">SUM(H20*I20)</f>
        <v>1940.4</v>
      </c>
      <c r="K20" s="14" t="n">
        <f aca="false">SUM(H20-J20)</f>
        <v>831.6</v>
      </c>
      <c r="L20" s="11" t="s">
        <v>21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customFormat="false" ht="12.75" hidden="false" customHeight="false" outlineLevel="0" collapsed="false">
      <c r="A21" s="11" t="s">
        <v>31</v>
      </c>
      <c r="B21" s="11" t="s">
        <v>32</v>
      </c>
      <c r="C21" s="14" t="n">
        <v>70475</v>
      </c>
      <c r="D21" s="11"/>
      <c r="E21" s="14" t="n">
        <f aca="false">SUM(C21*D21)</f>
        <v>0</v>
      </c>
      <c r="F21" s="11"/>
      <c r="G21" s="14" t="n">
        <f aca="false">SUM(C21-E21)*F21</f>
        <v>0</v>
      </c>
      <c r="H21" s="14" t="n">
        <f aca="false">SUM(C21-E21-G21)</f>
        <v>70475</v>
      </c>
      <c r="I21" s="15" t="n">
        <v>0.8</v>
      </c>
      <c r="J21" s="14" t="n">
        <f aca="false">SUM(H21*I21)</f>
        <v>56380</v>
      </c>
      <c r="K21" s="14" t="n">
        <f aca="false">SUM(H21-J21)</f>
        <v>14095</v>
      </c>
      <c r="L21" s="14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customFormat="false" ht="12.75" hidden="false" customHeight="false" outlineLevel="0" collapsed="false">
      <c r="A22" s="11" t="s">
        <v>33</v>
      </c>
      <c r="B22" s="11" t="s">
        <v>34</v>
      </c>
      <c r="C22" s="11" t="n">
        <v>1697</v>
      </c>
      <c r="D22" s="11"/>
      <c r="E22" s="14" t="n">
        <f aca="false">SUM(C22*D22)</f>
        <v>0</v>
      </c>
      <c r="F22" s="11" t="n">
        <v>0.0373</v>
      </c>
      <c r="G22" s="14" t="n">
        <f aca="false">SUM(C22-E22)*F22</f>
        <v>63.2981</v>
      </c>
      <c r="H22" s="14" t="n">
        <f aca="false">SUM(C22-E22-G22)</f>
        <v>1633.7019</v>
      </c>
      <c r="I22" s="15" t="n">
        <v>0.9</v>
      </c>
      <c r="J22" s="14" t="n">
        <f aca="false">SUM(H22*I22)</f>
        <v>1470.33171</v>
      </c>
      <c r="K22" s="14" t="n">
        <f aca="false">SUM(H22-J22)</f>
        <v>163.37019</v>
      </c>
      <c r="L22" s="1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customFormat="false" ht="12.75" hidden="false" customHeight="false" outlineLevel="0" collapsed="false">
      <c r="A23" s="11" t="s">
        <v>33</v>
      </c>
      <c r="B23" s="11" t="s">
        <v>35</v>
      </c>
      <c r="C23" s="11" t="n">
        <v>1</v>
      </c>
      <c r="D23" s="11"/>
      <c r="E23" s="14" t="n">
        <f aca="false">SUM(C23*D23)</f>
        <v>0</v>
      </c>
      <c r="F23" s="11" t="n">
        <v>0</v>
      </c>
      <c r="G23" s="14" t="n">
        <f aca="false">SUM(C23-E23)*F23</f>
        <v>0</v>
      </c>
      <c r="H23" s="14" t="n">
        <f aca="false">SUM(C23-E23-G23)</f>
        <v>1</v>
      </c>
      <c r="I23" s="15" t="n">
        <v>0</v>
      </c>
      <c r="J23" s="14" t="n">
        <f aca="false">SUM(H23*I23)</f>
        <v>0</v>
      </c>
      <c r="K23" s="14" t="n">
        <f aca="false">SUM(H23-J23)</f>
        <v>1</v>
      </c>
      <c r="L23" s="1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customFormat="false" ht="12.75" hidden="false" customHeight="false" outlineLevel="0" collapsed="false">
      <c r="A24" s="11" t="s">
        <v>33</v>
      </c>
      <c r="B24" s="11" t="s">
        <v>36</v>
      </c>
      <c r="C24" s="11" t="n">
        <v>1</v>
      </c>
      <c r="D24" s="11"/>
      <c r="E24" s="14" t="n">
        <f aca="false">SUM(C24*D24)</f>
        <v>0</v>
      </c>
      <c r="F24" s="11"/>
      <c r="G24" s="14" t="n">
        <f aca="false">SUM(C24-E24)*F24</f>
        <v>0</v>
      </c>
      <c r="H24" s="14" t="n">
        <f aca="false">SUM(C24-E24-G24)</f>
        <v>1</v>
      </c>
      <c r="I24" s="15" t="n">
        <v>0</v>
      </c>
      <c r="J24" s="14" t="n">
        <f aca="false">SUM(H24*I24)</f>
        <v>0</v>
      </c>
      <c r="K24" s="14" t="n">
        <f aca="false">SUM(H24-J24)</f>
        <v>1</v>
      </c>
      <c r="L24" s="1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customFormat="false" ht="12.75" hidden="false" customHeight="false" outlineLevel="0" collapsed="false">
      <c r="A25" s="11" t="s">
        <v>33</v>
      </c>
      <c r="B25" s="11" t="s">
        <v>37</v>
      </c>
      <c r="C25" s="11" t="n">
        <v>6874</v>
      </c>
      <c r="D25" s="11"/>
      <c r="E25" s="14" t="n">
        <f aca="false">SUM(C25*D25)</f>
        <v>0</v>
      </c>
      <c r="F25" s="11"/>
      <c r="G25" s="14" t="n">
        <f aca="false">SUM(C25-E25)*F25</f>
        <v>0</v>
      </c>
      <c r="H25" s="14" t="n">
        <f aca="false">SUM(C25-E25-G25)</f>
        <v>6874</v>
      </c>
      <c r="I25" s="15" t="n">
        <v>0</v>
      </c>
      <c r="J25" s="14" t="n">
        <f aca="false">SUM(H25*I25)</f>
        <v>0</v>
      </c>
      <c r="K25" s="14" t="n">
        <f aca="false">SUM(H25-J25)</f>
        <v>6874</v>
      </c>
      <c r="L25" s="1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customFormat="false" ht="12.75" hidden="false" customHeight="false" outlineLevel="0" collapsed="false">
      <c r="A26" s="11" t="s">
        <v>33</v>
      </c>
      <c r="B26" s="11" t="s">
        <v>38</v>
      </c>
      <c r="C26" s="11" t="n">
        <v>566</v>
      </c>
      <c r="D26" s="11"/>
      <c r="E26" s="14" t="n">
        <f aca="false">SUM(C26*D26)</f>
        <v>0</v>
      </c>
      <c r="F26" s="11"/>
      <c r="G26" s="14" t="n">
        <f aca="false">SUM(C26-E26)*F26</f>
        <v>0</v>
      </c>
      <c r="H26" s="14" t="n">
        <f aca="false">SUM(C26-E26-G26)</f>
        <v>566</v>
      </c>
      <c r="I26" s="15" t="n">
        <v>0.8</v>
      </c>
      <c r="J26" s="14" t="n">
        <f aca="false">SUM(H26*I26)</f>
        <v>452.8</v>
      </c>
      <c r="K26" s="14" t="n">
        <f aca="false">SUM(H26-J26)</f>
        <v>113.2</v>
      </c>
      <c r="L26" s="1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customFormat="false" ht="12.75" hidden="false" customHeight="false" outlineLevel="0" collapsed="false">
      <c r="A27" s="11" t="s">
        <v>33</v>
      </c>
      <c r="B27" s="11" t="s">
        <v>39</v>
      </c>
      <c r="C27" s="11" t="n">
        <v>2712</v>
      </c>
      <c r="D27" s="11"/>
      <c r="E27" s="14" t="n">
        <f aca="false">SUM(C27*D27)</f>
        <v>0</v>
      </c>
      <c r="F27" s="11" t="n">
        <v>0.01726</v>
      </c>
      <c r="G27" s="14" t="n">
        <f aca="false">SUM(C27-E27)*F27</f>
        <v>46.80912</v>
      </c>
      <c r="H27" s="14" t="n">
        <f aca="false">SUM(C27-E27-G27)</f>
        <v>2665.19088</v>
      </c>
      <c r="I27" s="15" t="n">
        <v>0.85</v>
      </c>
      <c r="J27" s="14" t="n">
        <f aca="false">SUM(H27*I27)</f>
        <v>2265.412248</v>
      </c>
      <c r="K27" s="14" t="n">
        <f aca="false">SUM(H27-J27)</f>
        <v>399.778632</v>
      </c>
      <c r="L27" s="1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customFormat="false" ht="12.75" hidden="false" customHeight="false" outlineLevel="0" collapsed="false">
      <c r="A28" s="11" t="s">
        <v>33</v>
      </c>
      <c r="B28" s="11" t="s">
        <v>40</v>
      </c>
      <c r="C28" s="11" t="n">
        <v>1172</v>
      </c>
      <c r="D28" s="11"/>
      <c r="E28" s="14" t="n">
        <f aca="false">SUM(C28*D28)</f>
        <v>0</v>
      </c>
      <c r="F28" s="11"/>
      <c r="G28" s="14" t="n">
        <f aca="false">SUM(C28-E28)*F28</f>
        <v>0</v>
      </c>
      <c r="H28" s="14" t="n">
        <f aca="false">SUM(C28-E28-G28)</f>
        <v>1172</v>
      </c>
      <c r="I28" s="15" t="n">
        <v>0.9</v>
      </c>
      <c r="J28" s="14" t="n">
        <f aca="false">SUM(H28*I28)</f>
        <v>1054.8</v>
      </c>
      <c r="K28" s="14" t="n">
        <f aca="false">SUM(H28-J28)</f>
        <v>117.2</v>
      </c>
      <c r="L28" s="1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customFormat="false" ht="12.75" hidden="false" customHeight="false" outlineLevel="0" collapsed="false">
      <c r="A29" s="11" t="s">
        <v>33</v>
      </c>
      <c r="B29" s="11" t="s">
        <v>41</v>
      </c>
      <c r="C29" s="11" t="n">
        <v>1372</v>
      </c>
      <c r="D29" s="11"/>
      <c r="E29" s="14" t="n">
        <f aca="false">SUM(C29*D29)</f>
        <v>0</v>
      </c>
      <c r="F29" s="11"/>
      <c r="G29" s="14" t="n">
        <f aca="false">SUM(C29-E29)*F29</f>
        <v>0</v>
      </c>
      <c r="H29" s="14" t="n">
        <f aca="false">SUM(C29-E29-G29)</f>
        <v>1372</v>
      </c>
      <c r="I29" s="15" t="n">
        <v>0.75</v>
      </c>
      <c r="J29" s="14" t="n">
        <f aca="false">SUM(H29*I29)</f>
        <v>1029</v>
      </c>
      <c r="K29" s="14" t="n">
        <f aca="false">SUM(H29-J29)</f>
        <v>343</v>
      </c>
      <c r="L29" s="1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customFormat="false" ht="12.75" hidden="false" customHeight="false" outlineLevel="0" collapsed="false">
      <c r="A30" s="11" t="s">
        <v>33</v>
      </c>
      <c r="B30" s="11" t="s">
        <v>42</v>
      </c>
      <c r="C30" s="11" t="n">
        <v>1076</v>
      </c>
      <c r="D30" s="11"/>
      <c r="E30" s="14" t="n">
        <f aca="false">SUM(C30*D30)</f>
        <v>0</v>
      </c>
      <c r="F30" s="11" t="n">
        <v>0.07075</v>
      </c>
      <c r="G30" s="14" t="n">
        <f aca="false">SUM(C30-E30)*F30</f>
        <v>76.127</v>
      </c>
      <c r="H30" s="14" t="n">
        <f aca="false">SUM(C30-E30-G30)</f>
        <v>999.873</v>
      </c>
      <c r="I30" s="15" t="n">
        <v>0.7</v>
      </c>
      <c r="J30" s="14" t="n">
        <f aca="false">SUM(H30*I30)</f>
        <v>699.9111</v>
      </c>
      <c r="K30" s="14" t="n">
        <f aca="false">SUM(H30-J30)</f>
        <v>299.9619</v>
      </c>
      <c r="L30" s="1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customFormat="false" ht="12.75" hidden="false" customHeight="false" outlineLevel="0" collapsed="false">
      <c r="A31" s="11" t="s">
        <v>33</v>
      </c>
      <c r="B31" s="11" t="s">
        <v>43</v>
      </c>
      <c r="C31" s="11" t="n">
        <v>6549</v>
      </c>
      <c r="D31" s="11"/>
      <c r="E31" s="14" t="n">
        <f aca="false">SUM(C31*D31)</f>
        <v>0</v>
      </c>
      <c r="F31" s="11" t="n">
        <v>0.03407</v>
      </c>
      <c r="G31" s="14" t="n">
        <f aca="false">SUM(C31-E31)*F31</f>
        <v>223.12443</v>
      </c>
      <c r="H31" s="14" t="n">
        <f aca="false">SUM(C31-E31-G31)</f>
        <v>6325.87557</v>
      </c>
      <c r="I31" s="15" t="n">
        <v>0.8</v>
      </c>
      <c r="J31" s="14" t="n">
        <f aca="false">SUM(H31*I31)</f>
        <v>5060.700456</v>
      </c>
      <c r="K31" s="14" t="n">
        <f aca="false">SUM(H31-J31)</f>
        <v>1265.175114</v>
      </c>
      <c r="L31" s="1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customFormat="false" ht="12.75" hidden="false" customHeight="false" outlineLevel="0" collapsed="false">
      <c r="A32" s="11" t="s">
        <v>33</v>
      </c>
      <c r="B32" s="11" t="s">
        <v>44</v>
      </c>
      <c r="C32" s="11" t="n">
        <v>117</v>
      </c>
      <c r="D32" s="11"/>
      <c r="E32" s="14" t="n">
        <f aca="false">SUM(C32*D32)</f>
        <v>0</v>
      </c>
      <c r="F32" s="11" t="n">
        <v>0.16766</v>
      </c>
      <c r="G32" s="14" t="n">
        <f aca="false">SUM(C32-E32)*F32</f>
        <v>19.61622</v>
      </c>
      <c r="H32" s="14" t="n">
        <f aca="false">SUM(C32-E32-G32)</f>
        <v>97.38378</v>
      </c>
      <c r="I32" s="15" t="n">
        <v>0.9</v>
      </c>
      <c r="J32" s="14" t="n">
        <f aca="false">SUM(H32*I32)</f>
        <v>87.645402</v>
      </c>
      <c r="K32" s="14" t="n">
        <f aca="false">SUM(H32-J32)</f>
        <v>9.738378</v>
      </c>
      <c r="L32" s="1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customFormat="false" ht="12.75" hidden="false" customHeight="false" outlineLevel="0" collapsed="false">
      <c r="A33" s="11" t="s">
        <v>33</v>
      </c>
      <c r="B33" s="11" t="s">
        <v>45</v>
      </c>
      <c r="C33" s="11" t="n">
        <v>1915</v>
      </c>
      <c r="D33" s="11"/>
      <c r="E33" s="14" t="n">
        <f aca="false">SUM(C33*D33)</f>
        <v>0</v>
      </c>
      <c r="F33" s="11"/>
      <c r="G33" s="14" t="n">
        <f aca="false">SUM(C33-E33)*F33</f>
        <v>0</v>
      </c>
      <c r="H33" s="14" t="n">
        <f aca="false">SUM(C33-E33-G33)</f>
        <v>1915</v>
      </c>
      <c r="I33" s="15" t="n">
        <v>0.9</v>
      </c>
      <c r="J33" s="14" t="n">
        <f aca="false">SUM(H33*I33)</f>
        <v>1723.5</v>
      </c>
      <c r="K33" s="14" t="n">
        <f aca="false">SUM(H33-J33)</f>
        <v>191.5</v>
      </c>
      <c r="L33" s="1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customFormat="false" ht="13.5" hidden="false" customHeight="true" outlineLevel="0" collapsed="false">
      <c r="A34" s="11" t="s">
        <v>33</v>
      </c>
      <c r="B34" s="11" t="s">
        <v>46</v>
      </c>
      <c r="C34" s="11" t="n">
        <v>755</v>
      </c>
      <c r="D34" s="11"/>
      <c r="E34" s="14" t="n">
        <f aca="false">SUM(C34*D34)</f>
        <v>0</v>
      </c>
      <c r="F34" s="11"/>
      <c r="G34" s="14" t="n">
        <f aca="false">SUM(C34-E34)*F34</f>
        <v>0</v>
      </c>
      <c r="H34" s="14" t="n">
        <f aca="false">SUM(C34-E34-G34)</f>
        <v>755</v>
      </c>
      <c r="I34" s="15" t="n">
        <v>0</v>
      </c>
      <c r="J34" s="14" t="n">
        <f aca="false">SUM(H34*I34)</f>
        <v>0</v>
      </c>
      <c r="K34" s="14" t="n">
        <f aca="false">SUM(H34-J34)</f>
        <v>755</v>
      </c>
      <c r="L34" s="11" t="s">
        <v>21</v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customFormat="false" ht="12.75" hidden="false" customHeight="false" outlineLevel="0" collapsed="false">
      <c r="A35" s="11" t="s">
        <v>47</v>
      </c>
      <c r="B35" s="11" t="s">
        <v>48</v>
      </c>
      <c r="C35" s="11" t="n">
        <v>4220</v>
      </c>
      <c r="D35" s="11"/>
      <c r="E35" s="14" t="n">
        <f aca="false">SUM(C35*D35)</f>
        <v>0</v>
      </c>
      <c r="F35" s="11"/>
      <c r="G35" s="14" t="n">
        <f aca="false">SUM(C35-E35)*F35</f>
        <v>0</v>
      </c>
      <c r="H35" s="14" t="n">
        <f aca="false">SUM(C35-E35-G35)</f>
        <v>4220</v>
      </c>
      <c r="I35" s="15" t="n">
        <v>0.9</v>
      </c>
      <c r="J35" s="14" t="n">
        <f aca="false">SUM(H35*I35)</f>
        <v>3798</v>
      </c>
      <c r="K35" s="14" t="n">
        <f aca="false">SUM(H35-J35)</f>
        <v>422</v>
      </c>
      <c r="L35" s="1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customFormat="false" ht="12.75" hidden="false" customHeight="false" outlineLevel="0" collapsed="false">
      <c r="A36" s="11" t="s">
        <v>47</v>
      </c>
      <c r="B36" s="11" t="s">
        <v>49</v>
      </c>
      <c r="C36" s="11" t="n">
        <v>15960</v>
      </c>
      <c r="D36" s="11"/>
      <c r="E36" s="14" t="n">
        <f aca="false">SUM(C36*D36)</f>
        <v>0</v>
      </c>
      <c r="F36" s="11" t="n">
        <v>0.06261</v>
      </c>
      <c r="G36" s="14" t="n">
        <f aca="false">SUM(C36-E36)*F36</f>
        <v>999.2556</v>
      </c>
      <c r="H36" s="14" t="n">
        <f aca="false">SUM(C36-E36-G36)</f>
        <v>14960.7444</v>
      </c>
      <c r="I36" s="15" t="n">
        <v>0.8</v>
      </c>
      <c r="J36" s="14" t="n">
        <f aca="false">SUM(H36*I36)</f>
        <v>11968.59552</v>
      </c>
      <c r="K36" s="14" t="n">
        <f aca="false">SUM(H36-J36)</f>
        <v>2992.14888</v>
      </c>
      <c r="L36" s="1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customFormat="false" ht="12.75" hidden="false" customHeight="false" outlineLevel="0" collapsed="false">
      <c r="A37" s="11" t="s">
        <v>50</v>
      </c>
      <c r="B37" s="11" t="s">
        <v>51</v>
      </c>
      <c r="C37" s="11" t="n">
        <v>3137</v>
      </c>
      <c r="D37" s="11"/>
      <c r="E37" s="14" t="n">
        <f aca="false">SUM(C37*D37)</f>
        <v>0</v>
      </c>
      <c r="F37" s="11"/>
      <c r="G37" s="14" t="n">
        <f aca="false">SUM(C37-E37)*F37</f>
        <v>0</v>
      </c>
      <c r="H37" s="14" t="n">
        <f aca="false">SUM(C37-E37-G37)</f>
        <v>3137</v>
      </c>
      <c r="I37" s="15" t="n">
        <v>0.9</v>
      </c>
      <c r="J37" s="14" t="n">
        <f aca="false">SUM(H37*I37)</f>
        <v>2823.3</v>
      </c>
      <c r="K37" s="14" t="n">
        <f aca="false">SUM(H37-J37)</f>
        <v>313.7</v>
      </c>
      <c r="L37" s="11" t="s">
        <v>21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customFormat="false" ht="12.75" hidden="false" customHeight="false" outlineLevel="0" collapsed="false">
      <c r="A38" s="11" t="s">
        <v>50</v>
      </c>
      <c r="B38" s="11" t="s">
        <v>52</v>
      </c>
      <c r="C38" s="11" t="n">
        <v>1578</v>
      </c>
      <c r="D38" s="11"/>
      <c r="E38" s="14" t="n">
        <f aca="false">SUM(C38*D38)</f>
        <v>0</v>
      </c>
      <c r="F38" s="11"/>
      <c r="G38" s="14" t="n">
        <f aca="false">SUM(C38-E38)*F38</f>
        <v>0</v>
      </c>
      <c r="H38" s="14" t="n">
        <f aca="false">SUM(C38-E38-G38)</f>
        <v>1578</v>
      </c>
      <c r="I38" s="15" t="n">
        <v>0.9</v>
      </c>
      <c r="J38" s="14" t="n">
        <f aca="false">SUM(H38*I38)</f>
        <v>1420.2</v>
      </c>
      <c r="K38" s="14" t="n">
        <f aca="false">SUM(H38-J38)</f>
        <v>157.8</v>
      </c>
      <c r="L38" s="11" t="s">
        <v>21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customFormat="false" ht="12.75" hidden="false" customHeight="false" outlineLevel="0" collapsed="false">
      <c r="A39" s="11" t="s">
        <v>50</v>
      </c>
      <c r="B39" s="11" t="s">
        <v>53</v>
      </c>
      <c r="C39" s="11" t="n">
        <v>5321</v>
      </c>
      <c r="D39" s="11"/>
      <c r="E39" s="14" t="n">
        <f aca="false">SUM(C39*D39)</f>
        <v>0</v>
      </c>
      <c r="F39" s="11"/>
      <c r="G39" s="14" t="n">
        <f aca="false">SUM(C39-E39)*F39</f>
        <v>0</v>
      </c>
      <c r="H39" s="14" t="n">
        <f aca="false">SUM(C39-E39-G39)</f>
        <v>5321</v>
      </c>
      <c r="I39" s="15" t="n">
        <v>0.9</v>
      </c>
      <c r="J39" s="14" t="n">
        <f aca="false">SUM(H39*I39)</f>
        <v>4788.9</v>
      </c>
      <c r="K39" s="14" t="n">
        <f aca="false">SUM(H39-J39)</f>
        <v>532.1</v>
      </c>
      <c r="L39" s="11" t="s">
        <v>21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customFormat="false" ht="12.75" hidden="false" customHeight="false" outlineLevel="0" collapsed="false">
      <c r="A40" s="11" t="s">
        <v>50</v>
      </c>
      <c r="B40" s="11" t="s">
        <v>54</v>
      </c>
      <c r="C40" s="11" t="n">
        <v>4500</v>
      </c>
      <c r="D40" s="11"/>
      <c r="E40" s="14" t="n">
        <f aca="false">SUM(C40*D40)</f>
        <v>0</v>
      </c>
      <c r="F40" s="11"/>
      <c r="G40" s="14" t="n">
        <f aca="false">SUM(C40-E40)*F40</f>
        <v>0</v>
      </c>
      <c r="H40" s="14" t="n">
        <f aca="false">SUM(C40-E40-G40)</f>
        <v>4500</v>
      </c>
      <c r="I40" s="15" t="n">
        <v>0.9</v>
      </c>
      <c r="J40" s="14" t="n">
        <f aca="false">SUM(H40*I40)</f>
        <v>4050</v>
      </c>
      <c r="K40" s="14" t="n">
        <f aca="false">SUM(H40-J40)</f>
        <v>450</v>
      </c>
      <c r="L40" s="11" t="s">
        <v>55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customFormat="false" ht="12.75" hidden="false" customHeight="false" outlineLevel="0" collapsed="false">
      <c r="A41" s="11" t="s">
        <v>56</v>
      </c>
      <c r="B41" s="11" t="s">
        <v>57</v>
      </c>
      <c r="C41" s="11" t="n">
        <v>5200</v>
      </c>
      <c r="D41" s="11" t="n">
        <v>0.08</v>
      </c>
      <c r="E41" s="14" t="n">
        <f aca="false">SUM(C41*D41)</f>
        <v>416</v>
      </c>
      <c r="F41" s="11"/>
      <c r="G41" s="14" t="n">
        <f aca="false">SUM(C41-E41)*F41</f>
        <v>0</v>
      </c>
      <c r="H41" s="14" t="n">
        <f aca="false">SUM(C41-E41-G41)</f>
        <v>4784</v>
      </c>
      <c r="I41" s="15" t="n">
        <v>0.9</v>
      </c>
      <c r="J41" s="14" t="n">
        <f aca="false">SUM(H41*I41)</f>
        <v>4305.6</v>
      </c>
      <c r="K41" s="14" t="n">
        <f aca="false">SUM(H41-J41)</f>
        <v>478.4</v>
      </c>
      <c r="L41" s="11" t="s">
        <v>21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customFormat="false" ht="12.75" hidden="false" customHeight="false" outlineLevel="0" collapsed="false">
      <c r="A42" s="11" t="s">
        <v>58</v>
      </c>
      <c r="B42" s="16" t="s">
        <v>59</v>
      </c>
      <c r="C42" s="16" t="n">
        <v>587</v>
      </c>
      <c r="D42" s="16"/>
      <c r="E42" s="17" t="n">
        <f aca="false">SUM(C42*D42)</f>
        <v>0</v>
      </c>
      <c r="F42" s="16"/>
      <c r="G42" s="17" t="n">
        <f aca="false">SUM(C42-E42)*F42</f>
        <v>0</v>
      </c>
      <c r="H42" s="14" t="n">
        <f aca="false">SUM(C42-E42-G42)</f>
        <v>587</v>
      </c>
      <c r="I42" s="18" t="n">
        <v>0.9</v>
      </c>
      <c r="J42" s="14" t="n">
        <f aca="false">SUM(H42*I42)</f>
        <v>528.3</v>
      </c>
      <c r="K42" s="14" t="n">
        <f aca="false">SUM(H42-J42)</f>
        <v>58.6999999999999</v>
      </c>
      <c r="L42" s="11" t="s">
        <v>21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customFormat="false" ht="12.75" hidden="false" customHeight="false" outlineLevel="0" collapsed="false">
      <c r="A43" s="11" t="s">
        <v>58</v>
      </c>
      <c r="B43" s="11" t="s">
        <v>60</v>
      </c>
      <c r="C43" s="11" t="n">
        <v>76</v>
      </c>
      <c r="D43" s="11"/>
      <c r="E43" s="14" t="n">
        <f aca="false">SUM(C43*D43)</f>
        <v>0</v>
      </c>
      <c r="F43" s="11"/>
      <c r="G43" s="14" t="n">
        <f aca="false">SUM(C43-E43)*F43</f>
        <v>0</v>
      </c>
      <c r="H43" s="14" t="n">
        <f aca="false">SUM(C43-E43-G43)</f>
        <v>76</v>
      </c>
      <c r="I43" s="15" t="n">
        <v>0.9</v>
      </c>
      <c r="J43" s="14" t="n">
        <f aca="false">SUM(H43*I43)</f>
        <v>68.4</v>
      </c>
      <c r="K43" s="14" t="n">
        <f aca="false">SUM(H43-J43)</f>
        <v>7.59999999999999</v>
      </c>
      <c r="L43" s="11" t="s">
        <v>21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customFormat="false" ht="12.75" hidden="false" customHeight="false" outlineLevel="0" collapsed="false">
      <c r="A44" s="11" t="s">
        <v>58</v>
      </c>
      <c r="B44" s="11" t="s">
        <v>61</v>
      </c>
      <c r="C44" s="11" t="n">
        <v>38</v>
      </c>
      <c r="D44" s="11"/>
      <c r="E44" s="14" t="n">
        <f aca="false">SUM(C44*D44)</f>
        <v>0</v>
      </c>
      <c r="F44" s="11"/>
      <c r="G44" s="14" t="n">
        <f aca="false">SUM(C44-E44)*F44</f>
        <v>0</v>
      </c>
      <c r="H44" s="14" t="n">
        <f aca="false">SUM(C44-E44-G44)</f>
        <v>38</v>
      </c>
      <c r="I44" s="15" t="n">
        <v>0</v>
      </c>
      <c r="J44" s="14" t="n">
        <f aca="false">SUM(H44*I44)</f>
        <v>0</v>
      </c>
      <c r="K44" s="14" t="n">
        <f aca="false">SUM(H44-J44)</f>
        <v>38</v>
      </c>
      <c r="L44" s="11" t="s">
        <v>21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customFormat="false" ht="12.75" hidden="false" customHeight="false" outlineLevel="0" collapsed="false">
      <c r="A45" s="11" t="s">
        <v>58</v>
      </c>
      <c r="B45" s="11" t="s">
        <v>62</v>
      </c>
      <c r="C45" s="11" t="n">
        <v>207</v>
      </c>
      <c r="D45" s="11"/>
      <c r="E45" s="14" t="n">
        <f aca="false">SUM(C45*D45)</f>
        <v>0</v>
      </c>
      <c r="F45" s="11"/>
      <c r="G45" s="14" t="n">
        <f aca="false">SUM(C45-E45)*F45</f>
        <v>0</v>
      </c>
      <c r="H45" s="14" t="n">
        <f aca="false">SUM(C45-E45-G45)</f>
        <v>207</v>
      </c>
      <c r="I45" s="15" t="n">
        <v>0.9</v>
      </c>
      <c r="J45" s="14" t="n">
        <f aca="false">SUM(H45*I45)</f>
        <v>186.3</v>
      </c>
      <c r="K45" s="14" t="n">
        <f aca="false">SUM(H45-J45)</f>
        <v>20.7</v>
      </c>
      <c r="L45" s="11" t="s">
        <v>21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customFormat="false" ht="12.75" hidden="false" customHeight="false" outlineLevel="0" collapsed="false">
      <c r="A46" s="11" t="s">
        <v>58</v>
      </c>
      <c r="B46" s="11" t="s">
        <v>63</v>
      </c>
      <c r="C46" s="11" t="n">
        <v>96</v>
      </c>
      <c r="D46" s="11"/>
      <c r="E46" s="14" t="n">
        <f aca="false">SUM(C46*D46)</f>
        <v>0</v>
      </c>
      <c r="F46" s="11"/>
      <c r="G46" s="14" t="n">
        <f aca="false">SUM(C46-E46)*F46</f>
        <v>0</v>
      </c>
      <c r="H46" s="14" t="n">
        <f aca="false">SUM(C46-E46-G46)</f>
        <v>96</v>
      </c>
      <c r="I46" s="15" t="n">
        <v>0.9</v>
      </c>
      <c r="J46" s="14" t="n">
        <f aca="false">SUM(H46*I46)</f>
        <v>86.4</v>
      </c>
      <c r="K46" s="14" t="n">
        <f aca="false">SUM(H46-J46)</f>
        <v>9.59999999999999</v>
      </c>
      <c r="L46" s="11" t="s">
        <v>21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customFormat="false" ht="12.75" hidden="false" customHeight="false" outlineLevel="0" collapsed="false">
      <c r="A47" s="11" t="s">
        <v>64</v>
      </c>
      <c r="B47" s="11" t="s">
        <v>65</v>
      </c>
      <c r="C47" s="11" t="n">
        <v>0</v>
      </c>
      <c r="D47" s="11"/>
      <c r="E47" s="14" t="n">
        <f aca="false">SUM(C47*D47)</f>
        <v>0</v>
      </c>
      <c r="F47" s="11"/>
      <c r="G47" s="14" t="n">
        <f aca="false">SUM(C47-E47)*F47</f>
        <v>0</v>
      </c>
      <c r="H47" s="14" t="n">
        <f aca="false">SUM(C47-E47-G47)</f>
        <v>0</v>
      </c>
      <c r="I47" s="15" t="n">
        <v>0.7</v>
      </c>
      <c r="J47" s="14" t="n">
        <f aca="false">SUM(H47*I47)</f>
        <v>0</v>
      </c>
      <c r="K47" s="14" t="n">
        <f aca="false">SUM(H47-J47)</f>
        <v>0</v>
      </c>
      <c r="L47" s="11" t="s">
        <v>66</v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customFormat="false" ht="12.75" hidden="false" customHeight="false" outlineLevel="0" collapsed="false">
      <c r="A48" s="11" t="s">
        <v>67</v>
      </c>
      <c r="B48" s="11" t="s">
        <v>68</v>
      </c>
      <c r="C48" s="11" t="n">
        <v>370</v>
      </c>
      <c r="D48" s="11"/>
      <c r="E48" s="14" t="n">
        <f aca="false">SUM(C48*D48)</f>
        <v>0</v>
      </c>
      <c r="F48" s="11"/>
      <c r="G48" s="14" t="n">
        <f aca="false">SUM(C48-E48)*F48</f>
        <v>0</v>
      </c>
      <c r="H48" s="14" t="n">
        <f aca="false">SUM(C48-E48-G48)</f>
        <v>370</v>
      </c>
      <c r="I48" s="15" t="n">
        <v>0.7</v>
      </c>
      <c r="J48" s="14" t="n">
        <f aca="false">SUM(H48*I48)</f>
        <v>259</v>
      </c>
      <c r="K48" s="14" t="n">
        <f aca="false">SUM(H48-J48)</f>
        <v>111</v>
      </c>
      <c r="L48" s="14" t="s">
        <v>69</v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customFormat="false" ht="12.75" hidden="false" customHeight="false" outlineLevel="0" collapsed="false">
      <c r="A49" s="11" t="s">
        <v>67</v>
      </c>
      <c r="B49" s="11" t="s">
        <v>70</v>
      </c>
      <c r="C49" s="11" t="n">
        <v>1769</v>
      </c>
      <c r="D49" s="11"/>
      <c r="E49" s="14" t="n">
        <f aca="false">SUM(C49*D49)</f>
        <v>0</v>
      </c>
      <c r="F49" s="11"/>
      <c r="G49" s="14" t="n">
        <f aca="false">SUM(C49-E49)*F49</f>
        <v>0</v>
      </c>
      <c r="H49" s="14" t="n">
        <f aca="false">SUM(C49-E49-G49)</f>
        <v>1769</v>
      </c>
      <c r="I49" s="15" t="n">
        <v>0.8</v>
      </c>
      <c r="J49" s="14" t="n">
        <f aca="false">SUM(H49*I49)</f>
        <v>1415.2</v>
      </c>
      <c r="K49" s="14" t="n">
        <f aca="false">SUM(H49-J49)</f>
        <v>353.8</v>
      </c>
      <c r="L49" s="14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customFormat="false" ht="12.75" hidden="false" customHeight="false" outlineLevel="0" collapsed="false">
      <c r="A50" s="11" t="s">
        <v>67</v>
      </c>
      <c r="B50" s="11" t="s">
        <v>71</v>
      </c>
      <c r="C50" s="11" t="n">
        <v>7383</v>
      </c>
      <c r="D50" s="11"/>
      <c r="E50" s="14" t="n">
        <f aca="false">SUM(C50*D50)</f>
        <v>0</v>
      </c>
      <c r="F50" s="11"/>
      <c r="G50" s="14" t="n">
        <f aca="false">SUM(C50-E50)*F50</f>
        <v>0</v>
      </c>
      <c r="H50" s="14" t="n">
        <f aca="false">SUM(C50-E50-G50)</f>
        <v>7383</v>
      </c>
      <c r="I50" s="15" t="n">
        <v>0.8</v>
      </c>
      <c r="J50" s="14" t="n">
        <f aca="false">SUM(H50*I50)</f>
        <v>5906.4</v>
      </c>
      <c r="K50" s="14" t="n">
        <f aca="false">SUM(H50-J50)</f>
        <v>1476.6</v>
      </c>
      <c r="L50" s="14" t="s">
        <v>72</v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customFormat="false" ht="12.75" hidden="false" customHeight="false" outlineLevel="0" collapsed="false">
      <c r="A51" s="11" t="s">
        <v>33</v>
      </c>
      <c r="B51" s="11" t="s">
        <v>73</v>
      </c>
      <c r="C51" s="11" t="n">
        <v>29750</v>
      </c>
      <c r="D51" s="11"/>
      <c r="E51" s="14" t="n">
        <f aca="false">SUM(C51*D51)</f>
        <v>0</v>
      </c>
      <c r="F51" s="11"/>
      <c r="G51" s="14" t="n">
        <f aca="false">SUM(C51-E51)*F51</f>
        <v>0</v>
      </c>
      <c r="H51" s="14" t="n">
        <f aca="false">SUM(C51-E51-G51)</f>
        <v>29750</v>
      </c>
      <c r="I51" s="15" t="n">
        <v>0.9</v>
      </c>
      <c r="J51" s="14" t="n">
        <f aca="false">SUM(H51*I51)</f>
        <v>26775</v>
      </c>
      <c r="K51" s="14" t="n">
        <f aca="false">SUM(H51-J51)</f>
        <v>2975</v>
      </c>
      <c r="L51" s="14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customFormat="false" ht="12.75" hidden="false" customHeight="false" outlineLevel="0" collapsed="false">
      <c r="A52" s="11" t="s">
        <v>33</v>
      </c>
      <c r="B52" s="11" t="s">
        <v>74</v>
      </c>
      <c r="C52" s="11" t="n">
        <v>0</v>
      </c>
      <c r="D52" s="11"/>
      <c r="E52" s="14" t="n">
        <f aca="false">SUM(C52*D52)</f>
        <v>0</v>
      </c>
      <c r="F52" s="11"/>
      <c r="G52" s="14" t="n">
        <f aca="false">SUM(C52-E52)*F52</f>
        <v>0</v>
      </c>
      <c r="H52" s="14" t="n">
        <f aca="false">SUM(C52-E52-G52)</f>
        <v>0</v>
      </c>
      <c r="I52" s="15" t="n">
        <v>0</v>
      </c>
      <c r="J52" s="14" t="n">
        <f aca="false">SUM(H52*I52)</f>
        <v>0</v>
      </c>
      <c r="K52" s="14" t="n">
        <f aca="false">SUM(H52-J52)</f>
        <v>0</v>
      </c>
      <c r="L52" s="14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customFormat="false" ht="12.75" hidden="false" customHeight="false" outlineLevel="0" collapsed="false">
      <c r="A53" s="11" t="s">
        <v>75</v>
      </c>
      <c r="B53" s="11" t="s">
        <v>76</v>
      </c>
      <c r="C53" s="11" t="n">
        <v>67</v>
      </c>
      <c r="D53" s="11"/>
      <c r="E53" s="14" t="n">
        <f aca="false">SUM(C53*D53)</f>
        <v>0</v>
      </c>
      <c r="F53" s="11"/>
      <c r="G53" s="14" t="n">
        <f aca="false">SUM(C53-E53)*F53</f>
        <v>0</v>
      </c>
      <c r="H53" s="14" t="n">
        <f aca="false">SUM(C53-E53-G53)</f>
        <v>67</v>
      </c>
      <c r="I53" s="15" t="n">
        <v>0</v>
      </c>
      <c r="J53" s="14" t="n">
        <f aca="false">SUM(H53*I53)</f>
        <v>0</v>
      </c>
      <c r="K53" s="14" t="n">
        <f aca="false">SUM(H53-J53)</f>
        <v>67</v>
      </c>
      <c r="L53" s="1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customFormat="false" ht="12.75" hidden="false" customHeight="false" outlineLevel="0" collapsed="false">
      <c r="A54" s="11" t="s">
        <v>75</v>
      </c>
      <c r="B54" s="11" t="s">
        <v>77</v>
      </c>
      <c r="C54" s="11" t="n">
        <v>0</v>
      </c>
      <c r="D54" s="11" t="n">
        <v>0.11</v>
      </c>
      <c r="E54" s="14" t="n">
        <f aca="false">SUM(C54*D54)</f>
        <v>0</v>
      </c>
      <c r="F54" s="11"/>
      <c r="G54" s="14" t="n">
        <f aca="false">SUM(C54-E54)*F54</f>
        <v>0</v>
      </c>
      <c r="H54" s="14" t="n">
        <f aca="false">SUM(C54-E54-G54)</f>
        <v>0</v>
      </c>
      <c r="I54" s="15" t="n">
        <v>0.9</v>
      </c>
      <c r="J54" s="14" t="n">
        <f aca="false">SUM(H54*I54)</f>
        <v>0</v>
      </c>
      <c r="K54" s="14" t="n">
        <f aca="false">SUM(H54-J54)</f>
        <v>0</v>
      </c>
      <c r="L54" s="14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customFormat="false" ht="12.75" hidden="false" customHeight="false" outlineLevel="0" collapsed="false">
      <c r="A55" s="11" t="s">
        <v>33</v>
      </c>
      <c r="B55" s="11" t="s">
        <v>78</v>
      </c>
      <c r="C55" s="11" t="n">
        <v>8080</v>
      </c>
      <c r="D55" s="11"/>
      <c r="E55" s="14" t="n">
        <f aca="false">SUM(C55*D55)</f>
        <v>0</v>
      </c>
      <c r="F55" s="11"/>
      <c r="G55" s="14" t="n">
        <f aca="false">SUM(C55-E55)*F55</f>
        <v>0</v>
      </c>
      <c r="H55" s="14" t="n">
        <f aca="false">SUM(C55-E55-G55)</f>
        <v>8080</v>
      </c>
      <c r="I55" s="15" t="n">
        <v>0.85</v>
      </c>
      <c r="J55" s="14" t="n">
        <f aca="false">SUM(H55*I55)</f>
        <v>6868</v>
      </c>
      <c r="K55" s="14" t="n">
        <f aca="false">SUM(H55-J55)</f>
        <v>1212</v>
      </c>
      <c r="L55" s="14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customFormat="false" ht="12.75" hidden="false" customHeight="false" outlineLevel="0" collapsed="false">
      <c r="A56" s="11" t="s">
        <v>33</v>
      </c>
      <c r="B56" s="11" t="s">
        <v>79</v>
      </c>
      <c r="C56" s="11" t="n">
        <v>3111</v>
      </c>
      <c r="D56" s="11"/>
      <c r="E56" s="14" t="n">
        <f aca="false">SUM(C56*D56)</f>
        <v>0</v>
      </c>
      <c r="F56" s="11"/>
      <c r="G56" s="14" t="n">
        <f aca="false">SUM(C56-E56)*F56</f>
        <v>0</v>
      </c>
      <c r="H56" s="14" t="n">
        <f aca="false">SUM(C56-E56-G56)</f>
        <v>3111</v>
      </c>
      <c r="I56" s="15" t="n">
        <v>0.85</v>
      </c>
      <c r="J56" s="14" t="n">
        <f aca="false">SUM(H56*I56)</f>
        <v>2644.35</v>
      </c>
      <c r="K56" s="14" t="n">
        <f aca="false">SUM(H56-J56)</f>
        <v>466.65</v>
      </c>
      <c r="L56" s="14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customFormat="false" ht="12.75" hidden="false" customHeight="false" outlineLevel="0" collapsed="false">
      <c r="A57" s="11"/>
      <c r="B57" s="11" t="s">
        <v>80</v>
      </c>
      <c r="C57" s="11" t="n">
        <v>7522</v>
      </c>
      <c r="D57" s="11"/>
      <c r="E57" s="14" t="n">
        <f aca="false">SUM(C57*D57)</f>
        <v>0</v>
      </c>
      <c r="F57" s="11"/>
      <c r="G57" s="14" t="n">
        <f aca="false">SUM(C57-E57)*F57</f>
        <v>0</v>
      </c>
      <c r="H57" s="14" t="n">
        <f aca="false">SUM(C57-E57-G57)</f>
        <v>7522</v>
      </c>
      <c r="I57" s="15" t="n">
        <v>0.8</v>
      </c>
      <c r="J57" s="14" t="n">
        <f aca="false">SUM(H57*I57)</f>
        <v>6017.6</v>
      </c>
      <c r="K57" s="14" t="n">
        <f aca="false">SUM(H57-J57)</f>
        <v>1504.4</v>
      </c>
      <c r="L57" s="1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customFormat="false" ht="12.75" hidden="false" customHeight="false" outlineLevel="0" collapsed="false">
      <c r="A58" s="11"/>
      <c r="B58" s="11" t="s">
        <v>81</v>
      </c>
      <c r="C58" s="19" t="n">
        <v>85000</v>
      </c>
      <c r="D58" s="11" t="n">
        <v>0.01</v>
      </c>
      <c r="E58" s="14" t="n">
        <f aca="false">SUM(C58*D58)</f>
        <v>850</v>
      </c>
      <c r="F58" s="11" t="n">
        <v>0.22</v>
      </c>
      <c r="G58" s="14" t="n">
        <f aca="false">SUM(C58-E58)*F58</f>
        <v>18513</v>
      </c>
      <c r="H58" s="14" t="n">
        <f aca="false">SUM(C58-E58-G58)</f>
        <v>65637</v>
      </c>
      <c r="I58" s="15" t="n">
        <v>0.89468726</v>
      </c>
      <c r="J58" s="14" t="n">
        <f aca="false">SUM(H58*I58)</f>
        <v>58724.58768462</v>
      </c>
      <c r="K58" s="14" t="n">
        <f aca="false">SUM(H58-J58)</f>
        <v>6912.41231538</v>
      </c>
      <c r="L58" s="11" t="s">
        <v>21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customFormat="false" ht="12.75" hidden="false" customHeight="false" outlineLevel="0" collapsed="false">
      <c r="A59" s="11"/>
      <c r="B59" s="11" t="s">
        <v>82</v>
      </c>
      <c r="C59" s="19" t="n">
        <v>14500</v>
      </c>
      <c r="D59" s="11"/>
      <c r="E59" s="14" t="n">
        <f aca="false">SUM(C59*D59)</f>
        <v>0</v>
      </c>
      <c r="F59" s="11" t="n">
        <v>0.22</v>
      </c>
      <c r="G59" s="14" t="n">
        <f aca="false">SUM(C59-E59)*F59</f>
        <v>3190</v>
      </c>
      <c r="H59" s="14" t="n">
        <f aca="false">SUM(C59-E59-G59)</f>
        <v>11310</v>
      </c>
      <c r="I59" s="15" t="n">
        <v>0.9</v>
      </c>
      <c r="J59" s="14" t="n">
        <f aca="false">SUM(H59*I59)</f>
        <v>10179</v>
      </c>
      <c r="K59" s="14" t="n">
        <f aca="false">SUM(H59-J59)</f>
        <v>1131</v>
      </c>
      <c r="L59" s="11" t="s">
        <v>21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customFormat="false" ht="12.75" hidden="false" customHeight="false" outlineLevel="0" collapsed="false">
      <c r="A60" s="11"/>
      <c r="B60" s="11" t="s">
        <v>83</v>
      </c>
      <c r="C60" s="19" t="n">
        <v>436</v>
      </c>
      <c r="D60" s="11"/>
      <c r="E60" s="14" t="n">
        <f aca="false">SUM(C60*D60)</f>
        <v>0</v>
      </c>
      <c r="F60" s="11"/>
      <c r="G60" s="14" t="n">
        <f aca="false">SUM(C60-E60)*F60</f>
        <v>0</v>
      </c>
      <c r="H60" s="14" t="n">
        <f aca="false">SUM(C60-E60-G60)</f>
        <v>436</v>
      </c>
      <c r="I60" s="15" t="n">
        <v>0</v>
      </c>
      <c r="J60" s="14" t="n">
        <f aca="false">SUM(H60*I60)</f>
        <v>0</v>
      </c>
      <c r="K60" s="14" t="n">
        <f aca="false">SUM(H60-J60)</f>
        <v>436</v>
      </c>
      <c r="L60" s="11" t="s">
        <v>21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customFormat="false" ht="12.75" hidden="false" customHeight="false" outlineLevel="0" collapsed="false">
      <c r="A61" s="11"/>
      <c r="B61" s="11" t="s">
        <v>84</v>
      </c>
      <c r="C61" s="19" t="n">
        <v>275</v>
      </c>
      <c r="D61" s="11"/>
      <c r="E61" s="14" t="n">
        <f aca="false">SUM(C61*D61)</f>
        <v>0</v>
      </c>
      <c r="F61" s="11"/>
      <c r="G61" s="14" t="n">
        <f aca="false">SUM(C61-E61)*F61</f>
        <v>0</v>
      </c>
      <c r="H61" s="14" t="n">
        <f aca="false">SUM(C61-E61-G61)</f>
        <v>275</v>
      </c>
      <c r="I61" s="15" t="n">
        <v>0</v>
      </c>
      <c r="J61" s="14" t="n">
        <f aca="false">SUM(H61*I61)</f>
        <v>0</v>
      </c>
      <c r="K61" s="14" t="n">
        <f aca="false">SUM(H61-J61)</f>
        <v>275</v>
      </c>
      <c r="L61" s="11" t="s">
        <v>21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customFormat="false" ht="12.75" hidden="false" customHeight="false" outlineLevel="0" collapsed="false">
      <c r="A62" s="11"/>
      <c r="B62" s="11" t="s">
        <v>85</v>
      </c>
      <c r="C62" s="11" t="n">
        <v>923</v>
      </c>
      <c r="D62" s="11"/>
      <c r="E62" s="14" t="n">
        <f aca="false">SUM(C62*D62)</f>
        <v>0</v>
      </c>
      <c r="F62" s="11"/>
      <c r="G62" s="14" t="n">
        <f aca="false">SUM(C62-E62)*F62</f>
        <v>0</v>
      </c>
      <c r="H62" s="14" t="n">
        <f aca="false">SUM(C62-E62-G62)</f>
        <v>923</v>
      </c>
      <c r="I62" s="15" t="n">
        <v>0.66</v>
      </c>
      <c r="J62" s="14" t="n">
        <f aca="false">SUM(H62*I62)</f>
        <v>609.18</v>
      </c>
      <c r="K62" s="14" t="n">
        <f aca="false">SUM(H62-J62)</f>
        <v>313.82</v>
      </c>
      <c r="L62" s="14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customFormat="false" ht="12.75" hidden="false" customHeight="false" outlineLevel="0" collapsed="false">
      <c r="A63" s="11"/>
      <c r="B63" s="11" t="s">
        <v>86</v>
      </c>
      <c r="C63" s="11" t="n">
        <v>476</v>
      </c>
      <c r="D63" s="11"/>
      <c r="E63" s="14" t="n">
        <f aca="false">SUM(C63*D63)</f>
        <v>0</v>
      </c>
      <c r="F63" s="11"/>
      <c r="G63" s="14" t="n">
        <f aca="false">SUM(C63-E63)*F63</f>
        <v>0</v>
      </c>
      <c r="H63" s="14" t="n">
        <f aca="false">SUM(C63-E63-G63)</f>
        <v>476</v>
      </c>
      <c r="I63" s="15" t="n">
        <v>0.85</v>
      </c>
      <c r="J63" s="14" t="n">
        <f aca="false">SUM(H63*I63)</f>
        <v>404.6</v>
      </c>
      <c r="K63" s="14" t="n">
        <f aca="false">SUM(H63-J63)</f>
        <v>71.4</v>
      </c>
      <c r="L63" s="14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customFormat="false" ht="12.75" hidden="false" customHeight="false" outlineLevel="0" collapsed="false">
      <c r="A64" s="11"/>
      <c r="B64" s="11" t="s">
        <v>87</v>
      </c>
      <c r="C64" s="11" t="n">
        <v>168</v>
      </c>
      <c r="D64" s="11"/>
      <c r="E64" s="14" t="n">
        <f aca="false">SUM(C64*D64)</f>
        <v>0</v>
      </c>
      <c r="F64" s="11"/>
      <c r="G64" s="14" t="n">
        <f aca="false">SUM(C64-E64)*F64</f>
        <v>0</v>
      </c>
      <c r="H64" s="14" t="n">
        <f aca="false">SUM(C64-E64-G64)</f>
        <v>168</v>
      </c>
      <c r="I64" s="15" t="n">
        <v>0</v>
      </c>
      <c r="J64" s="14" t="n">
        <f aca="false">SUM(H64*I64)</f>
        <v>0</v>
      </c>
      <c r="K64" s="14" t="n">
        <f aca="false">SUM(H64-J64)</f>
        <v>168</v>
      </c>
      <c r="L64" s="14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customFormat="false" ht="12.75" hidden="false" customHeight="false" outlineLevel="0" collapsed="false">
      <c r="A65" s="11"/>
      <c r="B65" s="11" t="s">
        <v>88</v>
      </c>
      <c r="C65" s="11" t="n">
        <v>1335</v>
      </c>
      <c r="D65" s="11"/>
      <c r="E65" s="14" t="n">
        <f aca="false">SUM(C65*D65)</f>
        <v>0</v>
      </c>
      <c r="F65" s="11"/>
      <c r="G65" s="14" t="n">
        <f aca="false">SUM(C65-E65)*F65</f>
        <v>0</v>
      </c>
      <c r="H65" s="14" t="n">
        <f aca="false">SUM(C65-E65-G65)</f>
        <v>1335</v>
      </c>
      <c r="I65" s="15" t="n">
        <v>0.8</v>
      </c>
      <c r="J65" s="14" t="n">
        <f aca="false">SUM(H65*I65)</f>
        <v>1068</v>
      </c>
      <c r="K65" s="14" t="n">
        <f aca="false">SUM(H65-J65)</f>
        <v>267</v>
      </c>
      <c r="L65" s="14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customFormat="false" ht="12.75" hidden="false" customHeight="false" outlineLevel="0" collapsed="false">
      <c r="A66" s="11"/>
      <c r="B66" s="11" t="s">
        <v>89</v>
      </c>
      <c r="C66" s="11" t="n">
        <v>613</v>
      </c>
      <c r="D66" s="11"/>
      <c r="E66" s="14" t="n">
        <f aca="false">SUM(C66*D66)</f>
        <v>0</v>
      </c>
      <c r="F66" s="11"/>
      <c r="G66" s="14" t="n">
        <f aca="false">SUM(C66-E66)*F66</f>
        <v>0</v>
      </c>
      <c r="H66" s="14" t="n">
        <f aca="false">SUM(C66-E66-G66)</f>
        <v>613</v>
      </c>
      <c r="I66" s="15" t="n">
        <v>0.8</v>
      </c>
      <c r="J66" s="14" t="n">
        <f aca="false">SUM(H66*I66)</f>
        <v>490.4</v>
      </c>
      <c r="K66" s="14" t="n">
        <f aca="false">SUM(H66-J66)</f>
        <v>122.6</v>
      </c>
      <c r="L66" s="14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customFormat="false" ht="12.75" hidden="false" customHeight="false" outlineLevel="0" collapsed="false">
      <c r="A67" s="11"/>
      <c r="B67" s="11" t="s">
        <v>90</v>
      </c>
      <c r="C67" s="11" t="n">
        <v>1368</v>
      </c>
      <c r="D67" s="11"/>
      <c r="E67" s="14" t="n">
        <f aca="false">SUM(C67*D67)</f>
        <v>0</v>
      </c>
      <c r="F67" s="11"/>
      <c r="G67" s="14" t="n">
        <f aca="false">SUM(C67-E67)*F67</f>
        <v>0</v>
      </c>
      <c r="H67" s="14" t="n">
        <f aca="false">SUM(C67-E67-G67)</f>
        <v>1368</v>
      </c>
      <c r="I67" s="15" t="n">
        <v>0.8</v>
      </c>
      <c r="J67" s="14" t="n">
        <f aca="false">SUM(H67*I67)</f>
        <v>1094.4</v>
      </c>
      <c r="K67" s="14" t="n">
        <f aca="false">SUM(H67-J67)</f>
        <v>273.6</v>
      </c>
      <c r="L67" s="14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customFormat="false" ht="12.75" hidden="false" customHeight="false" outlineLevel="0" collapsed="false">
      <c r="A68" s="11"/>
      <c r="B68" s="11" t="s">
        <v>91</v>
      </c>
      <c r="C68" s="11" t="n">
        <v>191</v>
      </c>
      <c r="D68" s="11"/>
      <c r="E68" s="14" t="n">
        <f aca="false">SUM(C68*D68)</f>
        <v>0</v>
      </c>
      <c r="F68" s="11"/>
      <c r="G68" s="14" t="n">
        <f aca="false">SUM(C68-E68)*F68</f>
        <v>0</v>
      </c>
      <c r="H68" s="14" t="n">
        <f aca="false">SUM(C68-E68-G68)</f>
        <v>191</v>
      </c>
      <c r="I68" s="15" t="n">
        <v>0.8</v>
      </c>
      <c r="J68" s="14" t="n">
        <f aca="false">SUM(H68*I68)</f>
        <v>152.8</v>
      </c>
      <c r="K68" s="14" t="n">
        <f aca="false">SUM(H68-J68)</f>
        <v>38.2</v>
      </c>
      <c r="L68" s="14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customFormat="false" ht="12.75" hidden="false" customHeight="false" outlineLevel="0" collapsed="false">
      <c r="A69" s="11"/>
      <c r="B69" s="11" t="s">
        <v>92</v>
      </c>
      <c r="C69" s="11" t="n">
        <v>1431</v>
      </c>
      <c r="D69" s="11"/>
      <c r="E69" s="14" t="n">
        <f aca="false">SUM(C69*D69)</f>
        <v>0</v>
      </c>
      <c r="F69" s="11"/>
      <c r="G69" s="14" t="n">
        <f aca="false">SUM(C69-E69)*F69</f>
        <v>0</v>
      </c>
      <c r="H69" s="14" t="n">
        <f aca="false">SUM(C69-E69-G69)</f>
        <v>1431</v>
      </c>
      <c r="I69" s="15" t="n">
        <v>0.8</v>
      </c>
      <c r="J69" s="14" t="n">
        <f aca="false">SUM(H69*I69)</f>
        <v>1144.8</v>
      </c>
      <c r="K69" s="14" t="n">
        <f aca="false">SUM(H69-J69)</f>
        <v>286.2</v>
      </c>
      <c r="L69" s="14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customFormat="false" ht="12.75" hidden="false" customHeight="false" outlineLevel="0" collapsed="false">
      <c r="A70" s="11"/>
      <c r="B70" s="11" t="s">
        <v>93</v>
      </c>
      <c r="C70" s="11" t="n">
        <v>438</v>
      </c>
      <c r="D70" s="11"/>
      <c r="E70" s="14" t="n">
        <f aca="false">SUM(C70*D70)</f>
        <v>0</v>
      </c>
      <c r="F70" s="11"/>
      <c r="G70" s="14" t="n">
        <f aca="false">SUM(C70-E70)*F70</f>
        <v>0</v>
      </c>
      <c r="H70" s="14" t="n">
        <f aca="false">SUM(C70-E70-G70)</f>
        <v>438</v>
      </c>
      <c r="I70" s="15" t="n">
        <v>0.8</v>
      </c>
      <c r="J70" s="14" t="n">
        <f aca="false">SUM(H70*I70)</f>
        <v>350.4</v>
      </c>
      <c r="K70" s="14" t="n">
        <f aca="false">SUM(H70-J70)</f>
        <v>87.6</v>
      </c>
      <c r="L70" s="14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customFormat="false" ht="12.75" hidden="false" customHeight="false" outlineLevel="0" collapsed="false">
      <c r="A71" s="11"/>
      <c r="B71" s="11" t="s">
        <v>94</v>
      </c>
      <c r="C71" s="11" t="n">
        <f aca="false">9973+1760</f>
        <v>11733</v>
      </c>
      <c r="D71" s="11"/>
      <c r="E71" s="14" t="n">
        <f aca="false">SUM(C71*D71)</f>
        <v>0</v>
      </c>
      <c r="F71" s="11"/>
      <c r="G71" s="14" t="n">
        <f aca="false">SUM(C71-E71)*F71</f>
        <v>0</v>
      </c>
      <c r="H71" s="14" t="n">
        <f aca="false">SUM(C71-E71-G71)</f>
        <v>11733</v>
      </c>
      <c r="I71" s="15" t="n">
        <v>0.85</v>
      </c>
      <c r="J71" s="14" t="n">
        <f aca="false">SUM(H71*I71)</f>
        <v>9973.05</v>
      </c>
      <c r="K71" s="14" t="n">
        <f aca="false">SUM(H71-J71)</f>
        <v>1759.95</v>
      </c>
      <c r="L71" s="11" t="s">
        <v>21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customFormat="false" ht="12.75" hidden="false" customHeight="false" outlineLevel="0" collapsed="false">
      <c r="A72" s="11"/>
      <c r="B72" s="11" t="s">
        <v>95</v>
      </c>
      <c r="C72" s="11" t="n">
        <v>5881</v>
      </c>
      <c r="D72" s="11" t="n">
        <v>0.07</v>
      </c>
      <c r="E72" s="14" t="n">
        <f aca="false">SUM(C72*D72)</f>
        <v>411.67</v>
      </c>
      <c r="F72" s="11"/>
      <c r="G72" s="14" t="n">
        <f aca="false">SUM(C72-E72)*F72</f>
        <v>0</v>
      </c>
      <c r="H72" s="14" t="n">
        <f aca="false">SUM(C72-E72-G72)</f>
        <v>5469.33</v>
      </c>
      <c r="I72" s="15" t="n">
        <v>0.9</v>
      </c>
      <c r="J72" s="14" t="n">
        <f aca="false">SUM(H72*I72)</f>
        <v>4922.397</v>
      </c>
      <c r="K72" s="14" t="n">
        <f aca="false">SUM(H72-J72)</f>
        <v>546.933</v>
      </c>
      <c r="L72" s="1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customFormat="false" ht="12.75" hidden="false" customHeight="false" outlineLevel="0" collapsed="false">
      <c r="A73" s="11"/>
      <c r="B73" s="11" t="s">
        <v>96</v>
      </c>
      <c r="C73" s="11" t="n">
        <v>101</v>
      </c>
      <c r="D73" s="11"/>
      <c r="E73" s="14" t="n">
        <f aca="false">SUM(C73*D73)</f>
        <v>0</v>
      </c>
      <c r="F73" s="11"/>
      <c r="G73" s="14" t="n">
        <f aca="false">SUM(C73-E73)*F73</f>
        <v>0</v>
      </c>
      <c r="H73" s="14" t="n">
        <f aca="false">SUM(C73-E73-G73)</f>
        <v>101</v>
      </c>
      <c r="I73" s="15" t="n">
        <v>0.8</v>
      </c>
      <c r="J73" s="14" t="n">
        <f aca="false">SUM(H73*I73)</f>
        <v>80.8</v>
      </c>
      <c r="K73" s="14" t="n">
        <f aca="false">SUM(H73-J73)</f>
        <v>20.2</v>
      </c>
      <c r="L73" s="14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customFormat="false" ht="12.75" hidden="false" customHeight="false" outlineLevel="0" collapsed="false">
      <c r="A74" s="16"/>
      <c r="B74" s="16" t="s">
        <v>97</v>
      </c>
      <c r="C74" s="16" t="n">
        <v>489</v>
      </c>
      <c r="D74" s="16"/>
      <c r="E74" s="17" t="n">
        <f aca="false">SUM(C74*D74)</f>
        <v>0</v>
      </c>
      <c r="F74" s="16"/>
      <c r="G74" s="17" t="n">
        <f aca="false">SUM(C74-E74)*F74</f>
        <v>0</v>
      </c>
      <c r="H74" s="14" t="n">
        <f aca="false">SUM(C74-E74-G74)</f>
        <v>489</v>
      </c>
      <c r="I74" s="18" t="n">
        <v>0.8</v>
      </c>
      <c r="J74" s="14" t="n">
        <f aca="false">SUM(H74*I74)</f>
        <v>391.2</v>
      </c>
      <c r="K74" s="14" t="n">
        <f aca="false">SUM(H74-J74)</f>
        <v>97.8</v>
      </c>
      <c r="L74" s="17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</row>
    <row r="75" customFormat="false" ht="12.75" hidden="false" customHeight="false" outlineLevel="0" collapsed="false">
      <c r="A75" s="11"/>
      <c r="B75" s="11" t="s">
        <v>98</v>
      </c>
      <c r="C75" s="11" t="n">
        <v>1723</v>
      </c>
      <c r="D75" s="11"/>
      <c r="E75" s="14" t="n">
        <f aca="false">SUM(C75*D75)</f>
        <v>0</v>
      </c>
      <c r="F75" s="11"/>
      <c r="G75" s="14" t="n">
        <f aca="false">SUM(C75-E75)*F75</f>
        <v>0</v>
      </c>
      <c r="H75" s="14" t="n">
        <f aca="false">SUM(C75-E75-G75)</f>
        <v>1723</v>
      </c>
      <c r="I75" s="15" t="n">
        <v>0.8</v>
      </c>
      <c r="J75" s="14" t="n">
        <f aca="false">SUM(H75*I75)</f>
        <v>1378.4</v>
      </c>
      <c r="K75" s="14" t="n">
        <f aca="false">SUM(H75-J75)</f>
        <v>344.6</v>
      </c>
      <c r="L75" s="14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customFormat="false" ht="12.75" hidden="false" customHeight="false" outlineLevel="0" collapsed="false">
      <c r="A76" s="11"/>
      <c r="B76" s="11" t="s">
        <v>99</v>
      </c>
      <c r="C76" s="11" t="n">
        <v>45</v>
      </c>
      <c r="D76" s="11"/>
      <c r="E76" s="14" t="n">
        <f aca="false">SUM(C76*D76)</f>
        <v>0</v>
      </c>
      <c r="F76" s="11"/>
      <c r="G76" s="14" t="n">
        <f aca="false">SUM(C76-E76)*F76</f>
        <v>0</v>
      </c>
      <c r="H76" s="14" t="n">
        <f aca="false">SUM(C76-E76-G76)</f>
        <v>45</v>
      </c>
      <c r="I76" s="15" t="n">
        <v>0.8</v>
      </c>
      <c r="J76" s="14" t="n">
        <f aca="false">SUM(H76*I76)</f>
        <v>36</v>
      </c>
      <c r="K76" s="14" t="n">
        <f aca="false">SUM(H76-J76)</f>
        <v>9</v>
      </c>
      <c r="L76" s="14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customFormat="false" ht="12.75" hidden="false" customHeight="false" outlineLevel="0" collapsed="false">
      <c r="A77" s="11"/>
      <c r="B77" s="11" t="s">
        <v>100</v>
      </c>
      <c r="C77" s="11" t="n">
        <v>1000</v>
      </c>
      <c r="D77" s="11"/>
      <c r="E77" s="14" t="n">
        <f aca="false">SUM(C77*D77)</f>
        <v>0</v>
      </c>
      <c r="F77" s="11"/>
      <c r="G77" s="14" t="n">
        <f aca="false">SUM(C77-E77)*F77</f>
        <v>0</v>
      </c>
      <c r="H77" s="14" t="n">
        <f aca="false">SUM(C77-E77-G77)</f>
        <v>1000</v>
      </c>
      <c r="I77" s="15" t="n">
        <v>0.9</v>
      </c>
      <c r="J77" s="14" t="n">
        <f aca="false">SUM(H77*I77)</f>
        <v>900</v>
      </c>
      <c r="K77" s="14" t="n">
        <f aca="false">SUM(H77-J77)</f>
        <v>100</v>
      </c>
      <c r="L77" s="11" t="s">
        <v>21</v>
      </c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customFormat="false" ht="13.5" hidden="false" customHeight="false" outlineLevel="0" collapsed="false">
      <c r="A78" s="21"/>
      <c r="B78" s="21" t="s">
        <v>101</v>
      </c>
      <c r="C78" s="21" t="n">
        <v>0</v>
      </c>
      <c r="D78" s="21"/>
      <c r="E78" s="22" t="n">
        <f aca="false">SUM(C78*D78)</f>
        <v>0</v>
      </c>
      <c r="F78" s="21"/>
      <c r="G78" s="22" t="n">
        <f aca="false">SUM(C78-E78)*F78</f>
        <v>0</v>
      </c>
      <c r="H78" s="22" t="n">
        <f aca="false">SUM(C78-E78-G78)</f>
        <v>0</v>
      </c>
      <c r="I78" s="23" t="n">
        <v>0.9</v>
      </c>
      <c r="J78" s="22" t="n">
        <f aca="false">SUM(H78*I78)</f>
        <v>0</v>
      </c>
      <c r="K78" s="22" t="n">
        <f aca="false">SUM(H78-J78)</f>
        <v>0</v>
      </c>
      <c r="L78" s="21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</row>
    <row r="79" customFormat="false" ht="12.75" hidden="false" customHeight="false" outlineLevel="0" collapsed="false">
      <c r="A79" s="4"/>
      <c r="B79" s="4"/>
      <c r="C79" s="25" t="n">
        <f aca="false">SUM(C11:C78)</f>
        <v>479704</v>
      </c>
      <c r="D79" s="25"/>
      <c r="E79" s="25"/>
      <c r="F79" s="4"/>
      <c r="G79" s="25" t="n">
        <f aca="false">SUM(G11:G78)</f>
        <v>37410.22907</v>
      </c>
      <c r="H79" s="25" t="n">
        <f aca="false">SUM(H11:H78)</f>
        <v>440369.12093</v>
      </c>
      <c r="I79" s="26"/>
      <c r="J79" s="25" t="n">
        <f aca="false">SUM(J11:J78)</f>
        <v>360213.13474062</v>
      </c>
      <c r="K79" s="25" t="n">
        <f aca="false">SUM(K11:K78)</f>
        <v>80155.98618938</v>
      </c>
      <c r="L79" s="4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customFormat="false" ht="12.75" hidden="false" customHeight="false" outlineLevel="0" collapsed="false">
      <c r="A80" s="1"/>
      <c r="B80" s="1"/>
      <c r="C80" s="1"/>
      <c r="D80" s="1"/>
      <c r="E80" s="1"/>
      <c r="F80" s="1"/>
      <c r="G80" s="1"/>
      <c r="H80" s="1"/>
      <c r="I80" s="1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customFormat="false" ht="12.75" hidden="false" customHeight="false" outlineLevel="0" collapsed="false">
      <c r="I81" s="27"/>
      <c r="K81" s="28"/>
    </row>
    <row r="82" customFormat="false" ht="12.75" hidden="false" customHeight="false" outlineLevel="0" collapsed="false">
      <c r="I82" s="27"/>
    </row>
    <row r="83" customFormat="false" ht="12.75" hidden="false" customHeight="false" outlineLevel="0" collapsed="false">
      <c r="I83" s="27"/>
    </row>
    <row r="84" customFormat="false" ht="12.75" hidden="false" customHeight="false" outlineLevel="0" collapsed="false">
      <c r="I84" s="27"/>
    </row>
    <row r="85" customFormat="false" ht="12.75" hidden="false" customHeight="false" outlineLevel="0" collapsed="false">
      <c r="I85" s="27"/>
    </row>
    <row r="86" customFormat="false" ht="12.75" hidden="false" customHeight="false" outlineLevel="0" collapsed="false">
      <c r="I86" s="27"/>
    </row>
    <row r="87" customFormat="false" ht="12.75" hidden="false" customHeight="false" outlineLevel="0" collapsed="false">
      <c r="I87" s="27"/>
    </row>
    <row r="88" customFormat="false" ht="12.75" hidden="false" customHeight="false" outlineLevel="0" collapsed="false">
      <c r="I88" s="27"/>
    </row>
    <row r="89" customFormat="false" ht="12.75" hidden="false" customHeight="false" outlineLevel="0" collapsed="false">
      <c r="I89" s="27"/>
    </row>
    <row r="90" customFormat="false" ht="12.75" hidden="false" customHeight="false" outlineLevel="0" collapsed="false">
      <c r="I90" s="27"/>
    </row>
    <row r="91" customFormat="false" ht="12.75" hidden="false" customHeight="false" outlineLevel="0" collapsed="false">
      <c r="I91" s="27"/>
    </row>
    <row r="92" customFormat="false" ht="12.75" hidden="false" customHeight="false" outlineLevel="0" collapsed="false">
      <c r="I92" s="27"/>
    </row>
    <row r="93" customFormat="false" ht="12.75" hidden="false" customHeight="false" outlineLevel="0" collapsed="false">
      <c r="I93" s="27"/>
    </row>
    <row r="94" customFormat="false" ht="12.75" hidden="false" customHeight="false" outlineLevel="0" collapsed="false">
      <c r="I94" s="27"/>
    </row>
    <row r="95" customFormat="false" ht="12.75" hidden="false" customHeight="false" outlineLevel="0" collapsed="false">
      <c r="I95" s="27"/>
    </row>
    <row r="96" customFormat="false" ht="12.75" hidden="false" customHeight="false" outlineLevel="0" collapsed="false">
      <c r="I96" s="27"/>
    </row>
    <row r="97" customFormat="false" ht="12.75" hidden="false" customHeight="false" outlineLevel="0" collapsed="false">
      <c r="I97" s="27"/>
    </row>
    <row r="98" customFormat="false" ht="12.75" hidden="false" customHeight="false" outlineLevel="0" collapsed="false">
      <c r="I98" s="27"/>
    </row>
    <row r="99" customFormat="false" ht="12.75" hidden="false" customHeight="false" outlineLevel="0" collapsed="false">
      <c r="I99" s="27"/>
    </row>
    <row r="100" customFormat="false" ht="12.75" hidden="false" customHeight="false" outlineLevel="0" collapsed="false">
      <c r="I100" s="27"/>
    </row>
    <row r="101" customFormat="false" ht="12.75" hidden="false" customHeight="false" outlineLevel="0" collapsed="false">
      <c r="I101" s="27"/>
    </row>
    <row r="102" customFormat="false" ht="12.75" hidden="false" customHeight="false" outlineLevel="0" collapsed="false">
      <c r="I102" s="27"/>
    </row>
    <row r="103" customFormat="false" ht="12.75" hidden="false" customHeight="false" outlineLevel="0" collapsed="false">
      <c r="I103" s="27"/>
    </row>
    <row r="104" customFormat="false" ht="12.75" hidden="false" customHeight="false" outlineLevel="0" collapsed="false">
      <c r="I104" s="27"/>
    </row>
    <row r="105" customFormat="false" ht="12.75" hidden="false" customHeight="false" outlineLevel="0" collapsed="false">
      <c r="I105" s="27"/>
    </row>
    <row r="106" customFormat="false" ht="12.75" hidden="false" customHeight="false" outlineLevel="0" collapsed="false">
      <c r="I106" s="27"/>
    </row>
  </sheetData>
  <mergeCells count="2">
    <mergeCell ref="B4:K4"/>
    <mergeCell ref="B5:K5"/>
  </mergeCells>
  <printOptions headings="false" gridLines="true" gridLinesSet="true" horizontalCentered="true" verticalCentered="false"/>
  <pageMargins left="0.209722222222222" right="0.2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211"/>
  <sheetViews>
    <sheetView showFormulas="false" showGridLines="true" showRowColHeaders="true" showZeros="true" rightToLeft="false" tabSelected="false" showOutlineSymbols="true" defaultGridColor="true" view="normal" topLeftCell="E1" colorId="64" zoomScale="75" zoomScaleNormal="75" zoomScalePageLayoutView="100" workbookViewId="0">
      <selection pane="topLeft" activeCell="K1" activeCellId="0" sqref="K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9" width="20.99"/>
    <col collapsed="false" customWidth="true" hidden="false" outlineLevel="0" max="2" min="2" style="0" width="40.13"/>
    <col collapsed="false" customWidth="true" hidden="false" outlineLevel="0" max="4" min="3" style="0" width="12.7"/>
    <col collapsed="false" customWidth="true" hidden="false" outlineLevel="0" max="5" min="5" style="0" width="23.7"/>
    <col collapsed="false" customWidth="true" hidden="false" outlineLevel="0" max="6" min="6" style="30" width="11.28"/>
    <col collapsed="false" customWidth="true" hidden="false" outlineLevel="0" max="7" min="7" style="0" width="3.56"/>
    <col collapsed="false" customWidth="true" hidden="false" outlineLevel="0" max="8" min="8" style="30" width="11.28"/>
    <col collapsed="false" customWidth="true" hidden="false" outlineLevel="0" max="10" min="9" style="30" width="12.7"/>
    <col collapsed="false" customWidth="true" hidden="false" outlineLevel="0" max="13" min="11" style="30" width="8.7"/>
    <col collapsed="false" customWidth="true" hidden="false" outlineLevel="0" max="16" min="14" style="0" width="10.71"/>
    <col collapsed="false" customWidth="true" hidden="false" outlineLevel="0" max="19" min="17" style="0" width="12.7"/>
  </cols>
  <sheetData>
    <row r="1" customFormat="false" ht="12.75" hidden="false" customHeight="false" outlineLevel="0" collapsed="false">
      <c r="A1" s="29" t="s">
        <v>102</v>
      </c>
      <c r="C1" s="29" t="s">
        <v>103</v>
      </c>
      <c r="D1" s="0" t="s">
        <v>104</v>
      </c>
      <c r="E1" s="29" t="s">
        <v>105</v>
      </c>
      <c r="F1" s="0" t="s">
        <v>106</v>
      </c>
      <c r="I1" s="31" t="s">
        <v>107</v>
      </c>
      <c r="K1" s="32" t="n">
        <v>36861</v>
      </c>
    </row>
    <row r="2" customFormat="false" ht="12.75" hidden="false" customHeight="false" outlineLevel="0" collapsed="false">
      <c r="A2" s="29" t="s">
        <v>108</v>
      </c>
      <c r="C2" s="29"/>
      <c r="D2" s="0" t="s">
        <v>109</v>
      </c>
      <c r="E2" s="29" t="s">
        <v>105</v>
      </c>
      <c r="F2" s="0" t="s">
        <v>106</v>
      </c>
    </row>
    <row r="3" customFormat="false" ht="12.75" hidden="false" customHeight="false" outlineLevel="0" collapsed="false">
      <c r="A3" s="29" t="s">
        <v>110</v>
      </c>
      <c r="C3" s="29"/>
      <c r="D3" s="0" t="s">
        <v>111</v>
      </c>
      <c r="E3" s="29" t="s">
        <v>105</v>
      </c>
      <c r="F3" s="30" t="s">
        <v>112</v>
      </c>
    </row>
    <row r="4" customFormat="false" ht="12.75" hidden="false" customHeight="false" outlineLevel="0" collapsed="false">
      <c r="C4" s="29"/>
    </row>
    <row r="5" customFormat="false" ht="12.75" hidden="false" customHeight="false" outlineLevel="0" collapsed="false">
      <c r="C5" s="29"/>
    </row>
    <row r="6" customFormat="false" ht="12.75" hidden="false" customHeight="false" outlineLevel="0" collapsed="false">
      <c r="A6" s="29" t="s">
        <v>113</v>
      </c>
      <c r="C6" s="29" t="s">
        <v>114</v>
      </c>
      <c r="D6" s="0" t="s">
        <v>115</v>
      </c>
    </row>
    <row r="7" customFormat="false" ht="11.25" hidden="false" customHeight="true" outlineLevel="0" collapsed="false">
      <c r="C7" s="29"/>
      <c r="D7" s="0" t="s">
        <v>116</v>
      </c>
      <c r="H7" s="33"/>
    </row>
    <row r="8" customFormat="false" ht="12" hidden="false" customHeight="true" outlineLevel="0" collapsed="false">
      <c r="C8" s="29"/>
      <c r="D8" s="0" t="s">
        <v>117</v>
      </c>
      <c r="H8" s="33"/>
    </row>
    <row r="9" customFormat="false" ht="18" hidden="false" customHeight="false" outlineLevel="0" collapsed="false">
      <c r="C9" s="29"/>
      <c r="H9" s="33"/>
    </row>
    <row r="10" customFormat="false" ht="18" hidden="false" customHeight="false" outlineLevel="0" collapsed="false">
      <c r="C10" s="29"/>
      <c r="H10" s="33"/>
    </row>
    <row r="11" customFormat="false" ht="18" hidden="false" customHeight="false" outlineLevel="0" collapsed="false">
      <c r="C11" s="29"/>
      <c r="H11" s="33"/>
    </row>
    <row r="12" customFormat="false" ht="12.75" hidden="false" customHeight="false" outlineLevel="0" collapsed="false">
      <c r="A12" s="29" t="s">
        <v>118</v>
      </c>
      <c r="C12" s="29" t="s">
        <v>103</v>
      </c>
      <c r="D12" s="0" t="s">
        <v>119</v>
      </c>
    </row>
    <row r="13" customFormat="false" ht="12.75" hidden="false" customHeight="false" outlineLevel="0" collapsed="false">
      <c r="A13" s="29" t="s">
        <v>120</v>
      </c>
      <c r="C13" s="29" t="s">
        <v>105</v>
      </c>
      <c r="D13" s="0" t="s">
        <v>121</v>
      </c>
    </row>
    <row r="14" customFormat="false" ht="12.75" hidden="false" customHeight="false" outlineLevel="0" collapsed="false">
      <c r="C14" s="29" t="s">
        <v>114</v>
      </c>
      <c r="D14" s="0" t="s">
        <v>122</v>
      </c>
    </row>
    <row r="16" customFormat="false" ht="39.95" hidden="false" customHeight="true" outlineLevel="0" collapsed="false">
      <c r="A16" s="34" t="s">
        <v>123</v>
      </c>
      <c r="B16" s="35" t="s">
        <v>124</v>
      </c>
      <c r="C16" s="36" t="s">
        <v>2</v>
      </c>
      <c r="D16" s="36" t="s">
        <v>125</v>
      </c>
      <c r="E16" s="36" t="s">
        <v>126</v>
      </c>
      <c r="F16" s="36" t="s">
        <v>127</v>
      </c>
      <c r="G16" s="35" t="s">
        <v>128</v>
      </c>
      <c r="H16" s="36" t="s">
        <v>129</v>
      </c>
      <c r="I16" s="37" t="s">
        <v>130</v>
      </c>
      <c r="J16" s="37" t="s">
        <v>131</v>
      </c>
      <c r="K16" s="36" t="s">
        <v>132</v>
      </c>
      <c r="L16" s="36" t="s">
        <v>133</v>
      </c>
      <c r="M16" s="36" t="s">
        <v>134</v>
      </c>
      <c r="N16" s="36" t="s">
        <v>135</v>
      </c>
      <c r="O16" s="36" t="s">
        <v>133</v>
      </c>
      <c r="P16" s="36" t="s">
        <v>136</v>
      </c>
    </row>
    <row r="17" customFormat="false" ht="12.75" hidden="false" customHeight="false" outlineLevel="0" collapsed="false">
      <c r="C17" s="30"/>
      <c r="D17" s="30"/>
      <c r="E17" s="30"/>
    </row>
    <row r="18" customFormat="false" ht="14.1" hidden="false" customHeight="true" outlineLevel="0" collapsed="false">
      <c r="A18" s="29" t="s">
        <v>137</v>
      </c>
      <c r="B18" s="0" t="s">
        <v>138</v>
      </c>
      <c r="C18" s="30" t="s">
        <v>139</v>
      </c>
      <c r="D18" s="30" t="n">
        <v>901526</v>
      </c>
      <c r="E18" s="38" t="s">
        <v>140</v>
      </c>
      <c r="F18" s="30" t="s">
        <v>141</v>
      </c>
      <c r="G18" s="0" t="s">
        <v>142</v>
      </c>
      <c r="H18" s="30" t="s">
        <v>143</v>
      </c>
      <c r="I18" s="39" t="n">
        <v>1</v>
      </c>
      <c r="J18" s="39" t="n">
        <v>1</v>
      </c>
      <c r="K18" s="30" t="n">
        <v>214</v>
      </c>
      <c r="L18" s="40" t="n">
        <v>1.377</v>
      </c>
      <c r="M18" s="41" t="n">
        <f aca="false">K18*L18</f>
        <v>294.678</v>
      </c>
      <c r="N18" s="42" t="n">
        <f aca="false">K18*31</f>
        <v>6634</v>
      </c>
      <c r="O18" s="43" t="n">
        <f aca="false">L18</f>
        <v>1.377</v>
      </c>
      <c r="P18" s="44" t="n">
        <f aca="false">N18*O18</f>
        <v>9135.018</v>
      </c>
    </row>
    <row r="19" customFormat="false" ht="12.95" hidden="false" customHeight="true" outlineLevel="0" collapsed="false">
      <c r="A19" s="29" t="s">
        <v>137</v>
      </c>
      <c r="B19" s="0" t="s">
        <v>144</v>
      </c>
      <c r="C19" s="30" t="s">
        <v>139</v>
      </c>
      <c r="D19" s="30" t="n">
        <v>901553</v>
      </c>
      <c r="E19" s="38" t="s">
        <v>145</v>
      </c>
      <c r="F19" s="30" t="s">
        <v>141</v>
      </c>
      <c r="G19" s="0" t="s">
        <v>142</v>
      </c>
      <c r="H19" s="30" t="s">
        <v>143</v>
      </c>
      <c r="I19" s="39" t="n">
        <v>1</v>
      </c>
      <c r="J19" s="39" t="n">
        <v>1</v>
      </c>
      <c r="K19" s="30" t="n">
        <v>0</v>
      </c>
      <c r="L19" s="40" t="n">
        <v>1.436</v>
      </c>
      <c r="M19" s="41" t="n">
        <f aca="false">K19*L19</f>
        <v>0</v>
      </c>
      <c r="N19" s="45" t="n">
        <f aca="false">K19*31</f>
        <v>0</v>
      </c>
      <c r="O19" s="46" t="n">
        <f aca="false">L19</f>
        <v>1.436</v>
      </c>
      <c r="P19" s="44" t="n">
        <f aca="false">N19*O19</f>
        <v>0</v>
      </c>
    </row>
    <row r="20" customFormat="false" ht="12.95" hidden="false" customHeight="true" outlineLevel="0" collapsed="false">
      <c r="A20" s="29" t="s">
        <v>137</v>
      </c>
      <c r="B20" s="0" t="s">
        <v>146</v>
      </c>
      <c r="C20" s="30" t="s">
        <v>139</v>
      </c>
      <c r="D20" s="30" t="n">
        <v>901534</v>
      </c>
      <c r="E20" s="38" t="s">
        <v>147</v>
      </c>
      <c r="F20" s="30" t="s">
        <v>141</v>
      </c>
      <c r="G20" s="0" t="s">
        <v>142</v>
      </c>
      <c r="H20" s="30" t="s">
        <v>143</v>
      </c>
      <c r="I20" s="39" t="n">
        <v>1</v>
      </c>
      <c r="J20" s="39" t="n">
        <v>1</v>
      </c>
      <c r="K20" s="30" t="n">
        <v>110</v>
      </c>
      <c r="L20" s="40" t="n">
        <v>1.155</v>
      </c>
      <c r="M20" s="41" t="n">
        <f aca="false">K20*L20</f>
        <v>127.05</v>
      </c>
      <c r="N20" s="45" t="n">
        <f aca="false">K20*31</f>
        <v>3410</v>
      </c>
      <c r="O20" s="46" t="n">
        <f aca="false">L20</f>
        <v>1.155</v>
      </c>
      <c r="P20" s="44" t="n">
        <f aca="false">N20*O20</f>
        <v>3938.55</v>
      </c>
    </row>
    <row r="21" customFormat="false" ht="12.95" hidden="false" customHeight="true" outlineLevel="0" collapsed="false">
      <c r="A21" s="29" t="s">
        <v>137</v>
      </c>
      <c r="B21" s="0" t="s">
        <v>148</v>
      </c>
      <c r="C21" s="30" t="s">
        <v>139</v>
      </c>
      <c r="D21" s="30" t="n">
        <v>901535</v>
      </c>
      <c r="E21" s="38" t="s">
        <v>149</v>
      </c>
      <c r="F21" s="30" t="s">
        <v>141</v>
      </c>
      <c r="G21" s="0" t="s">
        <v>142</v>
      </c>
      <c r="H21" s="30" t="s">
        <v>143</v>
      </c>
      <c r="I21" s="39" t="n">
        <v>1</v>
      </c>
      <c r="J21" s="39" t="n">
        <v>1</v>
      </c>
      <c r="K21" s="30" t="n">
        <v>98</v>
      </c>
      <c r="L21" s="40" t="n">
        <v>1.288</v>
      </c>
      <c r="M21" s="41" t="n">
        <f aca="false">K21*L21</f>
        <v>126.224</v>
      </c>
      <c r="N21" s="45" t="n">
        <f aca="false">K21*31</f>
        <v>3038</v>
      </c>
      <c r="O21" s="46" t="n">
        <f aca="false">L21</f>
        <v>1.288</v>
      </c>
      <c r="P21" s="44" t="n">
        <f aca="false">N21*O21</f>
        <v>3912.944</v>
      </c>
    </row>
    <row r="22" customFormat="false" ht="12.95" hidden="false" customHeight="true" outlineLevel="0" collapsed="false">
      <c r="A22" s="29" t="s">
        <v>137</v>
      </c>
      <c r="B22" s="0" t="s">
        <v>150</v>
      </c>
      <c r="C22" s="30" t="s">
        <v>139</v>
      </c>
      <c r="D22" s="30" t="n">
        <v>901531</v>
      </c>
      <c r="E22" s="38" t="s">
        <v>151</v>
      </c>
      <c r="F22" s="30" t="s">
        <v>141</v>
      </c>
      <c r="G22" s="0" t="s">
        <v>142</v>
      </c>
      <c r="H22" s="30" t="s">
        <v>143</v>
      </c>
      <c r="I22" s="39" t="n">
        <v>1</v>
      </c>
      <c r="J22" s="39" t="n">
        <v>1</v>
      </c>
      <c r="K22" s="30" t="n">
        <v>232</v>
      </c>
      <c r="L22" s="40" t="n">
        <v>1.353</v>
      </c>
      <c r="M22" s="41" t="n">
        <f aca="false">K22*L22</f>
        <v>313.896</v>
      </c>
      <c r="N22" s="45" t="n">
        <f aca="false">K22*31</f>
        <v>7192</v>
      </c>
      <c r="O22" s="46" t="n">
        <f aca="false">L22</f>
        <v>1.353</v>
      </c>
      <c r="P22" s="44" t="n">
        <f aca="false">N22*O22</f>
        <v>9730.776</v>
      </c>
    </row>
    <row r="23" customFormat="false" ht="12.95" hidden="false" customHeight="true" outlineLevel="0" collapsed="false">
      <c r="A23" s="29" t="s">
        <v>137</v>
      </c>
      <c r="B23" s="0" t="s">
        <v>152</v>
      </c>
      <c r="C23" s="30" t="s">
        <v>139</v>
      </c>
      <c r="D23" s="30" t="n">
        <v>901532</v>
      </c>
      <c r="E23" s="38" t="s">
        <v>153</v>
      </c>
      <c r="F23" s="30" t="s">
        <v>141</v>
      </c>
      <c r="G23" s="0" t="s">
        <v>142</v>
      </c>
      <c r="H23" s="30" t="s">
        <v>143</v>
      </c>
      <c r="I23" s="39" t="n">
        <v>1</v>
      </c>
      <c r="J23" s="39" t="n">
        <v>1</v>
      </c>
      <c r="K23" s="30" t="n">
        <v>14</v>
      </c>
      <c r="L23" s="40" t="n">
        <v>1.134</v>
      </c>
      <c r="M23" s="41" t="n">
        <f aca="false">K23*L23</f>
        <v>15.876</v>
      </c>
      <c r="N23" s="45" t="n">
        <f aca="false">K23*31</f>
        <v>434</v>
      </c>
      <c r="O23" s="46" t="n">
        <f aca="false">L23</f>
        <v>1.134</v>
      </c>
      <c r="P23" s="44" t="n">
        <f aca="false">N23*O23</f>
        <v>492.156</v>
      </c>
    </row>
    <row r="24" customFormat="false" ht="12.95" hidden="false" customHeight="true" outlineLevel="0" collapsed="false">
      <c r="A24" s="29" t="s">
        <v>137</v>
      </c>
      <c r="B24" s="0" t="s">
        <v>154</v>
      </c>
      <c r="C24" s="30" t="s">
        <v>139</v>
      </c>
      <c r="D24" s="30" t="n">
        <v>901536</v>
      </c>
      <c r="E24" s="38" t="s">
        <v>155</v>
      </c>
      <c r="F24" s="30" t="s">
        <v>141</v>
      </c>
      <c r="G24" s="0" t="s">
        <v>142</v>
      </c>
      <c r="H24" s="30" t="s">
        <v>143</v>
      </c>
      <c r="I24" s="39" t="n">
        <v>1</v>
      </c>
      <c r="J24" s="39" t="n">
        <v>1</v>
      </c>
      <c r="K24" s="30" t="n">
        <v>27</v>
      </c>
      <c r="L24" s="40" t="n">
        <v>1.163</v>
      </c>
      <c r="M24" s="41" t="n">
        <f aca="false">K24*L24</f>
        <v>31.401</v>
      </c>
      <c r="N24" s="45" t="n">
        <f aca="false">K24*31</f>
        <v>837</v>
      </c>
      <c r="O24" s="46" t="n">
        <f aca="false">L24</f>
        <v>1.163</v>
      </c>
      <c r="P24" s="44" t="n">
        <f aca="false">N24*O24</f>
        <v>973.431</v>
      </c>
    </row>
    <row r="25" customFormat="false" ht="12.95" hidden="false" customHeight="true" outlineLevel="0" collapsed="false">
      <c r="A25" s="29" t="s">
        <v>137</v>
      </c>
      <c r="B25" s="0" t="s">
        <v>156</v>
      </c>
      <c r="C25" s="30" t="s">
        <v>139</v>
      </c>
      <c r="D25" s="30" t="n">
        <v>901537</v>
      </c>
      <c r="E25" s="38" t="s">
        <v>155</v>
      </c>
      <c r="F25" s="30" t="s">
        <v>141</v>
      </c>
      <c r="G25" s="0" t="s">
        <v>142</v>
      </c>
      <c r="H25" s="30" t="s">
        <v>143</v>
      </c>
      <c r="I25" s="39" t="n">
        <v>1</v>
      </c>
      <c r="J25" s="39" t="n">
        <v>1</v>
      </c>
      <c r="K25" s="30" t="n">
        <v>48</v>
      </c>
      <c r="L25" s="40" t="n">
        <v>1.491</v>
      </c>
      <c r="M25" s="41" t="n">
        <f aca="false">K25*L25</f>
        <v>71.568</v>
      </c>
      <c r="N25" s="45" t="n">
        <f aca="false">K25*31</f>
        <v>1488</v>
      </c>
      <c r="O25" s="46" t="n">
        <f aca="false">L25</f>
        <v>1.491</v>
      </c>
      <c r="P25" s="44" t="n">
        <f aca="false">N25*O25</f>
        <v>2218.608</v>
      </c>
    </row>
    <row r="26" customFormat="false" ht="12.95" hidden="false" customHeight="true" outlineLevel="0" collapsed="false">
      <c r="A26" s="29" t="s">
        <v>137</v>
      </c>
      <c r="B26" s="0" t="s">
        <v>157</v>
      </c>
      <c r="C26" s="30" t="s">
        <v>139</v>
      </c>
      <c r="D26" s="30" t="n">
        <v>901538</v>
      </c>
      <c r="E26" s="38" t="s">
        <v>158</v>
      </c>
      <c r="F26" s="30" t="s">
        <v>141</v>
      </c>
      <c r="G26" s="0" t="s">
        <v>142</v>
      </c>
      <c r="H26" s="30" t="s">
        <v>143</v>
      </c>
      <c r="I26" s="39" t="n">
        <v>1</v>
      </c>
      <c r="J26" s="39" t="n">
        <v>1</v>
      </c>
      <c r="K26" s="30" t="n">
        <v>12</v>
      </c>
      <c r="L26" s="47" t="n">
        <v>1.38</v>
      </c>
      <c r="M26" s="41" t="n">
        <f aca="false">K26*L26</f>
        <v>16.56</v>
      </c>
      <c r="N26" s="45" t="n">
        <f aca="false">K26*31</f>
        <v>372</v>
      </c>
      <c r="O26" s="46" t="n">
        <f aca="false">L26</f>
        <v>1.38</v>
      </c>
      <c r="P26" s="44" t="n">
        <f aca="false">N26*O26</f>
        <v>513.36</v>
      </c>
    </row>
    <row r="27" customFormat="false" ht="12.95" hidden="false" customHeight="true" outlineLevel="0" collapsed="false">
      <c r="A27" s="29" t="s">
        <v>137</v>
      </c>
      <c r="B27" s="0" t="s">
        <v>159</v>
      </c>
      <c r="C27" s="30" t="s">
        <v>139</v>
      </c>
      <c r="D27" s="30" t="n">
        <v>900993</v>
      </c>
      <c r="E27" s="38" t="s">
        <v>160</v>
      </c>
      <c r="F27" s="30" t="s">
        <v>141</v>
      </c>
      <c r="G27" s="0" t="s">
        <v>142</v>
      </c>
      <c r="H27" s="30" t="s">
        <v>143</v>
      </c>
      <c r="I27" s="39" t="n">
        <v>1</v>
      </c>
      <c r="J27" s="39" t="n">
        <v>1</v>
      </c>
      <c r="K27" s="30" t="n">
        <v>0</v>
      </c>
      <c r="L27" s="40" t="n">
        <v>1.449</v>
      </c>
      <c r="M27" s="41" t="n">
        <f aca="false">K27*L27</f>
        <v>0</v>
      </c>
      <c r="N27" s="45" t="n">
        <f aca="false">K27*31</f>
        <v>0</v>
      </c>
      <c r="O27" s="46" t="n">
        <f aca="false">L27</f>
        <v>1.449</v>
      </c>
      <c r="P27" s="44" t="n">
        <f aca="false">N27*O27</f>
        <v>0</v>
      </c>
    </row>
    <row r="28" customFormat="false" ht="12.95" hidden="false" customHeight="true" outlineLevel="0" collapsed="false">
      <c r="A28" s="29" t="s">
        <v>137</v>
      </c>
      <c r="B28" s="0" t="s">
        <v>161</v>
      </c>
      <c r="C28" s="30" t="s">
        <v>139</v>
      </c>
      <c r="D28" s="30" t="n">
        <v>901540</v>
      </c>
      <c r="E28" s="38" t="s">
        <v>162</v>
      </c>
      <c r="F28" s="30" t="s">
        <v>141</v>
      </c>
      <c r="G28" s="0" t="s">
        <v>142</v>
      </c>
      <c r="H28" s="30" t="s">
        <v>143</v>
      </c>
      <c r="I28" s="39" t="n">
        <v>1</v>
      </c>
      <c r="J28" s="39" t="n">
        <v>1</v>
      </c>
      <c r="K28" s="30" t="n">
        <v>164</v>
      </c>
      <c r="L28" s="40" t="n">
        <v>1.494</v>
      </c>
      <c r="M28" s="41" t="n">
        <f aca="false">K28*L28</f>
        <v>245.016</v>
      </c>
      <c r="N28" s="45" t="n">
        <f aca="false">K28*31</f>
        <v>5084</v>
      </c>
      <c r="O28" s="46" t="n">
        <f aca="false">L28</f>
        <v>1.494</v>
      </c>
      <c r="P28" s="44" t="n">
        <f aca="false">N28*O28</f>
        <v>7595.496</v>
      </c>
    </row>
    <row r="29" customFormat="false" ht="12.95" hidden="false" customHeight="true" outlineLevel="0" collapsed="false">
      <c r="A29" s="48" t="s">
        <v>137</v>
      </c>
      <c r="B29" s="49" t="s">
        <v>163</v>
      </c>
      <c r="C29" s="50" t="s">
        <v>139</v>
      </c>
      <c r="D29" s="50" t="n">
        <v>901539</v>
      </c>
      <c r="E29" s="38" t="s">
        <v>162</v>
      </c>
      <c r="F29" s="50" t="s">
        <v>141</v>
      </c>
      <c r="G29" s="49" t="s">
        <v>142</v>
      </c>
      <c r="H29" s="50" t="s">
        <v>143</v>
      </c>
      <c r="I29" s="51" t="n">
        <v>1</v>
      </c>
      <c r="J29" s="51" t="n">
        <v>1</v>
      </c>
      <c r="K29" s="30" t="n">
        <v>94</v>
      </c>
      <c r="L29" s="40" t="n">
        <v>1.484</v>
      </c>
      <c r="M29" s="41" t="n">
        <f aca="false">K29*L29</f>
        <v>139.496</v>
      </c>
      <c r="N29" s="52" t="n">
        <f aca="false">K29*31</f>
        <v>2914</v>
      </c>
      <c r="O29" s="53" t="n">
        <f aca="false">L29</f>
        <v>1.484</v>
      </c>
      <c r="P29" s="54" t="n">
        <f aca="false">N29*O29</f>
        <v>4324.376</v>
      </c>
    </row>
    <row r="30" customFormat="false" ht="12.95" hidden="false" customHeight="true" outlineLevel="0" collapsed="false">
      <c r="A30" s="55"/>
      <c r="B30" s="56"/>
      <c r="C30" s="38"/>
      <c r="D30" s="38"/>
      <c r="E30" s="38"/>
      <c r="F30" s="38"/>
      <c r="G30" s="56"/>
      <c r="H30" s="38"/>
      <c r="I30" s="57"/>
      <c r="J30" s="57"/>
      <c r="K30" s="58"/>
      <c r="L30" s="38"/>
      <c r="M30" s="59"/>
      <c r="N30" s="45"/>
      <c r="O30" s="38"/>
      <c r="P30" s="60"/>
      <c r="Q30" s="61" t="s">
        <v>164</v>
      </c>
      <c r="R30" s="61" t="s">
        <v>11</v>
      </c>
      <c r="S30" s="61" t="s">
        <v>165</v>
      </c>
    </row>
    <row r="31" customFormat="false" ht="12.95" hidden="false" customHeight="true" outlineLevel="0" collapsed="false">
      <c r="A31" s="62" t="s">
        <v>166</v>
      </c>
      <c r="B31" s="62"/>
      <c r="C31" s="63"/>
      <c r="D31" s="63"/>
      <c r="E31" s="38"/>
      <c r="K31" s="64" t="n">
        <f aca="false">SUM(K18:K29)</f>
        <v>1013</v>
      </c>
      <c r="L31" s="64"/>
      <c r="M31" s="42" t="n">
        <f aca="false">SUM(M18:M29)</f>
        <v>1381.765</v>
      </c>
      <c r="N31" s="42" t="n">
        <f aca="false">SUM(N18:N29)</f>
        <v>31403</v>
      </c>
      <c r="O31" s="64"/>
      <c r="P31" s="65" t="n">
        <f aca="false">SUM(P18:P30)</f>
        <v>42834.715</v>
      </c>
      <c r="Q31" s="66" t="n">
        <v>0.85</v>
      </c>
      <c r="R31" s="60" t="n">
        <f aca="false">M31*Q31</f>
        <v>1174.50025</v>
      </c>
      <c r="S31" s="60" t="n">
        <f aca="false">M31-R31</f>
        <v>207.26475</v>
      </c>
    </row>
    <row r="32" customFormat="false" ht="12.95" hidden="false" customHeight="true" outlineLevel="0" collapsed="false">
      <c r="A32" s="63"/>
      <c r="B32" s="63"/>
      <c r="C32" s="63"/>
      <c r="D32" s="63"/>
      <c r="E32" s="38"/>
      <c r="K32" s="42"/>
      <c r="L32" s="64"/>
      <c r="M32" s="42"/>
      <c r="N32" s="42"/>
      <c r="O32" s="64"/>
      <c r="P32" s="67"/>
    </row>
    <row r="33" customFormat="false" ht="12.95" hidden="false" customHeight="true" outlineLevel="0" collapsed="false">
      <c r="E33" s="38"/>
      <c r="K33" s="68"/>
      <c r="M33" s="68"/>
      <c r="N33" s="42"/>
      <c r="O33" s="30"/>
      <c r="P33" s="44"/>
    </row>
    <row r="34" customFormat="false" ht="12.95" hidden="false" customHeight="true" outlineLevel="0" collapsed="false">
      <c r="A34" s="29" t="s">
        <v>167</v>
      </c>
      <c r="B34" s="0" t="s">
        <v>168</v>
      </c>
      <c r="C34" s="30" t="s">
        <v>169</v>
      </c>
      <c r="D34" s="30" t="n">
        <v>27869</v>
      </c>
      <c r="E34" s="38"/>
      <c r="F34" s="30" t="s">
        <v>170</v>
      </c>
      <c r="G34" s="0" t="s">
        <v>171</v>
      </c>
      <c r="H34" s="30" t="s">
        <v>172</v>
      </c>
      <c r="I34" s="39" t="n">
        <v>0.2109</v>
      </c>
      <c r="J34" s="39" t="n">
        <v>0.21</v>
      </c>
      <c r="K34" s="30" t="n">
        <v>100</v>
      </c>
      <c r="L34" s="43" t="n">
        <v>1.019</v>
      </c>
      <c r="M34" s="69" t="n">
        <f aca="false">K34*L34*J34</f>
        <v>21.399</v>
      </c>
      <c r="N34" s="45" t="n">
        <f aca="false">K34*31</f>
        <v>3100</v>
      </c>
      <c r="O34" s="46" t="n">
        <f aca="false">L34</f>
        <v>1.019</v>
      </c>
      <c r="P34" s="44" t="n">
        <f aca="false">N34*O34</f>
        <v>3158.9</v>
      </c>
    </row>
    <row r="35" customFormat="false" ht="12.95" hidden="false" customHeight="true" outlineLevel="0" collapsed="false">
      <c r="A35" s="29" t="s">
        <v>167</v>
      </c>
      <c r="B35" s="0" t="s">
        <v>173</v>
      </c>
      <c r="C35" s="30" t="s">
        <v>169</v>
      </c>
      <c r="D35" s="30" t="n">
        <v>28941</v>
      </c>
      <c r="E35" s="38"/>
      <c r="F35" s="30" t="s">
        <v>170</v>
      </c>
      <c r="G35" s="0" t="s">
        <v>171</v>
      </c>
      <c r="H35" s="30" t="s">
        <v>172</v>
      </c>
      <c r="I35" s="39" t="n">
        <v>0.2109</v>
      </c>
      <c r="J35" s="39" t="n">
        <v>0.1111</v>
      </c>
      <c r="K35" s="30" t="n">
        <v>90</v>
      </c>
      <c r="L35" s="43" t="n">
        <v>1.028</v>
      </c>
      <c r="M35" s="69" t="n">
        <f aca="false">K35*L35*J35</f>
        <v>10.278972</v>
      </c>
      <c r="N35" s="45" t="n">
        <f aca="false">K35*31</f>
        <v>2790</v>
      </c>
      <c r="O35" s="46" t="n">
        <f aca="false">L35</f>
        <v>1.028</v>
      </c>
      <c r="P35" s="44" t="n">
        <f aca="false">N35*O35</f>
        <v>2868.12</v>
      </c>
    </row>
    <row r="36" customFormat="false" ht="12.95" hidden="false" customHeight="true" outlineLevel="0" collapsed="false">
      <c r="A36" s="29" t="s">
        <v>167</v>
      </c>
      <c r="B36" s="0" t="s">
        <v>174</v>
      </c>
      <c r="C36" s="30" t="s">
        <v>169</v>
      </c>
      <c r="D36" s="30" t="n">
        <v>29254</v>
      </c>
      <c r="E36" s="38"/>
      <c r="F36" s="30" t="s">
        <v>170</v>
      </c>
      <c r="G36" s="0" t="s">
        <v>171</v>
      </c>
      <c r="H36" s="30" t="s">
        <v>172</v>
      </c>
      <c r="I36" s="39" t="n">
        <v>0.2109</v>
      </c>
      <c r="J36" s="39" t="n">
        <v>0.1045</v>
      </c>
      <c r="K36" s="30" t="n">
        <v>220</v>
      </c>
      <c r="L36" s="43" t="n">
        <v>1.017</v>
      </c>
      <c r="M36" s="69" t="n">
        <f aca="false">K36*L36*J36</f>
        <v>23.38083</v>
      </c>
      <c r="N36" s="45" t="n">
        <f aca="false">K36*31</f>
        <v>6820</v>
      </c>
      <c r="O36" s="46" t="n">
        <f aca="false">L36</f>
        <v>1.017</v>
      </c>
      <c r="P36" s="44" t="n">
        <f aca="false">N36*O36</f>
        <v>6935.94</v>
      </c>
    </row>
    <row r="37" customFormat="false" ht="12.95" hidden="false" customHeight="true" outlineLevel="0" collapsed="false">
      <c r="A37" s="29" t="s">
        <v>167</v>
      </c>
      <c r="B37" s="0" t="s">
        <v>175</v>
      </c>
      <c r="C37" s="30" t="s">
        <v>169</v>
      </c>
      <c r="D37" s="30" t="n">
        <v>27964</v>
      </c>
      <c r="E37" s="38"/>
      <c r="F37" s="30" t="s">
        <v>170</v>
      </c>
      <c r="G37" s="0" t="s">
        <v>171</v>
      </c>
      <c r="H37" s="30" t="s">
        <v>172</v>
      </c>
      <c r="I37" s="39" t="n">
        <v>0.5</v>
      </c>
      <c r="J37" s="39" t="n">
        <v>0.5068</v>
      </c>
      <c r="K37" s="30" t="n">
        <v>73</v>
      </c>
      <c r="L37" s="43" t="n">
        <v>1.016</v>
      </c>
      <c r="M37" s="69" t="n">
        <f aca="false">K37*L37*J37</f>
        <v>37.5883424</v>
      </c>
      <c r="N37" s="45" t="n">
        <f aca="false">K37*31</f>
        <v>2263</v>
      </c>
      <c r="O37" s="46" t="n">
        <f aca="false">L37</f>
        <v>1.016</v>
      </c>
      <c r="P37" s="44" t="n">
        <f aca="false">N37*O37</f>
        <v>2299.208</v>
      </c>
    </row>
    <row r="38" customFormat="false" ht="12.95" hidden="false" customHeight="true" outlineLevel="0" collapsed="false">
      <c r="A38" s="29" t="s">
        <v>167</v>
      </c>
      <c r="B38" s="0" t="s">
        <v>176</v>
      </c>
      <c r="C38" s="30" t="s">
        <v>169</v>
      </c>
      <c r="D38" s="30" t="n">
        <v>28979</v>
      </c>
      <c r="E38" s="38"/>
      <c r="F38" s="30" t="s">
        <v>170</v>
      </c>
      <c r="G38" s="0" t="s">
        <v>171</v>
      </c>
      <c r="H38" s="30" t="s">
        <v>172</v>
      </c>
      <c r="I38" s="39" t="n">
        <v>0.5</v>
      </c>
      <c r="J38" s="39" t="n">
        <v>0.2632</v>
      </c>
      <c r="K38" s="30" t="n">
        <v>95</v>
      </c>
      <c r="L38" s="43" t="n">
        <v>1.015</v>
      </c>
      <c r="M38" s="69" t="n">
        <f aca="false">K38*L38*J38</f>
        <v>25.37906</v>
      </c>
      <c r="N38" s="45" t="n">
        <f aca="false">K38*31</f>
        <v>2945</v>
      </c>
      <c r="O38" s="46" t="n">
        <f aca="false">L38</f>
        <v>1.015</v>
      </c>
      <c r="P38" s="44" t="n">
        <f aca="false">N38*O38</f>
        <v>2989.175</v>
      </c>
    </row>
    <row r="39" customFormat="false" ht="12.95" hidden="false" customHeight="true" outlineLevel="0" collapsed="false">
      <c r="A39" s="29" t="s">
        <v>167</v>
      </c>
      <c r="B39" s="0" t="s">
        <v>177</v>
      </c>
      <c r="C39" s="30" t="s">
        <v>169</v>
      </c>
      <c r="D39" s="30" t="n">
        <v>29795</v>
      </c>
      <c r="E39" s="38"/>
      <c r="F39" s="30" t="s">
        <v>170</v>
      </c>
      <c r="G39" s="0" t="s">
        <v>171</v>
      </c>
      <c r="H39" s="30" t="s">
        <v>172</v>
      </c>
      <c r="I39" s="39" t="n">
        <v>0.5</v>
      </c>
      <c r="J39" s="39" t="n">
        <v>0.5</v>
      </c>
      <c r="K39" s="30" t="n">
        <v>90</v>
      </c>
      <c r="L39" s="43" t="n">
        <v>1.014</v>
      </c>
      <c r="M39" s="69" t="n">
        <f aca="false">K39*L39*J39</f>
        <v>45.63</v>
      </c>
      <c r="N39" s="45" t="n">
        <f aca="false">K39*31</f>
        <v>2790</v>
      </c>
      <c r="O39" s="46" t="n">
        <f aca="false">L39</f>
        <v>1.014</v>
      </c>
      <c r="P39" s="44" t="n">
        <f aca="false">N39*O39</f>
        <v>2829.06</v>
      </c>
    </row>
    <row r="40" customFormat="false" ht="12.95" hidden="false" customHeight="true" outlineLevel="0" collapsed="false">
      <c r="A40" s="29" t="s">
        <v>167</v>
      </c>
      <c r="B40" s="0" t="s">
        <v>178</v>
      </c>
      <c r="C40" s="30" t="s">
        <v>169</v>
      </c>
      <c r="D40" s="30" t="n">
        <v>27965</v>
      </c>
      <c r="E40" s="38"/>
      <c r="F40" s="30" t="s">
        <v>170</v>
      </c>
      <c r="G40" s="0" t="s">
        <v>171</v>
      </c>
      <c r="H40" s="30" t="s">
        <v>172</v>
      </c>
      <c r="I40" s="39" t="n">
        <v>0.5</v>
      </c>
      <c r="J40" s="39" t="n">
        <v>0.5</v>
      </c>
      <c r="K40" s="30" t="n">
        <v>140</v>
      </c>
      <c r="L40" s="43" t="n">
        <v>0.998</v>
      </c>
      <c r="M40" s="69" t="n">
        <f aca="false">K40*L40*J40</f>
        <v>69.86</v>
      </c>
      <c r="N40" s="45" t="n">
        <f aca="false">K40*31</f>
        <v>4340</v>
      </c>
      <c r="O40" s="46" t="n">
        <f aca="false">L40</f>
        <v>0.998</v>
      </c>
      <c r="P40" s="44" t="n">
        <f aca="false">N40*O40</f>
        <v>4331.32</v>
      </c>
    </row>
    <row r="41" customFormat="false" ht="12.95" hidden="false" customHeight="true" outlineLevel="0" collapsed="false">
      <c r="A41" s="29" t="s">
        <v>167</v>
      </c>
      <c r="B41" s="0" t="s">
        <v>179</v>
      </c>
      <c r="C41" s="30" t="s">
        <v>169</v>
      </c>
      <c r="D41" s="30" t="n">
        <v>29079</v>
      </c>
      <c r="E41" s="38"/>
      <c r="F41" s="30" t="s">
        <v>170</v>
      </c>
      <c r="G41" s="0" t="s">
        <v>171</v>
      </c>
      <c r="H41" s="30" t="s">
        <v>172</v>
      </c>
      <c r="I41" s="39" t="n">
        <v>0.5</v>
      </c>
      <c r="J41" s="39" t="n">
        <v>0.5</v>
      </c>
      <c r="K41" s="30" t="n">
        <v>0</v>
      </c>
      <c r="L41" s="43" t="n">
        <v>1</v>
      </c>
      <c r="M41" s="69" t="n">
        <f aca="false">K41*L41*J41</f>
        <v>0</v>
      </c>
      <c r="N41" s="45" t="n">
        <f aca="false">K41*31</f>
        <v>0</v>
      </c>
      <c r="O41" s="46" t="n">
        <f aca="false">L41</f>
        <v>1</v>
      </c>
      <c r="P41" s="44" t="n">
        <f aca="false">N41*O41</f>
        <v>0</v>
      </c>
    </row>
    <row r="42" customFormat="false" ht="12.95" hidden="false" customHeight="true" outlineLevel="0" collapsed="false">
      <c r="A42" s="48" t="s">
        <v>167</v>
      </c>
      <c r="B42" s="49" t="s">
        <v>180</v>
      </c>
      <c r="C42" s="50" t="s">
        <v>169</v>
      </c>
      <c r="D42" s="50" t="n">
        <v>29525</v>
      </c>
      <c r="E42" s="38"/>
      <c r="F42" s="50" t="s">
        <v>170</v>
      </c>
      <c r="G42" s="49" t="s">
        <v>171</v>
      </c>
      <c r="H42" s="50" t="s">
        <v>172</v>
      </c>
      <c r="I42" s="51" t="n">
        <v>0.5</v>
      </c>
      <c r="J42" s="51" t="n">
        <v>0.5</v>
      </c>
      <c r="K42" s="50" t="n">
        <v>150</v>
      </c>
      <c r="L42" s="53" t="n">
        <v>0.999</v>
      </c>
      <c r="M42" s="70" t="n">
        <f aca="false">K42*L42*J42</f>
        <v>74.925</v>
      </c>
      <c r="N42" s="52" t="n">
        <f aca="false">K42*31</f>
        <v>4650</v>
      </c>
      <c r="O42" s="53" t="n">
        <f aca="false">L42</f>
        <v>0.999</v>
      </c>
      <c r="P42" s="54" t="n">
        <f aca="false">N42*O42</f>
        <v>4645.35</v>
      </c>
    </row>
    <row r="43" customFormat="false" ht="12.95" hidden="false" customHeight="true" outlineLevel="0" collapsed="false">
      <c r="C43" s="30"/>
      <c r="D43" s="30"/>
      <c r="E43" s="38"/>
      <c r="I43" s="39"/>
      <c r="J43" s="39"/>
      <c r="K43" s="68"/>
      <c r="L43" s="43"/>
      <c r="M43" s="69"/>
      <c r="N43" s="42"/>
      <c r="O43" s="43"/>
      <c r="P43" s="60"/>
      <c r="Q43" s="61" t="s">
        <v>164</v>
      </c>
      <c r="R43" s="61" t="s">
        <v>11</v>
      </c>
      <c r="S43" s="61" t="s">
        <v>165</v>
      </c>
    </row>
    <row r="44" customFormat="false" ht="12.95" hidden="false" customHeight="true" outlineLevel="0" collapsed="false">
      <c r="A44" s="71" t="s">
        <v>181</v>
      </c>
      <c r="B44" s="71"/>
      <c r="E44" s="38"/>
      <c r="K44" s="30" t="n">
        <f aca="false">SUM(K34:K43)</f>
        <v>958</v>
      </c>
      <c r="M44" s="69" t="n">
        <f aca="false">SUM(M34:M43)</f>
        <v>308.4412044</v>
      </c>
      <c r="N44" s="42" t="n">
        <f aca="false">SUM(N34:N43)</f>
        <v>29698</v>
      </c>
      <c r="O44" s="30"/>
      <c r="P44" s="65" t="n">
        <f aca="false">SUM(P34:P43)</f>
        <v>30057.073</v>
      </c>
      <c r="Q44" s="66" t="n">
        <v>0.75</v>
      </c>
      <c r="R44" s="60" t="n">
        <f aca="false">M44*Q44</f>
        <v>231.3309033</v>
      </c>
      <c r="S44" s="60" t="n">
        <f aca="false">M44-R44</f>
        <v>77.1103011</v>
      </c>
    </row>
    <row r="45" customFormat="false" ht="12.95" hidden="false" customHeight="true" outlineLevel="0" collapsed="false">
      <c r="A45" s="61"/>
      <c r="B45" s="61"/>
      <c r="E45" s="38"/>
      <c r="K45" s="68"/>
      <c r="M45" s="69"/>
      <c r="N45" s="42"/>
      <c r="O45" s="30"/>
      <c r="P45" s="67"/>
    </row>
    <row r="46" customFormat="false" ht="12.95" hidden="false" customHeight="true" outlineLevel="0" collapsed="false">
      <c r="E46" s="38"/>
      <c r="K46" s="68"/>
      <c r="M46" s="68"/>
      <c r="N46" s="42"/>
      <c r="O46" s="30"/>
      <c r="P46" s="44"/>
    </row>
    <row r="47" customFormat="false" ht="12.95" hidden="false" customHeight="true" outlineLevel="0" collapsed="false">
      <c r="A47" s="29" t="s">
        <v>167</v>
      </c>
      <c r="B47" s="0" t="s">
        <v>182</v>
      </c>
      <c r="C47" s="30" t="s">
        <v>183</v>
      </c>
      <c r="D47" s="30" t="n">
        <v>147008</v>
      </c>
      <c r="E47" s="38" t="s">
        <v>184</v>
      </c>
      <c r="F47" s="30" t="s">
        <v>185</v>
      </c>
      <c r="G47" s="0" t="s">
        <v>171</v>
      </c>
      <c r="H47" s="30" t="s">
        <v>143</v>
      </c>
      <c r="I47" s="39" t="n">
        <v>1</v>
      </c>
      <c r="J47" s="39" t="n">
        <v>1</v>
      </c>
      <c r="K47" s="30" t="n">
        <v>60</v>
      </c>
      <c r="L47" s="30" t="n">
        <v>0.8857</v>
      </c>
      <c r="M47" s="41" t="n">
        <f aca="false">K47*L47</f>
        <v>53.142</v>
      </c>
      <c r="N47" s="45" t="n">
        <f aca="false">K47*31</f>
        <v>1860</v>
      </c>
      <c r="O47" s="46" t="n">
        <f aca="false">L47</f>
        <v>0.8857</v>
      </c>
      <c r="P47" s="44" t="n">
        <f aca="false">N47*O47</f>
        <v>1647.402</v>
      </c>
    </row>
    <row r="48" customFormat="false" ht="12.95" hidden="false" customHeight="true" outlineLevel="0" collapsed="false">
      <c r="A48" s="29" t="s">
        <v>167</v>
      </c>
      <c r="B48" s="0" t="s">
        <v>186</v>
      </c>
      <c r="C48" s="30" t="s">
        <v>183</v>
      </c>
      <c r="D48" s="30" t="n">
        <v>514019</v>
      </c>
      <c r="E48" s="38" t="s">
        <v>184</v>
      </c>
      <c r="F48" s="30" t="s">
        <v>185</v>
      </c>
      <c r="G48" s="0" t="s">
        <v>171</v>
      </c>
      <c r="H48" s="30" t="s">
        <v>143</v>
      </c>
      <c r="I48" s="39" t="n">
        <v>1</v>
      </c>
      <c r="J48" s="39" t="n">
        <v>1</v>
      </c>
      <c r="K48" s="30" t="n">
        <v>0</v>
      </c>
      <c r="L48" s="39" t="n">
        <v>1</v>
      </c>
      <c r="M48" s="41" t="n">
        <f aca="false">K48*L48</f>
        <v>0</v>
      </c>
      <c r="N48" s="45" t="n">
        <f aca="false">K48*31</f>
        <v>0</v>
      </c>
      <c r="O48" s="46" t="n">
        <f aca="false">L48</f>
        <v>1</v>
      </c>
      <c r="P48" s="44" t="n">
        <f aca="false">N48*O48</f>
        <v>0</v>
      </c>
    </row>
    <row r="49" customFormat="false" ht="12.95" hidden="false" customHeight="true" outlineLevel="0" collapsed="false">
      <c r="A49" s="29" t="s">
        <v>167</v>
      </c>
      <c r="B49" s="0" t="s">
        <v>187</v>
      </c>
      <c r="C49" s="30" t="s">
        <v>183</v>
      </c>
      <c r="D49" s="30" t="n">
        <v>147015</v>
      </c>
      <c r="E49" s="38" t="s">
        <v>188</v>
      </c>
      <c r="F49" s="30" t="s">
        <v>185</v>
      </c>
      <c r="G49" s="0" t="s">
        <v>171</v>
      </c>
      <c r="H49" s="30" t="s">
        <v>143</v>
      </c>
      <c r="I49" s="39" t="n">
        <v>1</v>
      </c>
      <c r="J49" s="39" t="n">
        <v>1</v>
      </c>
      <c r="K49" s="30" t="n">
        <v>15</v>
      </c>
      <c r="L49" s="30" t="n">
        <v>0.8581</v>
      </c>
      <c r="M49" s="41" t="n">
        <f aca="false">K49*L49</f>
        <v>12.8715</v>
      </c>
      <c r="N49" s="45" t="n">
        <f aca="false">K49*31</f>
        <v>465</v>
      </c>
      <c r="O49" s="46" t="n">
        <f aca="false">L49</f>
        <v>0.8581</v>
      </c>
      <c r="P49" s="44" t="n">
        <f aca="false">N49*O49</f>
        <v>399.0165</v>
      </c>
    </row>
    <row r="50" customFormat="false" ht="12.95" hidden="false" customHeight="true" outlineLevel="0" collapsed="false">
      <c r="A50" s="29" t="s">
        <v>167</v>
      </c>
      <c r="B50" s="0" t="s">
        <v>189</v>
      </c>
      <c r="C50" s="30" t="s">
        <v>183</v>
      </c>
      <c r="D50" s="30" t="n">
        <v>37392</v>
      </c>
      <c r="E50" s="38" t="s">
        <v>188</v>
      </c>
      <c r="F50" s="30" t="s">
        <v>185</v>
      </c>
      <c r="G50" s="0" t="s">
        <v>171</v>
      </c>
      <c r="H50" s="30" t="s">
        <v>143</v>
      </c>
      <c r="I50" s="39" t="n">
        <v>1</v>
      </c>
      <c r="J50" s="39" t="n">
        <v>1</v>
      </c>
      <c r="K50" s="30" t="n">
        <v>50</v>
      </c>
      <c r="L50" s="30" t="n">
        <v>1</v>
      </c>
      <c r="M50" s="41" t="n">
        <f aca="false">K50*L50</f>
        <v>50</v>
      </c>
      <c r="N50" s="45" t="n">
        <f aca="false">K50*31</f>
        <v>1550</v>
      </c>
      <c r="O50" s="46" t="n">
        <f aca="false">L50</f>
        <v>1</v>
      </c>
      <c r="P50" s="44" t="n">
        <f aca="false">N50*O50</f>
        <v>1550</v>
      </c>
    </row>
    <row r="51" customFormat="false" ht="12.95" hidden="false" customHeight="true" outlineLevel="0" collapsed="false">
      <c r="A51" s="29" t="s">
        <v>167</v>
      </c>
      <c r="B51" s="0" t="s">
        <v>190</v>
      </c>
      <c r="C51" s="30" t="s">
        <v>183</v>
      </c>
      <c r="D51" s="30" t="n">
        <v>147016</v>
      </c>
      <c r="E51" s="38" t="s">
        <v>191</v>
      </c>
      <c r="F51" s="30" t="s">
        <v>170</v>
      </c>
      <c r="G51" s="0" t="s">
        <v>171</v>
      </c>
      <c r="H51" s="30" t="s">
        <v>143</v>
      </c>
      <c r="I51" s="39" t="n">
        <v>1</v>
      </c>
      <c r="J51" s="39" t="n">
        <v>1</v>
      </c>
      <c r="K51" s="30" t="n">
        <v>16</v>
      </c>
      <c r="L51" s="40" t="n">
        <v>0.9545</v>
      </c>
      <c r="M51" s="69" t="n">
        <f aca="false">K51*L51</f>
        <v>15.272</v>
      </c>
      <c r="N51" s="45" t="n">
        <f aca="false">K51*31</f>
        <v>496</v>
      </c>
      <c r="O51" s="46" t="n">
        <f aca="false">L51</f>
        <v>0.9545</v>
      </c>
      <c r="P51" s="44" t="n">
        <f aca="false">N51*O51</f>
        <v>473.432</v>
      </c>
    </row>
    <row r="52" customFormat="false" ht="12.95" hidden="false" customHeight="true" outlineLevel="0" collapsed="false">
      <c r="A52" s="29" t="s">
        <v>167</v>
      </c>
      <c r="B52" s="0" t="s">
        <v>192</v>
      </c>
      <c r="C52" s="30" t="s">
        <v>183</v>
      </c>
      <c r="D52" s="30" t="n">
        <v>514013</v>
      </c>
      <c r="E52" s="38" t="s">
        <v>191</v>
      </c>
      <c r="F52" s="30" t="s">
        <v>170</v>
      </c>
      <c r="G52" s="0" t="s">
        <v>171</v>
      </c>
      <c r="H52" s="30" t="s">
        <v>143</v>
      </c>
      <c r="I52" s="39" t="n">
        <v>1</v>
      </c>
      <c r="J52" s="39" t="n">
        <v>1</v>
      </c>
      <c r="K52" s="30" t="n">
        <v>93</v>
      </c>
      <c r="L52" s="40" t="n">
        <v>0.9367</v>
      </c>
      <c r="M52" s="69" t="n">
        <f aca="false">K52*L52</f>
        <v>87.1131</v>
      </c>
      <c r="N52" s="45" t="n">
        <f aca="false">K52*31</f>
        <v>2883</v>
      </c>
      <c r="O52" s="46" t="n">
        <f aca="false">L52</f>
        <v>0.9367</v>
      </c>
      <c r="P52" s="44" t="n">
        <f aca="false">N52*O52</f>
        <v>2700.5061</v>
      </c>
    </row>
    <row r="53" customFormat="false" ht="12.95" hidden="false" customHeight="true" outlineLevel="0" collapsed="false">
      <c r="A53" s="29" t="s">
        <v>167</v>
      </c>
      <c r="B53" s="0" t="s">
        <v>193</v>
      </c>
      <c r="C53" s="30" t="s">
        <v>183</v>
      </c>
      <c r="D53" s="30" t="n">
        <v>147017</v>
      </c>
      <c r="E53" s="38" t="s">
        <v>194</v>
      </c>
      <c r="F53" s="30" t="s">
        <v>185</v>
      </c>
      <c r="G53" s="0" t="s">
        <v>171</v>
      </c>
      <c r="H53" s="30" t="s">
        <v>143</v>
      </c>
      <c r="I53" s="39" t="n">
        <v>1</v>
      </c>
      <c r="J53" s="39" t="n">
        <v>1</v>
      </c>
      <c r="K53" s="30" t="n">
        <v>16</v>
      </c>
      <c r="L53" s="40" t="n">
        <v>0.8641</v>
      </c>
      <c r="M53" s="69" t="n">
        <f aca="false">K53*L53</f>
        <v>13.8256</v>
      </c>
      <c r="N53" s="45" t="n">
        <f aca="false">K53*31</f>
        <v>496</v>
      </c>
      <c r="O53" s="46" t="n">
        <f aca="false">L53</f>
        <v>0.8641</v>
      </c>
      <c r="P53" s="44" t="n">
        <f aca="false">N53*O53</f>
        <v>428.5936</v>
      </c>
    </row>
    <row r="54" customFormat="false" ht="12.95" hidden="false" customHeight="true" outlineLevel="0" collapsed="false">
      <c r="A54" s="29" t="s">
        <v>167</v>
      </c>
      <c r="B54" s="0" t="s">
        <v>195</v>
      </c>
      <c r="C54" s="30" t="s">
        <v>183</v>
      </c>
      <c r="D54" s="30" t="n">
        <v>514079</v>
      </c>
      <c r="E54" s="38" t="s">
        <v>194</v>
      </c>
      <c r="F54" s="30" t="s">
        <v>185</v>
      </c>
      <c r="G54" s="0" t="s">
        <v>171</v>
      </c>
      <c r="H54" s="30" t="s">
        <v>143</v>
      </c>
      <c r="I54" s="39" t="n">
        <v>1</v>
      </c>
      <c r="J54" s="39" t="n">
        <v>1</v>
      </c>
      <c r="K54" s="30" t="n">
        <v>31</v>
      </c>
      <c r="L54" s="40" t="n">
        <v>0.8524</v>
      </c>
      <c r="M54" s="69" t="n">
        <f aca="false">K54*L54</f>
        <v>26.4244</v>
      </c>
      <c r="N54" s="45" t="n">
        <f aca="false">K54*31</f>
        <v>961</v>
      </c>
      <c r="O54" s="46" t="n">
        <f aca="false">L54</f>
        <v>0.8524</v>
      </c>
      <c r="P54" s="44" t="n">
        <f aca="false">N54*O54</f>
        <v>819.1564</v>
      </c>
    </row>
    <row r="55" customFormat="false" ht="12.95" hidden="false" customHeight="true" outlineLevel="0" collapsed="false">
      <c r="A55" s="29" t="s">
        <v>167</v>
      </c>
      <c r="B55" s="0" t="s">
        <v>196</v>
      </c>
      <c r="C55" s="30" t="s">
        <v>183</v>
      </c>
      <c r="D55" s="30" t="n">
        <v>147018</v>
      </c>
      <c r="E55" s="38" t="s">
        <v>197</v>
      </c>
      <c r="F55" s="30" t="s">
        <v>185</v>
      </c>
      <c r="G55" s="0" t="s">
        <v>171</v>
      </c>
      <c r="H55" s="30" t="s">
        <v>143</v>
      </c>
      <c r="I55" s="39" t="n">
        <v>0.743</v>
      </c>
      <c r="J55" s="39" t="n">
        <v>0.743</v>
      </c>
      <c r="K55" s="30" t="n">
        <v>65</v>
      </c>
      <c r="L55" s="40" t="n">
        <v>0.8791</v>
      </c>
      <c r="M55" s="69" t="n">
        <f aca="false">K55*L55*J55</f>
        <v>42.4561345</v>
      </c>
      <c r="N55" s="45" t="n">
        <f aca="false">K55*31</f>
        <v>2015</v>
      </c>
      <c r="O55" s="46" t="n">
        <f aca="false">L55</f>
        <v>0.8791</v>
      </c>
      <c r="P55" s="44" t="n">
        <f aca="false">N55*O55</f>
        <v>1771.3865</v>
      </c>
    </row>
    <row r="56" customFormat="false" ht="12.95" hidden="false" customHeight="true" outlineLevel="0" collapsed="false">
      <c r="A56" s="29" t="s">
        <v>167</v>
      </c>
      <c r="B56" s="0" t="s">
        <v>198</v>
      </c>
      <c r="C56" s="30" t="s">
        <v>183</v>
      </c>
      <c r="D56" s="30" t="n">
        <v>514076</v>
      </c>
      <c r="E56" s="38" t="s">
        <v>197</v>
      </c>
      <c r="F56" s="30" t="s">
        <v>185</v>
      </c>
      <c r="G56" s="0" t="s">
        <v>171</v>
      </c>
      <c r="H56" s="30" t="s">
        <v>143</v>
      </c>
      <c r="I56" s="39" t="n">
        <v>0.743</v>
      </c>
      <c r="J56" s="39" t="n">
        <v>0.743</v>
      </c>
      <c r="K56" s="30" t="n">
        <v>55</v>
      </c>
      <c r="L56" s="72" t="n">
        <v>0.864</v>
      </c>
      <c r="M56" s="69" t="n">
        <f aca="false">K56*L56*J56</f>
        <v>35.30736</v>
      </c>
      <c r="N56" s="45" t="n">
        <f aca="false">K56*31</f>
        <v>1705</v>
      </c>
      <c r="O56" s="46" t="n">
        <f aca="false">L56</f>
        <v>0.864</v>
      </c>
      <c r="P56" s="44" t="n">
        <f aca="false">N56*O56</f>
        <v>1473.12</v>
      </c>
    </row>
    <row r="57" customFormat="false" ht="12.95" hidden="false" customHeight="true" outlineLevel="0" collapsed="false">
      <c r="A57" s="29" t="s">
        <v>167</v>
      </c>
      <c r="B57" s="0" t="s">
        <v>199</v>
      </c>
      <c r="C57" s="30" t="s">
        <v>183</v>
      </c>
      <c r="D57" s="30" t="n">
        <v>147019</v>
      </c>
      <c r="E57" s="38" t="s">
        <v>200</v>
      </c>
      <c r="F57" s="30" t="s">
        <v>170</v>
      </c>
      <c r="G57" s="0" t="s">
        <v>171</v>
      </c>
      <c r="H57" s="30" t="s">
        <v>143</v>
      </c>
      <c r="I57" s="39" t="n">
        <v>1</v>
      </c>
      <c r="J57" s="39" t="n">
        <v>1</v>
      </c>
      <c r="K57" s="30" t="n">
        <v>25</v>
      </c>
      <c r="L57" s="40" t="n">
        <v>0.9869</v>
      </c>
      <c r="M57" s="69" t="n">
        <f aca="false">K57*L57</f>
        <v>24.6725</v>
      </c>
      <c r="N57" s="45" t="n">
        <f aca="false">K57*31</f>
        <v>775</v>
      </c>
      <c r="O57" s="46" t="n">
        <f aca="false">L57</f>
        <v>0.9869</v>
      </c>
      <c r="P57" s="44" t="n">
        <f aca="false">N57*O57</f>
        <v>764.8475</v>
      </c>
    </row>
    <row r="58" customFormat="false" ht="12.95" hidden="false" customHeight="true" outlineLevel="0" collapsed="false">
      <c r="A58" s="29" t="s">
        <v>167</v>
      </c>
      <c r="B58" s="0" t="s">
        <v>201</v>
      </c>
      <c r="C58" s="30" t="s">
        <v>183</v>
      </c>
      <c r="D58" s="30" t="n">
        <v>514053</v>
      </c>
      <c r="E58" s="38" t="s">
        <v>200</v>
      </c>
      <c r="F58" s="30" t="s">
        <v>170</v>
      </c>
      <c r="G58" s="0" t="s">
        <v>171</v>
      </c>
      <c r="H58" s="30" t="s">
        <v>143</v>
      </c>
      <c r="I58" s="39" t="n">
        <v>1</v>
      </c>
      <c r="J58" s="39" t="n">
        <v>1</v>
      </c>
      <c r="K58" s="30" t="n">
        <v>50</v>
      </c>
      <c r="L58" s="40" t="n">
        <v>0.9841</v>
      </c>
      <c r="M58" s="69" t="n">
        <f aca="false">K58*L58</f>
        <v>49.205</v>
      </c>
      <c r="N58" s="45" t="n">
        <f aca="false">K58*31</f>
        <v>1550</v>
      </c>
      <c r="O58" s="46" t="n">
        <f aca="false">L58</f>
        <v>0.9841</v>
      </c>
      <c r="P58" s="44" t="n">
        <f aca="false">N58*O58</f>
        <v>1525.355</v>
      </c>
    </row>
    <row r="59" customFormat="false" ht="12.95" hidden="false" customHeight="true" outlineLevel="0" collapsed="false">
      <c r="A59" s="29" t="s">
        <v>167</v>
      </c>
      <c r="B59" s="0" t="s">
        <v>202</v>
      </c>
      <c r="C59" s="30" t="s">
        <v>183</v>
      </c>
      <c r="D59" s="30" t="n">
        <v>147020</v>
      </c>
      <c r="E59" s="38" t="s">
        <v>203</v>
      </c>
      <c r="F59" s="30" t="s">
        <v>170</v>
      </c>
      <c r="G59" s="0" t="s">
        <v>171</v>
      </c>
      <c r="H59" s="30" t="s">
        <v>143</v>
      </c>
      <c r="I59" s="39" t="n">
        <v>1</v>
      </c>
      <c r="J59" s="39" t="n">
        <v>1</v>
      </c>
      <c r="K59" s="30" t="n">
        <v>35</v>
      </c>
      <c r="L59" s="72" t="n">
        <v>0.9803</v>
      </c>
      <c r="M59" s="69" t="n">
        <f aca="false">K59*L59</f>
        <v>34.3105</v>
      </c>
      <c r="N59" s="45" t="n">
        <f aca="false">K59*31</f>
        <v>1085</v>
      </c>
      <c r="O59" s="46" t="n">
        <f aca="false">L59</f>
        <v>0.9803</v>
      </c>
      <c r="P59" s="44" t="n">
        <f aca="false">N59*O59</f>
        <v>1063.6255</v>
      </c>
    </row>
    <row r="60" customFormat="false" ht="12.95" hidden="false" customHeight="true" outlineLevel="0" collapsed="false">
      <c r="A60" s="29" t="s">
        <v>167</v>
      </c>
      <c r="B60" s="0" t="s">
        <v>204</v>
      </c>
      <c r="C60" s="30" t="s">
        <v>183</v>
      </c>
      <c r="D60" s="30" t="n">
        <v>514083</v>
      </c>
      <c r="E60" s="38" t="s">
        <v>203</v>
      </c>
      <c r="F60" s="30" t="s">
        <v>170</v>
      </c>
      <c r="G60" s="0" t="s">
        <v>171</v>
      </c>
      <c r="H60" s="30" t="s">
        <v>143</v>
      </c>
      <c r="I60" s="39" t="n">
        <v>1</v>
      </c>
      <c r="J60" s="39" t="n">
        <v>1</v>
      </c>
      <c r="K60" s="30" t="n">
        <v>35</v>
      </c>
      <c r="L60" s="40" t="n">
        <v>0.9766</v>
      </c>
      <c r="M60" s="69" t="n">
        <f aca="false">K60*L60</f>
        <v>34.181</v>
      </c>
      <c r="N60" s="45" t="n">
        <f aca="false">K60*31</f>
        <v>1085</v>
      </c>
      <c r="O60" s="46" t="n">
        <f aca="false">L60</f>
        <v>0.9766</v>
      </c>
      <c r="P60" s="44" t="n">
        <f aca="false">N60*O60</f>
        <v>1059.611</v>
      </c>
    </row>
    <row r="61" customFormat="false" ht="12.95" hidden="false" customHeight="true" outlineLevel="0" collapsed="false">
      <c r="A61" s="29" t="s">
        <v>167</v>
      </c>
      <c r="B61" s="0" t="s">
        <v>205</v>
      </c>
      <c r="C61" s="30" t="s">
        <v>183</v>
      </c>
      <c r="D61" s="30" t="n">
        <v>147023</v>
      </c>
      <c r="E61" s="38" t="s">
        <v>206</v>
      </c>
      <c r="F61" s="30" t="s">
        <v>170</v>
      </c>
      <c r="G61" s="0" t="s">
        <v>171</v>
      </c>
      <c r="H61" s="30" t="s">
        <v>143</v>
      </c>
      <c r="I61" s="39" t="n">
        <v>1</v>
      </c>
      <c r="J61" s="39" t="n">
        <v>1</v>
      </c>
      <c r="K61" s="30" t="n">
        <v>16</v>
      </c>
      <c r="L61" s="40" t="n">
        <v>0.9485</v>
      </c>
      <c r="M61" s="69" t="n">
        <f aca="false">K61*L61</f>
        <v>15.176</v>
      </c>
      <c r="N61" s="45" t="n">
        <f aca="false">K61*31</f>
        <v>496</v>
      </c>
      <c r="O61" s="46" t="n">
        <f aca="false">L61</f>
        <v>0.9485</v>
      </c>
      <c r="P61" s="44" t="n">
        <f aca="false">N61*O61</f>
        <v>470.456</v>
      </c>
    </row>
    <row r="62" customFormat="false" ht="12.95" hidden="false" customHeight="true" outlineLevel="0" collapsed="false">
      <c r="A62" s="29" t="s">
        <v>167</v>
      </c>
      <c r="B62" s="0" t="s">
        <v>207</v>
      </c>
      <c r="C62" s="30" t="s">
        <v>183</v>
      </c>
      <c r="D62" s="30" t="n">
        <v>514086</v>
      </c>
      <c r="E62" s="38" t="s">
        <v>206</v>
      </c>
      <c r="F62" s="30" t="s">
        <v>170</v>
      </c>
      <c r="G62" s="0" t="s">
        <v>171</v>
      </c>
      <c r="H62" s="30" t="s">
        <v>143</v>
      </c>
      <c r="I62" s="39" t="n">
        <v>1</v>
      </c>
      <c r="J62" s="39" t="n">
        <v>1</v>
      </c>
      <c r="K62" s="30" t="n">
        <v>78</v>
      </c>
      <c r="L62" s="40" t="n">
        <v>0.9512</v>
      </c>
      <c r="M62" s="69" t="n">
        <f aca="false">K62*L62</f>
        <v>74.1936</v>
      </c>
      <c r="N62" s="45" t="n">
        <f aca="false">K62*31</f>
        <v>2418</v>
      </c>
      <c r="O62" s="46" t="n">
        <f aca="false">L62</f>
        <v>0.9512</v>
      </c>
      <c r="P62" s="44" t="n">
        <f aca="false">N62*O62</f>
        <v>2300.0016</v>
      </c>
    </row>
    <row r="63" customFormat="false" ht="12.95" hidden="false" customHeight="true" outlineLevel="0" collapsed="false">
      <c r="A63" s="29" t="s">
        <v>167</v>
      </c>
      <c r="B63" s="0" t="s">
        <v>208</v>
      </c>
      <c r="C63" s="30" t="s">
        <v>183</v>
      </c>
      <c r="D63" s="30"/>
      <c r="E63" s="38" t="s">
        <v>209</v>
      </c>
      <c r="F63" s="30" t="s">
        <v>170</v>
      </c>
      <c r="G63" s="0" t="s">
        <v>171</v>
      </c>
      <c r="H63" s="30" t="s">
        <v>143</v>
      </c>
      <c r="I63" s="39" t="n">
        <v>1</v>
      </c>
      <c r="J63" s="39" t="n">
        <v>1</v>
      </c>
      <c r="K63" s="30" t="n">
        <v>0</v>
      </c>
      <c r="L63" s="72" t="n">
        <v>0.936</v>
      </c>
      <c r="M63" s="68" t="n">
        <f aca="false">K63*L63</f>
        <v>0</v>
      </c>
      <c r="N63" s="45" t="n">
        <f aca="false">K63*31</f>
        <v>0</v>
      </c>
      <c r="O63" s="46" t="n">
        <f aca="false">L63</f>
        <v>0.936</v>
      </c>
      <c r="P63" s="44" t="n">
        <f aca="false">N63*O63</f>
        <v>0</v>
      </c>
    </row>
    <row r="64" customFormat="false" ht="12.95" hidden="false" customHeight="true" outlineLevel="0" collapsed="false">
      <c r="A64" s="29" t="s">
        <v>167</v>
      </c>
      <c r="B64" s="0" t="s">
        <v>210</v>
      </c>
      <c r="C64" s="30" t="s">
        <v>183</v>
      </c>
      <c r="D64" s="30" t="n">
        <v>514082</v>
      </c>
      <c r="E64" s="38" t="s">
        <v>209</v>
      </c>
      <c r="F64" s="30" t="s">
        <v>170</v>
      </c>
      <c r="G64" s="0" t="s">
        <v>171</v>
      </c>
      <c r="H64" s="30" t="s">
        <v>143</v>
      </c>
      <c r="I64" s="39" t="n">
        <v>1</v>
      </c>
      <c r="J64" s="39" t="n">
        <v>1</v>
      </c>
      <c r="K64" s="30" t="n">
        <v>34</v>
      </c>
      <c r="L64" s="40" t="n">
        <v>0.9365</v>
      </c>
      <c r="M64" s="69" t="n">
        <f aca="false">K64*L64</f>
        <v>31.841</v>
      </c>
      <c r="N64" s="45" t="n">
        <f aca="false">K64*31</f>
        <v>1054</v>
      </c>
      <c r="O64" s="46" t="n">
        <f aca="false">L64</f>
        <v>0.9365</v>
      </c>
      <c r="P64" s="44" t="n">
        <f aca="false">N64*O64</f>
        <v>987.071</v>
      </c>
    </row>
    <row r="65" customFormat="false" ht="12.95" hidden="false" customHeight="true" outlineLevel="0" collapsed="false">
      <c r="A65" s="29" t="s">
        <v>167</v>
      </c>
      <c r="B65" s="0" t="s">
        <v>211</v>
      </c>
      <c r="C65" s="30" t="s">
        <v>183</v>
      </c>
      <c r="D65" s="30" t="n">
        <v>147025</v>
      </c>
      <c r="E65" s="38" t="s">
        <v>212</v>
      </c>
      <c r="F65" s="30" t="s">
        <v>170</v>
      </c>
      <c r="G65" s="0" t="s">
        <v>171</v>
      </c>
      <c r="H65" s="30" t="s">
        <v>143</v>
      </c>
      <c r="I65" s="39" t="n">
        <v>1</v>
      </c>
      <c r="J65" s="39" t="n">
        <v>1</v>
      </c>
      <c r="K65" s="30" t="n">
        <v>11</v>
      </c>
      <c r="L65" s="40" t="n">
        <v>0.9279</v>
      </c>
      <c r="M65" s="69" t="n">
        <f aca="false">K65*L65</f>
        <v>10.2069</v>
      </c>
      <c r="N65" s="45" t="n">
        <f aca="false">K65*31</f>
        <v>341</v>
      </c>
      <c r="O65" s="46" t="n">
        <f aca="false">L65</f>
        <v>0.9279</v>
      </c>
      <c r="P65" s="44" t="n">
        <f aca="false">N65*O65</f>
        <v>316.4139</v>
      </c>
    </row>
    <row r="66" customFormat="false" ht="12.95" hidden="false" customHeight="true" outlineLevel="0" collapsed="false">
      <c r="A66" s="29" t="s">
        <v>167</v>
      </c>
      <c r="B66" s="0" t="s">
        <v>213</v>
      </c>
      <c r="C66" s="30" t="s">
        <v>183</v>
      </c>
      <c r="D66" s="30" t="n">
        <v>514092</v>
      </c>
      <c r="E66" s="38" t="s">
        <v>212</v>
      </c>
      <c r="F66" s="30" t="s">
        <v>170</v>
      </c>
      <c r="G66" s="0" t="s">
        <v>171</v>
      </c>
      <c r="H66" s="30" t="s">
        <v>143</v>
      </c>
      <c r="I66" s="39" t="n">
        <v>1</v>
      </c>
      <c r="J66" s="39" t="n">
        <v>1</v>
      </c>
      <c r="K66" s="30" t="n">
        <v>11</v>
      </c>
      <c r="L66" s="40" t="n">
        <v>0.9285</v>
      </c>
      <c r="M66" s="69" t="n">
        <f aca="false">K66*L66</f>
        <v>10.2135</v>
      </c>
      <c r="N66" s="45" t="n">
        <f aca="false">K66*31</f>
        <v>341</v>
      </c>
      <c r="O66" s="46" t="n">
        <f aca="false">L66</f>
        <v>0.9285</v>
      </c>
      <c r="P66" s="44" t="n">
        <f aca="false">N66*O66</f>
        <v>316.6185</v>
      </c>
    </row>
    <row r="67" customFormat="false" ht="12.95" hidden="false" customHeight="true" outlineLevel="0" collapsed="false">
      <c r="A67" s="29" t="s">
        <v>167</v>
      </c>
      <c r="B67" s="0" t="s">
        <v>214</v>
      </c>
      <c r="C67" s="30" t="s">
        <v>183</v>
      </c>
      <c r="D67" s="30" t="n">
        <v>147026</v>
      </c>
      <c r="E67" s="38" t="s">
        <v>215</v>
      </c>
      <c r="F67" s="30" t="s">
        <v>185</v>
      </c>
      <c r="G67" s="0" t="s">
        <v>171</v>
      </c>
      <c r="H67" s="30" t="s">
        <v>143</v>
      </c>
      <c r="I67" s="39" t="n">
        <v>1</v>
      </c>
      <c r="J67" s="39" t="n">
        <v>1</v>
      </c>
      <c r="K67" s="30" t="n">
        <v>14</v>
      </c>
      <c r="L67" s="72" t="n">
        <v>0.9247</v>
      </c>
      <c r="M67" s="69" t="n">
        <f aca="false">K67*L67</f>
        <v>12.9458</v>
      </c>
      <c r="N67" s="45" t="n">
        <f aca="false">K67*31</f>
        <v>434</v>
      </c>
      <c r="O67" s="46" t="n">
        <f aca="false">L67</f>
        <v>0.9247</v>
      </c>
      <c r="P67" s="44" t="n">
        <f aca="false">N67*O67</f>
        <v>401.3198</v>
      </c>
    </row>
    <row r="68" customFormat="false" ht="12.95" hidden="false" customHeight="true" outlineLevel="0" collapsed="false">
      <c r="A68" s="29" t="s">
        <v>167</v>
      </c>
      <c r="B68" s="0" t="s">
        <v>216</v>
      </c>
      <c r="C68" s="30" t="s">
        <v>183</v>
      </c>
      <c r="D68" s="30" t="n">
        <v>514074</v>
      </c>
      <c r="E68" s="38" t="s">
        <v>215</v>
      </c>
      <c r="F68" s="30" t="s">
        <v>185</v>
      </c>
      <c r="G68" s="0" t="s">
        <v>171</v>
      </c>
      <c r="H68" s="30" t="s">
        <v>143</v>
      </c>
      <c r="I68" s="39" t="n">
        <v>1</v>
      </c>
      <c r="J68" s="39" t="n">
        <v>1</v>
      </c>
      <c r="K68" s="30" t="n">
        <v>53</v>
      </c>
      <c r="L68" s="40" t="n">
        <v>0.9285</v>
      </c>
      <c r="M68" s="69" t="n">
        <f aca="false">K68*L68</f>
        <v>49.2105</v>
      </c>
      <c r="N68" s="45" t="n">
        <f aca="false">K68*31</f>
        <v>1643</v>
      </c>
      <c r="O68" s="46" t="n">
        <f aca="false">L68</f>
        <v>0.9285</v>
      </c>
      <c r="P68" s="44" t="n">
        <f aca="false">N68*O68</f>
        <v>1525.5255</v>
      </c>
    </row>
    <row r="69" customFormat="false" ht="12.95" hidden="false" customHeight="true" outlineLevel="0" collapsed="false">
      <c r="A69" s="29" t="s">
        <v>167</v>
      </c>
      <c r="B69" s="0" t="s">
        <v>217</v>
      </c>
      <c r="C69" s="30" t="s">
        <v>183</v>
      </c>
      <c r="D69" s="30" t="n">
        <v>147027</v>
      </c>
      <c r="E69" s="38" t="s">
        <v>218</v>
      </c>
      <c r="F69" s="30" t="s">
        <v>170</v>
      </c>
      <c r="G69" s="0" t="s">
        <v>171</v>
      </c>
      <c r="H69" s="30" t="s">
        <v>143</v>
      </c>
      <c r="I69" s="39" t="n">
        <v>1</v>
      </c>
      <c r="J69" s="39" t="n">
        <v>1</v>
      </c>
      <c r="K69" s="30" t="n">
        <v>12</v>
      </c>
      <c r="L69" s="40" t="n">
        <v>0.9822</v>
      </c>
      <c r="M69" s="69" t="n">
        <f aca="false">K69*L69</f>
        <v>11.7864</v>
      </c>
      <c r="N69" s="45" t="n">
        <f aca="false">K69*31</f>
        <v>372</v>
      </c>
      <c r="O69" s="46" t="n">
        <f aca="false">L69</f>
        <v>0.9822</v>
      </c>
      <c r="P69" s="44" t="n">
        <f aca="false">N69*O69</f>
        <v>365.3784</v>
      </c>
    </row>
    <row r="70" customFormat="false" ht="12.95" hidden="false" customHeight="true" outlineLevel="0" collapsed="false">
      <c r="A70" s="29" t="s">
        <v>167</v>
      </c>
      <c r="B70" s="0" t="s">
        <v>219</v>
      </c>
      <c r="C70" s="30" t="s">
        <v>183</v>
      </c>
      <c r="D70" s="30" t="n">
        <v>814011</v>
      </c>
      <c r="E70" s="38" t="s">
        <v>218</v>
      </c>
      <c r="F70" s="30" t="s">
        <v>170</v>
      </c>
      <c r="G70" s="0" t="s">
        <v>171</v>
      </c>
      <c r="H70" s="30" t="s">
        <v>143</v>
      </c>
      <c r="I70" s="39" t="n">
        <v>1</v>
      </c>
      <c r="J70" s="39" t="n">
        <v>1</v>
      </c>
      <c r="K70" s="30" t="n">
        <v>28</v>
      </c>
      <c r="L70" s="40" t="n">
        <v>0.9847</v>
      </c>
      <c r="M70" s="69" t="n">
        <f aca="false">K70*L70</f>
        <v>27.5716</v>
      </c>
      <c r="N70" s="45" t="n">
        <f aca="false">K70*31</f>
        <v>868</v>
      </c>
      <c r="O70" s="46" t="n">
        <f aca="false">L70</f>
        <v>0.9847</v>
      </c>
      <c r="P70" s="44" t="n">
        <f aca="false">N70*O70</f>
        <v>854.7196</v>
      </c>
    </row>
    <row r="71" customFormat="false" ht="12.95" hidden="false" customHeight="true" outlineLevel="0" collapsed="false">
      <c r="A71" s="29" t="s">
        <v>167</v>
      </c>
      <c r="B71" s="0" t="s">
        <v>220</v>
      </c>
      <c r="C71" s="30" t="s">
        <v>183</v>
      </c>
      <c r="D71" s="30" t="n">
        <v>147028</v>
      </c>
      <c r="E71" s="38" t="s">
        <v>221</v>
      </c>
      <c r="F71" s="30" t="s">
        <v>170</v>
      </c>
      <c r="G71" s="0" t="s">
        <v>171</v>
      </c>
      <c r="H71" s="30" t="s">
        <v>143</v>
      </c>
      <c r="I71" s="39" t="n">
        <v>1</v>
      </c>
      <c r="J71" s="39" t="n">
        <v>1</v>
      </c>
      <c r="K71" s="30" t="n">
        <v>29</v>
      </c>
      <c r="L71" s="40" t="n">
        <v>0.9927</v>
      </c>
      <c r="M71" s="69" t="n">
        <f aca="false">K71*L71</f>
        <v>28.7883</v>
      </c>
      <c r="N71" s="45" t="n">
        <f aca="false">K71*31</f>
        <v>899</v>
      </c>
      <c r="O71" s="46" t="n">
        <f aca="false">L71</f>
        <v>0.9927</v>
      </c>
      <c r="P71" s="44" t="n">
        <f aca="false">N71*O71</f>
        <v>892.4373</v>
      </c>
    </row>
    <row r="72" customFormat="false" ht="12.95" hidden="false" customHeight="true" outlineLevel="0" collapsed="false">
      <c r="A72" s="29" t="s">
        <v>167</v>
      </c>
      <c r="B72" s="0" t="s">
        <v>222</v>
      </c>
      <c r="C72" s="30" t="s">
        <v>183</v>
      </c>
      <c r="D72" s="30" t="n">
        <v>814010</v>
      </c>
      <c r="E72" s="38" t="s">
        <v>221</v>
      </c>
      <c r="F72" s="30" t="s">
        <v>170</v>
      </c>
      <c r="G72" s="0" t="s">
        <v>171</v>
      </c>
      <c r="H72" s="30" t="s">
        <v>143</v>
      </c>
      <c r="I72" s="39" t="n">
        <v>1</v>
      </c>
      <c r="J72" s="39" t="n">
        <v>1</v>
      </c>
      <c r="K72" s="30" t="n">
        <v>23</v>
      </c>
      <c r="L72" s="40" t="n">
        <v>0.9876</v>
      </c>
      <c r="M72" s="69" t="n">
        <f aca="false">K72*L72</f>
        <v>22.7148</v>
      </c>
      <c r="N72" s="45" t="n">
        <f aca="false">K72*31</f>
        <v>713</v>
      </c>
      <c r="O72" s="46" t="n">
        <f aca="false">L72</f>
        <v>0.9876</v>
      </c>
      <c r="P72" s="44" t="n">
        <f aca="false">N72*O72</f>
        <v>704.1588</v>
      </c>
    </row>
    <row r="73" customFormat="false" ht="12.95" hidden="false" customHeight="true" outlineLevel="0" collapsed="false">
      <c r="A73" s="29" t="s">
        <v>167</v>
      </c>
      <c r="B73" s="0" t="s">
        <v>223</v>
      </c>
      <c r="C73" s="30" t="s">
        <v>183</v>
      </c>
      <c r="D73" s="30" t="n">
        <v>147035</v>
      </c>
      <c r="E73" s="38" t="s">
        <v>203</v>
      </c>
      <c r="F73" s="30" t="s">
        <v>170</v>
      </c>
      <c r="G73" s="0" t="s">
        <v>171</v>
      </c>
      <c r="H73" s="30" t="s">
        <v>143</v>
      </c>
      <c r="I73" s="39" t="n">
        <v>1</v>
      </c>
      <c r="J73" s="39" t="n">
        <v>1</v>
      </c>
      <c r="K73" s="30" t="n">
        <v>16</v>
      </c>
      <c r="L73" s="40" t="n">
        <v>0.9678</v>
      </c>
      <c r="M73" s="69" t="n">
        <f aca="false">K73*L73</f>
        <v>15.4848</v>
      </c>
      <c r="N73" s="45" t="n">
        <f aca="false">K73*31</f>
        <v>496</v>
      </c>
      <c r="O73" s="46" t="n">
        <f aca="false">L73</f>
        <v>0.9678</v>
      </c>
      <c r="P73" s="44" t="n">
        <f aca="false">N73*O73</f>
        <v>480.0288</v>
      </c>
    </row>
    <row r="74" customFormat="false" ht="12.95" hidden="false" customHeight="true" outlineLevel="0" collapsed="false">
      <c r="A74" s="29" t="s">
        <v>167</v>
      </c>
      <c r="B74" s="0" t="s">
        <v>224</v>
      </c>
      <c r="C74" s="30" t="s">
        <v>183</v>
      </c>
      <c r="D74" s="30" t="n">
        <v>814014</v>
      </c>
      <c r="E74" s="38" t="s">
        <v>203</v>
      </c>
      <c r="F74" s="30" t="s">
        <v>170</v>
      </c>
      <c r="G74" s="0" t="s">
        <v>171</v>
      </c>
      <c r="H74" s="30" t="s">
        <v>143</v>
      </c>
      <c r="I74" s="39" t="n">
        <v>1</v>
      </c>
      <c r="J74" s="39" t="n">
        <v>1</v>
      </c>
      <c r="K74" s="30" t="n">
        <v>105</v>
      </c>
      <c r="L74" s="40" t="n">
        <v>0.9693</v>
      </c>
      <c r="M74" s="69" t="n">
        <f aca="false">K74*L74</f>
        <v>101.7765</v>
      </c>
      <c r="N74" s="45" t="n">
        <f aca="false">K74*31</f>
        <v>3255</v>
      </c>
      <c r="O74" s="46" t="n">
        <f aca="false">L74</f>
        <v>0.9693</v>
      </c>
      <c r="P74" s="44" t="n">
        <f aca="false">N74*O74</f>
        <v>3155.0715</v>
      </c>
    </row>
    <row r="75" customFormat="false" ht="12.95" hidden="false" customHeight="true" outlineLevel="0" collapsed="false">
      <c r="A75" s="29" t="s">
        <v>167</v>
      </c>
      <c r="B75" s="0" t="s">
        <v>225</v>
      </c>
      <c r="C75" s="30" t="s">
        <v>183</v>
      </c>
      <c r="D75" s="30" t="n">
        <v>147036</v>
      </c>
      <c r="E75" s="38" t="s">
        <v>226</v>
      </c>
      <c r="F75" s="30" t="s">
        <v>185</v>
      </c>
      <c r="G75" s="0" t="s">
        <v>171</v>
      </c>
      <c r="H75" s="30" t="s">
        <v>143</v>
      </c>
      <c r="I75" s="39" t="n">
        <v>1</v>
      </c>
      <c r="J75" s="39" t="n">
        <v>1</v>
      </c>
      <c r="K75" s="30" t="n">
        <v>24</v>
      </c>
      <c r="L75" s="40" t="n">
        <v>0.9459</v>
      </c>
      <c r="M75" s="69" t="n">
        <f aca="false">K75*L75</f>
        <v>22.7016</v>
      </c>
      <c r="N75" s="45" t="n">
        <f aca="false">K75*31</f>
        <v>744</v>
      </c>
      <c r="O75" s="46" t="n">
        <f aca="false">L75</f>
        <v>0.9459</v>
      </c>
      <c r="P75" s="44" t="n">
        <f aca="false">N75*O75</f>
        <v>703.7496</v>
      </c>
    </row>
    <row r="76" customFormat="false" ht="12.95" hidden="false" customHeight="true" outlineLevel="0" collapsed="false">
      <c r="A76" s="29" t="s">
        <v>167</v>
      </c>
      <c r="B76" s="0" t="s">
        <v>227</v>
      </c>
      <c r="C76" s="30" t="s">
        <v>183</v>
      </c>
      <c r="D76" s="30" t="n">
        <v>514056</v>
      </c>
      <c r="E76" s="38" t="s">
        <v>226</v>
      </c>
      <c r="F76" s="30" t="s">
        <v>185</v>
      </c>
      <c r="G76" s="0" t="s">
        <v>171</v>
      </c>
      <c r="H76" s="30" t="s">
        <v>143</v>
      </c>
      <c r="I76" s="39" t="n">
        <v>1</v>
      </c>
      <c r="J76" s="39" t="n">
        <v>1</v>
      </c>
      <c r="K76" s="30" t="n">
        <v>22</v>
      </c>
      <c r="L76" s="40" t="n">
        <v>0.9447</v>
      </c>
      <c r="M76" s="69" t="n">
        <f aca="false">K76*L76</f>
        <v>20.7834</v>
      </c>
      <c r="N76" s="45" t="n">
        <f aca="false">K76*31</f>
        <v>682</v>
      </c>
      <c r="O76" s="46" t="n">
        <f aca="false">L76</f>
        <v>0.9447</v>
      </c>
      <c r="P76" s="44" t="n">
        <f aca="false">N76*O76</f>
        <v>644.2854</v>
      </c>
    </row>
    <row r="77" customFormat="false" ht="12.95" hidden="false" customHeight="true" outlineLevel="0" collapsed="false">
      <c r="A77" s="29" t="s">
        <v>167</v>
      </c>
      <c r="B77" s="0" t="s">
        <v>228</v>
      </c>
      <c r="C77" s="30" t="s">
        <v>183</v>
      </c>
      <c r="D77" s="30" t="n">
        <v>514081</v>
      </c>
      <c r="E77" s="38" t="s">
        <v>229</v>
      </c>
      <c r="F77" s="30" t="s">
        <v>170</v>
      </c>
      <c r="G77" s="0" t="s">
        <v>171</v>
      </c>
      <c r="H77" s="30" t="s">
        <v>143</v>
      </c>
      <c r="I77" s="39" t="n">
        <v>1</v>
      </c>
      <c r="J77" s="39" t="n">
        <v>1</v>
      </c>
      <c r="K77" s="30" t="n">
        <v>16</v>
      </c>
      <c r="L77" s="40" t="n">
        <v>0.9085</v>
      </c>
      <c r="M77" s="69" t="n">
        <f aca="false">K77*L77</f>
        <v>14.536</v>
      </c>
      <c r="N77" s="45" t="n">
        <f aca="false">K77*31</f>
        <v>496</v>
      </c>
      <c r="O77" s="46" t="n">
        <f aca="false">L77</f>
        <v>0.9085</v>
      </c>
      <c r="P77" s="44" t="n">
        <f aca="false">N77*O77</f>
        <v>450.616</v>
      </c>
    </row>
    <row r="78" customFormat="false" ht="12.95" hidden="false" customHeight="true" outlineLevel="0" collapsed="false">
      <c r="A78" s="29" t="s">
        <v>167</v>
      </c>
      <c r="B78" s="0" t="s">
        <v>230</v>
      </c>
      <c r="C78" s="30" t="s">
        <v>183</v>
      </c>
      <c r="D78" s="30" t="n">
        <v>147038</v>
      </c>
      <c r="E78" s="38" t="s">
        <v>229</v>
      </c>
      <c r="F78" s="30" t="s">
        <v>170</v>
      </c>
      <c r="G78" s="0" t="s">
        <v>171</v>
      </c>
      <c r="H78" s="30" t="s">
        <v>143</v>
      </c>
      <c r="I78" s="39" t="n">
        <v>1</v>
      </c>
      <c r="J78" s="39" t="n">
        <v>1</v>
      </c>
      <c r="K78" s="30" t="n">
        <v>99</v>
      </c>
      <c r="L78" s="72" t="n">
        <v>0.8798</v>
      </c>
      <c r="M78" s="69" t="n">
        <f aca="false">K78*L78</f>
        <v>87.1002</v>
      </c>
      <c r="N78" s="45" t="n">
        <f aca="false">K78*31</f>
        <v>3069</v>
      </c>
      <c r="O78" s="46" t="n">
        <f aca="false">L78</f>
        <v>0.8798</v>
      </c>
      <c r="P78" s="44" t="n">
        <f aca="false">N78*O78</f>
        <v>2700.1062</v>
      </c>
    </row>
    <row r="79" customFormat="false" ht="12.95" hidden="false" customHeight="true" outlineLevel="0" collapsed="false">
      <c r="A79" s="29" t="s">
        <v>167</v>
      </c>
      <c r="B79" s="0" t="s">
        <v>231</v>
      </c>
      <c r="C79" s="30" t="s">
        <v>183</v>
      </c>
      <c r="D79" s="30" t="n">
        <v>147039</v>
      </c>
      <c r="E79" s="38" t="s">
        <v>232</v>
      </c>
      <c r="F79" s="30" t="s">
        <v>170</v>
      </c>
      <c r="G79" s="0" t="s">
        <v>171</v>
      </c>
      <c r="H79" s="30" t="s">
        <v>143</v>
      </c>
      <c r="I79" s="39" t="n">
        <v>1</v>
      </c>
      <c r="J79" s="39" t="n">
        <v>1</v>
      </c>
      <c r="K79" s="30" t="n">
        <v>15</v>
      </c>
      <c r="L79" s="72" t="n">
        <v>0.968</v>
      </c>
      <c r="M79" s="69" t="n">
        <f aca="false">K79*L79</f>
        <v>14.52</v>
      </c>
      <c r="N79" s="45" t="n">
        <f aca="false">K79*31</f>
        <v>465</v>
      </c>
      <c r="O79" s="46" t="n">
        <f aca="false">L79</f>
        <v>0.968</v>
      </c>
      <c r="P79" s="44" t="n">
        <f aca="false">N79*O79</f>
        <v>450.12</v>
      </c>
    </row>
    <row r="80" customFormat="false" ht="12.95" hidden="false" customHeight="true" outlineLevel="0" collapsed="false">
      <c r="A80" s="29" t="s">
        <v>167</v>
      </c>
      <c r="B80" s="73" t="s">
        <v>233</v>
      </c>
      <c r="C80" s="40" t="s">
        <v>183</v>
      </c>
      <c r="D80" s="40" t="n">
        <v>514054</v>
      </c>
      <c r="E80" s="74" t="s">
        <v>234</v>
      </c>
      <c r="F80" s="40" t="s">
        <v>170</v>
      </c>
      <c r="G80" s="73" t="s">
        <v>171</v>
      </c>
      <c r="H80" s="30" t="s">
        <v>143</v>
      </c>
      <c r="I80" s="39" t="n">
        <v>1</v>
      </c>
      <c r="J80" s="39" t="n">
        <v>1</v>
      </c>
      <c r="K80" s="30" t="n">
        <v>70</v>
      </c>
      <c r="L80" s="40" t="n">
        <v>0.9724</v>
      </c>
      <c r="M80" s="69" t="n">
        <f aca="false">K80*L80</f>
        <v>68.068</v>
      </c>
      <c r="N80" s="45" t="n">
        <f aca="false">K80*31</f>
        <v>2170</v>
      </c>
      <c r="O80" s="46" t="n">
        <f aca="false">L80</f>
        <v>0.9724</v>
      </c>
      <c r="P80" s="44" t="n">
        <f aca="false">N80*O80</f>
        <v>2110.108</v>
      </c>
    </row>
    <row r="81" customFormat="false" ht="12.95" hidden="false" customHeight="true" outlineLevel="0" collapsed="false">
      <c r="A81" s="29" t="s">
        <v>167</v>
      </c>
      <c r="B81" s="0" t="s">
        <v>235</v>
      </c>
      <c r="C81" s="30" t="s">
        <v>183</v>
      </c>
      <c r="D81" s="30" t="n">
        <v>147040</v>
      </c>
      <c r="E81" s="38" t="s">
        <v>236</v>
      </c>
      <c r="F81" s="30" t="s">
        <v>170</v>
      </c>
      <c r="G81" s="0" t="s">
        <v>171</v>
      </c>
      <c r="H81" s="30" t="s">
        <v>143</v>
      </c>
      <c r="I81" s="39" t="n">
        <v>1</v>
      </c>
      <c r="J81" s="39" t="n">
        <v>1</v>
      </c>
      <c r="K81" s="30" t="n">
        <v>14</v>
      </c>
      <c r="L81" s="40" t="n">
        <v>0.9815</v>
      </c>
      <c r="M81" s="69" t="n">
        <f aca="false">K81*L81</f>
        <v>13.741</v>
      </c>
      <c r="N81" s="45" t="n">
        <f aca="false">K81*31</f>
        <v>434</v>
      </c>
      <c r="O81" s="46" t="n">
        <f aca="false">L81</f>
        <v>0.9815</v>
      </c>
      <c r="P81" s="44" t="n">
        <f aca="false">N81*O81</f>
        <v>425.971</v>
      </c>
    </row>
    <row r="82" customFormat="false" ht="12.95" hidden="false" customHeight="true" outlineLevel="0" collapsed="false">
      <c r="A82" s="29" t="s">
        <v>167</v>
      </c>
      <c r="B82" s="0" t="s">
        <v>237</v>
      </c>
      <c r="C82" s="30" t="s">
        <v>183</v>
      </c>
      <c r="D82" s="30" t="n">
        <v>514084</v>
      </c>
      <c r="E82" s="38" t="s">
        <v>236</v>
      </c>
      <c r="F82" s="30" t="s">
        <v>170</v>
      </c>
      <c r="G82" s="0" t="s">
        <v>171</v>
      </c>
      <c r="H82" s="30" t="s">
        <v>143</v>
      </c>
      <c r="I82" s="39" t="n">
        <v>1</v>
      </c>
      <c r="J82" s="39" t="n">
        <v>1</v>
      </c>
      <c r="K82" s="30" t="n">
        <v>48</v>
      </c>
      <c r="L82" s="40" t="n">
        <v>0.9856</v>
      </c>
      <c r="M82" s="69" t="n">
        <f aca="false">K82*L82</f>
        <v>47.3088</v>
      </c>
      <c r="N82" s="45" t="n">
        <f aca="false">K82*31</f>
        <v>1488</v>
      </c>
      <c r="O82" s="46" t="n">
        <f aca="false">L82</f>
        <v>0.9856</v>
      </c>
      <c r="P82" s="44" t="n">
        <f aca="false">N82*O82</f>
        <v>1466.5728</v>
      </c>
    </row>
    <row r="83" customFormat="false" ht="12.95" hidden="false" customHeight="true" outlineLevel="0" collapsed="false">
      <c r="A83" s="29" t="s">
        <v>167</v>
      </c>
      <c r="B83" s="0" t="s">
        <v>238</v>
      </c>
      <c r="C83" s="30" t="s">
        <v>183</v>
      </c>
      <c r="D83" s="30" t="n">
        <v>147041</v>
      </c>
      <c r="E83" s="38" t="s">
        <v>234</v>
      </c>
      <c r="F83" s="30" t="s">
        <v>170</v>
      </c>
      <c r="G83" s="0" t="s">
        <v>171</v>
      </c>
      <c r="H83" s="30" t="s">
        <v>143</v>
      </c>
      <c r="I83" s="39" t="n">
        <v>1</v>
      </c>
      <c r="J83" s="39" t="n">
        <v>1</v>
      </c>
      <c r="K83" s="30" t="n">
        <v>20</v>
      </c>
      <c r="L83" s="40" t="n">
        <v>0.9622</v>
      </c>
      <c r="M83" s="69" t="n">
        <f aca="false">K83*L83</f>
        <v>19.244</v>
      </c>
      <c r="N83" s="45" t="n">
        <f aca="false">K83*31</f>
        <v>620</v>
      </c>
      <c r="O83" s="46" t="n">
        <f aca="false">L83</f>
        <v>0.9622</v>
      </c>
      <c r="P83" s="44" t="n">
        <f aca="false">N83*O83</f>
        <v>596.564</v>
      </c>
    </row>
    <row r="84" customFormat="false" ht="12.95" hidden="false" customHeight="true" outlineLevel="0" collapsed="false">
      <c r="A84" s="29" t="s">
        <v>167</v>
      </c>
      <c r="B84" s="0" t="s">
        <v>239</v>
      </c>
      <c r="C84" s="30" t="s">
        <v>183</v>
      </c>
      <c r="D84" s="30" t="n">
        <v>514087</v>
      </c>
      <c r="E84" s="38" t="s">
        <v>234</v>
      </c>
      <c r="F84" s="30" t="s">
        <v>170</v>
      </c>
      <c r="G84" s="0" t="s">
        <v>171</v>
      </c>
      <c r="H84" s="30" t="s">
        <v>143</v>
      </c>
      <c r="I84" s="39" t="n">
        <v>1</v>
      </c>
      <c r="J84" s="39" t="n">
        <v>1</v>
      </c>
      <c r="K84" s="30" t="n">
        <v>17</v>
      </c>
      <c r="L84" s="40" t="n">
        <v>0.8987</v>
      </c>
      <c r="M84" s="69" t="n">
        <f aca="false">K84*L84</f>
        <v>15.2779</v>
      </c>
      <c r="N84" s="45" t="n">
        <f aca="false">K84*31</f>
        <v>527</v>
      </c>
      <c r="O84" s="46" t="n">
        <f aca="false">L84</f>
        <v>0.8987</v>
      </c>
      <c r="P84" s="44" t="n">
        <f aca="false">N84*O84</f>
        <v>473.6149</v>
      </c>
    </row>
    <row r="85" customFormat="false" ht="12.95" hidden="false" customHeight="true" outlineLevel="0" collapsed="false">
      <c r="A85" s="29" t="s">
        <v>167</v>
      </c>
      <c r="B85" s="0" t="s">
        <v>240</v>
      </c>
      <c r="C85" s="30" t="s">
        <v>183</v>
      </c>
      <c r="D85" s="30" t="n">
        <v>147042</v>
      </c>
      <c r="E85" s="38" t="s">
        <v>241</v>
      </c>
      <c r="F85" s="30" t="s">
        <v>170</v>
      </c>
      <c r="G85" s="0" t="s">
        <v>171</v>
      </c>
      <c r="H85" s="30" t="s">
        <v>143</v>
      </c>
      <c r="I85" s="39" t="n">
        <v>1</v>
      </c>
      <c r="J85" s="39" t="n">
        <v>1</v>
      </c>
      <c r="K85" s="30" t="n">
        <v>55</v>
      </c>
      <c r="L85" s="72" t="n">
        <v>0.9595</v>
      </c>
      <c r="M85" s="69" t="n">
        <f aca="false">K85*L85</f>
        <v>52.7725</v>
      </c>
      <c r="N85" s="45" t="n">
        <f aca="false">K85*31</f>
        <v>1705</v>
      </c>
      <c r="O85" s="46" t="n">
        <f aca="false">L85</f>
        <v>0.9595</v>
      </c>
      <c r="P85" s="44" t="n">
        <f aca="false">N85*O85</f>
        <v>1635.9475</v>
      </c>
    </row>
    <row r="86" customFormat="false" ht="12.95" hidden="false" customHeight="true" outlineLevel="0" collapsed="false">
      <c r="A86" s="29" t="s">
        <v>167</v>
      </c>
      <c r="B86" s="0" t="s">
        <v>242</v>
      </c>
      <c r="C86" s="30" t="s">
        <v>183</v>
      </c>
      <c r="D86" s="30" t="n">
        <v>514055</v>
      </c>
      <c r="E86" s="38" t="s">
        <v>241</v>
      </c>
      <c r="F86" s="30" t="s">
        <v>170</v>
      </c>
      <c r="G86" s="0" t="s">
        <v>171</v>
      </c>
      <c r="H86" s="30" t="s">
        <v>143</v>
      </c>
      <c r="I86" s="39" t="n">
        <v>1</v>
      </c>
      <c r="J86" s="39" t="n">
        <v>1</v>
      </c>
      <c r="K86" s="30" t="n">
        <v>58</v>
      </c>
      <c r="L86" s="72" t="n">
        <v>0.9504</v>
      </c>
      <c r="M86" s="69" t="n">
        <f aca="false">K86*L86</f>
        <v>55.1232</v>
      </c>
      <c r="N86" s="45" t="n">
        <f aca="false">K86*31</f>
        <v>1798</v>
      </c>
      <c r="O86" s="46" t="n">
        <f aca="false">L86</f>
        <v>0.9504</v>
      </c>
      <c r="P86" s="44" t="n">
        <f aca="false">N86*O86</f>
        <v>1708.8192</v>
      </c>
    </row>
    <row r="87" customFormat="false" ht="12.95" hidden="false" customHeight="true" outlineLevel="0" collapsed="false">
      <c r="A87" s="29" t="s">
        <v>167</v>
      </c>
      <c r="B87" s="0" t="s">
        <v>243</v>
      </c>
      <c r="C87" s="30" t="s">
        <v>183</v>
      </c>
      <c r="D87" s="30" t="n">
        <v>147044</v>
      </c>
      <c r="E87" s="38" t="s">
        <v>244</v>
      </c>
      <c r="F87" s="30" t="s">
        <v>170</v>
      </c>
      <c r="G87" s="0" t="s">
        <v>171</v>
      </c>
      <c r="H87" s="30" t="s">
        <v>143</v>
      </c>
      <c r="I87" s="39" t="n">
        <v>1</v>
      </c>
      <c r="J87" s="39" t="n">
        <v>1</v>
      </c>
      <c r="K87" s="30" t="n">
        <v>48</v>
      </c>
      <c r="L87" s="40" t="n">
        <v>0.9578</v>
      </c>
      <c r="M87" s="69" t="n">
        <f aca="false">K87*L87</f>
        <v>45.9744</v>
      </c>
      <c r="N87" s="45" t="n">
        <f aca="false">K87*31</f>
        <v>1488</v>
      </c>
      <c r="O87" s="46" t="n">
        <f aca="false">L87</f>
        <v>0.9578</v>
      </c>
      <c r="P87" s="44" t="n">
        <f aca="false">N87*O87</f>
        <v>1425.2064</v>
      </c>
    </row>
    <row r="88" customFormat="false" ht="12.95" hidden="false" customHeight="true" outlineLevel="0" collapsed="false">
      <c r="A88" s="29" t="s">
        <v>167</v>
      </c>
      <c r="B88" s="73" t="s">
        <v>245</v>
      </c>
      <c r="C88" s="40" t="s">
        <v>183</v>
      </c>
      <c r="D88" s="40" t="n">
        <v>514072</v>
      </c>
      <c r="E88" s="74" t="s">
        <v>246</v>
      </c>
      <c r="F88" s="40" t="s">
        <v>170</v>
      </c>
      <c r="G88" s="0" t="s">
        <v>171</v>
      </c>
      <c r="H88" s="30" t="s">
        <v>143</v>
      </c>
      <c r="I88" s="39" t="n">
        <v>1</v>
      </c>
      <c r="J88" s="39" t="n">
        <v>1</v>
      </c>
      <c r="K88" s="30" t="n">
        <v>0</v>
      </c>
      <c r="L88" s="40" t="n">
        <v>0.935</v>
      </c>
      <c r="M88" s="68" t="n">
        <f aca="false">K88*L88</f>
        <v>0</v>
      </c>
      <c r="N88" s="45" t="n">
        <f aca="false">K88*31</f>
        <v>0</v>
      </c>
      <c r="O88" s="46" t="n">
        <f aca="false">L88</f>
        <v>0.935</v>
      </c>
      <c r="P88" s="44" t="n">
        <f aca="false">N88*O88</f>
        <v>0</v>
      </c>
    </row>
    <row r="89" customFormat="false" ht="12.95" hidden="false" customHeight="true" outlineLevel="0" collapsed="false">
      <c r="A89" s="29" t="s">
        <v>167</v>
      </c>
      <c r="B89" s="0" t="s">
        <v>247</v>
      </c>
      <c r="C89" s="30" t="s">
        <v>183</v>
      </c>
      <c r="D89" s="30" t="n">
        <v>147045</v>
      </c>
      <c r="E89" s="38" t="s">
        <v>248</v>
      </c>
      <c r="F89" s="30" t="s">
        <v>170</v>
      </c>
      <c r="G89" s="0" t="s">
        <v>171</v>
      </c>
      <c r="H89" s="30" t="s">
        <v>143</v>
      </c>
      <c r="I89" s="39" t="n">
        <v>1</v>
      </c>
      <c r="J89" s="39" t="n">
        <v>1</v>
      </c>
      <c r="K89" s="30" t="n">
        <v>19</v>
      </c>
      <c r="L89" s="72" t="n">
        <v>0.998</v>
      </c>
      <c r="M89" s="69" t="n">
        <f aca="false">K89*L89</f>
        <v>18.962</v>
      </c>
      <c r="N89" s="45" t="n">
        <f aca="false">K89*31</f>
        <v>589</v>
      </c>
      <c r="O89" s="46" t="n">
        <f aca="false">L89</f>
        <v>0.998</v>
      </c>
      <c r="P89" s="44" t="n">
        <f aca="false">N89*O89</f>
        <v>587.822</v>
      </c>
    </row>
    <row r="90" customFormat="false" ht="12.95" hidden="false" customHeight="true" outlineLevel="0" collapsed="false">
      <c r="A90" s="29" t="s">
        <v>167</v>
      </c>
      <c r="B90" s="0" t="s">
        <v>249</v>
      </c>
      <c r="C90" s="30" t="s">
        <v>183</v>
      </c>
      <c r="D90" s="30" t="n">
        <v>514071</v>
      </c>
      <c r="E90" s="38" t="s">
        <v>248</v>
      </c>
      <c r="F90" s="30" t="s">
        <v>170</v>
      </c>
      <c r="G90" s="0" t="s">
        <v>171</v>
      </c>
      <c r="H90" s="30" t="s">
        <v>143</v>
      </c>
      <c r="I90" s="39" t="n">
        <v>1</v>
      </c>
      <c r="J90" s="39" t="n">
        <v>1</v>
      </c>
      <c r="K90" s="30" t="n">
        <v>38</v>
      </c>
      <c r="L90" s="40" t="n">
        <v>0.9981</v>
      </c>
      <c r="M90" s="69" t="n">
        <f aca="false">K90*L90</f>
        <v>37.9278</v>
      </c>
      <c r="N90" s="45" t="n">
        <f aca="false">K90*31</f>
        <v>1178</v>
      </c>
      <c r="O90" s="46" t="n">
        <f aca="false">L90</f>
        <v>0.9981</v>
      </c>
      <c r="P90" s="44" t="n">
        <f aca="false">N90*O90</f>
        <v>1175.7618</v>
      </c>
    </row>
    <row r="91" customFormat="false" ht="12.95" hidden="false" customHeight="true" outlineLevel="0" collapsed="false">
      <c r="A91" s="29" t="s">
        <v>167</v>
      </c>
      <c r="B91" s="0" t="s">
        <v>250</v>
      </c>
      <c r="C91" s="30" t="s">
        <v>183</v>
      </c>
      <c r="D91" s="30" t="n">
        <v>147046</v>
      </c>
      <c r="E91" s="38" t="s">
        <v>188</v>
      </c>
      <c r="F91" s="30" t="s">
        <v>185</v>
      </c>
      <c r="G91" s="0" t="s">
        <v>171</v>
      </c>
      <c r="H91" s="30" t="s">
        <v>143</v>
      </c>
      <c r="I91" s="39" t="n">
        <v>1</v>
      </c>
      <c r="J91" s="39" t="n">
        <v>1</v>
      </c>
      <c r="K91" s="30" t="n">
        <v>46</v>
      </c>
      <c r="L91" s="40" t="n">
        <v>0.8082</v>
      </c>
      <c r="M91" s="69" t="n">
        <f aca="false">K91*L91</f>
        <v>37.1772</v>
      </c>
      <c r="N91" s="45" t="n">
        <f aca="false">K91*31</f>
        <v>1426</v>
      </c>
      <c r="O91" s="46" t="n">
        <f aca="false">L91</f>
        <v>0.8082</v>
      </c>
      <c r="P91" s="44" t="n">
        <f aca="false">N91*O91</f>
        <v>1152.4932</v>
      </c>
    </row>
    <row r="92" customFormat="false" ht="12.95" hidden="false" customHeight="true" outlineLevel="0" collapsed="false">
      <c r="A92" s="29" t="s">
        <v>167</v>
      </c>
      <c r="B92" s="73" t="s">
        <v>251</v>
      </c>
      <c r="C92" s="40" t="s">
        <v>183</v>
      </c>
      <c r="D92" s="40" t="n">
        <v>514057</v>
      </c>
      <c r="E92" s="74" t="s">
        <v>252</v>
      </c>
      <c r="F92" s="40" t="s">
        <v>185</v>
      </c>
      <c r="G92" s="0" t="s">
        <v>171</v>
      </c>
      <c r="H92" s="30" t="s">
        <v>143</v>
      </c>
      <c r="I92" s="39" t="n">
        <v>1</v>
      </c>
      <c r="J92" s="39" t="n">
        <v>1</v>
      </c>
      <c r="K92" s="30" t="n">
        <v>38</v>
      </c>
      <c r="L92" s="40" t="n">
        <v>0.8161</v>
      </c>
      <c r="M92" s="69" t="n">
        <f aca="false">K92*L92</f>
        <v>31.0118</v>
      </c>
      <c r="N92" s="45" t="n">
        <f aca="false">K92*31</f>
        <v>1178</v>
      </c>
      <c r="O92" s="46" t="n">
        <f aca="false">L92</f>
        <v>0.8161</v>
      </c>
      <c r="P92" s="44" t="n">
        <f aca="false">N92*O92</f>
        <v>961.3658</v>
      </c>
    </row>
    <row r="93" customFormat="false" ht="12.95" hidden="false" customHeight="true" outlineLevel="0" collapsed="false">
      <c r="A93" s="29" t="s">
        <v>167</v>
      </c>
      <c r="B93" s="0" t="s">
        <v>253</v>
      </c>
      <c r="C93" s="30" t="s">
        <v>183</v>
      </c>
      <c r="D93" s="30" t="n">
        <v>147048</v>
      </c>
      <c r="E93" s="38" t="s">
        <v>254</v>
      </c>
      <c r="F93" s="30" t="s">
        <v>170</v>
      </c>
      <c r="G93" s="0" t="s">
        <v>171</v>
      </c>
      <c r="H93" s="30" t="s">
        <v>143</v>
      </c>
      <c r="I93" s="39" t="n">
        <v>1</v>
      </c>
      <c r="J93" s="39" t="n">
        <v>1</v>
      </c>
      <c r="K93" s="30" t="n">
        <v>13</v>
      </c>
      <c r="L93" s="40" t="n">
        <v>0.9467</v>
      </c>
      <c r="M93" s="69" t="n">
        <f aca="false">K93*L93</f>
        <v>12.3071</v>
      </c>
      <c r="N93" s="45" t="n">
        <f aca="false">K93*31</f>
        <v>403</v>
      </c>
      <c r="O93" s="46" t="n">
        <f aca="false">L93</f>
        <v>0.9467</v>
      </c>
      <c r="P93" s="44" t="n">
        <f aca="false">N93*O93</f>
        <v>381.5201</v>
      </c>
    </row>
    <row r="94" customFormat="false" ht="12.95" hidden="false" customHeight="true" outlineLevel="0" collapsed="false">
      <c r="A94" s="29" t="s">
        <v>167</v>
      </c>
      <c r="B94" s="0" t="s">
        <v>255</v>
      </c>
      <c r="C94" s="30" t="s">
        <v>183</v>
      </c>
      <c r="D94" s="30" t="n">
        <v>514080</v>
      </c>
      <c r="E94" s="38" t="s">
        <v>254</v>
      </c>
      <c r="F94" s="30" t="s">
        <v>170</v>
      </c>
      <c r="G94" s="0" t="s">
        <v>171</v>
      </c>
      <c r="H94" s="30" t="s">
        <v>143</v>
      </c>
      <c r="I94" s="39" t="n">
        <v>1</v>
      </c>
      <c r="J94" s="39" t="n">
        <v>1</v>
      </c>
      <c r="K94" s="30" t="n">
        <v>5</v>
      </c>
      <c r="L94" s="40" t="n">
        <v>0.9086</v>
      </c>
      <c r="M94" s="69" t="n">
        <f aca="false">K94*L94</f>
        <v>4.543</v>
      </c>
      <c r="N94" s="45" t="n">
        <f aca="false">K94*31</f>
        <v>155</v>
      </c>
      <c r="O94" s="46" t="n">
        <f aca="false">L94</f>
        <v>0.9086</v>
      </c>
      <c r="P94" s="44" t="n">
        <f aca="false">N94*O94</f>
        <v>140.833</v>
      </c>
    </row>
    <row r="95" customFormat="false" ht="12.95" hidden="false" customHeight="true" outlineLevel="0" collapsed="false">
      <c r="A95" s="29" t="s">
        <v>167</v>
      </c>
      <c r="B95" s="0" t="s">
        <v>256</v>
      </c>
      <c r="C95" s="30" t="s">
        <v>183</v>
      </c>
      <c r="D95" s="30" t="n">
        <v>147050</v>
      </c>
      <c r="E95" s="38" t="s">
        <v>257</v>
      </c>
      <c r="F95" s="30" t="s">
        <v>185</v>
      </c>
      <c r="G95" s="0" t="s">
        <v>171</v>
      </c>
      <c r="H95" s="30" t="s">
        <v>143</v>
      </c>
      <c r="I95" s="39" t="n">
        <v>1</v>
      </c>
      <c r="J95" s="39" t="n">
        <v>1</v>
      </c>
      <c r="K95" s="30" t="n">
        <v>5</v>
      </c>
      <c r="L95" s="40" t="n">
        <v>0.9145</v>
      </c>
      <c r="M95" s="69" t="n">
        <f aca="false">K95*L95</f>
        <v>4.5725</v>
      </c>
      <c r="N95" s="45" t="n">
        <f aca="false">K95*31</f>
        <v>155</v>
      </c>
      <c r="O95" s="46" t="n">
        <f aca="false">L95</f>
        <v>0.9145</v>
      </c>
      <c r="P95" s="44" t="n">
        <f aca="false">N95*O95</f>
        <v>141.7475</v>
      </c>
    </row>
    <row r="96" customFormat="false" ht="12.95" hidden="false" customHeight="true" outlineLevel="0" collapsed="false">
      <c r="A96" s="29" t="s">
        <v>167</v>
      </c>
      <c r="B96" s="0" t="s">
        <v>258</v>
      </c>
      <c r="C96" s="30" t="s">
        <v>183</v>
      </c>
      <c r="D96" s="30"/>
      <c r="E96" s="38" t="s">
        <v>257</v>
      </c>
      <c r="F96" s="30" t="s">
        <v>185</v>
      </c>
      <c r="G96" s="0" t="s">
        <v>171</v>
      </c>
      <c r="H96" s="30" t="s">
        <v>143</v>
      </c>
      <c r="I96" s="39" t="n">
        <v>1</v>
      </c>
      <c r="J96" s="39" t="n">
        <v>1</v>
      </c>
      <c r="K96" s="30" t="n">
        <v>25</v>
      </c>
      <c r="L96" s="40" t="n">
        <v>0.9145</v>
      </c>
      <c r="M96" s="69" t="n">
        <f aca="false">K96*L96</f>
        <v>22.8625</v>
      </c>
      <c r="N96" s="45" t="n">
        <f aca="false">K96*31</f>
        <v>775</v>
      </c>
      <c r="O96" s="46" t="n">
        <f aca="false">L96</f>
        <v>0.9145</v>
      </c>
      <c r="P96" s="44" t="n">
        <f aca="false">N96*O96</f>
        <v>708.7375</v>
      </c>
    </row>
    <row r="97" customFormat="false" ht="12.95" hidden="false" customHeight="true" outlineLevel="0" collapsed="false">
      <c r="A97" s="29" t="s">
        <v>167</v>
      </c>
      <c r="B97" s="0" t="s">
        <v>259</v>
      </c>
      <c r="C97" s="30" t="s">
        <v>183</v>
      </c>
      <c r="D97" s="30" t="n">
        <v>147052</v>
      </c>
      <c r="E97" s="38" t="s">
        <v>260</v>
      </c>
      <c r="F97" s="30" t="s">
        <v>170</v>
      </c>
      <c r="G97" s="0" t="s">
        <v>171</v>
      </c>
      <c r="H97" s="30" t="s">
        <v>143</v>
      </c>
      <c r="I97" s="39" t="n">
        <v>1</v>
      </c>
      <c r="J97" s="39" t="n">
        <v>1</v>
      </c>
      <c r="K97" s="30" t="n">
        <v>30</v>
      </c>
      <c r="L97" s="40" t="n">
        <v>0.9488</v>
      </c>
      <c r="M97" s="69" t="n">
        <f aca="false">K97*L97</f>
        <v>28.464</v>
      </c>
      <c r="N97" s="45" t="n">
        <f aca="false">K97*31</f>
        <v>930</v>
      </c>
      <c r="O97" s="46" t="n">
        <f aca="false">L97</f>
        <v>0.9488</v>
      </c>
      <c r="P97" s="44" t="n">
        <f aca="false">N97*O97</f>
        <v>882.384</v>
      </c>
    </row>
    <row r="98" customFormat="false" ht="12.95" hidden="false" customHeight="true" outlineLevel="0" collapsed="false">
      <c r="A98" s="29" t="s">
        <v>167</v>
      </c>
      <c r="B98" s="0" t="s">
        <v>261</v>
      </c>
      <c r="C98" s="30" t="s">
        <v>183</v>
      </c>
      <c r="D98" s="30" t="n">
        <v>514015</v>
      </c>
      <c r="E98" s="38" t="s">
        <v>260</v>
      </c>
      <c r="F98" s="30" t="s">
        <v>170</v>
      </c>
      <c r="G98" s="0" t="s">
        <v>171</v>
      </c>
      <c r="H98" s="30" t="s">
        <v>143</v>
      </c>
      <c r="I98" s="39" t="n">
        <v>1</v>
      </c>
      <c r="J98" s="39" t="n">
        <v>1</v>
      </c>
      <c r="K98" s="30" t="n">
        <v>54</v>
      </c>
      <c r="L98" s="40" t="n">
        <v>0.9481</v>
      </c>
      <c r="M98" s="69" t="n">
        <f aca="false">K98*L98</f>
        <v>51.1974</v>
      </c>
      <c r="N98" s="45" t="n">
        <f aca="false">K98*31</f>
        <v>1674</v>
      </c>
      <c r="O98" s="46" t="n">
        <f aca="false">L98</f>
        <v>0.9481</v>
      </c>
      <c r="P98" s="44" t="n">
        <f aca="false">N98*O98</f>
        <v>1587.1194</v>
      </c>
    </row>
    <row r="99" customFormat="false" ht="12.95" hidden="false" customHeight="true" outlineLevel="0" collapsed="false">
      <c r="A99" s="29" t="s">
        <v>167</v>
      </c>
      <c r="B99" s="0" t="s">
        <v>262</v>
      </c>
      <c r="C99" s="30" t="s">
        <v>183</v>
      </c>
      <c r="D99" s="30" t="n">
        <v>147053</v>
      </c>
      <c r="E99" s="38" t="s">
        <v>263</v>
      </c>
      <c r="F99" s="30" t="s">
        <v>170</v>
      </c>
      <c r="G99" s="0" t="s">
        <v>171</v>
      </c>
      <c r="H99" s="30" t="s">
        <v>143</v>
      </c>
      <c r="I99" s="39" t="n">
        <v>1</v>
      </c>
      <c r="J99" s="39" t="n">
        <v>1</v>
      </c>
      <c r="K99" s="30" t="n">
        <v>26</v>
      </c>
      <c r="L99" s="72" t="n">
        <v>0.9003</v>
      </c>
      <c r="M99" s="69" t="n">
        <f aca="false">K99*L99</f>
        <v>23.4078</v>
      </c>
      <c r="N99" s="45" t="n">
        <f aca="false">K99*31</f>
        <v>806</v>
      </c>
      <c r="O99" s="46" t="n">
        <f aca="false">L99</f>
        <v>0.9003</v>
      </c>
      <c r="P99" s="44" t="n">
        <f aca="false">N99*O99</f>
        <v>725.6418</v>
      </c>
    </row>
    <row r="100" customFormat="false" ht="12.95" hidden="false" customHeight="true" outlineLevel="0" collapsed="false">
      <c r="A100" s="29" t="s">
        <v>167</v>
      </c>
      <c r="B100" s="0" t="s">
        <v>264</v>
      </c>
      <c r="C100" s="30" t="s">
        <v>183</v>
      </c>
      <c r="D100" s="30" t="n">
        <v>514088</v>
      </c>
      <c r="E100" s="38" t="s">
        <v>263</v>
      </c>
      <c r="F100" s="30" t="s">
        <v>170</v>
      </c>
      <c r="G100" s="0" t="s">
        <v>171</v>
      </c>
      <c r="H100" s="30" t="s">
        <v>143</v>
      </c>
      <c r="I100" s="39" t="n">
        <v>1</v>
      </c>
      <c r="J100" s="39" t="n">
        <v>1</v>
      </c>
      <c r="K100" s="30" t="n">
        <v>22</v>
      </c>
      <c r="L100" s="72" t="n">
        <v>0.882</v>
      </c>
      <c r="M100" s="69" t="n">
        <f aca="false">K100*L100</f>
        <v>19.404</v>
      </c>
      <c r="N100" s="45" t="n">
        <f aca="false">K100*31</f>
        <v>682</v>
      </c>
      <c r="O100" s="46" t="n">
        <f aca="false">L100</f>
        <v>0.882</v>
      </c>
      <c r="P100" s="44" t="n">
        <f aca="false">N100*O100</f>
        <v>601.524</v>
      </c>
    </row>
    <row r="101" customFormat="false" ht="12.95" hidden="false" customHeight="true" outlineLevel="0" collapsed="false">
      <c r="A101" s="29" t="s">
        <v>167</v>
      </c>
      <c r="B101" s="0" t="s">
        <v>265</v>
      </c>
      <c r="C101" s="30" t="s">
        <v>183</v>
      </c>
      <c r="D101" s="30" t="n">
        <v>147055</v>
      </c>
      <c r="E101" s="38" t="s">
        <v>221</v>
      </c>
      <c r="F101" s="30" t="s">
        <v>170</v>
      </c>
      <c r="G101" s="0" t="s">
        <v>171</v>
      </c>
      <c r="H101" s="30" t="s">
        <v>143</v>
      </c>
      <c r="I101" s="39" t="n">
        <v>1</v>
      </c>
      <c r="J101" s="39" t="n">
        <v>1</v>
      </c>
      <c r="K101" s="30" t="n">
        <v>22</v>
      </c>
      <c r="L101" s="72" t="n">
        <v>0.986</v>
      </c>
      <c r="M101" s="69" t="n">
        <f aca="false">K101*L101</f>
        <v>21.692</v>
      </c>
      <c r="N101" s="45" t="n">
        <f aca="false">K101*31</f>
        <v>682</v>
      </c>
      <c r="O101" s="46" t="n">
        <f aca="false">L101</f>
        <v>0.986</v>
      </c>
      <c r="P101" s="44" t="n">
        <f aca="false">N101*O101</f>
        <v>672.452</v>
      </c>
    </row>
    <row r="102" customFormat="false" ht="12.95" hidden="false" customHeight="true" outlineLevel="0" collapsed="false">
      <c r="A102" s="29" t="s">
        <v>167</v>
      </c>
      <c r="B102" s="0" t="s">
        <v>266</v>
      </c>
      <c r="C102" s="30" t="s">
        <v>183</v>
      </c>
      <c r="D102" s="30" t="n">
        <v>814009</v>
      </c>
      <c r="E102" s="38" t="s">
        <v>221</v>
      </c>
      <c r="F102" s="30" t="s">
        <v>170</v>
      </c>
      <c r="G102" s="0" t="s">
        <v>171</v>
      </c>
      <c r="H102" s="30" t="s">
        <v>143</v>
      </c>
      <c r="I102" s="39" t="n">
        <v>1</v>
      </c>
      <c r="J102" s="39" t="n">
        <v>1</v>
      </c>
      <c r="K102" s="30" t="n">
        <v>28</v>
      </c>
      <c r="L102" s="40" t="n">
        <v>0.9866</v>
      </c>
      <c r="M102" s="69" t="n">
        <f aca="false">K102*L102</f>
        <v>27.6248</v>
      </c>
      <c r="N102" s="45" t="n">
        <f aca="false">K102*31</f>
        <v>868</v>
      </c>
      <c r="O102" s="46" t="n">
        <f aca="false">L102</f>
        <v>0.9866</v>
      </c>
      <c r="P102" s="44" t="n">
        <f aca="false">N102*O102</f>
        <v>856.3688</v>
      </c>
    </row>
    <row r="103" customFormat="false" ht="12.95" hidden="false" customHeight="true" outlineLevel="0" collapsed="false">
      <c r="A103" s="29" t="s">
        <v>167</v>
      </c>
      <c r="B103" s="0" t="s">
        <v>267</v>
      </c>
      <c r="C103" s="30" t="s">
        <v>183</v>
      </c>
      <c r="D103" s="30" t="n">
        <v>147056</v>
      </c>
      <c r="E103" s="38" t="s">
        <v>268</v>
      </c>
      <c r="F103" s="30" t="s">
        <v>170</v>
      </c>
      <c r="G103" s="0" t="s">
        <v>171</v>
      </c>
      <c r="H103" s="30" t="s">
        <v>143</v>
      </c>
      <c r="I103" s="39" t="n">
        <v>1</v>
      </c>
      <c r="J103" s="39" t="n">
        <v>1</v>
      </c>
      <c r="K103" s="30" t="n">
        <v>28</v>
      </c>
      <c r="L103" s="40" t="n">
        <v>0.9731</v>
      </c>
      <c r="M103" s="69" t="n">
        <f aca="false">K103*L103</f>
        <v>27.2468</v>
      </c>
      <c r="N103" s="45" t="n">
        <f aca="false">K103*31</f>
        <v>868</v>
      </c>
      <c r="O103" s="46" t="n">
        <f aca="false">L103</f>
        <v>0.9731</v>
      </c>
      <c r="P103" s="44" t="n">
        <f aca="false">N103*O103</f>
        <v>844.6508</v>
      </c>
    </row>
    <row r="104" customFormat="false" ht="12.95" hidden="false" customHeight="true" outlineLevel="0" collapsed="false">
      <c r="A104" s="29" t="s">
        <v>167</v>
      </c>
      <c r="B104" s="0" t="s">
        <v>269</v>
      </c>
      <c r="C104" s="30" t="s">
        <v>183</v>
      </c>
      <c r="D104" s="30" t="n">
        <v>514017</v>
      </c>
      <c r="E104" s="38" t="s">
        <v>268</v>
      </c>
      <c r="F104" s="30" t="s">
        <v>170</v>
      </c>
      <c r="G104" s="0" t="s">
        <v>171</v>
      </c>
      <c r="H104" s="30" t="s">
        <v>143</v>
      </c>
      <c r="I104" s="39" t="n">
        <v>1</v>
      </c>
      <c r="J104" s="39" t="n">
        <v>1</v>
      </c>
      <c r="K104" s="30" t="n">
        <v>30</v>
      </c>
      <c r="L104" s="40" t="n">
        <v>0.9762</v>
      </c>
      <c r="M104" s="69" t="n">
        <f aca="false">K104*L104</f>
        <v>29.286</v>
      </c>
      <c r="N104" s="45" t="n">
        <f aca="false">K104*31</f>
        <v>930</v>
      </c>
      <c r="O104" s="46" t="n">
        <f aca="false">L104</f>
        <v>0.9762</v>
      </c>
      <c r="P104" s="44" t="n">
        <f aca="false">N104*O104</f>
        <v>907.866</v>
      </c>
    </row>
    <row r="105" customFormat="false" ht="12.95" hidden="false" customHeight="true" outlineLevel="0" collapsed="false">
      <c r="A105" s="29" t="s">
        <v>167</v>
      </c>
      <c r="B105" s="0" t="s">
        <v>270</v>
      </c>
      <c r="C105" s="30" t="s">
        <v>183</v>
      </c>
      <c r="D105" s="30" t="n">
        <v>147057</v>
      </c>
      <c r="E105" s="38" t="s">
        <v>271</v>
      </c>
      <c r="F105" s="30" t="s">
        <v>170</v>
      </c>
      <c r="G105" s="0" t="s">
        <v>171</v>
      </c>
      <c r="H105" s="30" t="s">
        <v>143</v>
      </c>
      <c r="I105" s="39" t="n">
        <v>1</v>
      </c>
      <c r="J105" s="39" t="n">
        <v>1</v>
      </c>
      <c r="K105" s="30" t="n">
        <v>22</v>
      </c>
      <c r="L105" s="40" t="n">
        <v>0.9796</v>
      </c>
      <c r="M105" s="69" t="n">
        <f aca="false">K105*L105</f>
        <v>21.5512</v>
      </c>
      <c r="N105" s="45" t="n">
        <f aca="false">K105*31</f>
        <v>682</v>
      </c>
      <c r="O105" s="46" t="n">
        <f aca="false">L105</f>
        <v>0.9796</v>
      </c>
      <c r="P105" s="44" t="n">
        <f aca="false">N105*O105</f>
        <v>668.0872</v>
      </c>
    </row>
    <row r="106" customFormat="false" ht="12.95" hidden="false" customHeight="true" outlineLevel="0" collapsed="false">
      <c r="A106" s="29" t="s">
        <v>167</v>
      </c>
      <c r="B106" s="0" t="s">
        <v>272</v>
      </c>
      <c r="C106" s="30" t="s">
        <v>183</v>
      </c>
      <c r="D106" s="30" t="n">
        <v>514016</v>
      </c>
      <c r="E106" s="38" t="s">
        <v>271</v>
      </c>
      <c r="F106" s="30" t="s">
        <v>170</v>
      </c>
      <c r="G106" s="0" t="s">
        <v>171</v>
      </c>
      <c r="H106" s="30" t="s">
        <v>143</v>
      </c>
      <c r="I106" s="39" t="n">
        <v>1</v>
      </c>
      <c r="J106" s="39" t="n">
        <v>1</v>
      </c>
      <c r="K106" s="30" t="n">
        <v>47</v>
      </c>
      <c r="L106" s="40" t="n">
        <v>0.9647</v>
      </c>
      <c r="M106" s="69" t="n">
        <f aca="false">K106*L106</f>
        <v>45.3409</v>
      </c>
      <c r="N106" s="45" t="n">
        <f aca="false">K106*31</f>
        <v>1457</v>
      </c>
      <c r="O106" s="46" t="n">
        <f aca="false">L106</f>
        <v>0.9647</v>
      </c>
      <c r="P106" s="44" t="n">
        <f aca="false">N106*O106</f>
        <v>1405.5679</v>
      </c>
    </row>
    <row r="107" customFormat="false" ht="12.95" hidden="false" customHeight="true" outlineLevel="0" collapsed="false">
      <c r="A107" s="29" t="s">
        <v>167</v>
      </c>
      <c r="B107" s="0" t="s">
        <v>273</v>
      </c>
      <c r="C107" s="30" t="s">
        <v>183</v>
      </c>
      <c r="D107" s="30" t="n">
        <v>147059</v>
      </c>
      <c r="E107" s="38" t="s">
        <v>274</v>
      </c>
      <c r="F107" s="30" t="s">
        <v>170</v>
      </c>
      <c r="G107" s="0" t="s">
        <v>171</v>
      </c>
      <c r="H107" s="30" t="s">
        <v>143</v>
      </c>
      <c r="I107" s="39" t="n">
        <v>1</v>
      </c>
      <c r="J107" s="39" t="n">
        <v>1</v>
      </c>
      <c r="K107" s="30" t="n">
        <v>19</v>
      </c>
      <c r="L107" s="40" t="n">
        <v>0.9579</v>
      </c>
      <c r="M107" s="69" t="n">
        <f aca="false">K107*L107</f>
        <v>18.2001</v>
      </c>
      <c r="N107" s="45" t="n">
        <f aca="false">K107*31</f>
        <v>589</v>
      </c>
      <c r="O107" s="46" t="n">
        <f aca="false">L107</f>
        <v>0.9579</v>
      </c>
      <c r="P107" s="44" t="n">
        <f aca="false">N107*O107</f>
        <v>564.2031</v>
      </c>
    </row>
    <row r="108" customFormat="false" ht="12.95" hidden="false" customHeight="true" outlineLevel="0" collapsed="false">
      <c r="A108" s="29" t="s">
        <v>167</v>
      </c>
      <c r="B108" s="0" t="s">
        <v>275</v>
      </c>
      <c r="C108" s="30" t="s">
        <v>183</v>
      </c>
      <c r="D108" s="30" t="n">
        <v>514090</v>
      </c>
      <c r="E108" s="38" t="s">
        <v>274</v>
      </c>
      <c r="F108" s="30" t="s">
        <v>170</v>
      </c>
      <c r="G108" s="0" t="s">
        <v>171</v>
      </c>
      <c r="H108" s="30" t="s">
        <v>143</v>
      </c>
      <c r="I108" s="39" t="n">
        <v>1</v>
      </c>
      <c r="J108" s="39" t="n">
        <v>1</v>
      </c>
      <c r="K108" s="30" t="n">
        <v>31</v>
      </c>
      <c r="L108" s="40" t="n">
        <v>0.9671</v>
      </c>
      <c r="M108" s="69" t="n">
        <f aca="false">K108*L108</f>
        <v>29.9801</v>
      </c>
      <c r="N108" s="45" t="n">
        <f aca="false">K108*31</f>
        <v>961</v>
      </c>
      <c r="O108" s="46" t="n">
        <f aca="false">L108</f>
        <v>0.9671</v>
      </c>
      <c r="P108" s="44" t="n">
        <f aca="false">N108*O108</f>
        <v>929.3831</v>
      </c>
    </row>
    <row r="109" customFormat="false" ht="12.95" hidden="false" customHeight="true" outlineLevel="0" collapsed="false">
      <c r="A109" s="29" t="s">
        <v>167</v>
      </c>
      <c r="B109" s="0" t="s">
        <v>276</v>
      </c>
      <c r="C109" s="30" t="s">
        <v>183</v>
      </c>
      <c r="D109" s="30" t="n">
        <v>147060</v>
      </c>
      <c r="E109" s="38" t="s">
        <v>277</v>
      </c>
      <c r="F109" s="30" t="s">
        <v>170</v>
      </c>
      <c r="G109" s="0" t="s">
        <v>171</v>
      </c>
      <c r="H109" s="30" t="s">
        <v>143</v>
      </c>
      <c r="I109" s="39" t="n">
        <v>1</v>
      </c>
      <c r="J109" s="39" t="n">
        <v>1</v>
      </c>
      <c r="K109" s="30" t="n">
        <v>18</v>
      </c>
      <c r="L109" s="72" t="n">
        <v>0.9603</v>
      </c>
      <c r="M109" s="69" t="n">
        <f aca="false">K109*L109</f>
        <v>17.2854</v>
      </c>
      <c r="N109" s="45" t="n">
        <f aca="false">K109*31</f>
        <v>558</v>
      </c>
      <c r="O109" s="46" t="n">
        <f aca="false">L109</f>
        <v>0.9603</v>
      </c>
      <c r="P109" s="44" t="n">
        <f aca="false">N109*O109</f>
        <v>535.8474</v>
      </c>
    </row>
    <row r="110" customFormat="false" ht="12.95" hidden="false" customHeight="true" outlineLevel="0" collapsed="false">
      <c r="A110" s="29" t="s">
        <v>167</v>
      </c>
      <c r="B110" s="0" t="s">
        <v>278</v>
      </c>
      <c r="C110" s="30" t="s">
        <v>183</v>
      </c>
      <c r="D110" s="30" t="n">
        <v>514089</v>
      </c>
      <c r="E110" s="38" t="s">
        <v>277</v>
      </c>
      <c r="F110" s="30" t="s">
        <v>170</v>
      </c>
      <c r="G110" s="0" t="s">
        <v>171</v>
      </c>
      <c r="H110" s="30" t="s">
        <v>143</v>
      </c>
      <c r="I110" s="39" t="n">
        <v>1</v>
      </c>
      <c r="J110" s="39" t="n">
        <v>1</v>
      </c>
      <c r="K110" s="30" t="n">
        <v>14</v>
      </c>
      <c r="L110" s="72" t="n">
        <v>0.9503</v>
      </c>
      <c r="M110" s="69" t="n">
        <f aca="false">K110*L110</f>
        <v>13.3042</v>
      </c>
      <c r="N110" s="45" t="n">
        <f aca="false">K110*31</f>
        <v>434</v>
      </c>
      <c r="O110" s="46" t="n">
        <f aca="false">L110</f>
        <v>0.9503</v>
      </c>
      <c r="P110" s="44" t="n">
        <f aca="false">N110*O110</f>
        <v>412.4302</v>
      </c>
    </row>
    <row r="111" customFormat="false" ht="12.95" hidden="false" customHeight="true" outlineLevel="0" collapsed="false">
      <c r="A111" s="29" t="s">
        <v>167</v>
      </c>
      <c r="B111" s="0" t="s">
        <v>279</v>
      </c>
      <c r="C111" s="30" t="s">
        <v>183</v>
      </c>
      <c r="D111" s="30" t="n">
        <v>147063</v>
      </c>
      <c r="E111" s="38" t="s">
        <v>280</v>
      </c>
      <c r="F111" s="30" t="s">
        <v>170</v>
      </c>
      <c r="G111" s="0" t="s">
        <v>171</v>
      </c>
      <c r="H111" s="30" t="s">
        <v>143</v>
      </c>
      <c r="I111" s="39" t="n">
        <v>1</v>
      </c>
      <c r="J111" s="39" t="n">
        <v>1</v>
      </c>
      <c r="K111" s="30" t="n">
        <v>10</v>
      </c>
      <c r="L111" s="40" t="n">
        <v>0.9879</v>
      </c>
      <c r="M111" s="69" t="n">
        <f aca="false">K111*L111</f>
        <v>9.879</v>
      </c>
      <c r="N111" s="45" t="n">
        <f aca="false">K111*31</f>
        <v>310</v>
      </c>
      <c r="O111" s="46" t="n">
        <f aca="false">L111</f>
        <v>0.9879</v>
      </c>
      <c r="P111" s="44" t="n">
        <f aca="false">N111*O111</f>
        <v>306.249</v>
      </c>
    </row>
    <row r="112" customFormat="false" ht="12.95" hidden="false" customHeight="true" outlineLevel="0" collapsed="false">
      <c r="A112" s="29" t="s">
        <v>167</v>
      </c>
      <c r="B112" s="0" t="s">
        <v>281</v>
      </c>
      <c r="C112" s="30" t="s">
        <v>183</v>
      </c>
      <c r="D112" s="30"/>
      <c r="E112" s="38" t="s">
        <v>280</v>
      </c>
      <c r="F112" s="30" t="s">
        <v>170</v>
      </c>
      <c r="G112" s="0" t="s">
        <v>171</v>
      </c>
      <c r="H112" s="30" t="s">
        <v>143</v>
      </c>
      <c r="I112" s="39" t="n">
        <v>1</v>
      </c>
      <c r="J112" s="39" t="n">
        <v>1</v>
      </c>
      <c r="K112" s="30" t="n">
        <v>0</v>
      </c>
      <c r="L112" s="40" t="n">
        <v>0.936</v>
      </c>
      <c r="M112" s="69" t="n">
        <f aca="false">K112*L112</f>
        <v>0</v>
      </c>
      <c r="N112" s="45" t="n">
        <f aca="false">K112*31</f>
        <v>0</v>
      </c>
      <c r="O112" s="46" t="n">
        <f aca="false">L112</f>
        <v>0.936</v>
      </c>
      <c r="P112" s="44" t="n">
        <f aca="false">N112*O112</f>
        <v>0</v>
      </c>
    </row>
    <row r="113" customFormat="false" ht="12.95" hidden="false" customHeight="true" outlineLevel="0" collapsed="false">
      <c r="A113" s="29" t="s">
        <v>167</v>
      </c>
      <c r="B113" s="0" t="s">
        <v>282</v>
      </c>
      <c r="C113" s="30" t="s">
        <v>183</v>
      </c>
      <c r="D113" s="30" t="n">
        <v>147064</v>
      </c>
      <c r="E113" s="38" t="s">
        <v>283</v>
      </c>
      <c r="F113" s="30" t="s">
        <v>170</v>
      </c>
      <c r="G113" s="0" t="s">
        <v>171</v>
      </c>
      <c r="H113" s="30" t="s">
        <v>143</v>
      </c>
      <c r="I113" s="39" t="n">
        <v>1</v>
      </c>
      <c r="J113" s="39" t="n">
        <v>1</v>
      </c>
      <c r="K113" s="30" t="n">
        <v>26</v>
      </c>
      <c r="L113" s="40" t="n">
        <v>0.9867</v>
      </c>
      <c r="M113" s="69" t="n">
        <f aca="false">K113*L113</f>
        <v>25.6542</v>
      </c>
      <c r="N113" s="45" t="n">
        <f aca="false">K113*31</f>
        <v>806</v>
      </c>
      <c r="O113" s="46" t="n">
        <f aca="false">L113</f>
        <v>0.9867</v>
      </c>
      <c r="P113" s="44" t="n">
        <f aca="false">N113*O113</f>
        <v>795.2802</v>
      </c>
    </row>
    <row r="114" customFormat="false" ht="12.95" hidden="false" customHeight="true" outlineLevel="0" collapsed="false">
      <c r="A114" s="29" t="s">
        <v>167</v>
      </c>
      <c r="B114" s="0" t="s">
        <v>284</v>
      </c>
      <c r="C114" s="30" t="s">
        <v>183</v>
      </c>
      <c r="D114" s="30" t="n">
        <v>514012</v>
      </c>
      <c r="E114" s="38" t="s">
        <v>283</v>
      </c>
      <c r="F114" s="30" t="s">
        <v>170</v>
      </c>
      <c r="G114" s="0" t="s">
        <v>171</v>
      </c>
      <c r="H114" s="30" t="s">
        <v>143</v>
      </c>
      <c r="I114" s="39" t="n">
        <v>1</v>
      </c>
      <c r="J114" s="39" t="n">
        <v>1</v>
      </c>
      <c r="K114" s="30" t="n">
        <v>35</v>
      </c>
      <c r="L114" s="40" t="n">
        <v>0.9846</v>
      </c>
      <c r="M114" s="69" t="n">
        <f aca="false">K114*L114</f>
        <v>34.461</v>
      </c>
      <c r="N114" s="45" t="n">
        <f aca="false">K114*31</f>
        <v>1085</v>
      </c>
      <c r="O114" s="46" t="n">
        <f aca="false">L114</f>
        <v>0.9846</v>
      </c>
      <c r="P114" s="44" t="n">
        <f aca="false">N114*O114</f>
        <v>1068.291</v>
      </c>
    </row>
    <row r="115" customFormat="false" ht="12.95" hidden="false" customHeight="true" outlineLevel="0" collapsed="false">
      <c r="A115" s="29" t="s">
        <v>167</v>
      </c>
      <c r="B115" s="0" t="s">
        <v>285</v>
      </c>
      <c r="C115" s="30" t="s">
        <v>183</v>
      </c>
      <c r="D115" s="30" t="n">
        <v>147065</v>
      </c>
      <c r="E115" s="38" t="s">
        <v>286</v>
      </c>
      <c r="F115" s="30" t="s">
        <v>170</v>
      </c>
      <c r="G115" s="0" t="s">
        <v>171</v>
      </c>
      <c r="H115" s="30" t="s">
        <v>143</v>
      </c>
      <c r="I115" s="39" t="n">
        <v>1</v>
      </c>
      <c r="J115" s="39" t="n">
        <v>1</v>
      </c>
      <c r="K115" s="30" t="n">
        <v>47</v>
      </c>
      <c r="L115" s="40" t="n">
        <v>0.9178</v>
      </c>
      <c r="M115" s="69" t="n">
        <f aca="false">K115*L115</f>
        <v>43.1366</v>
      </c>
      <c r="N115" s="45" t="n">
        <f aca="false">K115*31</f>
        <v>1457</v>
      </c>
      <c r="O115" s="46" t="n">
        <f aca="false">L115</f>
        <v>0.9178</v>
      </c>
      <c r="P115" s="44" t="n">
        <f aca="false">N115*O115</f>
        <v>1337.2346</v>
      </c>
    </row>
    <row r="116" customFormat="false" ht="12.95" hidden="false" customHeight="true" outlineLevel="0" collapsed="false">
      <c r="A116" s="29" t="s">
        <v>167</v>
      </c>
      <c r="B116" s="0" t="s">
        <v>287</v>
      </c>
      <c r="C116" s="30" t="s">
        <v>183</v>
      </c>
      <c r="D116" s="30" t="n">
        <v>514068</v>
      </c>
      <c r="E116" s="38" t="s">
        <v>286</v>
      </c>
      <c r="F116" s="30" t="s">
        <v>170</v>
      </c>
      <c r="G116" s="0" t="s">
        <v>171</v>
      </c>
      <c r="H116" s="30" t="s">
        <v>143</v>
      </c>
      <c r="I116" s="39" t="n">
        <v>1</v>
      </c>
      <c r="J116" s="39" t="n">
        <v>1</v>
      </c>
      <c r="K116" s="30" t="n">
        <v>70</v>
      </c>
      <c r="L116" s="40" t="n">
        <v>0.8936</v>
      </c>
      <c r="M116" s="69" t="n">
        <f aca="false">K116*L116</f>
        <v>62.552</v>
      </c>
      <c r="N116" s="45" t="n">
        <f aca="false">K116*31</f>
        <v>2170</v>
      </c>
      <c r="O116" s="46" t="n">
        <f aca="false">L116</f>
        <v>0.8936</v>
      </c>
      <c r="P116" s="44" t="n">
        <f aca="false">N116*O116</f>
        <v>1939.112</v>
      </c>
    </row>
    <row r="117" customFormat="false" ht="12.95" hidden="false" customHeight="true" outlineLevel="0" collapsed="false">
      <c r="A117" s="29" t="s">
        <v>167</v>
      </c>
      <c r="B117" s="0" t="s">
        <v>288</v>
      </c>
      <c r="C117" s="30" t="s">
        <v>183</v>
      </c>
      <c r="D117" s="30" t="n">
        <v>147066</v>
      </c>
      <c r="E117" s="38" t="s">
        <v>289</v>
      </c>
      <c r="F117" s="30" t="s">
        <v>185</v>
      </c>
      <c r="G117" s="0" t="s">
        <v>171</v>
      </c>
      <c r="H117" s="30" t="s">
        <v>143</v>
      </c>
      <c r="I117" s="39" t="n">
        <v>1</v>
      </c>
      <c r="J117" s="39" t="n">
        <v>1</v>
      </c>
      <c r="K117" s="30" t="n">
        <v>25</v>
      </c>
      <c r="L117" s="40" t="n">
        <v>0.9063</v>
      </c>
      <c r="M117" s="69" t="n">
        <f aca="false">K117*L117</f>
        <v>22.6575</v>
      </c>
      <c r="N117" s="45" t="n">
        <f aca="false">K117*31</f>
        <v>775</v>
      </c>
      <c r="O117" s="46" t="n">
        <f aca="false">L117</f>
        <v>0.9063</v>
      </c>
      <c r="P117" s="44" t="n">
        <f aca="false">N117*O117</f>
        <v>702.3825</v>
      </c>
    </row>
    <row r="118" customFormat="false" ht="12.95" hidden="false" customHeight="true" outlineLevel="0" collapsed="false">
      <c r="A118" s="29" t="s">
        <v>167</v>
      </c>
      <c r="B118" s="0" t="s">
        <v>290</v>
      </c>
      <c r="C118" s="30" t="s">
        <v>183</v>
      </c>
      <c r="D118" s="30" t="n">
        <v>514018</v>
      </c>
      <c r="E118" s="38" t="s">
        <v>289</v>
      </c>
      <c r="F118" s="30" t="s">
        <v>185</v>
      </c>
      <c r="G118" s="0" t="s">
        <v>171</v>
      </c>
      <c r="H118" s="30" t="s">
        <v>143</v>
      </c>
      <c r="I118" s="39" t="n">
        <v>1</v>
      </c>
      <c r="J118" s="39" t="n">
        <v>1</v>
      </c>
      <c r="K118" s="30" t="n">
        <v>30</v>
      </c>
      <c r="L118" s="72" t="n">
        <v>0.912</v>
      </c>
      <c r="M118" s="69" t="n">
        <f aca="false">K118*L118</f>
        <v>27.36</v>
      </c>
      <c r="N118" s="45" t="n">
        <f aca="false">K118*31</f>
        <v>930</v>
      </c>
      <c r="O118" s="46" t="n">
        <f aca="false">L118</f>
        <v>0.912</v>
      </c>
      <c r="P118" s="44" t="n">
        <f aca="false">N118*O118</f>
        <v>848.16</v>
      </c>
    </row>
    <row r="119" customFormat="false" ht="12.95" hidden="false" customHeight="true" outlineLevel="0" collapsed="false">
      <c r="A119" s="29" t="s">
        <v>167</v>
      </c>
      <c r="B119" s="0" t="s">
        <v>291</v>
      </c>
      <c r="C119" s="30" t="s">
        <v>183</v>
      </c>
      <c r="D119" s="30" t="n">
        <v>147068</v>
      </c>
      <c r="E119" s="38" t="s">
        <v>292</v>
      </c>
      <c r="F119" s="30" t="s">
        <v>185</v>
      </c>
      <c r="G119" s="0" t="s">
        <v>171</v>
      </c>
      <c r="H119" s="30" t="s">
        <v>143</v>
      </c>
      <c r="I119" s="39" t="n">
        <v>1</v>
      </c>
      <c r="J119" s="39" t="n">
        <v>1</v>
      </c>
      <c r="K119" s="30" t="n">
        <v>27</v>
      </c>
      <c r="L119" s="40" t="n">
        <v>0.8686</v>
      </c>
      <c r="M119" s="69" t="n">
        <f aca="false">K119*L119</f>
        <v>23.4522</v>
      </c>
      <c r="N119" s="45" t="n">
        <f aca="false">K119*31</f>
        <v>837</v>
      </c>
      <c r="O119" s="46" t="n">
        <f aca="false">L119</f>
        <v>0.8686</v>
      </c>
      <c r="P119" s="44" t="n">
        <f aca="false">N119*O119</f>
        <v>727.0182</v>
      </c>
    </row>
    <row r="120" customFormat="false" ht="12.95" hidden="false" customHeight="true" outlineLevel="0" collapsed="false">
      <c r="A120" s="29" t="s">
        <v>167</v>
      </c>
      <c r="B120" s="0" t="s">
        <v>293</v>
      </c>
      <c r="C120" s="30" t="s">
        <v>183</v>
      </c>
      <c r="D120" s="30" t="n">
        <v>514067</v>
      </c>
      <c r="E120" s="38" t="s">
        <v>292</v>
      </c>
      <c r="F120" s="30" t="s">
        <v>185</v>
      </c>
      <c r="G120" s="0" t="s">
        <v>171</v>
      </c>
      <c r="H120" s="30" t="s">
        <v>143</v>
      </c>
      <c r="I120" s="39" t="n">
        <v>1</v>
      </c>
      <c r="J120" s="39" t="n">
        <v>1</v>
      </c>
      <c r="K120" s="30" t="n">
        <v>17</v>
      </c>
      <c r="L120" s="40" t="n">
        <v>0.8406</v>
      </c>
      <c r="M120" s="69" t="n">
        <f aca="false">K120*L120</f>
        <v>14.2902</v>
      </c>
      <c r="N120" s="45" t="n">
        <f aca="false">K120*31</f>
        <v>527</v>
      </c>
      <c r="O120" s="46" t="n">
        <f aca="false">L120</f>
        <v>0.8406</v>
      </c>
      <c r="P120" s="44" t="n">
        <f aca="false">N120*O120</f>
        <v>442.9962</v>
      </c>
    </row>
    <row r="121" customFormat="false" ht="12.95" hidden="false" customHeight="true" outlineLevel="0" collapsed="false">
      <c r="A121" s="29" t="s">
        <v>167</v>
      </c>
      <c r="B121" s="0" t="s">
        <v>294</v>
      </c>
      <c r="C121" s="30" t="s">
        <v>183</v>
      </c>
      <c r="D121" s="30" t="n">
        <v>147095</v>
      </c>
      <c r="E121" s="38" t="s">
        <v>218</v>
      </c>
      <c r="F121" s="30" t="s">
        <v>170</v>
      </c>
      <c r="G121" s="0" t="s">
        <v>171</v>
      </c>
      <c r="H121" s="30" t="s">
        <v>143</v>
      </c>
      <c r="I121" s="39" t="n">
        <v>1</v>
      </c>
      <c r="J121" s="39" t="n">
        <v>1</v>
      </c>
      <c r="K121" s="30" t="n">
        <v>14</v>
      </c>
      <c r="L121" s="40" t="n">
        <v>0.9735</v>
      </c>
      <c r="M121" s="69" t="n">
        <f aca="false">K121*L121</f>
        <v>13.629</v>
      </c>
      <c r="N121" s="45" t="n">
        <f aca="false">K121*31</f>
        <v>434</v>
      </c>
      <c r="O121" s="46" t="n">
        <f aca="false">L121</f>
        <v>0.9735</v>
      </c>
      <c r="P121" s="44" t="n">
        <f aca="false">N121*O121</f>
        <v>422.499</v>
      </c>
    </row>
    <row r="122" customFormat="false" ht="12.95" hidden="false" customHeight="true" outlineLevel="0" collapsed="false">
      <c r="A122" s="48" t="s">
        <v>167</v>
      </c>
      <c r="B122" s="49" t="s">
        <v>295</v>
      </c>
      <c r="C122" s="30" t="s">
        <v>183</v>
      </c>
      <c r="D122" s="50"/>
      <c r="E122" s="38" t="s">
        <v>221</v>
      </c>
      <c r="F122" s="50" t="s">
        <v>170</v>
      </c>
      <c r="G122" s="49" t="s">
        <v>171</v>
      </c>
      <c r="H122" s="50" t="s">
        <v>143</v>
      </c>
      <c r="I122" s="39" t="n">
        <v>1</v>
      </c>
      <c r="J122" s="39" t="n">
        <v>1</v>
      </c>
      <c r="K122" s="50" t="n">
        <v>0</v>
      </c>
      <c r="L122" s="40" t="n">
        <v>0.96</v>
      </c>
      <c r="M122" s="69" t="n">
        <f aca="false">K122*L122</f>
        <v>0</v>
      </c>
      <c r="N122" s="52" t="n">
        <f aca="false">K122*31</f>
        <v>0</v>
      </c>
      <c r="O122" s="53" t="n">
        <f aca="false">L122</f>
        <v>0.96</v>
      </c>
      <c r="P122" s="54" t="n">
        <f aca="false">N122*O122</f>
        <v>0</v>
      </c>
    </row>
    <row r="123" customFormat="false" ht="12.95" hidden="false" customHeight="true" outlineLevel="0" collapsed="false">
      <c r="A123" s="55"/>
      <c r="B123" s="56"/>
      <c r="C123" s="38"/>
      <c r="D123" s="38"/>
      <c r="E123" s="38"/>
      <c r="F123" s="38"/>
      <c r="G123" s="56"/>
      <c r="H123" s="38"/>
      <c r="I123" s="39"/>
      <c r="J123" s="39"/>
      <c r="K123" s="58"/>
      <c r="L123" s="46"/>
      <c r="M123" s="58"/>
      <c r="N123" s="45"/>
      <c r="O123" s="46"/>
      <c r="P123" s="60"/>
      <c r="Q123" s="61" t="s">
        <v>164</v>
      </c>
      <c r="R123" s="61" t="s">
        <v>11</v>
      </c>
      <c r="S123" s="61" t="s">
        <v>165</v>
      </c>
    </row>
    <row r="124" customFormat="false" ht="12.95" hidden="false" customHeight="true" outlineLevel="0" collapsed="false">
      <c r="A124" s="62" t="s">
        <v>296</v>
      </c>
      <c r="B124" s="62"/>
      <c r="C124" s="63"/>
      <c r="D124" s="63"/>
      <c r="E124" s="38"/>
      <c r="K124" s="64" t="n">
        <f aca="false">SUM(K47:K122)</f>
        <v>2363</v>
      </c>
      <c r="L124" s="64"/>
      <c r="M124" s="42" t="n">
        <f aca="false">SUM(M47:M122)</f>
        <v>2188.2620945</v>
      </c>
      <c r="N124" s="42" t="n">
        <f aca="false">SUM(N47:N122)</f>
        <v>73253</v>
      </c>
      <c r="O124" s="64"/>
      <c r="P124" s="65" t="n">
        <f aca="false">M124-O124</f>
        <v>2188.2620945</v>
      </c>
      <c r="Q124" s="66" t="n">
        <v>0.8</v>
      </c>
      <c r="R124" s="60" t="n">
        <f aca="false">M124*Q124</f>
        <v>1750.6096756</v>
      </c>
      <c r="S124" s="60" t="n">
        <f aca="false">M124-R124</f>
        <v>437.6524189</v>
      </c>
    </row>
    <row r="125" customFormat="false" ht="12.95" hidden="false" customHeight="true" outlineLevel="0" collapsed="false">
      <c r="E125" s="38"/>
      <c r="K125" s="68"/>
      <c r="M125" s="68"/>
      <c r="N125" s="42"/>
      <c r="O125" s="30"/>
      <c r="P125" s="44"/>
    </row>
    <row r="126" customFormat="false" ht="12.95" hidden="false" customHeight="true" outlineLevel="0" collapsed="false">
      <c r="A126" s="29" t="s">
        <v>167</v>
      </c>
      <c r="B126" s="0" t="s">
        <v>297</v>
      </c>
      <c r="C126" s="30" t="s">
        <v>183</v>
      </c>
      <c r="D126" s="30" t="n">
        <v>147011</v>
      </c>
      <c r="E126" s="38" t="s">
        <v>298</v>
      </c>
      <c r="F126" s="30" t="s">
        <v>299</v>
      </c>
      <c r="G126" s="0" t="s">
        <v>171</v>
      </c>
      <c r="H126" s="30" t="s">
        <v>143</v>
      </c>
      <c r="I126" s="39" t="n">
        <v>1</v>
      </c>
      <c r="J126" s="39" t="n">
        <v>1</v>
      </c>
      <c r="K126" s="30" t="n">
        <v>54</v>
      </c>
      <c r="L126" s="30" t="n">
        <v>0.9129</v>
      </c>
      <c r="M126" s="41" t="n">
        <f aca="false">K126*L126</f>
        <v>49.2966</v>
      </c>
      <c r="N126" s="45" t="n">
        <f aca="false">K126*31</f>
        <v>1674</v>
      </c>
      <c r="O126" s="46" t="n">
        <f aca="false">L126</f>
        <v>0.9129</v>
      </c>
      <c r="P126" s="44" t="n">
        <f aca="false">N126*O126</f>
        <v>1528.1946</v>
      </c>
    </row>
    <row r="127" customFormat="false" ht="12.95" hidden="false" customHeight="true" outlineLevel="0" collapsed="false">
      <c r="A127" s="29" t="s">
        <v>167</v>
      </c>
      <c r="B127" s="0" t="s">
        <v>300</v>
      </c>
      <c r="C127" s="30" t="s">
        <v>183</v>
      </c>
      <c r="D127" s="30" t="n">
        <v>37391</v>
      </c>
      <c r="E127" s="38" t="s">
        <v>298</v>
      </c>
      <c r="F127" s="30" t="s">
        <v>299</v>
      </c>
      <c r="G127" s="0" t="s">
        <v>171</v>
      </c>
      <c r="H127" s="30" t="s">
        <v>143</v>
      </c>
      <c r="I127" s="39" t="n">
        <v>1</v>
      </c>
      <c r="J127" s="39" t="n">
        <v>1</v>
      </c>
      <c r="K127" s="40" t="n">
        <v>183</v>
      </c>
      <c r="L127" s="30" t="n">
        <v>1</v>
      </c>
      <c r="M127" s="41" t="n">
        <f aca="false">K127*L127</f>
        <v>183</v>
      </c>
      <c r="N127" s="45" t="n">
        <f aca="false">K127*31</f>
        <v>5673</v>
      </c>
      <c r="O127" s="46" t="n">
        <f aca="false">L127</f>
        <v>1</v>
      </c>
      <c r="P127" s="44" t="n">
        <f aca="false">N127*O127</f>
        <v>5673</v>
      </c>
    </row>
    <row r="128" customFormat="false" ht="12.95" hidden="false" customHeight="true" outlineLevel="0" collapsed="false">
      <c r="A128" s="29" t="s">
        <v>167</v>
      </c>
      <c r="B128" s="0" t="s">
        <v>301</v>
      </c>
      <c r="C128" s="30" t="s">
        <v>183</v>
      </c>
      <c r="D128" s="30" t="n">
        <v>147012</v>
      </c>
      <c r="E128" s="38" t="s">
        <v>302</v>
      </c>
      <c r="F128" s="30" t="s">
        <v>299</v>
      </c>
      <c r="G128" s="0" t="s">
        <v>171</v>
      </c>
      <c r="H128" s="30" t="s">
        <v>143</v>
      </c>
      <c r="I128" s="39" t="n">
        <v>1</v>
      </c>
      <c r="J128" s="39" t="n">
        <v>1</v>
      </c>
      <c r="K128" s="30" t="n">
        <v>55</v>
      </c>
      <c r="L128" s="30" t="n">
        <v>0.903</v>
      </c>
      <c r="M128" s="69" t="n">
        <f aca="false">K128*L128</f>
        <v>49.665</v>
      </c>
      <c r="N128" s="45" t="n">
        <f aca="false">K128*31</f>
        <v>1705</v>
      </c>
      <c r="O128" s="46" t="n">
        <f aca="false">L128</f>
        <v>0.903</v>
      </c>
      <c r="P128" s="44" t="n">
        <f aca="false">N128*O128</f>
        <v>1539.615</v>
      </c>
    </row>
    <row r="129" customFormat="false" ht="12.95" hidden="false" customHeight="true" outlineLevel="0" collapsed="false">
      <c r="A129" s="29" t="s">
        <v>167</v>
      </c>
      <c r="B129" s="0" t="s">
        <v>303</v>
      </c>
      <c r="C129" s="30" t="s">
        <v>183</v>
      </c>
      <c r="D129" s="30" t="n">
        <v>514066</v>
      </c>
      <c r="E129" s="38" t="s">
        <v>302</v>
      </c>
      <c r="F129" s="30" t="s">
        <v>299</v>
      </c>
      <c r="G129" s="0" t="s">
        <v>171</v>
      </c>
      <c r="H129" s="30" t="s">
        <v>143</v>
      </c>
      <c r="I129" s="39" t="n">
        <v>1</v>
      </c>
      <c r="J129" s="39" t="n">
        <v>1</v>
      </c>
      <c r="K129" s="30" t="n">
        <v>23</v>
      </c>
      <c r="L129" s="30" t="n">
        <v>0.891</v>
      </c>
      <c r="M129" s="69" t="n">
        <f aca="false">K129*L129</f>
        <v>20.493</v>
      </c>
      <c r="N129" s="45" t="n">
        <f aca="false">K129*31</f>
        <v>713</v>
      </c>
      <c r="O129" s="46" t="n">
        <f aca="false">L129</f>
        <v>0.891</v>
      </c>
      <c r="P129" s="44" t="n">
        <f aca="false">N129*O129</f>
        <v>635.283</v>
      </c>
    </row>
    <row r="130" customFormat="false" ht="12.95" hidden="false" customHeight="true" outlineLevel="0" collapsed="false">
      <c r="A130" s="29" t="s">
        <v>167</v>
      </c>
      <c r="B130" s="0" t="s">
        <v>304</v>
      </c>
      <c r="C130" s="30" t="s">
        <v>183</v>
      </c>
      <c r="D130" s="30" t="n">
        <v>147013</v>
      </c>
      <c r="E130" s="38" t="s">
        <v>305</v>
      </c>
      <c r="F130" s="30" t="s">
        <v>299</v>
      </c>
      <c r="G130" s="0" t="s">
        <v>171</v>
      </c>
      <c r="H130" s="30" t="s">
        <v>143</v>
      </c>
      <c r="I130" s="39" t="n">
        <v>1</v>
      </c>
      <c r="J130" s="39" t="n">
        <v>1</v>
      </c>
      <c r="K130" s="30" t="n">
        <v>68</v>
      </c>
      <c r="L130" s="30" t="n">
        <v>0.913</v>
      </c>
      <c r="M130" s="69" t="n">
        <f aca="false">K130*L130</f>
        <v>62.084</v>
      </c>
      <c r="N130" s="45" t="n">
        <f aca="false">K130*31</f>
        <v>2108</v>
      </c>
      <c r="O130" s="46" t="n">
        <f aca="false">L130</f>
        <v>0.913</v>
      </c>
      <c r="P130" s="44" t="n">
        <f aca="false">N130*O130</f>
        <v>1924.604</v>
      </c>
    </row>
    <row r="131" customFormat="false" ht="12.95" hidden="false" customHeight="true" outlineLevel="0" collapsed="false">
      <c r="A131" s="29" t="s">
        <v>167</v>
      </c>
      <c r="B131" s="0" t="s">
        <v>306</v>
      </c>
      <c r="C131" s="30" t="s">
        <v>183</v>
      </c>
      <c r="D131" s="30" t="n">
        <v>514077</v>
      </c>
      <c r="E131" s="38" t="s">
        <v>305</v>
      </c>
      <c r="F131" s="30" t="s">
        <v>299</v>
      </c>
      <c r="G131" s="0" t="s">
        <v>171</v>
      </c>
      <c r="H131" s="30" t="s">
        <v>143</v>
      </c>
      <c r="I131" s="39" t="n">
        <v>1</v>
      </c>
      <c r="J131" s="39" t="n">
        <v>1</v>
      </c>
      <c r="K131" s="30" t="n">
        <v>65</v>
      </c>
      <c r="L131" s="30" t="n">
        <v>0.881</v>
      </c>
      <c r="M131" s="69" t="n">
        <f aca="false">K131*L131</f>
        <v>57.265</v>
      </c>
      <c r="N131" s="45" t="n">
        <f aca="false">K131*31</f>
        <v>2015</v>
      </c>
      <c r="O131" s="46" t="n">
        <f aca="false">L131</f>
        <v>0.881</v>
      </c>
      <c r="P131" s="44" t="n">
        <f aca="false">N131*O131</f>
        <v>1775.215</v>
      </c>
    </row>
    <row r="132" customFormat="false" ht="12.95" hidden="false" customHeight="true" outlineLevel="0" collapsed="false">
      <c r="A132" s="29" t="s">
        <v>167</v>
      </c>
      <c r="B132" s="0" t="s">
        <v>307</v>
      </c>
      <c r="C132" s="30" t="s">
        <v>183</v>
      </c>
      <c r="D132" s="30" t="n">
        <v>147014</v>
      </c>
      <c r="E132" s="38" t="s">
        <v>308</v>
      </c>
      <c r="F132" s="30" t="s">
        <v>299</v>
      </c>
      <c r="G132" s="0" t="s">
        <v>171</v>
      </c>
      <c r="H132" s="30" t="s">
        <v>143</v>
      </c>
      <c r="I132" s="39" t="n">
        <v>1</v>
      </c>
      <c r="J132" s="39" t="n">
        <v>1</v>
      </c>
      <c r="K132" s="30" t="n">
        <v>50</v>
      </c>
      <c r="L132" s="30" t="n">
        <v>0.913</v>
      </c>
      <c r="M132" s="69" t="n">
        <f aca="false">K132*L132</f>
        <v>45.65</v>
      </c>
      <c r="N132" s="45" t="n">
        <f aca="false">K132*31</f>
        <v>1550</v>
      </c>
      <c r="O132" s="46" t="n">
        <f aca="false">L132</f>
        <v>0.913</v>
      </c>
      <c r="P132" s="44" t="n">
        <f aca="false">N132*O132</f>
        <v>1415.15</v>
      </c>
    </row>
    <row r="133" customFormat="false" ht="12.95" hidden="false" customHeight="true" outlineLevel="0" collapsed="false">
      <c r="A133" s="29" t="s">
        <v>167</v>
      </c>
      <c r="B133" s="0" t="s">
        <v>309</v>
      </c>
      <c r="C133" s="30" t="s">
        <v>183</v>
      </c>
      <c r="D133" s="30" t="n">
        <v>514078</v>
      </c>
      <c r="E133" s="38" t="s">
        <v>308</v>
      </c>
      <c r="F133" s="30" t="s">
        <v>299</v>
      </c>
      <c r="G133" s="0" t="s">
        <v>171</v>
      </c>
      <c r="H133" s="30" t="s">
        <v>143</v>
      </c>
      <c r="I133" s="39" t="n">
        <v>1</v>
      </c>
      <c r="J133" s="39" t="n">
        <v>1</v>
      </c>
      <c r="K133" s="30" t="n">
        <v>45</v>
      </c>
      <c r="L133" s="43" t="n">
        <v>0.93</v>
      </c>
      <c r="M133" s="69" t="n">
        <f aca="false">K133*L133</f>
        <v>41.85</v>
      </c>
      <c r="N133" s="45" t="n">
        <f aca="false">K133*31</f>
        <v>1395</v>
      </c>
      <c r="O133" s="46" t="n">
        <f aca="false">L133</f>
        <v>0.93</v>
      </c>
      <c r="P133" s="44" t="n">
        <f aca="false">N133*O133</f>
        <v>1297.35</v>
      </c>
    </row>
    <row r="134" customFormat="false" ht="12.95" hidden="false" customHeight="true" outlineLevel="0" collapsed="false">
      <c r="A134" s="29" t="s">
        <v>167</v>
      </c>
      <c r="B134" s="0" t="s">
        <v>310</v>
      </c>
      <c r="C134" s="30" t="s">
        <v>183</v>
      </c>
      <c r="D134" s="30" t="n">
        <v>147022</v>
      </c>
      <c r="E134" s="38" t="s">
        <v>206</v>
      </c>
      <c r="F134" s="30" t="s">
        <v>299</v>
      </c>
      <c r="G134" s="0" t="s">
        <v>171</v>
      </c>
      <c r="H134" s="30" t="s">
        <v>143</v>
      </c>
      <c r="I134" s="39" t="n">
        <v>1</v>
      </c>
      <c r="J134" s="39" t="n">
        <v>1</v>
      </c>
      <c r="K134" s="30" t="n">
        <v>0</v>
      </c>
      <c r="L134" s="30" t="n">
        <v>0.917</v>
      </c>
      <c r="M134" s="69" t="n">
        <f aca="false">K134*L134</f>
        <v>0</v>
      </c>
      <c r="N134" s="45" t="n">
        <f aca="false">K134*31</f>
        <v>0</v>
      </c>
      <c r="O134" s="46" t="n">
        <f aca="false">L134</f>
        <v>0.917</v>
      </c>
      <c r="P134" s="44" t="n">
        <f aca="false">N134*O134</f>
        <v>0</v>
      </c>
    </row>
    <row r="135" customFormat="false" ht="12.95" hidden="false" customHeight="true" outlineLevel="0" collapsed="false">
      <c r="A135" s="29" t="s">
        <v>167</v>
      </c>
      <c r="B135" s="0" t="s">
        <v>311</v>
      </c>
      <c r="C135" s="30" t="s">
        <v>183</v>
      </c>
      <c r="D135" s="30" t="n">
        <v>814007</v>
      </c>
      <c r="E135" s="38" t="s">
        <v>206</v>
      </c>
      <c r="F135" s="30" t="s">
        <v>299</v>
      </c>
      <c r="G135" s="0" t="s">
        <v>171</v>
      </c>
      <c r="H135" s="30" t="s">
        <v>143</v>
      </c>
      <c r="I135" s="39" t="n">
        <v>1</v>
      </c>
      <c r="J135" s="39" t="n">
        <v>1</v>
      </c>
      <c r="K135" s="30" t="n">
        <v>85</v>
      </c>
      <c r="L135" s="30" t="n">
        <v>0.917</v>
      </c>
      <c r="M135" s="69" t="n">
        <f aca="false">K135*L135</f>
        <v>77.945</v>
      </c>
      <c r="N135" s="45" t="n">
        <f aca="false">K135*31</f>
        <v>2635</v>
      </c>
      <c r="O135" s="46" t="n">
        <f aca="false">L135</f>
        <v>0.917</v>
      </c>
      <c r="P135" s="44" t="n">
        <f aca="false">N135*O135</f>
        <v>2416.295</v>
      </c>
    </row>
    <row r="136" customFormat="false" ht="12.95" hidden="false" customHeight="true" outlineLevel="0" collapsed="false">
      <c r="A136" s="29" t="s">
        <v>167</v>
      </c>
      <c r="B136" s="0" t="s">
        <v>312</v>
      </c>
      <c r="C136" s="30" t="s">
        <v>183</v>
      </c>
      <c r="D136" s="30" t="n">
        <v>514058</v>
      </c>
      <c r="E136" s="38" t="s">
        <v>313</v>
      </c>
      <c r="F136" s="40" t="s">
        <v>314</v>
      </c>
      <c r="G136" s="0" t="s">
        <v>171</v>
      </c>
      <c r="H136" s="30" t="s">
        <v>143</v>
      </c>
      <c r="I136" s="39" t="n">
        <v>1</v>
      </c>
      <c r="J136" s="39" t="n">
        <v>1</v>
      </c>
      <c r="K136" s="30" t="n">
        <v>0</v>
      </c>
      <c r="L136" s="30" t="n">
        <v>0.921</v>
      </c>
      <c r="M136" s="69" t="n">
        <f aca="false">K136*L136</f>
        <v>0</v>
      </c>
      <c r="N136" s="45" t="n">
        <f aca="false">K136*31</f>
        <v>0</v>
      </c>
      <c r="O136" s="46" t="n">
        <f aca="false">L136</f>
        <v>0.921</v>
      </c>
      <c r="P136" s="44" t="n">
        <f aca="false">N136*O136</f>
        <v>0</v>
      </c>
    </row>
    <row r="137" customFormat="false" ht="12.95" hidden="false" customHeight="true" outlineLevel="0" collapsed="false">
      <c r="A137" s="29" t="s">
        <v>167</v>
      </c>
      <c r="B137" s="0" t="s">
        <v>315</v>
      </c>
      <c r="C137" s="30" t="s">
        <v>183</v>
      </c>
      <c r="D137" s="30" t="n">
        <v>147031</v>
      </c>
      <c r="E137" s="38" t="s">
        <v>316</v>
      </c>
      <c r="F137" s="40" t="s">
        <v>185</v>
      </c>
      <c r="G137" s="0" t="s">
        <v>171</v>
      </c>
      <c r="H137" s="30" t="s">
        <v>143</v>
      </c>
      <c r="I137" s="39" t="n">
        <v>1</v>
      </c>
      <c r="J137" s="39" t="n">
        <v>1</v>
      </c>
      <c r="K137" s="30" t="n">
        <v>61</v>
      </c>
      <c r="L137" s="30" t="n">
        <v>0.843</v>
      </c>
      <c r="M137" s="69" t="n">
        <f aca="false">K137*L137</f>
        <v>51.423</v>
      </c>
      <c r="N137" s="45" t="n">
        <f aca="false">K137*31</f>
        <v>1891</v>
      </c>
      <c r="O137" s="46" t="n">
        <f aca="false">L137</f>
        <v>0.843</v>
      </c>
      <c r="P137" s="44" t="n">
        <f aca="false">N137*O137</f>
        <v>1594.113</v>
      </c>
    </row>
    <row r="138" customFormat="false" ht="12.95" hidden="false" customHeight="true" outlineLevel="0" collapsed="false">
      <c r="A138" s="29" t="s">
        <v>167</v>
      </c>
      <c r="B138" s="0" t="s">
        <v>317</v>
      </c>
      <c r="C138" s="30" t="s">
        <v>183</v>
      </c>
      <c r="D138" s="30" t="n">
        <v>514064</v>
      </c>
      <c r="E138" s="38" t="s">
        <v>316</v>
      </c>
      <c r="F138" s="40" t="s">
        <v>185</v>
      </c>
      <c r="G138" s="0" t="s">
        <v>171</v>
      </c>
      <c r="H138" s="30" t="s">
        <v>143</v>
      </c>
      <c r="I138" s="39" t="n">
        <v>1</v>
      </c>
      <c r="J138" s="39" t="n">
        <v>1</v>
      </c>
      <c r="K138" s="30" t="n">
        <v>77</v>
      </c>
      <c r="L138" s="43" t="n">
        <v>0.86</v>
      </c>
      <c r="M138" s="69" t="n">
        <f aca="false">K138*L138</f>
        <v>66.22</v>
      </c>
      <c r="N138" s="45" t="n">
        <f aca="false">K138*31</f>
        <v>2387</v>
      </c>
      <c r="O138" s="46" t="n">
        <f aca="false">L138</f>
        <v>0.86</v>
      </c>
      <c r="P138" s="44" t="n">
        <f aca="false">N138*O138</f>
        <v>2052.82</v>
      </c>
    </row>
    <row r="139" customFormat="false" ht="12.95" hidden="false" customHeight="true" outlineLevel="0" collapsed="false">
      <c r="A139" s="29" t="s">
        <v>167</v>
      </c>
      <c r="B139" s="0" t="s">
        <v>318</v>
      </c>
      <c r="C139" s="30" t="s">
        <v>183</v>
      </c>
      <c r="D139" s="30" t="n">
        <v>147032</v>
      </c>
      <c r="E139" s="38" t="s">
        <v>319</v>
      </c>
      <c r="F139" s="30" t="s">
        <v>299</v>
      </c>
      <c r="G139" s="0" t="s">
        <v>171</v>
      </c>
      <c r="H139" s="30" t="s">
        <v>143</v>
      </c>
      <c r="I139" s="39" t="n">
        <v>1</v>
      </c>
      <c r="J139" s="39" t="n">
        <v>1</v>
      </c>
      <c r="K139" s="30" t="n">
        <v>61</v>
      </c>
      <c r="L139" s="30" t="n">
        <v>0.904</v>
      </c>
      <c r="M139" s="69" t="n">
        <f aca="false">K139*L139</f>
        <v>55.144</v>
      </c>
      <c r="N139" s="45" t="n">
        <f aca="false">K139*31</f>
        <v>1891</v>
      </c>
      <c r="O139" s="46" t="n">
        <f aca="false">L139</f>
        <v>0.904</v>
      </c>
      <c r="P139" s="44" t="n">
        <f aca="false">N139*O139</f>
        <v>1709.464</v>
      </c>
    </row>
    <row r="140" customFormat="false" ht="12.95" hidden="false" customHeight="true" outlineLevel="0" collapsed="false">
      <c r="A140" s="29" t="s">
        <v>167</v>
      </c>
      <c r="B140" s="0" t="s">
        <v>320</v>
      </c>
      <c r="C140" s="30" t="s">
        <v>183</v>
      </c>
      <c r="D140" s="30" t="n">
        <v>147032</v>
      </c>
      <c r="E140" s="38" t="s">
        <v>319</v>
      </c>
      <c r="F140" s="30" t="s">
        <v>299</v>
      </c>
      <c r="G140" s="0" t="s">
        <v>171</v>
      </c>
      <c r="H140" s="30" t="s">
        <v>143</v>
      </c>
      <c r="I140" s="39" t="n">
        <v>1</v>
      </c>
      <c r="J140" s="39" t="n">
        <v>1</v>
      </c>
      <c r="K140" s="30" t="n">
        <v>31</v>
      </c>
      <c r="L140" s="30" t="n">
        <v>1</v>
      </c>
      <c r="M140" s="69" t="n">
        <f aca="false">K140*L140</f>
        <v>31</v>
      </c>
      <c r="N140" s="45" t="n">
        <f aca="false">K140*31</f>
        <v>961</v>
      </c>
      <c r="O140" s="46" t="n">
        <f aca="false">L140</f>
        <v>1</v>
      </c>
      <c r="P140" s="44" t="n">
        <f aca="false">N140*O140</f>
        <v>961</v>
      </c>
    </row>
    <row r="141" customFormat="false" ht="12.95" hidden="false" customHeight="true" outlineLevel="0" collapsed="false">
      <c r="A141" s="29" t="s">
        <v>167</v>
      </c>
      <c r="B141" s="0" t="s">
        <v>321</v>
      </c>
      <c r="C141" s="30" t="s">
        <v>183</v>
      </c>
      <c r="D141" s="30" t="n">
        <v>147033</v>
      </c>
      <c r="E141" s="38" t="s">
        <v>322</v>
      </c>
      <c r="F141" s="30" t="s">
        <v>299</v>
      </c>
      <c r="G141" s="0" t="s">
        <v>171</v>
      </c>
      <c r="H141" s="30" t="s">
        <v>143</v>
      </c>
      <c r="I141" s="39" t="n">
        <v>1</v>
      </c>
      <c r="J141" s="39" t="n">
        <v>1</v>
      </c>
      <c r="K141" s="30" t="n">
        <v>87</v>
      </c>
      <c r="L141" s="30" t="n">
        <v>0.9245</v>
      </c>
      <c r="M141" s="69" t="n">
        <f aca="false">K141*L141</f>
        <v>80.4315</v>
      </c>
      <c r="N141" s="45" t="n">
        <f aca="false">K141*31</f>
        <v>2697</v>
      </c>
      <c r="O141" s="46" t="n">
        <f aca="false">L141</f>
        <v>0.9245</v>
      </c>
      <c r="P141" s="44" t="n">
        <f aca="false">N141*O141</f>
        <v>2493.3765</v>
      </c>
    </row>
    <row r="142" customFormat="false" ht="12.95" hidden="false" customHeight="true" outlineLevel="0" collapsed="false">
      <c r="A142" s="29" t="s">
        <v>167</v>
      </c>
      <c r="B142" s="0" t="s">
        <v>323</v>
      </c>
      <c r="C142" s="30" t="s">
        <v>183</v>
      </c>
      <c r="D142" s="30" t="n">
        <v>147033</v>
      </c>
      <c r="E142" s="38" t="s">
        <v>322</v>
      </c>
      <c r="F142" s="30" t="s">
        <v>299</v>
      </c>
      <c r="G142" s="0" t="s">
        <v>171</v>
      </c>
      <c r="H142" s="30" t="s">
        <v>143</v>
      </c>
      <c r="I142" s="39" t="n">
        <v>1</v>
      </c>
      <c r="J142" s="39" t="n">
        <v>1</v>
      </c>
      <c r="K142" s="30" t="n">
        <v>87</v>
      </c>
      <c r="L142" s="39" t="n">
        <v>0.9214</v>
      </c>
      <c r="M142" s="69" t="n">
        <f aca="false">K142*L142</f>
        <v>80.1618</v>
      </c>
      <c r="N142" s="45" t="n">
        <f aca="false">K142*31</f>
        <v>2697</v>
      </c>
      <c r="O142" s="46" t="n">
        <f aca="false">L142</f>
        <v>0.9214</v>
      </c>
      <c r="P142" s="44" t="n">
        <f aca="false">N142*O142</f>
        <v>2485.0158</v>
      </c>
    </row>
    <row r="143" customFormat="false" ht="12.95" hidden="false" customHeight="true" outlineLevel="0" collapsed="false">
      <c r="A143" s="29" t="s">
        <v>167</v>
      </c>
      <c r="B143" s="0" t="s">
        <v>324</v>
      </c>
      <c r="C143" s="30" t="s">
        <v>183</v>
      </c>
      <c r="D143" s="30" t="n">
        <v>147034</v>
      </c>
      <c r="E143" s="38" t="s">
        <v>325</v>
      </c>
      <c r="F143" s="30" t="s">
        <v>299</v>
      </c>
      <c r="G143" s="0" t="s">
        <v>171</v>
      </c>
      <c r="H143" s="30" t="s">
        <v>143</v>
      </c>
      <c r="I143" s="39" t="n">
        <v>1</v>
      </c>
      <c r="J143" s="39" t="n">
        <v>1</v>
      </c>
      <c r="K143" s="30" t="n">
        <v>57</v>
      </c>
      <c r="L143" s="30" t="n">
        <v>0.9341</v>
      </c>
      <c r="M143" s="69" t="n">
        <f aca="false">K143*L143</f>
        <v>53.2437</v>
      </c>
      <c r="N143" s="45" t="n">
        <f aca="false">K143*31</f>
        <v>1767</v>
      </c>
      <c r="O143" s="46" t="n">
        <f aca="false">L143</f>
        <v>0.9341</v>
      </c>
      <c r="P143" s="44" t="n">
        <f aca="false">N143*O143</f>
        <v>1650.5547</v>
      </c>
    </row>
    <row r="144" customFormat="false" ht="12.95" hidden="false" customHeight="true" outlineLevel="0" collapsed="false">
      <c r="A144" s="29" t="s">
        <v>167</v>
      </c>
      <c r="B144" s="0" t="s">
        <v>326</v>
      </c>
      <c r="C144" s="30" t="s">
        <v>183</v>
      </c>
      <c r="D144" s="30" t="n">
        <v>514063</v>
      </c>
      <c r="E144" s="38" t="s">
        <v>325</v>
      </c>
      <c r="F144" s="30" t="s">
        <v>299</v>
      </c>
      <c r="G144" s="0" t="s">
        <v>171</v>
      </c>
      <c r="H144" s="30" t="s">
        <v>143</v>
      </c>
      <c r="I144" s="39" t="n">
        <v>1</v>
      </c>
      <c r="J144" s="39" t="n">
        <v>1</v>
      </c>
      <c r="K144" s="30" t="n">
        <v>105</v>
      </c>
      <c r="L144" s="30" t="n">
        <v>0.9551</v>
      </c>
      <c r="M144" s="69" t="n">
        <f aca="false">K144*L144</f>
        <v>100.2855</v>
      </c>
      <c r="N144" s="45" t="n">
        <f aca="false">K144*31</f>
        <v>3255</v>
      </c>
      <c r="O144" s="46" t="n">
        <f aca="false">L144</f>
        <v>0.9551</v>
      </c>
      <c r="P144" s="44" t="n">
        <f aca="false">N144*O144</f>
        <v>3108.8505</v>
      </c>
    </row>
    <row r="145" customFormat="false" ht="12.95" hidden="false" customHeight="true" outlineLevel="0" collapsed="false">
      <c r="A145" s="29" t="s">
        <v>167</v>
      </c>
      <c r="B145" s="0" t="s">
        <v>327</v>
      </c>
      <c r="C145" s="30" t="s">
        <v>183</v>
      </c>
      <c r="D145" s="30" t="n">
        <v>147037</v>
      </c>
      <c r="E145" s="38" t="s">
        <v>328</v>
      </c>
      <c r="F145" s="30" t="s">
        <v>299</v>
      </c>
      <c r="G145" s="0" t="s">
        <v>171</v>
      </c>
      <c r="H145" s="30" t="s">
        <v>143</v>
      </c>
      <c r="I145" s="39" t="n">
        <v>1</v>
      </c>
      <c r="J145" s="39" t="n">
        <v>1</v>
      </c>
      <c r="K145" s="30" t="n">
        <v>47</v>
      </c>
      <c r="L145" s="30" t="n">
        <v>0.9086</v>
      </c>
      <c r="M145" s="69" t="n">
        <f aca="false">K145*L145</f>
        <v>42.7042</v>
      </c>
      <c r="N145" s="45" t="n">
        <f aca="false">K145*31</f>
        <v>1457</v>
      </c>
      <c r="O145" s="46" t="n">
        <f aca="false">L145</f>
        <v>0.9086</v>
      </c>
      <c r="P145" s="44" t="n">
        <f aca="false">N145*O145</f>
        <v>1323.8302</v>
      </c>
    </row>
    <row r="146" customFormat="false" ht="12.95" hidden="false" customHeight="true" outlineLevel="0" collapsed="false">
      <c r="A146" s="29" t="s">
        <v>167</v>
      </c>
      <c r="B146" s="0" t="s">
        <v>329</v>
      </c>
      <c r="C146" s="30" t="s">
        <v>183</v>
      </c>
      <c r="D146" s="30" t="n">
        <v>514065</v>
      </c>
      <c r="E146" s="38" t="s">
        <v>328</v>
      </c>
      <c r="F146" s="30" t="s">
        <v>299</v>
      </c>
      <c r="G146" s="0" t="s">
        <v>171</v>
      </c>
      <c r="H146" s="30" t="s">
        <v>143</v>
      </c>
      <c r="I146" s="39" t="n">
        <v>1</v>
      </c>
      <c r="J146" s="39" t="n">
        <v>1</v>
      </c>
      <c r="K146" s="30" t="n">
        <v>79</v>
      </c>
      <c r="L146" s="30" t="n">
        <v>0.9245</v>
      </c>
      <c r="M146" s="69" t="n">
        <f aca="false">K146*L146</f>
        <v>73.0355</v>
      </c>
      <c r="N146" s="45" t="n">
        <f aca="false">K146*31</f>
        <v>2449</v>
      </c>
      <c r="O146" s="46" t="n">
        <f aca="false">L146</f>
        <v>0.9245</v>
      </c>
      <c r="P146" s="44" t="n">
        <f aca="false">N146*O146</f>
        <v>2264.1005</v>
      </c>
    </row>
    <row r="147" customFormat="false" ht="12.95" hidden="false" customHeight="true" outlineLevel="0" collapsed="false">
      <c r="A147" s="29" t="s">
        <v>167</v>
      </c>
      <c r="B147" s="0" t="s">
        <v>330</v>
      </c>
      <c r="C147" s="30" t="s">
        <v>183</v>
      </c>
      <c r="D147" s="30" t="n">
        <v>147051</v>
      </c>
      <c r="E147" s="38" t="s">
        <v>331</v>
      </c>
      <c r="F147" s="30" t="s">
        <v>299</v>
      </c>
      <c r="G147" s="0" t="s">
        <v>171</v>
      </c>
      <c r="H147" s="30" t="s">
        <v>143</v>
      </c>
      <c r="I147" s="39" t="n">
        <v>1</v>
      </c>
      <c r="J147" s="39" t="n">
        <v>1</v>
      </c>
      <c r="K147" s="30" t="n">
        <v>51</v>
      </c>
      <c r="L147" s="39" t="n">
        <v>0.9678</v>
      </c>
      <c r="M147" s="69" t="n">
        <f aca="false">K147*L147</f>
        <v>49.3578</v>
      </c>
      <c r="N147" s="45" t="n">
        <f aca="false">K147*31</f>
        <v>1581</v>
      </c>
      <c r="O147" s="46" t="n">
        <f aca="false">L147</f>
        <v>0.9678</v>
      </c>
      <c r="P147" s="44" t="n">
        <f aca="false">N147*O147</f>
        <v>1530.0918</v>
      </c>
    </row>
    <row r="148" customFormat="false" ht="12.95" hidden="false" customHeight="true" outlineLevel="0" collapsed="false">
      <c r="A148" s="29" t="s">
        <v>167</v>
      </c>
      <c r="B148" s="0" t="s">
        <v>332</v>
      </c>
      <c r="C148" s="30" t="s">
        <v>183</v>
      </c>
      <c r="D148" s="30" t="n">
        <v>147054</v>
      </c>
      <c r="E148" s="38" t="s">
        <v>333</v>
      </c>
      <c r="F148" s="30" t="s">
        <v>299</v>
      </c>
      <c r="G148" s="0" t="s">
        <v>171</v>
      </c>
      <c r="H148" s="30" t="s">
        <v>143</v>
      </c>
      <c r="I148" s="39" t="n">
        <v>1</v>
      </c>
      <c r="J148" s="39" t="n">
        <v>1</v>
      </c>
      <c r="K148" s="30" t="n">
        <v>46</v>
      </c>
      <c r="L148" s="30" t="n">
        <v>0.9268</v>
      </c>
      <c r="M148" s="69" t="n">
        <f aca="false">K148*L148</f>
        <v>42.6328</v>
      </c>
      <c r="N148" s="45" t="n">
        <f aca="false">K148*31</f>
        <v>1426</v>
      </c>
      <c r="O148" s="46" t="n">
        <f aca="false">L148</f>
        <v>0.9268</v>
      </c>
      <c r="P148" s="44" t="n">
        <f aca="false">N148*O148</f>
        <v>1321.6168</v>
      </c>
    </row>
    <row r="149" customFormat="false" ht="12.95" hidden="false" customHeight="true" outlineLevel="0" collapsed="false">
      <c r="A149" s="29" t="s">
        <v>167</v>
      </c>
      <c r="B149" s="0" t="s">
        <v>334</v>
      </c>
      <c r="C149" s="30" t="s">
        <v>183</v>
      </c>
      <c r="D149" s="30" t="n">
        <v>514070</v>
      </c>
      <c r="E149" s="38" t="s">
        <v>333</v>
      </c>
      <c r="F149" s="30" t="s">
        <v>299</v>
      </c>
      <c r="G149" s="0" t="s">
        <v>171</v>
      </c>
      <c r="H149" s="30" t="s">
        <v>143</v>
      </c>
      <c r="I149" s="39" t="n">
        <v>1</v>
      </c>
      <c r="J149" s="39" t="n">
        <v>1</v>
      </c>
      <c r="K149" s="30" t="n">
        <v>46</v>
      </c>
      <c r="L149" s="30" t="n">
        <v>0.9369</v>
      </c>
      <c r="M149" s="69" t="n">
        <f aca="false">K149*L149</f>
        <v>43.0974</v>
      </c>
      <c r="N149" s="45" t="n">
        <f aca="false">K149*31</f>
        <v>1426</v>
      </c>
      <c r="O149" s="46" t="n">
        <f aca="false">L149</f>
        <v>0.9369</v>
      </c>
      <c r="P149" s="44" t="n">
        <f aca="false">N149*O149</f>
        <v>1336.0194</v>
      </c>
    </row>
    <row r="150" customFormat="false" ht="12.95" hidden="false" customHeight="true" outlineLevel="0" collapsed="false">
      <c r="A150" s="29" t="s">
        <v>167</v>
      </c>
      <c r="B150" s="0" t="s">
        <v>335</v>
      </c>
      <c r="C150" s="30" t="s">
        <v>183</v>
      </c>
      <c r="D150" s="30" t="n">
        <v>147069</v>
      </c>
      <c r="E150" s="38" t="s">
        <v>336</v>
      </c>
      <c r="F150" s="30" t="s">
        <v>299</v>
      </c>
      <c r="G150" s="0" t="s">
        <v>171</v>
      </c>
      <c r="H150" s="30" t="s">
        <v>143</v>
      </c>
      <c r="I150" s="39" t="n">
        <v>1</v>
      </c>
      <c r="J150" s="39" t="n">
        <v>1</v>
      </c>
      <c r="K150" s="30" t="n">
        <v>86</v>
      </c>
      <c r="L150" s="39" t="n">
        <v>0.942</v>
      </c>
      <c r="M150" s="69" t="n">
        <f aca="false">K150*L150</f>
        <v>81.012</v>
      </c>
      <c r="N150" s="45" t="n">
        <f aca="false">K150*31</f>
        <v>2666</v>
      </c>
      <c r="O150" s="46" t="n">
        <f aca="false">L150</f>
        <v>0.942</v>
      </c>
      <c r="P150" s="44" t="n">
        <f aca="false">N150*O150</f>
        <v>2511.372</v>
      </c>
    </row>
    <row r="151" customFormat="false" ht="12.95" hidden="false" customHeight="true" outlineLevel="0" collapsed="false">
      <c r="A151" s="48" t="s">
        <v>167</v>
      </c>
      <c r="B151" s="49" t="s">
        <v>337</v>
      </c>
      <c r="C151" s="30" t="s">
        <v>183</v>
      </c>
      <c r="D151" s="50" t="n">
        <v>514059</v>
      </c>
      <c r="E151" s="38" t="s">
        <v>336</v>
      </c>
      <c r="F151" s="50" t="s">
        <v>299</v>
      </c>
      <c r="G151" s="49" t="s">
        <v>171</v>
      </c>
      <c r="H151" s="50" t="s">
        <v>143</v>
      </c>
      <c r="I151" s="51" t="n">
        <v>1</v>
      </c>
      <c r="J151" s="51" t="n">
        <v>1</v>
      </c>
      <c r="K151" s="50" t="n">
        <v>38</v>
      </c>
      <c r="L151" s="30" t="n">
        <v>0.9473</v>
      </c>
      <c r="M151" s="70" t="n">
        <f aca="false">K151*L151</f>
        <v>35.9974</v>
      </c>
      <c r="N151" s="52" t="n">
        <f aca="false">K151*31</f>
        <v>1178</v>
      </c>
      <c r="O151" s="53" t="n">
        <f aca="false">L151</f>
        <v>0.9473</v>
      </c>
      <c r="P151" s="54" t="n">
        <f aca="false">N151*O151</f>
        <v>1115.9194</v>
      </c>
    </row>
    <row r="152" customFormat="false" ht="12.95" hidden="false" customHeight="true" outlineLevel="0" collapsed="false">
      <c r="A152" s="55"/>
      <c r="B152" s="56"/>
      <c r="C152" s="38"/>
      <c r="D152" s="38"/>
      <c r="E152" s="38"/>
      <c r="F152" s="38"/>
      <c r="G152" s="56"/>
      <c r="H152" s="38"/>
      <c r="I152" s="57"/>
      <c r="J152" s="57"/>
      <c r="K152" s="58"/>
      <c r="L152" s="38"/>
      <c r="M152" s="59"/>
      <c r="N152" s="45"/>
      <c r="O152" s="38"/>
      <c r="P152" s="60"/>
      <c r="Q152" s="61" t="s">
        <v>164</v>
      </c>
      <c r="R152" s="61" t="s">
        <v>11</v>
      </c>
      <c r="S152" s="61" t="s">
        <v>165</v>
      </c>
    </row>
    <row r="153" customFormat="false" ht="12.95" hidden="false" customHeight="true" outlineLevel="0" collapsed="false">
      <c r="A153" s="62" t="s">
        <v>338</v>
      </c>
      <c r="B153" s="62"/>
      <c r="C153" s="63"/>
      <c r="D153" s="63"/>
      <c r="E153" s="38"/>
      <c r="K153" s="64" t="n">
        <f aca="false">SUM(K126:K151)</f>
        <v>1587</v>
      </c>
      <c r="L153" s="64"/>
      <c r="M153" s="42" t="n">
        <f aca="false">SUM(M126:M151)</f>
        <v>1472.9952</v>
      </c>
      <c r="N153" s="42" t="n">
        <f aca="false">SUM(N126:N151)</f>
        <v>49197</v>
      </c>
      <c r="O153" s="64"/>
      <c r="P153" s="65" t="n">
        <f aca="false">SUM(P126:P152)</f>
        <v>45662.8512</v>
      </c>
      <c r="Q153" s="66" t="n">
        <v>0.8</v>
      </c>
      <c r="R153" s="60" t="n">
        <f aca="false">M153*Q153</f>
        <v>1178.39616</v>
      </c>
      <c r="S153" s="60" t="n">
        <f aca="false">M153-R153</f>
        <v>294.59904</v>
      </c>
    </row>
    <row r="154" customFormat="false" ht="12.95" hidden="false" customHeight="true" outlineLevel="0" collapsed="false">
      <c r="A154" s="63"/>
      <c r="B154" s="63"/>
      <c r="C154" s="63"/>
      <c r="D154" s="63"/>
      <c r="E154" s="38"/>
      <c r="K154" s="42"/>
      <c r="L154" s="64"/>
      <c r="M154" s="42"/>
      <c r="N154" s="42"/>
      <c r="O154" s="64"/>
      <c r="P154" s="67"/>
    </row>
    <row r="155" customFormat="false" ht="12.95" hidden="false" customHeight="true" outlineLevel="0" collapsed="false">
      <c r="B155" s="29"/>
      <c r="C155" s="29"/>
      <c r="D155" s="29"/>
      <c r="E155" s="38"/>
      <c r="K155" s="68"/>
      <c r="M155" s="68"/>
      <c r="N155" s="42"/>
      <c r="O155" s="30"/>
      <c r="P155" s="44"/>
    </row>
    <row r="156" customFormat="false" ht="12.95" hidden="false" customHeight="true" outlineLevel="0" collapsed="false">
      <c r="A156" s="75" t="s">
        <v>339</v>
      </c>
      <c r="E156" s="38"/>
      <c r="K156" s="68"/>
      <c r="M156" s="68"/>
      <c r="N156" s="42"/>
      <c r="O156" s="30"/>
      <c r="P156" s="44"/>
    </row>
    <row r="157" customFormat="false" ht="12.95" hidden="false" customHeight="true" outlineLevel="0" collapsed="false">
      <c r="A157" s="29" t="s">
        <v>167</v>
      </c>
      <c r="B157" s="0" t="s">
        <v>340</v>
      </c>
      <c r="C157" s="30" t="s">
        <v>183</v>
      </c>
      <c r="D157" s="30" t="n">
        <v>147067</v>
      </c>
      <c r="E157" s="38" t="s">
        <v>341</v>
      </c>
      <c r="F157" s="30" t="s">
        <v>299</v>
      </c>
      <c r="G157" s="0" t="s">
        <v>171</v>
      </c>
      <c r="H157" s="30" t="s">
        <v>143</v>
      </c>
      <c r="I157" s="57" t="n">
        <v>1</v>
      </c>
      <c r="J157" s="57" t="n">
        <v>1</v>
      </c>
      <c r="K157" s="30" t="n">
        <v>47</v>
      </c>
      <c r="L157" s="30" t="n">
        <v>0.8889</v>
      </c>
      <c r="M157" s="69" t="n">
        <f aca="false">K157*L157</f>
        <v>41.7783</v>
      </c>
      <c r="N157" s="45" t="n">
        <f aca="false">K157*31</f>
        <v>1457</v>
      </c>
      <c r="O157" s="46" t="n">
        <f aca="false">L157</f>
        <v>0.8889</v>
      </c>
      <c r="P157" s="44" t="n">
        <f aca="false">N157*O157</f>
        <v>1295.1273</v>
      </c>
    </row>
    <row r="158" customFormat="false" ht="12.95" hidden="false" customHeight="true" outlineLevel="0" collapsed="false">
      <c r="A158" s="48" t="s">
        <v>167</v>
      </c>
      <c r="B158" s="49" t="s">
        <v>342</v>
      </c>
      <c r="C158" s="50" t="s">
        <v>183</v>
      </c>
      <c r="D158" s="50" t="n">
        <v>514006</v>
      </c>
      <c r="E158" s="38" t="s">
        <v>341</v>
      </c>
      <c r="F158" s="50" t="s">
        <v>299</v>
      </c>
      <c r="G158" s="49" t="s">
        <v>171</v>
      </c>
      <c r="H158" s="50" t="s">
        <v>143</v>
      </c>
      <c r="I158" s="51" t="n">
        <v>1</v>
      </c>
      <c r="J158" s="51" t="n">
        <v>1</v>
      </c>
      <c r="K158" s="50" t="n">
        <v>19</v>
      </c>
      <c r="L158" s="39" t="n">
        <v>0.8868</v>
      </c>
      <c r="M158" s="76" t="n">
        <f aca="false">K158*L158</f>
        <v>16.8492</v>
      </c>
      <c r="N158" s="52" t="n">
        <f aca="false">K158*31</f>
        <v>589</v>
      </c>
      <c r="O158" s="53" t="n">
        <f aca="false">L158</f>
        <v>0.8868</v>
      </c>
      <c r="P158" s="54" t="n">
        <f aca="false">N158*O158</f>
        <v>522.3252</v>
      </c>
    </row>
    <row r="159" customFormat="false" ht="12.95" hidden="false" customHeight="true" outlineLevel="0" collapsed="false">
      <c r="A159" s="55"/>
      <c r="B159" s="56"/>
      <c r="C159" s="38"/>
      <c r="D159" s="38"/>
      <c r="E159" s="38"/>
      <c r="F159" s="38"/>
      <c r="G159" s="56"/>
      <c r="H159" s="38"/>
      <c r="I159" s="57"/>
      <c r="J159" s="57"/>
      <c r="K159" s="38"/>
      <c r="L159" s="46"/>
      <c r="M159" s="58"/>
      <c r="N159" s="45"/>
      <c r="O159" s="46"/>
      <c r="P159" s="60"/>
      <c r="Q159" s="61" t="s">
        <v>164</v>
      </c>
      <c r="R159" s="61" t="s">
        <v>11</v>
      </c>
      <c r="S159" s="61" t="s">
        <v>165</v>
      </c>
    </row>
    <row r="160" customFormat="false" ht="12.95" hidden="false" customHeight="true" outlineLevel="0" collapsed="false">
      <c r="A160" s="62" t="s">
        <v>343</v>
      </c>
      <c r="B160" s="62"/>
      <c r="C160" s="63"/>
      <c r="D160" s="63"/>
      <c r="E160" s="38"/>
      <c r="K160" s="30" t="n">
        <f aca="false">K157+K158</f>
        <v>66</v>
      </c>
      <c r="M160" s="69" t="n">
        <f aca="false">M157+M158</f>
        <v>58.6275</v>
      </c>
      <c r="N160" s="42" t="n">
        <f aca="false">N157+N158</f>
        <v>2046</v>
      </c>
      <c r="O160" s="30"/>
      <c r="P160" s="65" t="n">
        <f aca="false">M160-O160</f>
        <v>58.6275</v>
      </c>
      <c r="Q160" s="66" t="n">
        <v>0.8</v>
      </c>
      <c r="R160" s="60" t="n">
        <f aca="false">M160*Q160</f>
        <v>46.902</v>
      </c>
      <c r="S160" s="60" t="n">
        <f aca="false">M160-R160</f>
        <v>11.7255</v>
      </c>
    </row>
    <row r="161" customFormat="false" ht="12.95" hidden="false" customHeight="true" outlineLevel="0" collapsed="false">
      <c r="E161" s="38"/>
      <c r="K161" s="68"/>
      <c r="M161" s="68"/>
      <c r="N161" s="42"/>
      <c r="O161" s="30"/>
      <c r="P161" s="44"/>
    </row>
    <row r="162" customFormat="false" ht="12.95" hidden="false" customHeight="true" outlineLevel="0" collapsed="false">
      <c r="A162" s="75" t="s">
        <v>339</v>
      </c>
      <c r="E162" s="38"/>
      <c r="K162" s="68"/>
      <c r="M162" s="68"/>
      <c r="N162" s="42"/>
      <c r="O162" s="30"/>
      <c r="P162" s="44"/>
    </row>
    <row r="163" customFormat="false" ht="12.95" hidden="false" customHeight="true" outlineLevel="0" collapsed="false">
      <c r="A163" s="29" t="s">
        <v>167</v>
      </c>
      <c r="B163" s="0" t="s">
        <v>344</v>
      </c>
      <c r="C163" s="30" t="s">
        <v>183</v>
      </c>
      <c r="D163" s="30" t="n">
        <v>147010</v>
      </c>
      <c r="E163" s="38" t="s">
        <v>345</v>
      </c>
      <c r="F163" s="30" t="s">
        <v>314</v>
      </c>
      <c r="G163" s="0" t="s">
        <v>171</v>
      </c>
      <c r="H163" s="30" t="s">
        <v>143</v>
      </c>
      <c r="I163" s="57" t="n">
        <v>1</v>
      </c>
      <c r="J163" s="57" t="n">
        <v>1</v>
      </c>
      <c r="K163" s="30" t="n">
        <v>61</v>
      </c>
      <c r="L163" s="30" t="n">
        <v>0.9472</v>
      </c>
      <c r="M163" s="69" t="n">
        <f aca="false">K163*L163</f>
        <v>57.7792</v>
      </c>
      <c r="N163" s="45" t="n">
        <f aca="false">K163*31</f>
        <v>1891</v>
      </c>
      <c r="O163" s="46" t="n">
        <f aca="false">L163</f>
        <v>0.9472</v>
      </c>
      <c r="P163" s="44" t="n">
        <f aca="false">N163*O163</f>
        <v>1791.1552</v>
      </c>
    </row>
    <row r="164" customFormat="false" ht="12.95" hidden="false" customHeight="true" outlineLevel="0" collapsed="false">
      <c r="A164" s="29" t="s">
        <v>167</v>
      </c>
      <c r="B164" s="0" t="s">
        <v>346</v>
      </c>
      <c r="C164" s="30" t="s">
        <v>183</v>
      </c>
      <c r="D164" s="30" t="n">
        <v>514061</v>
      </c>
      <c r="E164" s="38" t="s">
        <v>345</v>
      </c>
      <c r="F164" s="30" t="s">
        <v>314</v>
      </c>
      <c r="G164" s="0" t="s">
        <v>171</v>
      </c>
      <c r="H164" s="30" t="s">
        <v>143</v>
      </c>
      <c r="I164" s="57" t="n">
        <v>1</v>
      </c>
      <c r="J164" s="57" t="n">
        <v>1</v>
      </c>
      <c r="K164" s="30" t="n">
        <v>83</v>
      </c>
      <c r="L164" s="39" t="n">
        <v>0.947</v>
      </c>
      <c r="M164" s="69" t="n">
        <f aca="false">K164*L164</f>
        <v>78.601</v>
      </c>
      <c r="N164" s="45" t="n">
        <f aca="false">K164*31</f>
        <v>2573</v>
      </c>
      <c r="O164" s="46" t="n">
        <f aca="false">L164</f>
        <v>0.947</v>
      </c>
      <c r="P164" s="44" t="n">
        <f aca="false">N164*O164</f>
        <v>2436.631</v>
      </c>
    </row>
    <row r="165" customFormat="false" ht="12.95" hidden="false" customHeight="true" outlineLevel="0" collapsed="false">
      <c r="A165" s="29" t="s">
        <v>167</v>
      </c>
      <c r="B165" s="0" t="s">
        <v>347</v>
      </c>
      <c r="C165" s="30" t="s">
        <v>183</v>
      </c>
      <c r="D165" s="30" t="n">
        <v>147021</v>
      </c>
      <c r="E165" s="38" t="s">
        <v>348</v>
      </c>
      <c r="F165" s="30" t="s">
        <v>314</v>
      </c>
      <c r="G165" s="0" t="s">
        <v>171</v>
      </c>
      <c r="H165" s="30" t="s">
        <v>143</v>
      </c>
      <c r="I165" s="57" t="n">
        <v>1</v>
      </c>
      <c r="J165" s="57" t="n">
        <v>1</v>
      </c>
      <c r="K165" s="30" t="n">
        <v>78</v>
      </c>
      <c r="L165" s="30" t="n">
        <v>0.9498</v>
      </c>
      <c r="M165" s="69" t="n">
        <f aca="false">K165*L165</f>
        <v>74.0844</v>
      </c>
      <c r="N165" s="45" t="n">
        <f aca="false">K165*31</f>
        <v>2418</v>
      </c>
      <c r="O165" s="46" t="n">
        <f aca="false">L165</f>
        <v>0.9498</v>
      </c>
      <c r="P165" s="44" t="n">
        <f aca="false">N165*O165</f>
        <v>2296.6164</v>
      </c>
    </row>
    <row r="166" customFormat="false" ht="12.95" hidden="false" customHeight="true" outlineLevel="0" collapsed="false">
      <c r="A166" s="29" t="s">
        <v>167</v>
      </c>
      <c r="B166" s="0" t="s">
        <v>349</v>
      </c>
      <c r="C166" s="30" t="s">
        <v>183</v>
      </c>
      <c r="D166" s="30" t="n">
        <v>514075</v>
      </c>
      <c r="E166" s="38" t="s">
        <v>348</v>
      </c>
      <c r="F166" s="30" t="s">
        <v>314</v>
      </c>
      <c r="G166" s="0" t="s">
        <v>171</v>
      </c>
      <c r="H166" s="30" t="s">
        <v>143</v>
      </c>
      <c r="I166" s="57" t="n">
        <v>1</v>
      </c>
      <c r="J166" s="57" t="n">
        <v>1</v>
      </c>
      <c r="K166" s="30" t="n">
        <v>74</v>
      </c>
      <c r="L166" s="39" t="n">
        <v>0.9513</v>
      </c>
      <c r="M166" s="68" t="n">
        <f aca="false">K166*L166</f>
        <v>70.3962</v>
      </c>
      <c r="N166" s="45" t="n">
        <f aca="false">K166*31</f>
        <v>2294</v>
      </c>
      <c r="O166" s="46" t="n">
        <f aca="false">L166</f>
        <v>0.9513</v>
      </c>
      <c r="P166" s="44" t="n">
        <f aca="false">N166*O166</f>
        <v>2182.2822</v>
      </c>
    </row>
    <row r="167" customFormat="false" ht="12.95" hidden="false" customHeight="true" outlineLevel="0" collapsed="false">
      <c r="A167" s="29" t="s">
        <v>167</v>
      </c>
      <c r="B167" s="0" t="s">
        <v>350</v>
      </c>
      <c r="C167" s="30" t="s">
        <v>183</v>
      </c>
      <c r="D167" s="30" t="n">
        <v>147030</v>
      </c>
      <c r="E167" s="38" t="s">
        <v>313</v>
      </c>
      <c r="F167" s="30" t="s">
        <v>314</v>
      </c>
      <c r="G167" s="0" t="s">
        <v>171</v>
      </c>
      <c r="H167" s="30" t="s">
        <v>143</v>
      </c>
      <c r="I167" s="57" t="n">
        <v>1</v>
      </c>
      <c r="J167" s="57" t="n">
        <v>1</v>
      </c>
      <c r="K167" s="30" t="n">
        <v>104</v>
      </c>
      <c r="L167" s="39" t="n">
        <v>0.9365</v>
      </c>
      <c r="M167" s="69" t="n">
        <f aca="false">K167*L167</f>
        <v>97.396</v>
      </c>
      <c r="N167" s="45" t="n">
        <f aca="false">K167*31</f>
        <v>3224</v>
      </c>
      <c r="O167" s="46" t="n">
        <f aca="false">L167</f>
        <v>0.9365</v>
      </c>
      <c r="P167" s="44" t="n">
        <f aca="false">N167*O167</f>
        <v>3019.276</v>
      </c>
    </row>
    <row r="168" customFormat="false" ht="12.95" hidden="false" customHeight="true" outlineLevel="0" collapsed="false">
      <c r="A168" s="29" t="s">
        <v>167</v>
      </c>
      <c r="B168" s="0" t="s">
        <v>351</v>
      </c>
      <c r="C168" s="30" t="s">
        <v>183</v>
      </c>
      <c r="D168" s="30" t="n">
        <v>514060</v>
      </c>
      <c r="E168" s="38" t="s">
        <v>322</v>
      </c>
      <c r="F168" s="30" t="s">
        <v>314</v>
      </c>
      <c r="G168" s="0" t="s">
        <v>171</v>
      </c>
      <c r="H168" s="30" t="s">
        <v>143</v>
      </c>
      <c r="I168" s="57" t="n">
        <v>1</v>
      </c>
      <c r="J168" s="57" t="n">
        <v>1</v>
      </c>
      <c r="K168" s="30" t="n">
        <v>0</v>
      </c>
      <c r="L168" s="30" t="n">
        <v>0.9167</v>
      </c>
      <c r="M168" s="68" t="n">
        <f aca="false">K168*L168</f>
        <v>0</v>
      </c>
      <c r="N168" s="45" t="n">
        <f aca="false">K168*31</f>
        <v>0</v>
      </c>
      <c r="O168" s="46" t="n">
        <f aca="false">L168</f>
        <v>0.9167</v>
      </c>
      <c r="P168" s="44" t="n">
        <f aca="false">N168*O168</f>
        <v>0</v>
      </c>
    </row>
    <row r="169" customFormat="false" ht="12.95" hidden="false" customHeight="true" outlineLevel="0" collapsed="false">
      <c r="A169" s="29" t="s">
        <v>167</v>
      </c>
      <c r="B169" s="0" t="s">
        <v>352</v>
      </c>
      <c r="C169" s="30" t="s">
        <v>183</v>
      </c>
      <c r="D169" s="30" t="n">
        <v>147043</v>
      </c>
      <c r="E169" s="38" t="s">
        <v>353</v>
      </c>
      <c r="F169" s="30" t="s">
        <v>299</v>
      </c>
      <c r="G169" s="0" t="s">
        <v>171</v>
      </c>
      <c r="H169" s="30" t="s">
        <v>143</v>
      </c>
      <c r="I169" s="57" t="n">
        <v>1</v>
      </c>
      <c r="J169" s="57" t="n">
        <v>1</v>
      </c>
      <c r="K169" s="30" t="n">
        <v>88</v>
      </c>
      <c r="L169" s="30" t="n">
        <v>0.9279</v>
      </c>
      <c r="M169" s="69" t="n">
        <f aca="false">K169*L169</f>
        <v>81.6552</v>
      </c>
      <c r="N169" s="45" t="n">
        <f aca="false">K169*31</f>
        <v>2728</v>
      </c>
      <c r="O169" s="46" t="n">
        <f aca="false">L169</f>
        <v>0.9279</v>
      </c>
      <c r="P169" s="44" t="n">
        <f aca="false">N169*O169</f>
        <v>2531.3112</v>
      </c>
    </row>
    <row r="170" customFormat="false" ht="12.95" hidden="false" customHeight="true" outlineLevel="0" collapsed="false">
      <c r="A170" s="29" t="s">
        <v>167</v>
      </c>
      <c r="B170" s="0" t="s">
        <v>354</v>
      </c>
      <c r="C170" s="30" t="s">
        <v>183</v>
      </c>
      <c r="D170" s="30" t="n">
        <v>514073</v>
      </c>
      <c r="E170" s="38" t="s">
        <v>353</v>
      </c>
      <c r="F170" s="30" t="s">
        <v>299</v>
      </c>
      <c r="G170" s="0" t="s">
        <v>171</v>
      </c>
      <c r="H170" s="30" t="s">
        <v>143</v>
      </c>
      <c r="I170" s="57" t="n">
        <v>1</v>
      </c>
      <c r="J170" s="57" t="n">
        <v>1</v>
      </c>
      <c r="K170" s="30" t="n">
        <v>66</v>
      </c>
      <c r="L170" s="39" t="n">
        <v>0.9352</v>
      </c>
      <c r="M170" s="68" t="n">
        <f aca="false">K170*L170</f>
        <v>61.7232</v>
      </c>
      <c r="N170" s="45" t="n">
        <f aca="false">K170*31</f>
        <v>2046</v>
      </c>
      <c r="O170" s="46" t="n">
        <f aca="false">L170</f>
        <v>0.9352</v>
      </c>
      <c r="P170" s="44" t="n">
        <f aca="false">N170*O170</f>
        <v>1913.4192</v>
      </c>
    </row>
    <row r="171" customFormat="false" ht="12.95" hidden="false" customHeight="true" outlineLevel="0" collapsed="false">
      <c r="A171" s="29" t="s">
        <v>167</v>
      </c>
      <c r="B171" s="0" t="s">
        <v>355</v>
      </c>
      <c r="C171" s="30" t="s">
        <v>183</v>
      </c>
      <c r="D171" s="30" t="n">
        <v>147049</v>
      </c>
      <c r="E171" s="38" t="s">
        <v>356</v>
      </c>
      <c r="F171" s="30" t="s">
        <v>314</v>
      </c>
      <c r="G171" s="0" t="s">
        <v>171</v>
      </c>
      <c r="H171" s="30" t="s">
        <v>143</v>
      </c>
      <c r="I171" s="57" t="n">
        <v>1</v>
      </c>
      <c r="J171" s="57" t="n">
        <v>1</v>
      </c>
      <c r="K171" s="30" t="n">
        <v>89</v>
      </c>
      <c r="L171" s="39" t="n">
        <v>0.9386</v>
      </c>
      <c r="M171" s="69" t="n">
        <f aca="false">K171*L171</f>
        <v>83.5354</v>
      </c>
      <c r="N171" s="45" t="n">
        <f aca="false">K171*31</f>
        <v>2759</v>
      </c>
      <c r="O171" s="46" t="n">
        <f aca="false">L171</f>
        <v>0.9386</v>
      </c>
      <c r="P171" s="44" t="n">
        <f aca="false">N171*O171</f>
        <v>2589.5974</v>
      </c>
    </row>
    <row r="172" customFormat="false" ht="12.95" hidden="false" customHeight="true" outlineLevel="0" collapsed="false">
      <c r="A172" s="29" t="s">
        <v>167</v>
      </c>
      <c r="B172" s="0" t="s">
        <v>357</v>
      </c>
      <c r="C172" s="30" t="s">
        <v>183</v>
      </c>
      <c r="D172" s="30"/>
      <c r="E172" s="38" t="s">
        <v>356</v>
      </c>
      <c r="F172" s="30" t="s">
        <v>314</v>
      </c>
      <c r="G172" s="0" t="s">
        <v>171</v>
      </c>
      <c r="H172" s="30" t="s">
        <v>143</v>
      </c>
      <c r="I172" s="57" t="n">
        <v>1</v>
      </c>
      <c r="J172" s="57" t="n">
        <v>1</v>
      </c>
      <c r="K172" s="30" t="n">
        <v>0</v>
      </c>
      <c r="L172" s="39" t="n">
        <v>1</v>
      </c>
      <c r="M172" s="68" t="n">
        <f aca="false">K172*L172</f>
        <v>0</v>
      </c>
      <c r="N172" s="45" t="n">
        <f aca="false">K172*31</f>
        <v>0</v>
      </c>
      <c r="O172" s="46" t="n">
        <f aca="false">L172</f>
        <v>1</v>
      </c>
      <c r="P172" s="44" t="n">
        <f aca="false">N172*O172</f>
        <v>0</v>
      </c>
    </row>
    <row r="173" customFormat="false" ht="12.95" hidden="false" customHeight="true" outlineLevel="0" collapsed="false">
      <c r="A173" s="29" t="s">
        <v>167</v>
      </c>
      <c r="B173" s="0" t="s">
        <v>358</v>
      </c>
      <c r="C173" s="30" t="s">
        <v>183</v>
      </c>
      <c r="D173" s="30" t="s">
        <v>359</v>
      </c>
      <c r="E173" s="38" t="s">
        <v>356</v>
      </c>
      <c r="F173" s="30" t="s">
        <v>314</v>
      </c>
      <c r="G173" s="0" t="s">
        <v>171</v>
      </c>
      <c r="H173" s="30" t="s">
        <v>143</v>
      </c>
      <c r="I173" s="57" t="n">
        <v>1</v>
      </c>
      <c r="J173" s="57" t="n">
        <v>1</v>
      </c>
      <c r="K173" s="30" t="n">
        <v>183</v>
      </c>
      <c r="L173" s="39" t="n">
        <v>1</v>
      </c>
      <c r="M173" s="68" t="n">
        <f aca="false">K173*L173</f>
        <v>183</v>
      </c>
      <c r="N173" s="45" t="n">
        <f aca="false">K173*31</f>
        <v>5673</v>
      </c>
      <c r="O173" s="46" t="n">
        <f aca="false">L173</f>
        <v>1</v>
      </c>
      <c r="P173" s="44" t="n">
        <f aca="false">N173*O173</f>
        <v>5673</v>
      </c>
    </row>
    <row r="174" customFormat="false" ht="12.95" hidden="false" customHeight="true" outlineLevel="0" collapsed="false">
      <c r="A174" s="29" t="s">
        <v>167</v>
      </c>
      <c r="B174" s="0" t="s">
        <v>360</v>
      </c>
      <c r="C174" s="30" t="s">
        <v>183</v>
      </c>
      <c r="D174" s="30" t="n">
        <v>147058</v>
      </c>
      <c r="E174" s="38" t="s">
        <v>361</v>
      </c>
      <c r="F174" s="30" t="s">
        <v>314</v>
      </c>
      <c r="G174" s="0" t="s">
        <v>171</v>
      </c>
      <c r="H174" s="30" t="s">
        <v>143</v>
      </c>
      <c r="I174" s="57" t="n">
        <v>1</v>
      </c>
      <c r="J174" s="57" t="n">
        <v>1</v>
      </c>
      <c r="K174" s="30" t="n">
        <v>81</v>
      </c>
      <c r="L174" s="30" t="n">
        <v>0.9344</v>
      </c>
      <c r="M174" s="69" t="n">
        <f aca="false">K174*L174</f>
        <v>75.6864</v>
      </c>
      <c r="N174" s="45" t="n">
        <f aca="false">K174*31</f>
        <v>2511</v>
      </c>
      <c r="O174" s="46" t="n">
        <f aca="false">L174</f>
        <v>0.9344</v>
      </c>
      <c r="P174" s="44" t="n">
        <f aca="false">N174*O174</f>
        <v>2346.2784</v>
      </c>
    </row>
    <row r="175" customFormat="false" ht="12.95" hidden="false" customHeight="true" outlineLevel="0" collapsed="false">
      <c r="A175" s="29" t="s">
        <v>167</v>
      </c>
      <c r="B175" s="0" t="s">
        <v>362</v>
      </c>
      <c r="C175" s="30" t="s">
        <v>183</v>
      </c>
      <c r="D175" s="30" t="n">
        <v>514069</v>
      </c>
      <c r="E175" s="38" t="s">
        <v>361</v>
      </c>
      <c r="F175" s="30" t="s">
        <v>314</v>
      </c>
      <c r="G175" s="0" t="s">
        <v>171</v>
      </c>
      <c r="H175" s="30" t="s">
        <v>143</v>
      </c>
      <c r="I175" s="57" t="n">
        <v>1</v>
      </c>
      <c r="J175" s="57" t="n">
        <v>1</v>
      </c>
      <c r="K175" s="30" t="n">
        <v>27</v>
      </c>
      <c r="L175" s="39" t="n">
        <v>0.94</v>
      </c>
      <c r="M175" s="68" t="n">
        <f aca="false">K175*L175</f>
        <v>25.38</v>
      </c>
      <c r="N175" s="45" t="n">
        <f aca="false">K175*31</f>
        <v>837</v>
      </c>
      <c r="O175" s="46" t="n">
        <f aca="false">L175</f>
        <v>0.94</v>
      </c>
      <c r="P175" s="44" t="n">
        <f aca="false">N175*O175</f>
        <v>786.78</v>
      </c>
    </row>
    <row r="176" customFormat="false" ht="12.95" hidden="false" customHeight="true" outlineLevel="0" collapsed="false">
      <c r="A176" s="29" t="s">
        <v>167</v>
      </c>
      <c r="B176" s="0" t="s">
        <v>363</v>
      </c>
      <c r="C176" s="30" t="s">
        <v>183</v>
      </c>
      <c r="D176" s="30" t="n">
        <v>147062</v>
      </c>
      <c r="E176" s="38" t="s">
        <v>364</v>
      </c>
      <c r="F176" s="30" t="s">
        <v>314</v>
      </c>
      <c r="G176" s="0" t="s">
        <v>171</v>
      </c>
      <c r="H176" s="30" t="s">
        <v>143</v>
      </c>
      <c r="I176" s="57" t="n">
        <v>1</v>
      </c>
      <c r="J176" s="57" t="n">
        <v>1</v>
      </c>
      <c r="K176" s="30" t="n">
        <v>133</v>
      </c>
      <c r="L176" s="30" t="n">
        <v>0.9388</v>
      </c>
      <c r="M176" s="69" t="n">
        <f aca="false">K176*L176</f>
        <v>124.8604</v>
      </c>
      <c r="N176" s="45" t="n">
        <f aca="false">K176*31</f>
        <v>4123</v>
      </c>
      <c r="O176" s="46" t="n">
        <f aca="false">L176</f>
        <v>0.9388</v>
      </c>
      <c r="P176" s="44" t="n">
        <f aca="false">N176*O176</f>
        <v>3870.6724</v>
      </c>
    </row>
    <row r="177" customFormat="false" ht="12.95" hidden="false" customHeight="true" outlineLevel="0" collapsed="false">
      <c r="A177" s="48" t="s">
        <v>167</v>
      </c>
      <c r="B177" s="49" t="s">
        <v>365</v>
      </c>
      <c r="C177" s="30" t="s">
        <v>183</v>
      </c>
      <c r="D177" s="50" t="n">
        <v>514062</v>
      </c>
      <c r="E177" s="38" t="s">
        <v>364</v>
      </c>
      <c r="F177" s="50" t="s">
        <v>314</v>
      </c>
      <c r="G177" s="49" t="s">
        <v>171</v>
      </c>
      <c r="H177" s="50" t="s">
        <v>143</v>
      </c>
      <c r="I177" s="51" t="n">
        <v>1</v>
      </c>
      <c r="J177" s="51" t="n">
        <v>1</v>
      </c>
      <c r="K177" s="50" t="n">
        <v>45</v>
      </c>
      <c r="L177" s="39" t="n">
        <v>0.935</v>
      </c>
      <c r="M177" s="76" t="n">
        <f aca="false">K177*L177</f>
        <v>42.075</v>
      </c>
      <c r="N177" s="52" t="n">
        <f aca="false">K177*31</f>
        <v>1395</v>
      </c>
      <c r="O177" s="53" t="n">
        <f aca="false">L177</f>
        <v>0.935</v>
      </c>
      <c r="P177" s="54" t="n">
        <f aca="false">N177*O177</f>
        <v>1304.325</v>
      </c>
    </row>
    <row r="178" customFormat="false" ht="12.95" hidden="false" customHeight="true" outlineLevel="0" collapsed="false">
      <c r="C178" s="30"/>
      <c r="D178" s="30"/>
      <c r="E178" s="30"/>
      <c r="I178" s="57"/>
      <c r="J178" s="57"/>
      <c r="L178" s="43"/>
      <c r="M178" s="68"/>
      <c r="N178" s="42"/>
      <c r="O178" s="43"/>
      <c r="P178" s="60"/>
      <c r="Q178" s="61" t="s">
        <v>164</v>
      </c>
      <c r="R178" s="61" t="s">
        <v>11</v>
      </c>
      <c r="S178" s="61" t="s">
        <v>165</v>
      </c>
    </row>
    <row r="179" customFormat="false" ht="12.95" hidden="false" customHeight="true" outlineLevel="0" collapsed="false">
      <c r="A179" s="62" t="s">
        <v>366</v>
      </c>
      <c r="B179" s="62"/>
      <c r="C179" s="63"/>
      <c r="D179" s="63"/>
      <c r="E179" s="63"/>
      <c r="K179" s="64" t="n">
        <f aca="false">SUM(K163:K177)</f>
        <v>1112</v>
      </c>
      <c r="L179" s="64"/>
      <c r="M179" s="42" t="n">
        <f aca="false">SUM(M163:M177)</f>
        <v>1056.1724</v>
      </c>
      <c r="N179" s="42" t="n">
        <f aca="false">SUM(N163:N177)</f>
        <v>34472</v>
      </c>
      <c r="O179" s="64"/>
      <c r="P179" s="65" t="n">
        <f aca="false">M179-O179</f>
        <v>1056.1724</v>
      </c>
      <c r="Q179" s="66" t="n">
        <v>0.8</v>
      </c>
      <c r="R179" s="60" t="n">
        <f aca="false">M179*Q179</f>
        <v>844.93792</v>
      </c>
      <c r="S179" s="60" t="n">
        <f aca="false">M179-R179</f>
        <v>211.23448</v>
      </c>
    </row>
    <row r="180" customFormat="false" ht="12.75" hidden="false" customHeight="false" outlineLevel="0" collapsed="false">
      <c r="K180" s="68"/>
      <c r="M180" s="68"/>
      <c r="N180" s="44"/>
      <c r="P180" s="44"/>
    </row>
    <row r="181" customFormat="false" ht="12.75" hidden="false" customHeight="false" outlineLevel="0" collapsed="false">
      <c r="K181" s="68"/>
      <c r="N181" s="44"/>
      <c r="P181" s="44"/>
    </row>
    <row r="182" customFormat="false" ht="12.75" hidden="false" customHeight="false" outlineLevel="0" collapsed="false">
      <c r="K182" s="68"/>
      <c r="N182" s="44"/>
      <c r="P182" s="44"/>
    </row>
    <row r="183" customFormat="false" ht="12.75" hidden="false" customHeight="false" outlineLevel="0" collapsed="false">
      <c r="K183" s="68"/>
      <c r="N183" s="44"/>
      <c r="P183" s="44"/>
    </row>
    <row r="184" customFormat="false" ht="12.75" hidden="false" customHeight="false" outlineLevel="0" collapsed="false">
      <c r="K184" s="68"/>
      <c r="P184" s="44"/>
    </row>
    <row r="185" customFormat="false" ht="12.75" hidden="false" customHeight="false" outlineLevel="0" collapsed="false">
      <c r="K185" s="68"/>
      <c r="P185" s="44"/>
    </row>
    <row r="186" customFormat="false" ht="12.75" hidden="false" customHeight="false" outlineLevel="0" collapsed="false">
      <c r="K186" s="68"/>
      <c r="P186" s="44"/>
    </row>
    <row r="187" customFormat="false" ht="12.75" hidden="false" customHeight="false" outlineLevel="0" collapsed="false">
      <c r="K187" s="68"/>
      <c r="P187" s="44"/>
    </row>
    <row r="188" customFormat="false" ht="12.75" hidden="false" customHeight="false" outlineLevel="0" collapsed="false">
      <c r="K188" s="68"/>
      <c r="P188" s="44"/>
    </row>
    <row r="189" customFormat="false" ht="12.75" hidden="false" customHeight="false" outlineLevel="0" collapsed="false">
      <c r="K189" s="68"/>
      <c r="P189" s="44"/>
    </row>
    <row r="190" customFormat="false" ht="12.75" hidden="false" customHeight="false" outlineLevel="0" collapsed="false">
      <c r="K190" s="68"/>
      <c r="P190" s="44"/>
    </row>
    <row r="191" customFormat="false" ht="12.75" hidden="false" customHeight="false" outlineLevel="0" collapsed="false">
      <c r="P191" s="44"/>
    </row>
    <row r="192" customFormat="false" ht="12.75" hidden="false" customHeight="false" outlineLevel="0" collapsed="false">
      <c r="P192" s="44"/>
    </row>
    <row r="193" customFormat="false" ht="12.75" hidden="false" customHeight="false" outlineLevel="0" collapsed="false">
      <c r="P193" s="44"/>
    </row>
    <row r="194" customFormat="false" ht="12.75" hidden="false" customHeight="false" outlineLevel="0" collapsed="false">
      <c r="P194" s="44"/>
    </row>
    <row r="195" customFormat="false" ht="12.75" hidden="false" customHeight="false" outlineLevel="0" collapsed="false">
      <c r="P195" s="44"/>
    </row>
    <row r="196" customFormat="false" ht="12.75" hidden="false" customHeight="false" outlineLevel="0" collapsed="false">
      <c r="P196" s="44"/>
    </row>
    <row r="197" customFormat="false" ht="12.75" hidden="false" customHeight="false" outlineLevel="0" collapsed="false">
      <c r="P197" s="44"/>
    </row>
    <row r="198" customFormat="false" ht="12.75" hidden="false" customHeight="false" outlineLevel="0" collapsed="false">
      <c r="P198" s="44"/>
    </row>
    <row r="199" customFormat="false" ht="12.75" hidden="false" customHeight="false" outlineLevel="0" collapsed="false">
      <c r="P199" s="44"/>
    </row>
    <row r="200" customFormat="false" ht="12.75" hidden="false" customHeight="false" outlineLevel="0" collapsed="false">
      <c r="P200" s="44"/>
    </row>
    <row r="201" customFormat="false" ht="12.75" hidden="false" customHeight="false" outlineLevel="0" collapsed="false">
      <c r="P201" s="44"/>
    </row>
    <row r="202" customFormat="false" ht="12.75" hidden="false" customHeight="false" outlineLevel="0" collapsed="false">
      <c r="P202" s="44"/>
    </row>
    <row r="203" customFormat="false" ht="12.75" hidden="false" customHeight="false" outlineLevel="0" collapsed="false">
      <c r="P203" s="44"/>
    </row>
    <row r="204" customFormat="false" ht="12.75" hidden="false" customHeight="false" outlineLevel="0" collapsed="false">
      <c r="P204" s="44"/>
    </row>
    <row r="205" customFormat="false" ht="12.75" hidden="false" customHeight="false" outlineLevel="0" collapsed="false">
      <c r="P205" s="44"/>
    </row>
    <row r="206" customFormat="false" ht="12.75" hidden="false" customHeight="false" outlineLevel="0" collapsed="false">
      <c r="P206" s="44"/>
    </row>
    <row r="207" customFormat="false" ht="12.75" hidden="false" customHeight="false" outlineLevel="0" collapsed="false">
      <c r="P207" s="44"/>
    </row>
    <row r="208" customFormat="false" ht="12.75" hidden="false" customHeight="false" outlineLevel="0" collapsed="false">
      <c r="P208" s="44"/>
    </row>
    <row r="209" customFormat="false" ht="12.75" hidden="false" customHeight="false" outlineLevel="0" collapsed="false">
      <c r="P209" s="44"/>
    </row>
    <row r="210" customFormat="false" ht="12.75" hidden="false" customHeight="false" outlineLevel="0" collapsed="false">
      <c r="P210" s="44"/>
    </row>
    <row r="211" customFormat="false" ht="12.75" hidden="false" customHeight="false" outlineLevel="0" collapsed="false">
      <c r="P211" s="44"/>
    </row>
  </sheetData>
  <mergeCells count="6">
    <mergeCell ref="A31:B31"/>
    <mergeCell ref="A44:B44"/>
    <mergeCell ref="A124:B124"/>
    <mergeCell ref="A153:B153"/>
    <mergeCell ref="A160:B160"/>
    <mergeCell ref="A179:B179"/>
  </mergeCells>
  <printOptions headings="false" gridLines="false" gridLinesSet="true" horizontalCentered="false" verticalCentered="false"/>
  <pageMargins left="0.340277777777778" right="0.379861111111111" top="0.984027777777778" bottom="0.984027777777778" header="0.511811023622047" footer="0.5"/>
  <pageSetup paperSize="5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&amp;L&amp;"Arial,Bold"&amp;8&amp;D
&amp;T&amp;C&amp;P&amp;R&amp;F</oddFooter>
  </headerFooter>
  <rowBreaks count="2" manualBreakCount="2">
    <brk id="124" man="true" max="16383" min="0"/>
    <brk id="152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2000-07-27T17:49:23Z</dcterms:created>
  <dc:creator>Cynthia Cantrell</dc:creator>
  <dc:description/>
  <dc:language>en-US</dc:language>
  <cp:lastModifiedBy>HaleyV</cp:lastModifiedBy>
  <cp:lastPrinted>2000-11-17T15:05:43Z</cp:lastPrinted>
  <cp:revision>0</cp:revision>
  <dc:subject/>
  <dc:title/>
</cp:coreProperties>
</file>