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'Mid-continent'!$A$1:$S$173</definedName>
    <definedName function="false" hidden="false" localSheetId="1" name="_xlnm.Print_Titles" vbProcedure="false">'Mid-continent'!$1:$10</definedName>
    <definedName function="false" hidden="true" localSheetId="1" name="_xlnm._FilterDatabase" vbProcedure="false">'Mid-continent'!$A$11:$S$25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<sst xmlns="http://schemas.openxmlformats.org/spreadsheetml/2006/main" count="1203" uniqueCount="383">
  <si>
    <t xml:space="preserve">DEVON ENERGY CORPORATION</t>
  </si>
  <si>
    <t xml:space="preserve">October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</si>
  <si>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</si>
  <si>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</si>
  <si>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</si>
  <si>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</si>
  <si>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</si>
  <si>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</si>
  <si>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</si>
  <si>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</si>
  <si>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</si>
  <si>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</si>
  <si>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</si>
  <si>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</si>
  <si>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</si>
  <si>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</si>
  <si>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</si>
  <si>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</si>
  <si>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</si>
  <si>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</si>
  <si>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</si>
  <si>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GBGS</t>
  </si>
  <si>
    <t xml:space="preserve">GARDEN BANKS 128 SR METER 004850</t>
  </si>
  <si>
    <t xml:space="preserve">Estimated Volume and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</si>
  <si>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</si>
  <si>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</si>
  <si>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</si>
  <si>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</si>
  <si>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</si>
  <si>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</si>
  <si>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</si>
  <si>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</si>
  <si>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</si>
  <si>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</si>
  <si>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Estimated PVR</t>
  </si>
  <si>
    <t xml:space="preserve">EI 313 OCS-G-2608 SR METER 006335</t>
  </si>
  <si>
    <t xml:space="preserve">Estimated Volume 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</si>
  <si>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</si>
  <si>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</si>
  <si>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</si>
  <si>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</si>
  <si>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</si>
  <si>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</si>
  <si>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</si>
  <si>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</si>
  <si>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</si>
  <si>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</si>
  <si>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</si>
  <si>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</si>
  <si>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</si>
  <si>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</si>
  <si>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</si>
  <si>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</si>
  <si>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</si>
  <si>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</si>
  <si>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</si>
  <si>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</si>
  <si>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</si>
  <si>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</si>
  <si>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</si>
  <si>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</si>
  <si>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</si>
  <si>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</si>
  <si>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</si>
  <si>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</si>
  <si>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</si>
  <si>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</si>
  <si>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</si>
  <si>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</si>
  <si>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</si>
  <si>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</si>
  <si>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</si>
  <si>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</si>
  <si>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</si>
  <si>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</si>
  <si>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</si>
  <si>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</si>
  <si>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</si>
  <si>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</si>
  <si>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</si>
  <si>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</si>
  <si>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</si>
  <si>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</si>
  <si>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</si>
  <si>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</si>
  <si>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</si>
  <si>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</si>
  <si>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</si>
  <si>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</si>
  <si>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</si>
  <si>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</si>
  <si>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</si>
  <si>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</si>
  <si>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</si>
  <si>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</si>
  <si>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</si>
  <si>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</si>
  <si>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</si>
  <si>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</si>
  <si>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</si>
  <si>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</si>
  <si>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</si>
  <si>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</si>
  <si>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</si>
  <si>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</si>
  <si>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</si>
  <si>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</si>
  <si>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</si>
  <si>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</si>
  <si>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</si>
  <si>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</si>
  <si>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</si>
  <si>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</si>
  <si>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</si>
  <si>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</si>
  <si>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</si>
  <si>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</si>
  <si>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</si>
  <si>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</si>
  <si>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</si>
  <si>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</si>
  <si>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</si>
  <si>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</si>
  <si>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</si>
  <si>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</si>
  <si>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</si>
  <si>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</si>
  <si>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</si>
  <si>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EFFECTIVE DATE:</t>
  </si>
  <si>
    <t xml:space="preserve">        CHARLIE MUZZY</t>
  </si>
  <si>
    <t xml:space="preserve">FAX:</t>
  </si>
  <si>
    <t xml:space="preserve">(713) 646-8453</t>
  </si>
  <si>
    <t xml:space="preserve">        ENRON NORTH AMERICA</t>
  </si>
  <si>
    <t xml:space="preserve">E-MAIL:</t>
  </si>
  <si>
    <t xml:space="preserve">beverly.beaty@enron.com</t>
  </si>
  <si>
    <t xml:space="preserve">FROM:  EVELYN DANIEL</t>
  </si>
  <si>
    <t xml:space="preserve">(405) 552-4585</t>
  </si>
  <si>
    <t xml:space="preserve">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</si>
  <si>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</si>
  <si>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</si>
  <si>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</si>
  <si>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</si>
  <si>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</si>
  <si>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</si>
  <si>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</si>
  <si>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</si>
  <si>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</si>
  <si>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</si>
  <si>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</si>
  <si>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</si>
  <si>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</si>
  <si>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</si>
  <si>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</si>
  <si>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</si>
  <si>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</si>
  <si>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</si>
  <si>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</si>
  <si>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</si>
  <si>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</si>
  <si>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</si>
  <si>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</si>
  <si>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</si>
  <si>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</si>
  <si>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</si>
  <si>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</si>
  <si>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</si>
  <si>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</si>
  <si>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</si>
  <si>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</si>
  <si>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</si>
  <si>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</si>
  <si>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</si>
  <si>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</si>
  <si>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</si>
  <si>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</si>
  <si>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</si>
  <si>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</si>
  <si>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</si>
  <si>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</si>
  <si>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</si>
  <si>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</si>
  <si>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</si>
  <si>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</si>
  <si>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</si>
  <si>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</si>
  <si>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</si>
  <si>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</si>
  <si>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</si>
  <si>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</si>
  <si>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</si>
  <si>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</si>
  <si>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</si>
  <si>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</si>
  <si>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</si>
  <si>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</si>
  <si>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</si>
  <si>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</si>
  <si>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</si>
  <si>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</si>
  <si>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</si>
  <si>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</si>
  <si>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</si>
  <si>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</si>
  <si>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</si>
  <si>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</si>
  <si>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</si>
  <si>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</si>
  <si>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</si>
  <si>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</si>
  <si>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</si>
  <si>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</si>
  <si>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</si>
  <si>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</si>
  <si>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</si>
  <si>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</si>
  <si>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</si>
  <si>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</si>
  <si>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</si>
  <si>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</si>
  <si>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</si>
  <si>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</si>
  <si>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</si>
  <si>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</si>
  <si>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</si>
  <si>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</si>
  <si>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</si>
  <si>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PLUGGED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</si>
  <si>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</si>
  <si>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</si>
  <si>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</si>
  <si>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</si>
  <si>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</si>
  <si>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</si>
  <si>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</si>
  <si>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</si>
  <si>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</si>
  <si>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</si>
  <si>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</si>
  <si>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</si>
  <si>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</si>
  <si>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</si>
  <si>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</si>
  <si>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</si>
  <si>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</si>
  <si>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</si>
  <si>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</si>
  <si>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</si>
  <si>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</si>
  <si>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</si>
  <si>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</si>
  <si>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</si>
  <si>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</si>
  <si>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</si>
  <si>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</si>
  <si>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</si>
  <si>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</si>
  <si>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</si>
  <si>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</si>
  <si>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</si>
  <si>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</si>
  <si>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</si>
  <si>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</si>
  <si>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</si>
  <si>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</si>
  <si>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</si>
  <si>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</si>
  <si>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</si>
  <si>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</si>
  <si>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</si>
  <si>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</si>
  <si>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</si>
  <si>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</si>
  <si>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</si>
  <si>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</si>
  <si>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</si>
  <si>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</si>
  <si>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</si>
  <si>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</si>
  <si>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</si>
  <si>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</si>
  <si>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</si>
  <si>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</si>
  <si>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</si>
  <si>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</si>
  <si>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</si>
  <si>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</si>
  <si>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</si>
  <si>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</si>
  <si>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</si>
  <si>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</si>
  <si>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</si>
  <si>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</si>
  <si>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</si>
  <si>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</si>
  <si>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</si>
  <si>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</si>
  <si>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</si>
  <si>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</si>
  <si>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</si>
  <si>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TA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</si>
  <si>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</si>
  <si>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</si>
  <si>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</si>
  <si>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</si>
  <si>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</si>
  <si>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</si>
  <si>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</si>
  <si>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</si>
  <si>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</si>
  <si>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</si>
  <si>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</si>
  <si>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</si>
  <si>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</si>
  <si>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</si>
  <si>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</si>
  <si>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</si>
  <si>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</si>
  <si>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</si>
  <si>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</si>
  <si>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</si>
  <si>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</si>
  <si>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</si>
  <si>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</si>
  <si>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</si>
  <si>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</si>
  <si>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</si>
  <si>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</si>
  <si>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</si>
  <si>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</si>
  <si>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</si>
  <si>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</si>
  <si>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</si>
  <si>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</si>
  <si>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</si>
  <si>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</si>
  <si>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</si>
  <si>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</si>
  <si>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MH/G/NO 2</t>
  </si>
  <si>
    <t xml:space="preserve">SEWARD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</si>
  <si>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</si>
  <si>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</si>
  <si>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</si>
  <si>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</si>
  <si>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</si>
  <si>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</si>
  <si>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</si>
  <si>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</si>
  <si>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</si>
  <si>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</si>
  <si>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</si>
  <si>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</si>
  <si>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</si>
  <si>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</si>
  <si>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</si>
  <si>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</si>
  <si>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</si>
  <si>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</si>
  <si>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</si>
  <si>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</si>
  <si>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</si>
  <si>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</si>
  <si>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</si>
  <si>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</si>
  <si>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</si>
  <si>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</si>
  <si>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</si>
  <si>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24-31S-33W</t>
  </si>
  <si>
    <t xml:space="preserve">EUBANK, G.B. 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</si>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</sst>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.000"/>
    <numFmt numFmtId="172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customFormat="false" ht="12.75" hidden="false" customHeight="fals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1"/>
    </row>
    <row r="5" customFormat="false" ht="12.75" hidden="false" customHeight="false" outlineLevel="0" collapsed="false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A7" s="1"/>
      <c r="B7" s="4"/>
      <c r="C7" s="4"/>
      <c r="D7" s="4"/>
      <c r="E7" s="4"/>
      <c r="F7" s="4"/>
      <c r="G7" s="4"/>
      <c r="H7" s="5"/>
      <c r="I7" s="4"/>
      <c r="J7" s="4"/>
      <c r="K7" s="5"/>
      <c r="L7" s="1"/>
    </row>
    <row r="8" customFormat="false" ht="39" hidden="false" customHeight="false" outlineLevel="0" collapsed="false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7" t="s">
        <v>7</v>
      </c>
      <c r="G8" s="7" t="s">
        <v>8</v>
      </c>
      <c r="H8" s="8" t="s">
        <v>9</v>
      </c>
      <c r="I8" s="7" t="s">
        <v>10</v>
      </c>
      <c r="J8" s="7" t="s">
        <v>11</v>
      </c>
      <c r="K8" s="8" t="s">
        <v>12</v>
      </c>
      <c r="L8" s="7" t="s">
        <v>13</v>
      </c>
    </row>
    <row r="9" customFormat="false" ht="12.75" hidden="false" customHeight="false" outlineLevel="0" collapsed="false">
      <c r="A9" s="1"/>
      <c r="B9" s="1"/>
      <c r="C9" s="9" t="n">
        <v>36800</v>
      </c>
      <c r="D9" s="9"/>
      <c r="E9" s="9"/>
      <c r="F9" s="1"/>
      <c r="G9" s="1"/>
      <c r="H9" s="1"/>
      <c r="I9" s="10"/>
      <c r="J9" s="1"/>
      <c r="K9" s="1"/>
      <c r="L9" s="11"/>
    </row>
    <row r="10" customFormat="false" ht="12.75" hidden="false" customHeight="false" outlineLevel="0" collapsed="false">
      <c r="A10" s="1"/>
      <c r="B10" s="1"/>
      <c r="C10" s="12"/>
      <c r="D10" s="12"/>
      <c r="E10" s="12"/>
      <c r="F10" s="1"/>
      <c r="G10" s="13"/>
      <c r="H10" s="1"/>
      <c r="I10" s="10"/>
      <c r="J10" s="1"/>
      <c r="K10" s="1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10054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10054</v>
      </c>
      <c r="I11" s="15" t="n">
        <v>0.6</v>
      </c>
      <c r="J11" s="14" t="n">
        <f aca="false">SUM(H11*I11)</f>
        <v>6032.4</v>
      </c>
      <c r="K11" s="14" t="n">
        <f aca="false">SUM(H11-J11)</f>
        <v>4021.6</v>
      </c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2837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2837</v>
      </c>
      <c r="I12" s="15" t="n">
        <v>0.6</v>
      </c>
      <c r="J12" s="14" t="n">
        <f aca="false">SUM(H12*I12)</f>
        <v>1702.2</v>
      </c>
      <c r="K12" s="14" t="n">
        <f aca="false">SUM(H12-J12)</f>
        <v>1134.8</v>
      </c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2.75" hidden="false" customHeight="false" outlineLevel="0" collapsed="false">
      <c r="A13" s="11" t="s">
        <v>17</v>
      </c>
      <c r="B13" s="11" t="s">
        <v>18</v>
      </c>
      <c r="C13" s="11" t="n">
        <v>252</v>
      </c>
      <c r="D13" s="11"/>
      <c r="E13" s="11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252</v>
      </c>
      <c r="I13" s="15" t="n">
        <v>0</v>
      </c>
      <c r="J13" s="14" t="n">
        <f aca="false">SUM(H13*I13)</f>
        <v>0</v>
      </c>
      <c r="K13" s="14" t="n">
        <f aca="false">SUM(H13-J13)</f>
        <v>252</v>
      </c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2.75" hidden="false" customHeight="false" outlineLevel="0" collapsed="false">
      <c r="A14" s="11" t="s">
        <v>17</v>
      </c>
      <c r="B14" s="11" t="s">
        <v>19</v>
      </c>
      <c r="C14" s="11" t="n">
        <v>158</v>
      </c>
      <c r="D14" s="11"/>
      <c r="E14" s="11" t="n">
        <f aca="false">SUM(C14*D14)</f>
        <v>0</v>
      </c>
      <c r="F14" s="11"/>
      <c r="G14" s="14" t="n">
        <f aca="false">SUM(C14-E14)*F14</f>
        <v>0</v>
      </c>
      <c r="H14" s="14" t="n">
        <f aca="false">SUM(C14-E14-G14)</f>
        <v>158</v>
      </c>
      <c r="I14" s="15" t="n">
        <v>0</v>
      </c>
      <c r="J14" s="14" t="n">
        <f aca="false">SUM(H14*I14)</f>
        <v>0</v>
      </c>
      <c r="K14" s="14" t="n">
        <f aca="false">SUM(H14-J14)</f>
        <v>158</v>
      </c>
      <c r="L14" s="11" t="s">
        <v>20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2.75" hidden="false" customHeight="false" outlineLevel="0" collapsed="false">
      <c r="A15" s="11" t="s">
        <v>21</v>
      </c>
      <c r="B15" s="11" t="s">
        <v>22</v>
      </c>
      <c r="C15" s="11" t="n">
        <v>7532</v>
      </c>
      <c r="D15" s="11" t="n">
        <v>0.02</v>
      </c>
      <c r="E15" s="11" t="n">
        <f aca="false">SUM(C15*D15)</f>
        <v>150.64</v>
      </c>
      <c r="F15" s="11" t="n">
        <v>0.13377</v>
      </c>
      <c r="G15" s="14" t="n">
        <f aca="false">SUM(C15-E15)*F15</f>
        <v>987.4045272</v>
      </c>
      <c r="H15" s="14" t="n">
        <f aca="false">SUM(C15-E15-G15)</f>
        <v>6393.9554728</v>
      </c>
      <c r="I15" s="16" t="n">
        <v>0.5164</v>
      </c>
      <c r="J15" s="14" t="n">
        <f aca="false">SUM(H15*I15)</f>
        <v>3301.83860615392</v>
      </c>
      <c r="K15" s="14" t="n">
        <f aca="false">SUM(H15-J15)</f>
        <v>3092.11686664608</v>
      </c>
      <c r="L15" s="11" t="s">
        <v>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2.75" hidden="false" customHeight="false" outlineLevel="0" collapsed="false">
      <c r="A16" s="11" t="s">
        <v>24</v>
      </c>
      <c r="B16" s="11" t="s">
        <v>25</v>
      </c>
      <c r="C16" s="11" t="n">
        <v>660</v>
      </c>
      <c r="D16" s="11" t="n">
        <v>0.01</v>
      </c>
      <c r="E16" s="11" t="n">
        <f aca="false">SUM(C16*D16)</f>
        <v>6.6</v>
      </c>
      <c r="F16" s="11"/>
      <c r="G16" s="14" t="n">
        <f aca="false">SUM(C16-E16)*F16</f>
        <v>0</v>
      </c>
      <c r="H16" s="14" t="n">
        <f aca="false">SUM(C16-E16-G16)</f>
        <v>653.4</v>
      </c>
      <c r="I16" s="15" t="n">
        <v>0.6</v>
      </c>
      <c r="J16" s="14" t="n">
        <f aca="false">SUM(H16*I16)</f>
        <v>392.04</v>
      </c>
      <c r="K16" s="14" t="n">
        <f aca="false">SUM(H16-J16)</f>
        <v>261.36</v>
      </c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2.75" hidden="false" customHeight="false" outlineLevel="0" collapsed="false">
      <c r="A17" s="11" t="s">
        <v>24</v>
      </c>
      <c r="B17" s="11" t="s">
        <v>26</v>
      </c>
      <c r="C17" s="11" t="n">
        <v>708</v>
      </c>
      <c r="D17" s="11" t="n">
        <v>0.01</v>
      </c>
      <c r="E17" s="11" t="n">
        <f aca="false">SUM(C17*D17)</f>
        <v>7.08</v>
      </c>
      <c r="F17" s="11"/>
      <c r="G17" s="14" t="n">
        <f aca="false">SUM(C17-E17)*F17</f>
        <v>0</v>
      </c>
      <c r="H17" s="14" t="n">
        <f aca="false">SUM(C17-E17-G17)</f>
        <v>700.92</v>
      </c>
      <c r="I17" s="15" t="n">
        <v>0.6</v>
      </c>
      <c r="J17" s="14" t="n">
        <f aca="false">SUM(H17*I17)</f>
        <v>420.552</v>
      </c>
      <c r="K17" s="14" t="n">
        <f aca="false">SUM(H17-J17)</f>
        <v>280.368</v>
      </c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2.75" hidden="false" customHeight="false" outlineLevel="0" collapsed="false">
      <c r="A18" s="11" t="s">
        <v>24</v>
      </c>
      <c r="B18" s="11" t="s">
        <v>27</v>
      </c>
      <c r="C18" s="11" t="n">
        <v>10334</v>
      </c>
      <c r="D18" s="11" t="n">
        <v>0.01</v>
      </c>
      <c r="E18" s="11" t="n">
        <f aca="false">SUM(C18*D18)</f>
        <v>103.34</v>
      </c>
      <c r="F18" s="11"/>
      <c r="G18" s="14" t="n">
        <f aca="false">SUM(C18-E18)*F18</f>
        <v>0</v>
      </c>
      <c r="H18" s="14" t="n">
        <f aca="false">SUM(C18-E18-G18)</f>
        <v>10230.66</v>
      </c>
      <c r="I18" s="15" t="n">
        <v>0.6</v>
      </c>
      <c r="J18" s="14" t="n">
        <f aca="false">SUM(H18*I18)</f>
        <v>6138.396</v>
      </c>
      <c r="K18" s="14" t="n">
        <f aca="false">SUM(H18-J18)</f>
        <v>4092.264</v>
      </c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2.75" hidden="false" customHeight="false" outlineLevel="0" collapsed="false">
      <c r="A19" s="11" t="s">
        <v>24</v>
      </c>
      <c r="B19" s="11" t="s">
        <v>28</v>
      </c>
      <c r="C19" s="11" t="n">
        <v>4728</v>
      </c>
      <c r="D19" s="11" t="n">
        <v>0.01</v>
      </c>
      <c r="E19" s="11" t="n">
        <f aca="false">SUM(C19*D19)</f>
        <v>47.28</v>
      </c>
      <c r="F19" s="11"/>
      <c r="G19" s="14" t="n">
        <f aca="false">SUM(C19-E19)*F19</f>
        <v>0</v>
      </c>
      <c r="H19" s="14" t="n">
        <f aca="false">SUM(C19-E19-G19)</f>
        <v>4680.72</v>
      </c>
      <c r="I19" s="15" t="n">
        <v>0.6</v>
      </c>
      <c r="J19" s="14" t="n">
        <f aca="false">SUM(H19*I19)</f>
        <v>2808.432</v>
      </c>
      <c r="K19" s="14" t="n">
        <f aca="false">SUM(H19-J19)</f>
        <v>1872.288</v>
      </c>
      <c r="L19" s="11" t="s">
        <v>20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2.75" hidden="false" customHeight="false" outlineLevel="0" collapsed="false">
      <c r="A20" s="11" t="s">
        <v>24</v>
      </c>
      <c r="B20" s="11" t="s">
        <v>29</v>
      </c>
      <c r="C20" s="11" t="n">
        <v>3402</v>
      </c>
      <c r="D20" s="11" t="n">
        <v>0.01</v>
      </c>
      <c r="E20" s="11" t="n">
        <f aca="false">SUM(C20*D20)</f>
        <v>34.02</v>
      </c>
      <c r="F20" s="11"/>
      <c r="G20" s="14" t="n">
        <f aca="false">SUM(C20-E20)*F20</f>
        <v>0</v>
      </c>
      <c r="H20" s="14" t="n">
        <f aca="false">SUM(C20-E20-G20)</f>
        <v>3367.98</v>
      </c>
      <c r="I20" s="15" t="n">
        <v>0.6</v>
      </c>
      <c r="J20" s="14" t="n">
        <f aca="false">SUM(H20*I20)</f>
        <v>2020.788</v>
      </c>
      <c r="K20" s="14" t="n">
        <f aca="false">SUM(H20-J20)</f>
        <v>1347.192</v>
      </c>
      <c r="L20" s="11" t="s">
        <v>20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2.75" hidden="false" customHeight="false" outlineLevel="0" collapsed="false">
      <c r="A21" s="11" t="s">
        <v>30</v>
      </c>
      <c r="B21" s="11" t="s">
        <v>31</v>
      </c>
      <c r="C21" s="11" t="n">
        <v>2612</v>
      </c>
      <c r="D21" s="11"/>
      <c r="E21" s="11" t="n">
        <f aca="false">SUM(C21*D21)</f>
        <v>0</v>
      </c>
      <c r="F21" s="17" t="n">
        <v>0</v>
      </c>
      <c r="G21" s="14" t="n">
        <f aca="false">SUM(C21-E21)*F21</f>
        <v>0</v>
      </c>
      <c r="H21" s="14" t="n">
        <f aca="false">SUM(C21-E21-G21)</f>
        <v>2612</v>
      </c>
      <c r="I21" s="15" t="n">
        <v>0.6</v>
      </c>
      <c r="J21" s="14" t="n">
        <f aca="false">SUM(H21*I21)</f>
        <v>1567.2</v>
      </c>
      <c r="K21" s="14" t="n">
        <f aca="false">SUM(H21-J21)</f>
        <v>1044.8</v>
      </c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12.75" hidden="false" customHeight="false" outlineLevel="0" collapsed="false">
      <c r="A22" s="11" t="s">
        <v>30</v>
      </c>
      <c r="B22" s="11" t="s">
        <v>32</v>
      </c>
      <c r="C22" s="11" t="n">
        <v>2065</v>
      </c>
      <c r="D22" s="11"/>
      <c r="E22" s="11" t="n">
        <f aca="false">SUM(C22*D22)</f>
        <v>0</v>
      </c>
      <c r="F22" s="17" t="n">
        <v>0</v>
      </c>
      <c r="G22" s="14" t="n">
        <f aca="false">SUM(C22-E22)*F22</f>
        <v>0</v>
      </c>
      <c r="H22" s="14" t="n">
        <f aca="false">SUM(C22-E22-G22)</f>
        <v>2065</v>
      </c>
      <c r="I22" s="15" t="n">
        <v>0.6</v>
      </c>
      <c r="J22" s="14" t="n">
        <f aca="false">SUM(H22*I22)</f>
        <v>1239</v>
      </c>
      <c r="K22" s="14" t="n">
        <f aca="false">SUM(H22-J22)</f>
        <v>826</v>
      </c>
      <c r="L22" s="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2.75" hidden="false" customHeight="false" outlineLevel="0" collapsed="false">
      <c r="A23" s="11" t="s">
        <v>30</v>
      </c>
      <c r="B23" s="11" t="s">
        <v>33</v>
      </c>
      <c r="C23" s="11" t="n">
        <v>3819</v>
      </c>
      <c r="D23" s="11"/>
      <c r="E23" s="11" t="n">
        <f aca="false">SUM(C23*D23)</f>
        <v>0</v>
      </c>
      <c r="F23" s="17" t="n">
        <v>0.083</v>
      </c>
      <c r="G23" s="14" t="n">
        <f aca="false">SUM(C23-E23)*F23</f>
        <v>316.977</v>
      </c>
      <c r="H23" s="14" t="n">
        <f aca="false">SUM(C23-E23-G23)</f>
        <v>3502.023</v>
      </c>
      <c r="I23" s="15" t="n">
        <v>0.6</v>
      </c>
      <c r="J23" s="14" t="n">
        <f aca="false">SUM(H23*I23)</f>
        <v>2101.2138</v>
      </c>
      <c r="K23" s="14" t="n">
        <f aca="false">SUM(H23-J23)</f>
        <v>1400.8092</v>
      </c>
      <c r="L23" s="11" t="s">
        <v>34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2.75" hidden="false" customHeight="false" outlineLevel="0" collapsed="false">
      <c r="A24" s="11" t="s">
        <v>30</v>
      </c>
      <c r="B24" s="11" t="s">
        <v>35</v>
      </c>
      <c r="C24" s="11" t="n">
        <v>1626</v>
      </c>
      <c r="D24" s="11"/>
      <c r="E24" s="11" t="n">
        <f aca="false">SUM(C24*D24)</f>
        <v>0</v>
      </c>
      <c r="F24" s="17" t="n">
        <v>0</v>
      </c>
      <c r="G24" s="14" t="n">
        <f aca="false">SUM(C24-E24)*F24</f>
        <v>0</v>
      </c>
      <c r="H24" s="14" t="n">
        <f aca="false">SUM(C24-E24-G24)</f>
        <v>1626</v>
      </c>
      <c r="I24" s="15" t="n">
        <v>0</v>
      </c>
      <c r="J24" s="14" t="n">
        <f aca="false">SUM(H24*I24)</f>
        <v>0</v>
      </c>
      <c r="K24" s="14" t="n">
        <f aca="false">SUM(H24-J24)</f>
        <v>1626</v>
      </c>
      <c r="L24" s="11" t="s">
        <v>36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2.75" hidden="false" customHeight="false" outlineLevel="0" collapsed="false">
      <c r="A25" s="11" t="s">
        <v>30</v>
      </c>
      <c r="B25" s="11" t="s">
        <v>37</v>
      </c>
      <c r="C25" s="11" t="n">
        <v>2118</v>
      </c>
      <c r="D25" s="11"/>
      <c r="E25" s="11" t="n">
        <f aca="false">SUM(C25*D25)</f>
        <v>0</v>
      </c>
      <c r="F25" s="11" t="n">
        <v>0.09744</v>
      </c>
      <c r="G25" s="14" t="n">
        <f aca="false">SUM(C25-E25)*F25</f>
        <v>206.37792</v>
      </c>
      <c r="H25" s="14" t="n">
        <f aca="false">SUM(C25-E25-G25)</f>
        <v>1911.62208</v>
      </c>
      <c r="I25" s="15" t="n">
        <v>0.6</v>
      </c>
      <c r="J25" s="14" t="n">
        <f aca="false">SUM(H25*I25)</f>
        <v>1146.973248</v>
      </c>
      <c r="K25" s="14" t="n">
        <f aca="false">SUM(H25-J25)</f>
        <v>764.648832</v>
      </c>
      <c r="L25" s="11" t="s">
        <v>34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2.75" hidden="false" customHeight="false" outlineLevel="0" collapsed="false">
      <c r="A26" s="11" t="s">
        <v>30</v>
      </c>
      <c r="B26" s="11" t="s">
        <v>38</v>
      </c>
      <c r="C26" s="11" t="n">
        <v>320</v>
      </c>
      <c r="D26" s="11"/>
      <c r="E26" s="11" t="n">
        <f aca="false">SUM(C26*D26)</f>
        <v>0</v>
      </c>
      <c r="F26" s="11" t="n">
        <v>0.18627</v>
      </c>
      <c r="G26" s="14" t="n">
        <f aca="false">SUM(C26-E26)*F26</f>
        <v>59.6064</v>
      </c>
      <c r="H26" s="14" t="n">
        <f aca="false">SUM(C26-E26-G26)</f>
        <v>260.3936</v>
      </c>
      <c r="I26" s="15" t="n">
        <v>0.6</v>
      </c>
      <c r="J26" s="14" t="n">
        <f aca="false">SUM(H26*I26)</f>
        <v>156.23616</v>
      </c>
      <c r="K26" s="14" t="n">
        <f aca="false">SUM(H26-J26)</f>
        <v>104.15744</v>
      </c>
      <c r="L26" s="11" t="s">
        <v>34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1" t="s">
        <v>30</v>
      </c>
      <c r="B27" s="11" t="s">
        <v>39</v>
      </c>
      <c r="C27" s="11" t="n">
        <v>1780</v>
      </c>
      <c r="D27" s="11"/>
      <c r="E27" s="11" t="n">
        <f aca="false">SUM(C27*D27)</f>
        <v>0</v>
      </c>
      <c r="F27" s="11" t="n">
        <v>0.16093</v>
      </c>
      <c r="G27" s="14" t="n">
        <f aca="false">SUM(C27-E27)*F27</f>
        <v>286.4554</v>
      </c>
      <c r="H27" s="14" t="n">
        <f aca="false">SUM(C27-E27-G27)</f>
        <v>1493.5446</v>
      </c>
      <c r="I27" s="15" t="n">
        <v>0.6</v>
      </c>
      <c r="J27" s="14" t="n">
        <f aca="false">SUM(H27*I27)</f>
        <v>896.12676</v>
      </c>
      <c r="K27" s="14" t="n">
        <f aca="false">SUM(H27-J27)</f>
        <v>597.41784</v>
      </c>
      <c r="L27" s="11" t="s">
        <v>34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1" t="s">
        <v>30</v>
      </c>
      <c r="B28" s="11" t="s">
        <v>40</v>
      </c>
      <c r="C28" s="11" t="n">
        <v>1</v>
      </c>
      <c r="D28" s="11"/>
      <c r="E28" s="11" t="n">
        <f aca="false">SUM(C28*D28)</f>
        <v>0</v>
      </c>
      <c r="F28" s="11" t="n">
        <v>0.10955</v>
      </c>
      <c r="G28" s="14" t="n">
        <f aca="false">SUM(C28-E28)*F28</f>
        <v>0.10955</v>
      </c>
      <c r="H28" s="14" t="n">
        <f aca="false">SUM(C28-E28-G28)</f>
        <v>0.89045</v>
      </c>
      <c r="I28" s="15" t="n">
        <v>0.6</v>
      </c>
      <c r="J28" s="14" t="n">
        <f aca="false">SUM(H28*I28)</f>
        <v>0.53427</v>
      </c>
      <c r="K28" s="14" t="n">
        <f aca="false">SUM(H28-J28)</f>
        <v>0.35618</v>
      </c>
      <c r="L28" s="11" t="s">
        <v>34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false" outlineLevel="0" collapsed="false">
      <c r="A29" s="11" t="s">
        <v>30</v>
      </c>
      <c r="B29" s="11" t="s">
        <v>41</v>
      </c>
      <c r="C29" s="11" t="n">
        <v>54</v>
      </c>
      <c r="D29" s="11"/>
      <c r="E29" s="11" t="n">
        <f aca="false">SUM(C29*D29)</f>
        <v>0</v>
      </c>
      <c r="F29" s="11" t="n">
        <v>0.09373</v>
      </c>
      <c r="G29" s="14" t="n">
        <f aca="false">SUM(C29-E29)*F29</f>
        <v>5.06142</v>
      </c>
      <c r="H29" s="14" t="n">
        <f aca="false">SUM(C29-E29-G29)</f>
        <v>48.93858</v>
      </c>
      <c r="I29" s="15" t="n">
        <v>0</v>
      </c>
      <c r="J29" s="14" t="n">
        <f aca="false">SUM(H29*I29)</f>
        <v>0</v>
      </c>
      <c r="K29" s="14" t="n">
        <f aca="false">SUM(H29-J29)</f>
        <v>48.93858</v>
      </c>
      <c r="L29" s="11" t="s">
        <v>34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2.75" hidden="false" customHeight="false" outlineLevel="0" collapsed="false">
      <c r="A30" s="11" t="s">
        <v>30</v>
      </c>
      <c r="B30" s="11" t="s">
        <v>42</v>
      </c>
      <c r="C30" s="11" t="n">
        <v>79032</v>
      </c>
      <c r="D30" s="11"/>
      <c r="E30" s="11" t="n">
        <f aca="false">SUM(C30*D30)</f>
        <v>0</v>
      </c>
      <c r="F30" s="17" t="n">
        <v>0.0662</v>
      </c>
      <c r="G30" s="14" t="n">
        <f aca="false">SUM(C30-E30)*F30</f>
        <v>5231.9184</v>
      </c>
      <c r="H30" s="14" t="n">
        <f aca="false">SUM(C30-E30-G30)</f>
        <v>73800.0816</v>
      </c>
      <c r="I30" s="15" t="n">
        <v>0.6</v>
      </c>
      <c r="J30" s="14" t="n">
        <f aca="false">SUM(H30*I30)</f>
        <v>44280.04896</v>
      </c>
      <c r="K30" s="14" t="n">
        <f aca="false">SUM(H30-J30)</f>
        <v>29520.03264</v>
      </c>
      <c r="L30" s="11" t="s">
        <v>34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2.75" hidden="false" customHeight="false" outlineLevel="0" collapsed="false">
      <c r="A31" s="11" t="s">
        <v>30</v>
      </c>
      <c r="B31" s="11" t="s">
        <v>43</v>
      </c>
      <c r="C31" s="11" t="n">
        <v>1</v>
      </c>
      <c r="D31" s="11"/>
      <c r="E31" s="11" t="n">
        <f aca="false">SUM(C31*D31)</f>
        <v>0</v>
      </c>
      <c r="F31" s="11" t="n">
        <v>0.1022</v>
      </c>
      <c r="G31" s="14" t="n">
        <f aca="false">SUM(C31-E31)*F31</f>
        <v>0.1022</v>
      </c>
      <c r="H31" s="14" t="n">
        <f aca="false">SUM(C31-E31-G31)</f>
        <v>0.8978</v>
      </c>
      <c r="I31" s="15" t="n">
        <v>0</v>
      </c>
      <c r="J31" s="14" t="n">
        <f aca="false">SUM(H31*I31)</f>
        <v>0</v>
      </c>
      <c r="K31" s="14" t="n">
        <f aca="false">SUM(H31-J31)</f>
        <v>0.8978</v>
      </c>
      <c r="L31" s="11" t="s">
        <v>34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2.75" hidden="false" customHeight="false" outlineLevel="0" collapsed="false">
      <c r="A32" s="11" t="s">
        <v>30</v>
      </c>
      <c r="B32" s="11" t="s">
        <v>44</v>
      </c>
      <c r="C32" s="11" t="n">
        <v>1731</v>
      </c>
      <c r="D32" s="11"/>
      <c r="E32" s="11" t="n">
        <f aca="false">SUM(C32*D32)</f>
        <v>0</v>
      </c>
      <c r="F32" s="11" t="n">
        <v>0.11298</v>
      </c>
      <c r="G32" s="14" t="n">
        <f aca="false">SUM(C32-E32)*F32</f>
        <v>195.56838</v>
      </c>
      <c r="H32" s="14" t="n">
        <f aca="false">SUM(C32-E32-G32)</f>
        <v>1535.43162</v>
      </c>
      <c r="I32" s="15" t="n">
        <v>0.6</v>
      </c>
      <c r="J32" s="14" t="n">
        <f aca="false">SUM(H32*I32)</f>
        <v>921.258972</v>
      </c>
      <c r="K32" s="14" t="n">
        <f aca="false">SUM(H32-J32)</f>
        <v>614.172648</v>
      </c>
      <c r="L32" s="11" t="s">
        <v>34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2.75" hidden="false" customHeight="false" outlineLevel="0" collapsed="false">
      <c r="A33" s="11" t="s">
        <v>30</v>
      </c>
      <c r="B33" s="11" t="s">
        <v>45</v>
      </c>
      <c r="C33" s="11" t="n">
        <v>513</v>
      </c>
      <c r="D33" s="11"/>
      <c r="E33" s="11" t="n">
        <f aca="false">SUM(C33*D33)</f>
        <v>0</v>
      </c>
      <c r="F33" s="11" t="n">
        <v>0.00826</v>
      </c>
      <c r="G33" s="14" t="n">
        <f aca="false">SUM(C33-E33)*F33</f>
        <v>4.23738</v>
      </c>
      <c r="H33" s="14" t="n">
        <f aca="false">SUM(C33-E33-G33)</f>
        <v>508.76262</v>
      </c>
      <c r="I33" s="15" t="n">
        <v>0</v>
      </c>
      <c r="J33" s="14" t="n">
        <f aca="false">SUM(H33*I33)</f>
        <v>0</v>
      </c>
      <c r="K33" s="14" t="n">
        <f aca="false">SUM(H33-J33)</f>
        <v>508.76262</v>
      </c>
      <c r="L33" s="11" t="s">
        <v>23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2.75" hidden="false" customHeight="false" outlineLevel="0" collapsed="false">
      <c r="A34" s="11" t="s">
        <v>30</v>
      </c>
      <c r="B34" s="11" t="s">
        <v>46</v>
      </c>
      <c r="C34" s="11" t="n">
        <v>20050</v>
      </c>
      <c r="D34" s="11"/>
      <c r="E34" s="11" t="n">
        <f aca="false">SUM(C34*D34)</f>
        <v>0</v>
      </c>
      <c r="F34" s="11" t="n">
        <v>0.11452</v>
      </c>
      <c r="G34" s="14" t="n">
        <f aca="false">SUM(C34-E34)*F34</f>
        <v>2296.126</v>
      </c>
      <c r="H34" s="14" t="n">
        <f aca="false">SUM(C34-E34-G34)</f>
        <v>17753.874</v>
      </c>
      <c r="I34" s="15" t="n">
        <v>0.6</v>
      </c>
      <c r="J34" s="14" t="n">
        <f aca="false">SUM(H34*I34)</f>
        <v>10652.3244</v>
      </c>
      <c r="K34" s="14" t="n">
        <f aca="false">SUM(H34-J34)</f>
        <v>7101.5496</v>
      </c>
      <c r="L34" s="11" t="s">
        <v>34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2.75" hidden="false" customHeight="false" outlineLevel="0" collapsed="false">
      <c r="A35" s="11" t="s">
        <v>47</v>
      </c>
      <c r="B35" s="11" t="s">
        <v>48</v>
      </c>
      <c r="C35" s="11" t="n">
        <v>1516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1516</v>
      </c>
      <c r="I35" s="15" t="n">
        <v>0.6</v>
      </c>
      <c r="J35" s="14" t="n">
        <f aca="false">SUM(H35*I35)</f>
        <v>909.6</v>
      </c>
      <c r="K35" s="14" t="n">
        <f aca="false">SUM(H35-J35)</f>
        <v>606.4</v>
      </c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75" hidden="false" customHeight="false" outlineLevel="0" collapsed="false">
      <c r="A36" s="11" t="s">
        <v>47</v>
      </c>
      <c r="B36" s="11" t="s">
        <v>49</v>
      </c>
      <c r="C36" s="11" t="n">
        <v>2816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2816</v>
      </c>
      <c r="I36" s="15" t="n">
        <v>0</v>
      </c>
      <c r="J36" s="14" t="n">
        <f aca="false">SUM(H36*I36)</f>
        <v>0</v>
      </c>
      <c r="K36" s="14" t="n">
        <f aca="false">SUM(H36-J36)</f>
        <v>2816</v>
      </c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75" hidden="false" customHeight="false" outlineLevel="0" collapsed="false">
      <c r="A37" s="11" t="s">
        <v>47</v>
      </c>
      <c r="B37" s="11" t="s">
        <v>50</v>
      </c>
      <c r="C37" s="11" t="n">
        <v>19876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19876</v>
      </c>
      <c r="I37" s="15" t="n">
        <v>0.6</v>
      </c>
      <c r="J37" s="14" t="n">
        <f aca="false">SUM(H37*I37)</f>
        <v>11925.6</v>
      </c>
      <c r="K37" s="14" t="n">
        <f aca="false">SUM(H37-J37)</f>
        <v>7950.4</v>
      </c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75" hidden="false" customHeight="false" outlineLevel="0" collapsed="false">
      <c r="A38" s="11" t="s">
        <v>47</v>
      </c>
      <c r="B38" s="11" t="s">
        <v>51</v>
      </c>
      <c r="C38" s="11" t="n">
        <v>14001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14001</v>
      </c>
      <c r="I38" s="15" t="n">
        <v>0.6</v>
      </c>
      <c r="J38" s="14" t="n">
        <f aca="false">SUM(H38*I38)</f>
        <v>8400.6</v>
      </c>
      <c r="K38" s="14" t="n">
        <f aca="false">SUM(H38-J38)</f>
        <v>5600.4</v>
      </c>
      <c r="L38" s="1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12.75" hidden="false" customHeight="false" outlineLevel="0" collapsed="false">
      <c r="A39" s="11" t="s">
        <v>47</v>
      </c>
      <c r="B39" s="11" t="s">
        <v>52</v>
      </c>
      <c r="C39" s="11" t="n">
        <v>9683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9683</v>
      </c>
      <c r="I39" s="15" t="n">
        <v>0.6</v>
      </c>
      <c r="J39" s="14" t="n">
        <f aca="false">SUM(H39*I39)</f>
        <v>5809.8</v>
      </c>
      <c r="K39" s="14" t="n">
        <f aca="false">SUM(H39-J39)</f>
        <v>3873.2</v>
      </c>
      <c r="L39" s="1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75" hidden="false" customHeight="false" outlineLevel="0" collapsed="false">
      <c r="A40" s="11" t="s">
        <v>47</v>
      </c>
      <c r="B40" s="11" t="s">
        <v>53</v>
      </c>
      <c r="C40" s="11" t="n">
        <v>2688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2688</v>
      </c>
      <c r="I40" s="15" t="n">
        <v>0.6</v>
      </c>
      <c r="J40" s="14" t="n">
        <f aca="false">SUM(H40*I40)</f>
        <v>1612.8</v>
      </c>
      <c r="K40" s="14" t="n">
        <f aca="false">SUM(H40-J40)</f>
        <v>1075.2</v>
      </c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75" hidden="false" customHeight="false" outlineLevel="0" collapsed="false">
      <c r="A41" s="11" t="s">
        <v>47</v>
      </c>
      <c r="B41" s="11" t="s">
        <v>54</v>
      </c>
      <c r="C41" s="11" t="n">
        <v>17814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17814</v>
      </c>
      <c r="I41" s="15" t="n">
        <v>0.6</v>
      </c>
      <c r="J41" s="14" t="n">
        <f aca="false">SUM(H41*I41)</f>
        <v>10688.4</v>
      </c>
      <c r="K41" s="14" t="n">
        <f aca="false">SUM(H41-J41)</f>
        <v>7125.6</v>
      </c>
      <c r="L41" s="1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75" hidden="false" customHeight="false" outlineLevel="0" collapsed="false">
      <c r="A42" s="11" t="s">
        <v>47</v>
      </c>
      <c r="B42" s="11" t="s">
        <v>55</v>
      </c>
      <c r="C42" s="11" t="n">
        <v>16991</v>
      </c>
      <c r="D42" s="11"/>
      <c r="E42" s="11" t="n">
        <f aca="false">SUM(C42*D42)</f>
        <v>0</v>
      </c>
      <c r="F42" s="11"/>
      <c r="G42" s="14" t="n">
        <f aca="false">SUM(C42-E42)*F42</f>
        <v>0</v>
      </c>
      <c r="H42" s="14" t="n">
        <f aca="false">SUM(C42-E42-G42)</f>
        <v>16991</v>
      </c>
      <c r="I42" s="15" t="n">
        <v>0.6</v>
      </c>
      <c r="J42" s="14" t="n">
        <f aca="false">SUM(H42*I42)</f>
        <v>10194.6</v>
      </c>
      <c r="K42" s="14" t="n">
        <f aca="false">SUM(H42-J42)</f>
        <v>6796.4</v>
      </c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false" outlineLevel="0" collapsed="false">
      <c r="A43" s="11" t="s">
        <v>56</v>
      </c>
      <c r="B43" s="11" t="s">
        <v>57</v>
      </c>
      <c r="C43" s="11" t="n">
        <v>2563</v>
      </c>
      <c r="D43" s="11"/>
      <c r="E43" s="11" t="n">
        <f aca="false">SUM(C43*D43)</f>
        <v>0</v>
      </c>
      <c r="F43" s="11" t="n">
        <v>0.03948</v>
      </c>
      <c r="G43" s="14" t="n">
        <f aca="false">SUM(C43-E43)*F43</f>
        <v>101.18724</v>
      </c>
      <c r="H43" s="14" t="n">
        <f aca="false">SUM(C43-E43-G43)</f>
        <v>2461.81276</v>
      </c>
      <c r="I43" s="15" t="n">
        <v>0.6</v>
      </c>
      <c r="J43" s="14" t="n">
        <f aca="false">SUM(H43*I43)</f>
        <v>1477.087656</v>
      </c>
      <c r="K43" s="14" t="n">
        <f aca="false">SUM(H43-J43)</f>
        <v>984.725104</v>
      </c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false" outlineLevel="0" collapsed="false">
      <c r="A44" s="11" t="s">
        <v>56</v>
      </c>
      <c r="B44" s="11" t="s">
        <v>58</v>
      </c>
      <c r="C44" s="11" t="n">
        <v>1</v>
      </c>
      <c r="D44" s="11"/>
      <c r="E44" s="11" t="n">
        <f aca="false">SUM(C44*D44)</f>
        <v>0</v>
      </c>
      <c r="F44" s="11" t="n">
        <v>0</v>
      </c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false" outlineLevel="0" collapsed="false">
      <c r="A45" s="11" t="s">
        <v>56</v>
      </c>
      <c r="B45" s="11" t="s">
        <v>59</v>
      </c>
      <c r="C45" s="11" t="n">
        <v>1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</v>
      </c>
      <c r="I45" s="15" t="n">
        <v>0</v>
      </c>
      <c r="J45" s="14" t="n">
        <f aca="false">SUM(H45*I45)</f>
        <v>0</v>
      </c>
      <c r="K45" s="14" t="n">
        <f aca="false">SUM(H45-J45)</f>
        <v>1</v>
      </c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false" outlineLevel="0" collapsed="false">
      <c r="A46" s="11" t="s">
        <v>56</v>
      </c>
      <c r="B46" s="11" t="s">
        <v>60</v>
      </c>
      <c r="C46" s="11" t="n">
        <v>11455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11455</v>
      </c>
      <c r="I46" s="15" t="n">
        <v>0</v>
      </c>
      <c r="J46" s="14" t="n">
        <f aca="false">SUM(H46*I46)</f>
        <v>0</v>
      </c>
      <c r="K46" s="14" t="n">
        <f aca="false">SUM(H46-J46)</f>
        <v>11455</v>
      </c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false" outlineLevel="0" collapsed="false">
      <c r="A47" s="11" t="s">
        <v>56</v>
      </c>
      <c r="B47" s="11" t="s">
        <v>61</v>
      </c>
      <c r="C47" s="11" t="n">
        <v>840</v>
      </c>
      <c r="D47" s="11"/>
      <c r="E47" s="11" t="n">
        <f aca="false">SUM(C47*D47)</f>
        <v>0</v>
      </c>
      <c r="F47" s="11"/>
      <c r="G47" s="14" t="n">
        <f aca="false">SUM(C47-E47)*F47</f>
        <v>0</v>
      </c>
      <c r="H47" s="14" t="n">
        <f aca="false">SUM(C47-E47-G47)</f>
        <v>840</v>
      </c>
      <c r="I47" s="15" t="n">
        <v>0.6</v>
      </c>
      <c r="J47" s="14" t="n">
        <f aca="false">SUM(H47*I47)</f>
        <v>504</v>
      </c>
      <c r="K47" s="14" t="n">
        <f aca="false">SUM(H47-J47)</f>
        <v>336</v>
      </c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false" outlineLevel="0" collapsed="false">
      <c r="A48" s="11" t="s">
        <v>56</v>
      </c>
      <c r="B48" s="11" t="s">
        <v>62</v>
      </c>
      <c r="C48" s="11" t="n">
        <v>2893</v>
      </c>
      <c r="D48" s="11"/>
      <c r="E48" s="11" t="n">
        <f aca="false">SUM(C48*D48)</f>
        <v>0</v>
      </c>
      <c r="F48" s="11" t="n">
        <v>0.02149</v>
      </c>
      <c r="G48" s="14" t="n">
        <f aca="false">SUM(C48-E48)*F48</f>
        <v>62.17057</v>
      </c>
      <c r="H48" s="14" t="n">
        <f aca="false">SUM(C48-E48-G48)</f>
        <v>2830.82943</v>
      </c>
      <c r="I48" s="15" t="n">
        <v>0.6</v>
      </c>
      <c r="J48" s="14" t="n">
        <f aca="false">SUM(H48*I48)</f>
        <v>1698.497658</v>
      </c>
      <c r="K48" s="14" t="n">
        <f aca="false">SUM(H48-J48)</f>
        <v>1132.331772</v>
      </c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false" outlineLevel="0" collapsed="false">
      <c r="A49" s="11" t="s">
        <v>56</v>
      </c>
      <c r="B49" s="11" t="s">
        <v>63</v>
      </c>
      <c r="C49" s="11" t="n">
        <v>53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53</v>
      </c>
      <c r="I49" s="15" t="n">
        <v>0.6</v>
      </c>
      <c r="J49" s="14" t="n">
        <f aca="false">SUM(H49*I49)</f>
        <v>31.8</v>
      </c>
      <c r="K49" s="14" t="n">
        <f aca="false">SUM(H49-J49)</f>
        <v>21.2</v>
      </c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false" outlineLevel="0" collapsed="false">
      <c r="A50" s="11" t="s">
        <v>56</v>
      </c>
      <c r="B50" s="11" t="s">
        <v>64</v>
      </c>
      <c r="C50" s="11" t="n">
        <v>1527</v>
      </c>
      <c r="D50" s="11"/>
      <c r="E50" s="11" t="n">
        <f aca="false">SUM(C50*D50)</f>
        <v>0</v>
      </c>
      <c r="F50" s="11"/>
      <c r="G50" s="14" t="n">
        <f aca="false">SUM(C50-E50)*F50</f>
        <v>0</v>
      </c>
      <c r="H50" s="14" t="n">
        <f aca="false">SUM(C50-E50-G50)</f>
        <v>1527</v>
      </c>
      <c r="I50" s="15" t="n">
        <v>0.6</v>
      </c>
      <c r="J50" s="14" t="n">
        <f aca="false">SUM(H50*I50)</f>
        <v>916.2</v>
      </c>
      <c r="K50" s="14" t="n">
        <f aca="false">SUM(H50-J50)</f>
        <v>610.8</v>
      </c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false" outlineLevel="0" collapsed="false">
      <c r="A51" s="11" t="s">
        <v>56</v>
      </c>
      <c r="B51" s="11" t="s">
        <v>65</v>
      </c>
      <c r="C51" s="11" t="n">
        <v>1762</v>
      </c>
      <c r="D51" s="11"/>
      <c r="E51" s="11" t="n">
        <f aca="false">SUM(C51*D51)</f>
        <v>0</v>
      </c>
      <c r="F51" s="11" t="n">
        <v>0.08465</v>
      </c>
      <c r="G51" s="14" t="n">
        <f aca="false">SUM(C51-E51)*F51</f>
        <v>149.1533</v>
      </c>
      <c r="H51" s="14" t="n">
        <f aca="false">SUM(C51-E51-G51)</f>
        <v>1612.8467</v>
      </c>
      <c r="I51" s="15" t="n">
        <v>0.6</v>
      </c>
      <c r="J51" s="14" t="n">
        <f aca="false">SUM(H51*I51)</f>
        <v>967.70802</v>
      </c>
      <c r="K51" s="14" t="n">
        <f aca="false">SUM(H51-J51)</f>
        <v>645.13868</v>
      </c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false" outlineLevel="0" collapsed="false">
      <c r="A52" s="11" t="s">
        <v>56</v>
      </c>
      <c r="B52" s="11" t="s">
        <v>66</v>
      </c>
      <c r="C52" s="11" t="n">
        <v>3363</v>
      </c>
      <c r="D52" s="11"/>
      <c r="E52" s="11" t="n">
        <f aca="false">SUM(C52*D52)</f>
        <v>0</v>
      </c>
      <c r="F52" s="11" t="n">
        <v>0.0401</v>
      </c>
      <c r="G52" s="14" t="n">
        <f aca="false">SUM(C52-E52)*F52</f>
        <v>134.8563</v>
      </c>
      <c r="H52" s="14" t="n">
        <f aca="false">SUM(C52-E52-G52)</f>
        <v>3228.1437</v>
      </c>
      <c r="I52" s="15" t="n">
        <v>0.6</v>
      </c>
      <c r="J52" s="14" t="n">
        <f aca="false">SUM(H52*I52)</f>
        <v>1936.88622</v>
      </c>
      <c r="K52" s="14" t="n">
        <f aca="false">SUM(H52-J52)</f>
        <v>1291.25748</v>
      </c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2.75" hidden="false" customHeight="false" outlineLevel="0" collapsed="false">
      <c r="A53" s="11" t="s">
        <v>56</v>
      </c>
      <c r="B53" s="11" t="s">
        <v>67</v>
      </c>
      <c r="C53" s="11" t="n">
        <v>178</v>
      </c>
      <c r="D53" s="11"/>
      <c r="E53" s="11" t="n">
        <f aca="false">SUM(C53*D53)</f>
        <v>0</v>
      </c>
      <c r="F53" s="11" t="n">
        <v>0.07762</v>
      </c>
      <c r="G53" s="14" t="n">
        <f aca="false">SUM(C53-E53)*F53</f>
        <v>13.81636</v>
      </c>
      <c r="H53" s="14" t="n">
        <f aca="false">SUM(C53-E53-G53)</f>
        <v>164.18364</v>
      </c>
      <c r="I53" s="15" t="n">
        <v>0.6</v>
      </c>
      <c r="J53" s="14" t="n">
        <f aca="false">SUM(H53*I53)</f>
        <v>98.510184</v>
      </c>
      <c r="K53" s="14" t="n">
        <f aca="false">SUM(H53-J53)</f>
        <v>65.673456</v>
      </c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2.75" hidden="false" customHeight="false" outlineLevel="0" collapsed="false">
      <c r="A54" s="11" t="s">
        <v>56</v>
      </c>
      <c r="B54" s="11" t="s">
        <v>68</v>
      </c>
      <c r="C54" s="11" t="n">
        <v>2116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2116</v>
      </c>
      <c r="I54" s="15" t="n">
        <v>0.6</v>
      </c>
      <c r="J54" s="14" t="n">
        <f aca="false">SUM(H54*I54)</f>
        <v>1269.6</v>
      </c>
      <c r="K54" s="14" t="n">
        <f aca="false">SUM(H54-J54)</f>
        <v>846.4</v>
      </c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3.5" hidden="false" customHeight="true" outlineLevel="0" collapsed="false">
      <c r="A55" s="11" t="s">
        <v>56</v>
      </c>
      <c r="B55" s="11" t="s">
        <v>69</v>
      </c>
      <c r="C55" s="11" t="n">
        <v>755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755</v>
      </c>
      <c r="I55" s="15" t="n">
        <v>0</v>
      </c>
      <c r="J55" s="14" t="n">
        <f aca="false">SUM(H55*I55)</f>
        <v>0</v>
      </c>
      <c r="K55" s="14" t="n">
        <f aca="false">SUM(H55-J55)</f>
        <v>755</v>
      </c>
      <c r="L55" s="1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customFormat="false" ht="12.75" hidden="false" customHeight="false" outlineLevel="0" collapsed="false">
      <c r="A56" s="11" t="s">
        <v>70</v>
      </c>
      <c r="B56" s="11" t="s">
        <v>71</v>
      </c>
      <c r="C56" s="11" t="n">
        <v>3971</v>
      </c>
      <c r="D56" s="11"/>
      <c r="E56" s="11" t="n">
        <f aca="false">SUM(C56*D56)</f>
        <v>0</v>
      </c>
      <c r="F56" s="11"/>
      <c r="G56" s="14" t="n">
        <f aca="false">SUM(C56-E56)*F56</f>
        <v>0</v>
      </c>
      <c r="H56" s="14" t="n">
        <f aca="false">SUM(C56-E56-G56)</f>
        <v>3971</v>
      </c>
      <c r="I56" s="15" t="n">
        <v>0.6</v>
      </c>
      <c r="J56" s="14" t="n">
        <f aca="false">SUM(H56*I56)</f>
        <v>2382.6</v>
      </c>
      <c r="K56" s="14" t="n">
        <f aca="false">SUM(H56-J56)</f>
        <v>1588.4</v>
      </c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2.75" hidden="false" customHeight="false" outlineLevel="0" collapsed="false">
      <c r="A57" s="11" t="s">
        <v>70</v>
      </c>
      <c r="B57" s="11" t="s">
        <v>72</v>
      </c>
      <c r="C57" s="11" t="n">
        <v>34016</v>
      </c>
      <c r="D57" s="11"/>
      <c r="E57" s="11" t="n">
        <f aca="false">SUM(C57*D57)</f>
        <v>0</v>
      </c>
      <c r="F57" s="11" t="n">
        <v>0.08684</v>
      </c>
      <c r="G57" s="14" t="n">
        <f aca="false">SUM(C57-E57)*F57</f>
        <v>2953.94944</v>
      </c>
      <c r="H57" s="14" t="n">
        <f aca="false">SUM(C57-E57-G57)</f>
        <v>31062.05056</v>
      </c>
      <c r="I57" s="15" t="n">
        <v>0.6</v>
      </c>
      <c r="J57" s="14" t="n">
        <f aca="false">SUM(H57*I57)</f>
        <v>18637.230336</v>
      </c>
      <c r="K57" s="14" t="n">
        <f aca="false">SUM(H57-J57)</f>
        <v>12424.820224</v>
      </c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2.75" hidden="false" customHeight="false" outlineLevel="0" collapsed="false">
      <c r="A58" s="11" t="s">
        <v>73</v>
      </c>
      <c r="B58" s="11" t="s">
        <v>74</v>
      </c>
      <c r="C58" s="11" t="n">
        <v>3194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3194</v>
      </c>
      <c r="I58" s="15" t="n">
        <v>0.9</v>
      </c>
      <c r="J58" s="14" t="n">
        <f aca="false">SUM(H58*I58)</f>
        <v>2874.6</v>
      </c>
      <c r="K58" s="14" t="n">
        <f aca="false">SUM(H58-J58)</f>
        <v>319.4</v>
      </c>
      <c r="L58" s="1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2.75" hidden="false" customHeight="false" outlineLevel="0" collapsed="false">
      <c r="A59" s="11" t="s">
        <v>73</v>
      </c>
      <c r="B59" s="11" t="s">
        <v>75</v>
      </c>
      <c r="C59" s="11" t="n">
        <v>1788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1788</v>
      </c>
      <c r="I59" s="15" t="n">
        <v>0.9</v>
      </c>
      <c r="J59" s="14" t="n">
        <f aca="false">SUM(H59*I59)</f>
        <v>1609.2</v>
      </c>
      <c r="K59" s="14" t="n">
        <f aca="false">SUM(H59-J59)</f>
        <v>178.8</v>
      </c>
      <c r="L59" s="1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2.75" hidden="false" customHeight="false" outlineLevel="0" collapsed="false">
      <c r="A60" s="11" t="s">
        <v>73</v>
      </c>
      <c r="B60" s="11" t="s">
        <v>76</v>
      </c>
      <c r="C60" s="11" t="n">
        <v>4574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4574</v>
      </c>
      <c r="I60" s="15" t="n">
        <v>0.9</v>
      </c>
      <c r="J60" s="14" t="n">
        <f aca="false">SUM(H60*I60)</f>
        <v>4116.6</v>
      </c>
      <c r="K60" s="14" t="n">
        <f aca="false">SUM(H60-J60)</f>
        <v>457.4</v>
      </c>
      <c r="L60" s="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2.75" hidden="false" customHeight="false" outlineLevel="0" collapsed="false">
      <c r="A61" s="11" t="s">
        <v>73</v>
      </c>
      <c r="B61" s="11" t="s">
        <v>77</v>
      </c>
      <c r="C61" s="11" t="n">
        <v>4500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4500</v>
      </c>
      <c r="I61" s="15" t="n">
        <v>0.9</v>
      </c>
      <c r="J61" s="14" t="n">
        <f aca="false">SUM(H61*I61)</f>
        <v>4050</v>
      </c>
      <c r="K61" s="14" t="n">
        <f aca="false">SUM(H61-J61)</f>
        <v>450</v>
      </c>
      <c r="L61" s="11" t="s">
        <v>78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2.75" hidden="false" customHeight="false" outlineLevel="0" collapsed="false">
      <c r="A62" s="11" t="s">
        <v>79</v>
      </c>
      <c r="B62" s="11" t="s">
        <v>80</v>
      </c>
      <c r="C62" s="11" t="n">
        <v>5276</v>
      </c>
      <c r="D62" s="11" t="n">
        <v>0.08</v>
      </c>
      <c r="E62" s="11" t="n">
        <f aca="false">SUM(C62*D62)</f>
        <v>422.08</v>
      </c>
      <c r="F62" s="11"/>
      <c r="G62" s="14" t="n">
        <f aca="false">SUM(C62-E62)*F62</f>
        <v>0</v>
      </c>
      <c r="H62" s="14" t="n">
        <f aca="false">SUM(C62-E62-G62)</f>
        <v>4853.92</v>
      </c>
      <c r="I62" s="15" t="n">
        <v>0.9</v>
      </c>
      <c r="J62" s="14" t="n">
        <f aca="false">SUM(H62*I62)</f>
        <v>4368.528</v>
      </c>
      <c r="K62" s="14" t="n">
        <f aca="false">SUM(H62-J62)</f>
        <v>485.392</v>
      </c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2.75" hidden="false" customHeight="false" outlineLevel="0" collapsed="false">
      <c r="A63" s="11" t="s">
        <v>81</v>
      </c>
      <c r="B63" s="18" t="s">
        <v>82</v>
      </c>
      <c r="C63" s="18" t="n">
        <v>702</v>
      </c>
      <c r="D63" s="18"/>
      <c r="E63" s="18" t="n">
        <f aca="false">SUM(C63*D63)</f>
        <v>0</v>
      </c>
      <c r="F63" s="18"/>
      <c r="G63" s="19" t="n">
        <f aca="false">SUM(C63-E63)*F63</f>
        <v>0</v>
      </c>
      <c r="H63" s="14" t="n">
        <f aca="false">SUM(C63-E63-G63)</f>
        <v>702</v>
      </c>
      <c r="I63" s="20" t="n">
        <v>0.9</v>
      </c>
      <c r="J63" s="14" t="n">
        <f aca="false">SUM(H63*I63)</f>
        <v>631.8</v>
      </c>
      <c r="K63" s="14" t="n">
        <f aca="false">SUM(H63-J63)</f>
        <v>70.1999999999999</v>
      </c>
      <c r="L63" s="1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2.75" hidden="false" customHeight="false" outlineLevel="0" collapsed="false">
      <c r="A64" s="11" t="s">
        <v>81</v>
      </c>
      <c r="B64" s="11" t="s">
        <v>83</v>
      </c>
      <c r="C64" s="11" t="n">
        <v>82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82</v>
      </c>
      <c r="I64" s="15" t="n">
        <v>0.9</v>
      </c>
      <c r="J64" s="14" t="n">
        <f aca="false">SUM(H64*I64)</f>
        <v>73.8</v>
      </c>
      <c r="K64" s="14" t="n">
        <f aca="false">SUM(H64-J64)</f>
        <v>8.2</v>
      </c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2.75" hidden="false" customHeight="false" outlineLevel="0" collapsed="false">
      <c r="A65" s="11" t="s">
        <v>81</v>
      </c>
      <c r="B65" s="11" t="s">
        <v>84</v>
      </c>
      <c r="C65" s="11" t="n">
        <v>93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93</v>
      </c>
      <c r="I65" s="15" t="n">
        <v>0</v>
      </c>
      <c r="J65" s="14" t="n">
        <f aca="false">SUM(H65*I65)</f>
        <v>0</v>
      </c>
      <c r="K65" s="14" t="n">
        <f aca="false">SUM(H65-J65)</f>
        <v>93</v>
      </c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2.75" hidden="false" customHeight="false" outlineLevel="0" collapsed="false">
      <c r="A66" s="11" t="s">
        <v>81</v>
      </c>
      <c r="B66" s="11" t="s">
        <v>85</v>
      </c>
      <c r="C66" s="11" t="n">
        <v>212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212</v>
      </c>
      <c r="I66" s="15" t="n">
        <v>0.9</v>
      </c>
      <c r="J66" s="14" t="n">
        <f aca="false">SUM(H66*I66)</f>
        <v>190.8</v>
      </c>
      <c r="K66" s="14" t="n">
        <f aca="false">SUM(H66-J66)</f>
        <v>21.2</v>
      </c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2.75" hidden="false" customHeight="false" outlineLevel="0" collapsed="false">
      <c r="A67" s="11" t="s">
        <v>81</v>
      </c>
      <c r="B67" s="11" t="s">
        <v>86</v>
      </c>
      <c r="C67" s="11" t="n">
        <v>96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96</v>
      </c>
      <c r="I67" s="15" t="n">
        <v>0.9</v>
      </c>
      <c r="J67" s="14" t="n">
        <f aca="false">SUM(H67*I67)</f>
        <v>86.4</v>
      </c>
      <c r="K67" s="14" t="n">
        <f aca="false">SUM(H67-J67)</f>
        <v>9.59999999999999</v>
      </c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2.75" hidden="false" customHeight="false" outlineLevel="0" collapsed="false">
      <c r="A68" s="21" t="s">
        <v>87</v>
      </c>
      <c r="B68" s="21" t="s">
        <v>88</v>
      </c>
      <c r="C68" s="21" t="n">
        <v>4200</v>
      </c>
      <c r="D68" s="21"/>
      <c r="E68" s="21" t="n">
        <f aca="false">SUM(C68*D68)</f>
        <v>0</v>
      </c>
      <c r="F68" s="21"/>
      <c r="G68" s="22" t="n">
        <f aca="false">SUM(C68-E68)*F68</f>
        <v>0</v>
      </c>
      <c r="H68" s="22" t="n">
        <f aca="false">SUM(C68-E68-G68)</f>
        <v>4200</v>
      </c>
      <c r="I68" s="16" t="n">
        <v>0.7</v>
      </c>
      <c r="J68" s="22" t="n">
        <f aca="false">SUM(H68*I68)</f>
        <v>2940</v>
      </c>
      <c r="K68" s="22" t="n">
        <f aca="false">SUM(H68-J68)</f>
        <v>1260</v>
      </c>
      <c r="L68" s="21" t="s">
        <v>89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2.75" hidden="false" customHeight="false" outlineLevel="0" collapsed="false">
      <c r="A69" s="11" t="s">
        <v>90</v>
      </c>
      <c r="B69" s="11" t="s">
        <v>91</v>
      </c>
      <c r="C69" s="11" t="n">
        <v>347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347</v>
      </c>
      <c r="I69" s="15" t="n">
        <v>0.75</v>
      </c>
      <c r="J69" s="14" t="n">
        <f aca="false">SUM(H69*I69)</f>
        <v>260.25</v>
      </c>
      <c r="K69" s="14" t="n">
        <f aca="false">SUM(H69-J69)</f>
        <v>86.75</v>
      </c>
      <c r="L69" s="14" t="s">
        <v>92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2.75" hidden="false" customHeight="false" outlineLevel="0" collapsed="false">
      <c r="A70" s="11" t="s">
        <v>90</v>
      </c>
      <c r="B70" s="11" t="s">
        <v>93</v>
      </c>
      <c r="C70" s="11" t="n">
        <v>1814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1814</v>
      </c>
      <c r="I70" s="15" t="n">
        <v>0.92</v>
      </c>
      <c r="J70" s="14" t="n">
        <f aca="false">SUM(H70*I70)</f>
        <v>1668.88</v>
      </c>
      <c r="K70" s="14" t="n">
        <f aca="false">SUM(H70-J70)</f>
        <v>145.12</v>
      </c>
      <c r="L70" s="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2.75" hidden="false" customHeight="false" outlineLevel="0" collapsed="false">
      <c r="A71" s="11" t="s">
        <v>90</v>
      </c>
      <c r="B71" s="11" t="s">
        <v>94</v>
      </c>
      <c r="C71" s="11" t="n">
        <v>7553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7553</v>
      </c>
      <c r="I71" s="15" t="n">
        <v>0.92</v>
      </c>
      <c r="J71" s="14" t="n">
        <f aca="false">SUM(H71*I71)</f>
        <v>6948.76</v>
      </c>
      <c r="K71" s="14" t="n">
        <f aca="false">SUM(H71-J71)</f>
        <v>604.24</v>
      </c>
      <c r="L71" s="14" t="s">
        <v>95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2.75" hidden="false" customHeight="false" outlineLevel="0" collapsed="false">
      <c r="A72" s="11" t="s">
        <v>56</v>
      </c>
      <c r="B72" s="11" t="s">
        <v>96</v>
      </c>
      <c r="C72" s="11" t="n">
        <v>15094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15094</v>
      </c>
      <c r="I72" s="15" t="n">
        <v>0.9</v>
      </c>
      <c r="J72" s="14" t="n">
        <f aca="false">SUM(H72*I72)</f>
        <v>13584.6</v>
      </c>
      <c r="K72" s="14" t="n">
        <f aca="false">SUM(H72-J72)</f>
        <v>1509.4</v>
      </c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2.75" hidden="false" customHeight="false" outlineLevel="0" collapsed="false">
      <c r="A73" s="11" t="s">
        <v>56</v>
      </c>
      <c r="B73" s="11" t="s">
        <v>97</v>
      </c>
      <c r="C73" s="11" t="n">
        <v>1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</v>
      </c>
      <c r="I73" s="15" t="n">
        <v>0</v>
      </c>
      <c r="J73" s="14" t="n">
        <f aca="false">SUM(H73*I73)</f>
        <v>0</v>
      </c>
      <c r="K73" s="14" t="n">
        <f aca="false">SUM(H73-J73)</f>
        <v>1</v>
      </c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2.75" hidden="false" customHeight="false" outlineLevel="0" collapsed="false">
      <c r="A74" s="11" t="s">
        <v>98</v>
      </c>
      <c r="B74" s="11" t="s">
        <v>99</v>
      </c>
      <c r="C74" s="11" t="n">
        <v>146</v>
      </c>
      <c r="D74" s="11"/>
      <c r="E74" s="11" t="n">
        <f aca="false">SUM(C74*D74)</f>
        <v>0</v>
      </c>
      <c r="F74" s="11"/>
      <c r="G74" s="14" t="n">
        <f aca="false">SUM(C74-E74)*F74</f>
        <v>0</v>
      </c>
      <c r="H74" s="14" t="n">
        <f aca="false">SUM(C74-E74-G74)</f>
        <v>146</v>
      </c>
      <c r="I74" s="15" t="n">
        <v>0</v>
      </c>
      <c r="J74" s="14" t="n">
        <f aca="false">SUM(H74*I74)</f>
        <v>0</v>
      </c>
      <c r="K74" s="14" t="n">
        <f aca="false">SUM(H74-J74)</f>
        <v>146</v>
      </c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2.75" hidden="false" customHeight="false" outlineLevel="0" collapsed="false">
      <c r="A75" s="11" t="s">
        <v>98</v>
      </c>
      <c r="B75" s="11" t="s">
        <v>100</v>
      </c>
      <c r="C75" s="11" t="n">
        <v>1994</v>
      </c>
      <c r="D75" s="11" t="n">
        <v>0.11</v>
      </c>
      <c r="E75" s="11" t="n">
        <f aca="false">SUM(C75*D75)</f>
        <v>219.34</v>
      </c>
      <c r="F75" s="11"/>
      <c r="G75" s="14" t="n">
        <f aca="false">SUM(C75-E75)*F75</f>
        <v>0</v>
      </c>
      <c r="H75" s="14" t="n">
        <f aca="false">SUM(C75-E75-G75)</f>
        <v>1774.66</v>
      </c>
      <c r="I75" s="15" t="n">
        <v>0.9</v>
      </c>
      <c r="J75" s="14" t="n">
        <f aca="false">SUM(H75*I75)</f>
        <v>1597.194</v>
      </c>
      <c r="K75" s="14" t="n">
        <f aca="false">SUM(H75-J75)</f>
        <v>177.466</v>
      </c>
      <c r="L75" s="1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2.75" hidden="false" customHeight="false" outlineLevel="0" collapsed="false">
      <c r="A76" s="11"/>
      <c r="B76" s="11" t="s">
        <v>101</v>
      </c>
      <c r="C76" s="11" t="n">
        <v>8555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8555</v>
      </c>
      <c r="I76" s="15" t="n">
        <v>0.94</v>
      </c>
      <c r="J76" s="14" t="n">
        <f aca="false">SUM(H76*I76)</f>
        <v>8041.7</v>
      </c>
      <c r="K76" s="14" t="n">
        <f aca="false">SUM(H76-J76)</f>
        <v>513.3</v>
      </c>
      <c r="L76" s="1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2.75" hidden="false" customHeight="false" outlineLevel="0" collapsed="false">
      <c r="A77" s="11"/>
      <c r="B77" s="11" t="s">
        <v>102</v>
      </c>
      <c r="C77" s="11" t="n">
        <v>2970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2970</v>
      </c>
      <c r="I77" s="15" t="n">
        <v>0.93</v>
      </c>
      <c r="J77" s="14" t="n">
        <f aca="false">SUM(H77*I77)</f>
        <v>2762.1</v>
      </c>
      <c r="K77" s="14" t="n">
        <f aca="false">SUM(H77-J77)</f>
        <v>207.9</v>
      </c>
      <c r="L77" s="1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2.75" hidden="false" customHeight="false" outlineLevel="0" collapsed="false">
      <c r="A78" s="11"/>
      <c r="B78" s="11" t="s">
        <v>103</v>
      </c>
      <c r="C78" s="11" t="n">
        <v>8545</v>
      </c>
      <c r="D78" s="11"/>
      <c r="E78" s="11" t="n">
        <f aca="false">SUM(C78*D78)</f>
        <v>0</v>
      </c>
      <c r="F78" s="11"/>
      <c r="G78" s="14" t="n">
        <f aca="false">SUM(C78-E78)*F78</f>
        <v>0</v>
      </c>
      <c r="H78" s="14" t="n">
        <f aca="false">SUM(C78-E78-G78)</f>
        <v>8545</v>
      </c>
      <c r="I78" s="15" t="n">
        <v>0.93</v>
      </c>
      <c r="J78" s="14" t="n">
        <f aca="false">SUM(H78*I78)</f>
        <v>7946.85</v>
      </c>
      <c r="K78" s="14" t="n">
        <f aca="false">SUM(H78-J78)</f>
        <v>598.15</v>
      </c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2.75" hidden="false" customHeight="false" outlineLevel="0" collapsed="false">
      <c r="A79" s="11"/>
      <c r="B79" s="11" t="s">
        <v>104</v>
      </c>
      <c r="C79" s="23" t="n">
        <v>90206</v>
      </c>
      <c r="D79" s="11" t="n">
        <v>0.01</v>
      </c>
      <c r="E79" s="11" t="n">
        <f aca="false">SUM(C79*D79)</f>
        <v>902.06</v>
      </c>
      <c r="F79" s="11" t="n">
        <v>0.22</v>
      </c>
      <c r="G79" s="14" t="n">
        <f aca="false">SUM(C79-E79)*F79</f>
        <v>19646.8668</v>
      </c>
      <c r="H79" s="14" t="n">
        <f aca="false">SUM(C79-E79-G79)</f>
        <v>69657.0732</v>
      </c>
      <c r="I79" s="15" t="n">
        <v>0.89468726</v>
      </c>
      <c r="J79" s="14" t="n">
        <f aca="false">SUM(H79*I79)</f>
        <v>62321.2959609274</v>
      </c>
      <c r="K79" s="14" t="n">
        <f aca="false">SUM(H79-J79)</f>
        <v>7335.77723907257</v>
      </c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2.75" hidden="false" customHeight="false" outlineLevel="0" collapsed="false">
      <c r="A80" s="11"/>
      <c r="B80" s="11" t="s">
        <v>105</v>
      </c>
      <c r="C80" s="23" t="n">
        <v>14792</v>
      </c>
      <c r="D80" s="11"/>
      <c r="E80" s="11" t="n">
        <f aca="false">SUM(C80*D80)</f>
        <v>0</v>
      </c>
      <c r="F80" s="11" t="n">
        <v>0.22</v>
      </c>
      <c r="G80" s="14" t="n">
        <f aca="false">SUM(C80-E80)*F80</f>
        <v>3254.24</v>
      </c>
      <c r="H80" s="14" t="n">
        <f aca="false">SUM(C80-E80-G80)</f>
        <v>11537.76</v>
      </c>
      <c r="I80" s="15" t="n">
        <v>0.9</v>
      </c>
      <c r="J80" s="14" t="n">
        <f aca="false">SUM(H80*I80)</f>
        <v>10383.984</v>
      </c>
      <c r="K80" s="14" t="n">
        <f aca="false">SUM(H80-J80)</f>
        <v>1153.776</v>
      </c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2.75" hidden="false" customHeight="false" outlineLevel="0" collapsed="false">
      <c r="A81" s="11"/>
      <c r="B81" s="11" t="s">
        <v>106</v>
      </c>
      <c r="C81" s="23" t="n">
        <v>436</v>
      </c>
      <c r="D81" s="11"/>
      <c r="E81" s="11" t="n">
        <f aca="false">SUM(C81*D81)</f>
        <v>0</v>
      </c>
      <c r="F81" s="11"/>
      <c r="G81" s="14" t="n">
        <f aca="false">SUM(C81-E81)*F81</f>
        <v>0</v>
      </c>
      <c r="H81" s="14" t="n">
        <f aca="false">SUM(C81-E81-G81)</f>
        <v>436</v>
      </c>
      <c r="I81" s="15" t="n">
        <v>0</v>
      </c>
      <c r="J81" s="14" t="n">
        <f aca="false">SUM(H81*I81)</f>
        <v>0</v>
      </c>
      <c r="K81" s="14" t="n">
        <f aca="false">SUM(H81-J81)</f>
        <v>436</v>
      </c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2.75" hidden="false" customHeight="false" outlineLevel="0" collapsed="false">
      <c r="A82" s="11"/>
      <c r="B82" s="11" t="s">
        <v>107</v>
      </c>
      <c r="C82" s="23" t="n">
        <v>275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275</v>
      </c>
      <c r="I82" s="15" t="n">
        <v>0</v>
      </c>
      <c r="J82" s="14" t="n">
        <f aca="false">SUM(H82*I82)</f>
        <v>0</v>
      </c>
      <c r="K82" s="14" t="n">
        <f aca="false">SUM(H82-J82)</f>
        <v>275</v>
      </c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2.75" hidden="false" customHeight="false" outlineLevel="0" collapsed="false">
      <c r="A83" s="11"/>
      <c r="B83" s="11" t="s">
        <v>108</v>
      </c>
      <c r="C83" s="11" t="n">
        <v>1538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1538</v>
      </c>
      <c r="I83" s="15" t="n">
        <v>0.66</v>
      </c>
      <c r="J83" s="14" t="n">
        <f aca="false">SUM(H83*I83)</f>
        <v>1015.08</v>
      </c>
      <c r="K83" s="14" t="n">
        <f aca="false">SUM(H83-J83)</f>
        <v>522.92</v>
      </c>
      <c r="L83" s="1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2.75" hidden="false" customHeight="false" outlineLevel="0" collapsed="false">
      <c r="A84" s="11"/>
      <c r="B84" s="11" t="s">
        <v>109</v>
      </c>
      <c r="C84" s="11" t="n">
        <v>547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547</v>
      </c>
      <c r="I84" s="15" t="n">
        <v>0.92</v>
      </c>
      <c r="J84" s="14" t="n">
        <f aca="false">SUM(H84*I84)</f>
        <v>503.24</v>
      </c>
      <c r="K84" s="14" t="n">
        <f aca="false">SUM(H84-J84)</f>
        <v>43.76</v>
      </c>
      <c r="L84" s="1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2.75" hidden="false" customHeight="false" outlineLevel="0" collapsed="false">
      <c r="A85" s="11"/>
      <c r="B85" s="11" t="s">
        <v>110</v>
      </c>
      <c r="C85" s="11" t="n">
        <v>70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70</v>
      </c>
      <c r="I85" s="15" t="n">
        <v>0</v>
      </c>
      <c r="J85" s="14" t="n">
        <f aca="false">SUM(H85*I85)</f>
        <v>0</v>
      </c>
      <c r="K85" s="14" t="n">
        <f aca="false">SUM(H85-J85)</f>
        <v>70</v>
      </c>
      <c r="L85" s="1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2.75" hidden="false" customHeight="false" outlineLevel="0" collapsed="false">
      <c r="A86" s="11"/>
      <c r="B86" s="11" t="s">
        <v>111</v>
      </c>
      <c r="C86" s="11" t="n">
        <v>468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468</v>
      </c>
      <c r="I86" s="15" t="n">
        <v>0.92</v>
      </c>
      <c r="J86" s="14" t="n">
        <f aca="false">SUM(H86*I86)</f>
        <v>430.56</v>
      </c>
      <c r="K86" s="14" t="n">
        <f aca="false">SUM(H86-J86)</f>
        <v>37.44</v>
      </c>
      <c r="L86" s="1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2.75" hidden="false" customHeight="false" outlineLevel="0" collapsed="false">
      <c r="A87" s="11"/>
      <c r="B87" s="11" t="s">
        <v>112</v>
      </c>
      <c r="C87" s="11" t="n">
        <v>613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613</v>
      </c>
      <c r="I87" s="15" t="n">
        <v>0.92</v>
      </c>
      <c r="J87" s="14" t="n">
        <f aca="false">SUM(H87*I87)</f>
        <v>563.96</v>
      </c>
      <c r="K87" s="14" t="n">
        <f aca="false">SUM(H87-J87)</f>
        <v>49.04</v>
      </c>
      <c r="L87" s="1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2.75" hidden="false" customHeight="false" outlineLevel="0" collapsed="false">
      <c r="A88" s="11"/>
      <c r="B88" s="11" t="s">
        <v>113</v>
      </c>
      <c r="C88" s="11" t="n">
        <v>1745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1745</v>
      </c>
      <c r="I88" s="15" t="n">
        <v>0.92</v>
      </c>
      <c r="J88" s="14" t="n">
        <f aca="false">SUM(H88*I88)</f>
        <v>1605.4</v>
      </c>
      <c r="K88" s="14" t="n">
        <f aca="false">SUM(H88-J88)</f>
        <v>139.6</v>
      </c>
      <c r="L88" s="1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2.75" hidden="false" customHeight="false" outlineLevel="0" collapsed="false">
      <c r="A89" s="11"/>
      <c r="B89" s="11" t="s">
        <v>114</v>
      </c>
      <c r="C89" s="11" t="n">
        <v>191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191</v>
      </c>
      <c r="I89" s="15" t="n">
        <v>0.92</v>
      </c>
      <c r="J89" s="14" t="n">
        <f aca="false">SUM(H89*I89)</f>
        <v>175.72</v>
      </c>
      <c r="K89" s="14" t="n">
        <f aca="false">SUM(H89-J89)</f>
        <v>15.28</v>
      </c>
      <c r="L89" s="1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2.75" hidden="false" customHeight="false" outlineLevel="0" collapsed="false">
      <c r="A90" s="11"/>
      <c r="B90" s="11" t="s">
        <v>115</v>
      </c>
      <c r="C90" s="11" t="n">
        <v>854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854</v>
      </c>
      <c r="I90" s="15" t="n">
        <v>0.92</v>
      </c>
      <c r="J90" s="14" t="n">
        <f aca="false">SUM(H90*I90)</f>
        <v>785.68</v>
      </c>
      <c r="K90" s="14" t="n">
        <f aca="false">SUM(H90-J90)</f>
        <v>68.3199999999999</v>
      </c>
      <c r="L90" s="1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2.75" hidden="false" customHeight="false" outlineLevel="0" collapsed="false">
      <c r="A91" s="11"/>
      <c r="B91" s="11" t="s">
        <v>116</v>
      </c>
      <c r="C91" s="11" t="n">
        <v>409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409</v>
      </c>
      <c r="I91" s="15" t="n">
        <v>0.92</v>
      </c>
      <c r="J91" s="14" t="n">
        <f aca="false">SUM(H91*I91)</f>
        <v>376.28</v>
      </c>
      <c r="K91" s="14" t="n">
        <f aca="false">SUM(H91-J91)</f>
        <v>32.72</v>
      </c>
      <c r="L91" s="1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2.75" hidden="false" customHeight="false" outlineLevel="0" collapsed="false">
      <c r="A92" s="11"/>
      <c r="B92" s="11" t="s">
        <v>117</v>
      </c>
      <c r="C92" s="11" t="n">
        <v>11707</v>
      </c>
      <c r="D92" s="11"/>
      <c r="E92" s="11" t="n">
        <f aca="false">SUM(C92*D92)</f>
        <v>0</v>
      </c>
      <c r="F92" s="11"/>
      <c r="G92" s="14" t="n">
        <f aca="false">SUM(C92-E92)*F92</f>
        <v>0</v>
      </c>
      <c r="H92" s="14" t="n">
        <f aca="false">SUM(C92-E92-G92)</f>
        <v>11707</v>
      </c>
      <c r="I92" s="15" t="n">
        <v>0.85</v>
      </c>
      <c r="J92" s="14" t="n">
        <f aca="false">SUM(H92*I92)</f>
        <v>9950.95</v>
      </c>
      <c r="K92" s="14" t="n">
        <f aca="false">SUM(H92-J92)</f>
        <v>1756.05</v>
      </c>
      <c r="L92" s="1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2.75" hidden="false" customHeight="false" outlineLevel="0" collapsed="false">
      <c r="A93" s="11"/>
      <c r="B93" s="11" t="s">
        <v>118</v>
      </c>
      <c r="C93" s="11" t="n">
        <v>6019</v>
      </c>
      <c r="D93" s="11" t="n">
        <v>0.07</v>
      </c>
      <c r="E93" s="11" t="n">
        <f aca="false">SUM(C93*D93)</f>
        <v>421.33</v>
      </c>
      <c r="F93" s="11"/>
      <c r="G93" s="14" t="n">
        <f aca="false">SUM(C93-E93)*F93</f>
        <v>0</v>
      </c>
      <c r="H93" s="14" t="n">
        <f aca="false">SUM(C93-E93-G93)</f>
        <v>5597.67</v>
      </c>
      <c r="I93" s="15" t="n">
        <v>0.9</v>
      </c>
      <c r="J93" s="14" t="n">
        <f aca="false">SUM(H93*I93)</f>
        <v>5037.903</v>
      </c>
      <c r="K93" s="14" t="n">
        <f aca="false">SUM(H93-J93)</f>
        <v>559.767</v>
      </c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2.75" hidden="false" customHeight="false" outlineLevel="0" collapsed="false">
      <c r="A94" s="11"/>
      <c r="B94" s="11" t="s">
        <v>119</v>
      </c>
      <c r="C94" s="11" t="n">
        <v>101</v>
      </c>
      <c r="D94" s="11"/>
      <c r="E94" s="11" t="n">
        <f aca="false">SUM(C94*D94)</f>
        <v>0</v>
      </c>
      <c r="F94" s="11"/>
      <c r="G94" s="14" t="n">
        <f aca="false">SUM(C94-E94)*F94</f>
        <v>0</v>
      </c>
      <c r="H94" s="14" t="n">
        <f aca="false">SUM(C94-E94-G94)</f>
        <v>101</v>
      </c>
      <c r="I94" s="15" t="n">
        <v>0.92</v>
      </c>
      <c r="J94" s="14" t="n">
        <f aca="false">SUM(H94*I94)</f>
        <v>92.92</v>
      </c>
      <c r="K94" s="14" t="n">
        <f aca="false">SUM(H94-J94)</f>
        <v>8.08</v>
      </c>
      <c r="L94" s="1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2.75" hidden="false" customHeight="false" outlineLevel="0" collapsed="false">
      <c r="A95" s="18"/>
      <c r="B95" s="18" t="s">
        <v>120</v>
      </c>
      <c r="C95" s="18" t="n">
        <v>603</v>
      </c>
      <c r="D95" s="18"/>
      <c r="E95" s="18" t="n">
        <f aca="false">SUM(C95*D95)</f>
        <v>0</v>
      </c>
      <c r="F95" s="18"/>
      <c r="G95" s="19" t="n">
        <f aca="false">SUM(C95-E95)*F95</f>
        <v>0</v>
      </c>
      <c r="H95" s="14" t="n">
        <f aca="false">SUM(C95-E95-G95)</f>
        <v>603</v>
      </c>
      <c r="I95" s="20" t="n">
        <v>0.92</v>
      </c>
      <c r="J95" s="14" t="n">
        <f aca="false">SUM(H95*I95)</f>
        <v>554.76</v>
      </c>
      <c r="K95" s="14" t="n">
        <f aca="false">SUM(H95-J95)</f>
        <v>48.24</v>
      </c>
      <c r="L95" s="19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customFormat="false" ht="12.75" hidden="false" customHeight="false" outlineLevel="0" collapsed="false">
      <c r="A96" s="11"/>
      <c r="B96" s="11" t="s">
        <v>121</v>
      </c>
      <c r="C96" s="11" t="n">
        <v>1326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1326</v>
      </c>
      <c r="I96" s="15" t="n">
        <v>0.92</v>
      </c>
      <c r="J96" s="14" t="n">
        <f aca="false">SUM(H96*I96)</f>
        <v>1219.92</v>
      </c>
      <c r="K96" s="14" t="n">
        <f aca="false">SUM(H96-J96)</f>
        <v>106.08</v>
      </c>
      <c r="L96" s="1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2.75" hidden="false" customHeight="false" outlineLevel="0" collapsed="false">
      <c r="A97" s="11"/>
      <c r="B97" s="11" t="s">
        <v>122</v>
      </c>
      <c r="C97" s="11" t="n">
        <v>64</v>
      </c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64</v>
      </c>
      <c r="I97" s="15" t="n">
        <v>0.92</v>
      </c>
      <c r="J97" s="14" t="n">
        <f aca="false">SUM(H97*I97)</f>
        <v>58.88</v>
      </c>
      <c r="K97" s="14" t="n">
        <f aca="false">SUM(H97-J97)</f>
        <v>5.12</v>
      </c>
      <c r="L97" s="1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2.75" hidden="false" customHeight="false" outlineLevel="0" collapsed="false">
      <c r="A98" s="11"/>
      <c r="B98" s="11" t="s">
        <v>123</v>
      </c>
      <c r="C98" s="11" t="n">
        <v>1000</v>
      </c>
      <c r="D98" s="11"/>
      <c r="E98" s="11" t="n">
        <f aca="false">SUM(C98*D98)</f>
        <v>0</v>
      </c>
      <c r="F98" s="11"/>
      <c r="G98" s="14" t="n">
        <f aca="false">SUM(C98-E98)*F98</f>
        <v>0</v>
      </c>
      <c r="H98" s="14" t="n">
        <f aca="false">SUM(C98-E98-G98)</f>
        <v>1000</v>
      </c>
      <c r="I98" s="15" t="n">
        <v>0.9</v>
      </c>
      <c r="J98" s="14" t="n">
        <f aca="false">SUM(H98*I98)</f>
        <v>900</v>
      </c>
      <c r="K98" s="14" t="n">
        <f aca="false">SUM(H98-J98)</f>
        <v>100</v>
      </c>
      <c r="L98" s="11" t="s">
        <v>20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3.5" hidden="false" customHeight="false" outlineLevel="0" collapsed="false">
      <c r="A99" s="25"/>
      <c r="B99" s="25" t="s">
        <v>124</v>
      </c>
      <c r="C99" s="25"/>
      <c r="D99" s="25"/>
      <c r="E99" s="25" t="n">
        <f aca="false">SUM(C99*D99)</f>
        <v>0</v>
      </c>
      <c r="F99" s="25"/>
      <c r="G99" s="26" t="n">
        <f aca="false">SUM(C99-E99)*F99</f>
        <v>0</v>
      </c>
      <c r="H99" s="26" t="n">
        <f aca="false">SUM(C99-E99-G99)</f>
        <v>0</v>
      </c>
      <c r="I99" s="27" t="n">
        <v>0.9</v>
      </c>
      <c r="J99" s="26" t="n">
        <f aca="false">SUM(H99*I99)</f>
        <v>0</v>
      </c>
      <c r="K99" s="26" t="n">
        <f aca="false">SUM(H99-J99)</f>
        <v>0</v>
      </c>
      <c r="L99" s="25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customFormat="false" ht="12.75" hidden="false" customHeight="false" outlineLevel="0" collapsed="false">
      <c r="A100" s="4"/>
      <c r="B100" s="4"/>
      <c r="C100" s="29" t="n">
        <f aca="false">SUM(C11:C99)</f>
        <v>511966</v>
      </c>
      <c r="D100" s="29"/>
      <c r="E100" s="29"/>
      <c r="F100" s="4"/>
      <c r="G100" s="29" t="n">
        <f aca="false">SUM(G11:G99)</f>
        <v>35906.1845872</v>
      </c>
      <c r="H100" s="29" t="n">
        <f aca="false">SUM(H11:H99)</f>
        <v>473746.0454128</v>
      </c>
      <c r="I100" s="30"/>
      <c r="J100" s="29" t="n">
        <f aca="false">SUM(J11:J99)</f>
        <v>324967.678211081</v>
      </c>
      <c r="K100" s="29" t="n">
        <f aca="false">SUM(K11:K99)</f>
        <v>148778.367201719</v>
      </c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2.75" hidden="false" customHeight="false" outlineLevel="0" collapsed="false">
      <c r="I102" s="31"/>
      <c r="K102" s="32"/>
    </row>
    <row r="103" customFormat="false" ht="12.75" hidden="false" customHeight="false" outlineLevel="0" collapsed="false">
      <c r="I103" s="31"/>
    </row>
    <row r="104" customFormat="false" ht="12.75" hidden="false" customHeight="false" outlineLevel="0" collapsed="false">
      <c r="I104" s="31"/>
    </row>
    <row r="105" customFormat="false" ht="12.75" hidden="false" customHeight="false" outlineLevel="0" collapsed="false">
      <c r="I105" s="31"/>
    </row>
    <row r="106" customFormat="false" ht="12.75" hidden="false" customHeight="false" outlineLevel="0" collapsed="false">
      <c r="I106" s="31"/>
    </row>
    <row r="107" customFormat="false" ht="12.75" hidden="false" customHeight="false" outlineLevel="0" collapsed="false">
      <c r="I107" s="31"/>
    </row>
    <row r="108" customFormat="false" ht="12.75" hidden="false" customHeight="false" outlineLevel="0" collapsed="false">
      <c r="I108" s="31"/>
    </row>
    <row r="109" customFormat="false" ht="12.75" hidden="false" customHeight="false" outlineLevel="0" collapsed="false">
      <c r="I109" s="31"/>
    </row>
    <row r="110" customFormat="false" ht="12.75" hidden="false" customHeight="false" outlineLevel="0" collapsed="false">
      <c r="I110" s="31"/>
    </row>
    <row r="111" customFormat="false" ht="12.75" hidden="false" customHeight="false" outlineLevel="0" collapsed="false">
      <c r="I111" s="31"/>
    </row>
    <row r="112" customFormat="false" ht="12.75" hidden="false" customHeight="false" outlineLevel="0" collapsed="false">
      <c r="I112" s="31"/>
    </row>
    <row r="113" customFormat="false" ht="12.75" hidden="false" customHeight="false" outlineLevel="0" collapsed="false">
      <c r="I113" s="31"/>
    </row>
    <row r="114" customFormat="false" ht="12.75" hidden="false" customHeight="false" outlineLevel="0" collapsed="false">
      <c r="I114" s="31"/>
    </row>
    <row r="115" customFormat="false" ht="12.75" hidden="false" customHeight="false" outlineLevel="0" collapsed="false">
      <c r="I115" s="31"/>
    </row>
    <row r="116" customFormat="false" ht="12.75" hidden="false" customHeight="false" outlineLevel="0" collapsed="false">
      <c r="I116" s="31"/>
    </row>
    <row r="117" customFormat="false" ht="12.75" hidden="false" customHeight="false" outlineLevel="0" collapsed="false">
      <c r="I117" s="31"/>
    </row>
    <row r="118" customFormat="false" ht="12.75" hidden="false" customHeight="false" outlineLevel="0" collapsed="false">
      <c r="I118" s="31"/>
    </row>
    <row r="119" customFormat="false" ht="12.75" hidden="false" customHeight="false" outlineLevel="0" collapsed="false">
      <c r="I119" s="31"/>
    </row>
    <row r="120" customFormat="false" ht="12.75" hidden="false" customHeight="false" outlineLevel="0" collapsed="false">
      <c r="I120" s="31"/>
    </row>
    <row r="121" customFormat="false" ht="12.75" hidden="false" customHeight="false" outlineLevel="0" collapsed="false">
      <c r="I121" s="31"/>
    </row>
    <row r="122" customFormat="false" ht="12.75" hidden="false" customHeight="false" outlineLevel="0" collapsed="false">
      <c r="I122" s="31"/>
    </row>
    <row r="123" customFormat="false" ht="12.75" hidden="false" customHeight="false" outlineLevel="0" collapsed="false">
      <c r="I123" s="31"/>
    </row>
    <row r="124" customFormat="false" ht="12.75" hidden="false" customHeight="false" outlineLevel="0" collapsed="false">
      <c r="I124" s="31"/>
    </row>
    <row r="125" customFormat="false" ht="12.75" hidden="false" customHeight="false" outlineLevel="0" collapsed="false">
      <c r="I125" s="31"/>
    </row>
    <row r="126" customFormat="false" ht="12.75" hidden="false" customHeight="false" outlineLevel="0" collapsed="false">
      <c r="I126" s="31"/>
    </row>
    <row r="127" customFormat="false" ht="12.75" hidden="false" customHeight="false" outlineLevel="0" collapsed="false">
      <c r="I127" s="31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20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0" topLeftCell="BM11" activePane="bottomLeft" state="frozen"/>
      <selection pane="topLeft" activeCell="A1" activeCellId="0" sqref="A1"/>
      <selection pane="bottom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4" width="11.28"/>
    <col collapsed="false" customWidth="true" hidden="false" outlineLevel="0" max="7" min="7" style="0" width="3.56"/>
    <col collapsed="false" customWidth="true" hidden="false" outlineLevel="0" max="8" min="8" style="34" width="11.28"/>
    <col collapsed="false" customWidth="true" hidden="false" outlineLevel="0" max="10" min="9" style="34" width="12.7"/>
    <col collapsed="false" customWidth="true" hidden="false" outlineLevel="0" max="13" min="11" style="34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3" t="s">
        <v>125</v>
      </c>
      <c r="C2" s="33" t="s">
        <v>126</v>
      </c>
      <c r="D2" s="0" t="s">
        <v>127</v>
      </c>
      <c r="I2" s="35" t="s">
        <v>128</v>
      </c>
      <c r="K2" s="36" t="n">
        <v>36800</v>
      </c>
    </row>
    <row r="3" customFormat="false" ht="12.75" hidden="false" customHeight="false" outlineLevel="0" collapsed="false">
      <c r="A3" s="33" t="s">
        <v>129</v>
      </c>
      <c r="C3" s="33" t="s">
        <v>130</v>
      </c>
      <c r="D3" s="0" t="s">
        <v>131</v>
      </c>
    </row>
    <row r="4" customFormat="false" ht="12.75" hidden="false" customHeight="false" outlineLevel="0" collapsed="false">
      <c r="A4" s="33" t="s">
        <v>132</v>
      </c>
      <c r="C4" s="33" t="s">
        <v>133</v>
      </c>
      <c r="D4" s="0" t="s">
        <v>134</v>
      </c>
    </row>
    <row r="5" customFormat="false" ht="18" hidden="false" customHeight="false" outlineLevel="0" collapsed="false">
      <c r="C5" s="33"/>
      <c r="H5" s="37"/>
    </row>
    <row r="6" customFormat="false" ht="12.75" hidden="false" customHeight="false" outlineLevel="0" collapsed="false">
      <c r="A6" s="33" t="s">
        <v>135</v>
      </c>
      <c r="C6" s="33" t="s">
        <v>126</v>
      </c>
      <c r="D6" s="0" t="s">
        <v>136</v>
      </c>
    </row>
    <row r="7" customFormat="false" ht="12.75" hidden="false" customHeight="false" outlineLevel="0" collapsed="false">
      <c r="A7" s="33" t="s">
        <v>137</v>
      </c>
      <c r="C7" s="33" t="s">
        <v>130</v>
      </c>
      <c r="D7" s="0" t="s">
        <v>138</v>
      </c>
    </row>
    <row r="8" customFormat="false" ht="12.75" hidden="false" customHeight="false" outlineLevel="0" collapsed="false">
      <c r="C8" s="33" t="s">
        <v>133</v>
      </c>
      <c r="D8" s="0" t="s">
        <v>139</v>
      </c>
    </row>
    <row r="10" customFormat="false" ht="39.95" hidden="false" customHeight="true" outlineLevel="0" collapsed="false">
      <c r="A10" s="38" t="s">
        <v>140</v>
      </c>
      <c r="B10" s="39" t="s">
        <v>141</v>
      </c>
      <c r="C10" s="40" t="s">
        <v>2</v>
      </c>
      <c r="D10" s="40" t="s">
        <v>142</v>
      </c>
      <c r="E10" s="40" t="s">
        <v>143</v>
      </c>
      <c r="F10" s="40" t="s">
        <v>144</v>
      </c>
      <c r="G10" s="39" t="s">
        <v>145</v>
      </c>
      <c r="H10" s="40" t="s">
        <v>146</v>
      </c>
      <c r="I10" s="41" t="s">
        <v>147</v>
      </c>
      <c r="J10" s="41" t="s">
        <v>148</v>
      </c>
      <c r="K10" s="40" t="s">
        <v>149</v>
      </c>
      <c r="L10" s="40" t="s">
        <v>150</v>
      </c>
      <c r="M10" s="40" t="s">
        <v>151</v>
      </c>
      <c r="N10" s="40" t="s">
        <v>152</v>
      </c>
      <c r="O10" s="40" t="s">
        <v>150</v>
      </c>
      <c r="P10" s="40" t="s">
        <v>153</v>
      </c>
    </row>
    <row r="11" customFormat="false" ht="12.75" hidden="false" customHeight="false" outlineLevel="0" collapsed="false">
      <c r="C11" s="34"/>
      <c r="D11" s="34"/>
      <c r="E11" s="34"/>
    </row>
    <row r="12" customFormat="false" ht="14.1" hidden="false" customHeight="true" outlineLevel="0" collapsed="false">
      <c r="A12" s="33" t="s">
        <v>154</v>
      </c>
      <c r="B12" s="0" t="s">
        <v>155</v>
      </c>
      <c r="C12" s="34" t="s">
        <v>156</v>
      </c>
      <c r="D12" s="34" t="n">
        <v>901526</v>
      </c>
      <c r="E12" s="42" t="s">
        <v>157</v>
      </c>
      <c r="F12" s="34" t="s">
        <v>158</v>
      </c>
      <c r="G12" s="0" t="s">
        <v>159</v>
      </c>
      <c r="H12" s="34" t="s">
        <v>160</v>
      </c>
      <c r="I12" s="43" t="n">
        <v>1</v>
      </c>
      <c r="J12" s="43" t="n">
        <v>1</v>
      </c>
      <c r="K12" s="34" t="n">
        <v>309</v>
      </c>
      <c r="L12" s="43" t="n">
        <v>1.377</v>
      </c>
      <c r="M12" s="44" t="n">
        <f aca="false">K12*L12</f>
        <v>425.493</v>
      </c>
      <c r="N12" s="45" t="n">
        <f aca="false">K12*30</f>
        <v>9270</v>
      </c>
      <c r="O12" s="46" t="n">
        <f aca="false">L12</f>
        <v>1.377</v>
      </c>
      <c r="P12" s="47" t="n">
        <f aca="false">N12*O12</f>
        <v>12764.79</v>
      </c>
    </row>
    <row r="13" customFormat="false" ht="12.95" hidden="false" customHeight="true" outlineLevel="0" collapsed="false">
      <c r="A13" s="33" t="s">
        <v>154</v>
      </c>
      <c r="B13" s="0" t="s">
        <v>161</v>
      </c>
      <c r="C13" s="34" t="s">
        <v>156</v>
      </c>
      <c r="D13" s="34" t="n">
        <v>901553</v>
      </c>
      <c r="E13" s="42" t="s">
        <v>162</v>
      </c>
      <c r="F13" s="34" t="s">
        <v>158</v>
      </c>
      <c r="G13" s="0" t="s">
        <v>159</v>
      </c>
      <c r="H13" s="34" t="s">
        <v>160</v>
      </c>
      <c r="I13" s="43" t="n">
        <v>1</v>
      </c>
      <c r="J13" s="43" t="n">
        <v>1</v>
      </c>
      <c r="K13" s="34" t="n">
        <v>0</v>
      </c>
      <c r="L13" s="43" t="n">
        <v>1.436</v>
      </c>
      <c r="M13" s="44" t="n">
        <f aca="false">K13*L13</f>
        <v>0</v>
      </c>
      <c r="N13" s="45" t="n">
        <f aca="false">K13*30</f>
        <v>0</v>
      </c>
      <c r="O13" s="48" t="n">
        <f aca="false">L13</f>
        <v>1.436</v>
      </c>
      <c r="P13" s="47" t="n">
        <f aca="false">N13*O13</f>
        <v>0</v>
      </c>
    </row>
    <row r="14" customFormat="false" ht="12.95" hidden="false" customHeight="true" outlineLevel="0" collapsed="false">
      <c r="A14" s="33" t="s">
        <v>154</v>
      </c>
      <c r="B14" s="0" t="s">
        <v>163</v>
      </c>
      <c r="C14" s="34" t="s">
        <v>156</v>
      </c>
      <c r="D14" s="34" t="n">
        <v>901534</v>
      </c>
      <c r="E14" s="42" t="s">
        <v>164</v>
      </c>
      <c r="F14" s="34" t="s">
        <v>158</v>
      </c>
      <c r="G14" s="0" t="s">
        <v>159</v>
      </c>
      <c r="H14" s="34" t="s">
        <v>160</v>
      </c>
      <c r="I14" s="43" t="n">
        <v>1</v>
      </c>
      <c r="J14" s="43" t="n">
        <v>1</v>
      </c>
      <c r="K14" s="34" t="n">
        <v>168</v>
      </c>
      <c r="L14" s="43" t="n">
        <v>1.155</v>
      </c>
      <c r="M14" s="44" t="n">
        <f aca="false">K14*L14</f>
        <v>194.04</v>
      </c>
      <c r="N14" s="45" t="n">
        <f aca="false">K14*30</f>
        <v>5040</v>
      </c>
      <c r="O14" s="48" t="n">
        <f aca="false">L14</f>
        <v>1.155</v>
      </c>
      <c r="P14" s="47" t="n">
        <f aca="false">N14*O14</f>
        <v>5821.2</v>
      </c>
    </row>
    <row r="15" customFormat="false" ht="12.95" hidden="false" customHeight="true" outlineLevel="0" collapsed="false">
      <c r="A15" s="33" t="s">
        <v>154</v>
      </c>
      <c r="B15" s="0" t="s">
        <v>165</v>
      </c>
      <c r="C15" s="34" t="s">
        <v>156</v>
      </c>
      <c r="D15" s="34" t="n">
        <v>901535</v>
      </c>
      <c r="E15" s="42" t="s">
        <v>166</v>
      </c>
      <c r="F15" s="34" t="s">
        <v>158</v>
      </c>
      <c r="G15" s="0" t="s">
        <v>159</v>
      </c>
      <c r="H15" s="34" t="s">
        <v>160</v>
      </c>
      <c r="I15" s="43" t="n">
        <v>1</v>
      </c>
      <c r="J15" s="43" t="n">
        <v>1</v>
      </c>
      <c r="K15" s="34" t="n">
        <v>143</v>
      </c>
      <c r="L15" s="43" t="n">
        <v>1.288</v>
      </c>
      <c r="M15" s="44" t="n">
        <f aca="false">K15*L15</f>
        <v>184.184</v>
      </c>
      <c r="N15" s="45" t="n">
        <f aca="false">K15*30</f>
        <v>4290</v>
      </c>
      <c r="O15" s="48" t="n">
        <f aca="false">L15</f>
        <v>1.288</v>
      </c>
      <c r="P15" s="47" t="n">
        <f aca="false">N15*O15</f>
        <v>5525.52</v>
      </c>
    </row>
    <row r="16" customFormat="false" ht="12.95" hidden="false" customHeight="true" outlineLevel="0" collapsed="false">
      <c r="A16" s="33" t="s">
        <v>154</v>
      </c>
      <c r="B16" s="0" t="s">
        <v>167</v>
      </c>
      <c r="C16" s="34" t="s">
        <v>156</v>
      </c>
      <c r="D16" s="34" t="n">
        <v>901531</v>
      </c>
      <c r="E16" s="42" t="s">
        <v>168</v>
      </c>
      <c r="F16" s="34" t="s">
        <v>158</v>
      </c>
      <c r="G16" s="0" t="s">
        <v>159</v>
      </c>
      <c r="H16" s="34" t="s">
        <v>160</v>
      </c>
      <c r="I16" s="43" t="n">
        <v>1</v>
      </c>
      <c r="J16" s="43" t="n">
        <v>1</v>
      </c>
      <c r="K16" s="34" t="n">
        <v>377</v>
      </c>
      <c r="L16" s="43" t="n">
        <v>1.353</v>
      </c>
      <c r="M16" s="44" t="n">
        <f aca="false">K16*L16</f>
        <v>510.081</v>
      </c>
      <c r="N16" s="45" t="n">
        <f aca="false">K16*30</f>
        <v>11310</v>
      </c>
      <c r="O16" s="48" t="n">
        <f aca="false">L16</f>
        <v>1.353</v>
      </c>
      <c r="P16" s="47" t="n">
        <f aca="false">N16*O16</f>
        <v>15302.43</v>
      </c>
    </row>
    <row r="17" customFormat="false" ht="12.95" hidden="false" customHeight="true" outlineLevel="0" collapsed="false">
      <c r="A17" s="33" t="s">
        <v>154</v>
      </c>
      <c r="B17" s="0" t="s">
        <v>169</v>
      </c>
      <c r="C17" s="34" t="s">
        <v>156</v>
      </c>
      <c r="D17" s="34" t="n">
        <v>901532</v>
      </c>
      <c r="E17" s="42" t="s">
        <v>170</v>
      </c>
      <c r="F17" s="34" t="s">
        <v>158</v>
      </c>
      <c r="G17" s="0" t="s">
        <v>159</v>
      </c>
      <c r="H17" s="34" t="s">
        <v>160</v>
      </c>
      <c r="I17" s="43" t="n">
        <v>1</v>
      </c>
      <c r="J17" s="43" t="n">
        <v>1</v>
      </c>
      <c r="K17" s="34" t="n">
        <v>25</v>
      </c>
      <c r="L17" s="43" t="n">
        <v>1.134</v>
      </c>
      <c r="M17" s="44" t="n">
        <f aca="false">K17*L17</f>
        <v>28.35</v>
      </c>
      <c r="N17" s="45" t="n">
        <f aca="false">K17*30</f>
        <v>750</v>
      </c>
      <c r="O17" s="48" t="n">
        <f aca="false">L17</f>
        <v>1.134</v>
      </c>
      <c r="P17" s="47" t="n">
        <f aca="false">N17*O17</f>
        <v>850.5</v>
      </c>
    </row>
    <row r="18" customFormat="false" ht="12.95" hidden="false" customHeight="true" outlineLevel="0" collapsed="false">
      <c r="A18" s="33" t="s">
        <v>154</v>
      </c>
      <c r="B18" s="0" t="s">
        <v>171</v>
      </c>
      <c r="C18" s="34" t="s">
        <v>156</v>
      </c>
      <c r="D18" s="34" t="n">
        <v>901536</v>
      </c>
      <c r="E18" s="42" t="s">
        <v>172</v>
      </c>
      <c r="F18" s="34" t="s">
        <v>158</v>
      </c>
      <c r="G18" s="0" t="s">
        <v>159</v>
      </c>
      <c r="H18" s="34" t="s">
        <v>160</v>
      </c>
      <c r="I18" s="43" t="n">
        <v>1</v>
      </c>
      <c r="J18" s="43" t="n">
        <v>1</v>
      </c>
      <c r="K18" s="34" t="n">
        <v>35</v>
      </c>
      <c r="L18" s="43" t="n">
        <v>1.163</v>
      </c>
      <c r="M18" s="44" t="n">
        <f aca="false">K18*L18</f>
        <v>40.705</v>
      </c>
      <c r="N18" s="45" t="n">
        <f aca="false">K18*30</f>
        <v>1050</v>
      </c>
      <c r="O18" s="48" t="n">
        <f aca="false">L18</f>
        <v>1.163</v>
      </c>
      <c r="P18" s="47" t="n">
        <f aca="false">N18*O18</f>
        <v>1221.15</v>
      </c>
    </row>
    <row r="19" customFormat="false" ht="12.95" hidden="false" customHeight="true" outlineLevel="0" collapsed="false">
      <c r="A19" s="33" t="s">
        <v>154</v>
      </c>
      <c r="B19" s="0" t="s">
        <v>173</v>
      </c>
      <c r="C19" s="34" t="s">
        <v>156</v>
      </c>
      <c r="D19" s="34" t="n">
        <v>901537</v>
      </c>
      <c r="E19" s="42" t="s">
        <v>172</v>
      </c>
      <c r="F19" s="34" t="s">
        <v>158</v>
      </c>
      <c r="G19" s="0" t="s">
        <v>159</v>
      </c>
      <c r="H19" s="34" t="s">
        <v>160</v>
      </c>
      <c r="I19" s="43" t="n">
        <v>1</v>
      </c>
      <c r="J19" s="43" t="n">
        <v>1</v>
      </c>
      <c r="K19" s="34" t="n">
        <v>99</v>
      </c>
      <c r="L19" s="43" t="n">
        <v>1.491</v>
      </c>
      <c r="M19" s="44" t="n">
        <f aca="false">K19*L19</f>
        <v>147.609</v>
      </c>
      <c r="N19" s="45" t="n">
        <f aca="false">K19*30</f>
        <v>2970</v>
      </c>
      <c r="O19" s="48" t="n">
        <f aca="false">L19</f>
        <v>1.491</v>
      </c>
      <c r="P19" s="47" t="n">
        <f aca="false">N19*O19</f>
        <v>4428.27</v>
      </c>
    </row>
    <row r="20" customFormat="false" ht="12.95" hidden="false" customHeight="true" outlineLevel="0" collapsed="false">
      <c r="A20" s="33" t="s">
        <v>154</v>
      </c>
      <c r="B20" s="0" t="s">
        <v>174</v>
      </c>
      <c r="C20" s="34" t="s">
        <v>156</v>
      </c>
      <c r="D20" s="34" t="n">
        <v>901538</v>
      </c>
      <c r="E20" s="42" t="s">
        <v>175</v>
      </c>
      <c r="F20" s="34" t="s">
        <v>158</v>
      </c>
      <c r="G20" s="0" t="s">
        <v>159</v>
      </c>
      <c r="H20" s="34" t="s">
        <v>160</v>
      </c>
      <c r="I20" s="43" t="n">
        <v>1</v>
      </c>
      <c r="J20" s="43" t="n">
        <v>1</v>
      </c>
      <c r="K20" s="34" t="n">
        <v>28</v>
      </c>
      <c r="L20" s="43" t="n">
        <v>1.38</v>
      </c>
      <c r="M20" s="44" t="n">
        <f aca="false">K20*L20</f>
        <v>38.64</v>
      </c>
      <c r="N20" s="45" t="n">
        <f aca="false">K20*30</f>
        <v>840</v>
      </c>
      <c r="O20" s="48" t="n">
        <f aca="false">L20</f>
        <v>1.38</v>
      </c>
      <c r="P20" s="47" t="n">
        <f aca="false">N20*O20</f>
        <v>1159.2</v>
      </c>
    </row>
    <row r="21" customFormat="false" ht="12.95" hidden="false" customHeight="true" outlineLevel="0" collapsed="false">
      <c r="A21" s="33" t="s">
        <v>154</v>
      </c>
      <c r="B21" s="0" t="s">
        <v>176</v>
      </c>
      <c r="C21" s="34" t="s">
        <v>156</v>
      </c>
      <c r="D21" s="34" t="n">
        <v>900993</v>
      </c>
      <c r="E21" s="42" t="s">
        <v>177</v>
      </c>
      <c r="F21" s="34" t="s">
        <v>158</v>
      </c>
      <c r="G21" s="0" t="s">
        <v>159</v>
      </c>
      <c r="H21" s="34" t="s">
        <v>160</v>
      </c>
      <c r="I21" s="43" t="n">
        <v>1</v>
      </c>
      <c r="J21" s="43" t="n">
        <v>1</v>
      </c>
      <c r="K21" s="34" t="n">
        <v>0</v>
      </c>
      <c r="L21" s="43" t="n">
        <v>1.449</v>
      </c>
      <c r="M21" s="44" t="n">
        <f aca="false">K21*L21</f>
        <v>0</v>
      </c>
      <c r="N21" s="45" t="n">
        <f aca="false">K21*30</f>
        <v>0</v>
      </c>
      <c r="O21" s="48" t="n">
        <f aca="false">L21</f>
        <v>1.449</v>
      </c>
      <c r="P21" s="47" t="n">
        <f aca="false">N21*O21</f>
        <v>0</v>
      </c>
    </row>
    <row r="22" customFormat="false" ht="12.95" hidden="false" customHeight="true" outlineLevel="0" collapsed="false">
      <c r="A22" s="33" t="s">
        <v>154</v>
      </c>
      <c r="B22" s="0" t="s">
        <v>178</v>
      </c>
      <c r="C22" s="34" t="s">
        <v>156</v>
      </c>
      <c r="D22" s="34" t="n">
        <v>901540</v>
      </c>
      <c r="E22" s="42" t="s">
        <v>179</v>
      </c>
      <c r="F22" s="34" t="s">
        <v>158</v>
      </c>
      <c r="G22" s="0" t="s">
        <v>159</v>
      </c>
      <c r="H22" s="34" t="s">
        <v>160</v>
      </c>
      <c r="I22" s="43" t="n">
        <v>1</v>
      </c>
      <c r="J22" s="43" t="n">
        <v>1</v>
      </c>
      <c r="K22" s="34" t="n">
        <v>257</v>
      </c>
      <c r="L22" s="43" t="n">
        <v>1.494</v>
      </c>
      <c r="M22" s="44" t="n">
        <f aca="false">K22*L22</f>
        <v>383.958</v>
      </c>
      <c r="N22" s="45" t="n">
        <f aca="false">K22*30</f>
        <v>7710</v>
      </c>
      <c r="O22" s="48" t="n">
        <f aca="false">L22</f>
        <v>1.494</v>
      </c>
      <c r="P22" s="47" t="n">
        <f aca="false">N22*O22</f>
        <v>11518.74</v>
      </c>
    </row>
    <row r="23" customFormat="false" ht="12.95" hidden="false" customHeight="true" outlineLevel="0" collapsed="false">
      <c r="A23" s="49" t="s">
        <v>154</v>
      </c>
      <c r="B23" s="50" t="s">
        <v>180</v>
      </c>
      <c r="C23" s="51" t="s">
        <v>156</v>
      </c>
      <c r="D23" s="51" t="n">
        <v>901539</v>
      </c>
      <c r="E23" s="42" t="s">
        <v>179</v>
      </c>
      <c r="F23" s="51" t="s">
        <v>158</v>
      </c>
      <c r="G23" s="50" t="s">
        <v>159</v>
      </c>
      <c r="H23" s="51" t="s">
        <v>160</v>
      </c>
      <c r="I23" s="52" t="n">
        <v>1</v>
      </c>
      <c r="J23" s="52" t="n">
        <v>1</v>
      </c>
      <c r="K23" s="34" t="n">
        <v>146</v>
      </c>
      <c r="L23" s="52" t="n">
        <v>1.484</v>
      </c>
      <c r="M23" s="44" t="n">
        <f aca="false">K23*L23</f>
        <v>216.664</v>
      </c>
      <c r="N23" s="45" t="n">
        <f aca="false">K23*30</f>
        <v>4380</v>
      </c>
      <c r="O23" s="53" t="n">
        <f aca="false">L23</f>
        <v>1.484</v>
      </c>
      <c r="P23" s="54" t="n">
        <f aca="false">N23*O23</f>
        <v>6499.92</v>
      </c>
    </row>
    <row r="24" customFormat="false" ht="12.95" hidden="false" customHeight="true" outlineLevel="0" collapsed="false">
      <c r="A24" s="55"/>
      <c r="B24" s="56"/>
      <c r="C24" s="42"/>
      <c r="D24" s="42"/>
      <c r="E24" s="42"/>
      <c r="F24" s="42"/>
      <c r="G24" s="56"/>
      <c r="H24" s="42"/>
      <c r="I24" s="57"/>
      <c r="J24" s="57"/>
      <c r="K24" s="58"/>
      <c r="L24" s="57"/>
      <c r="M24" s="59"/>
      <c r="N24" s="60"/>
      <c r="O24" s="42"/>
      <c r="P24" s="61"/>
      <c r="Q24" s="62" t="s">
        <v>181</v>
      </c>
      <c r="R24" s="62" t="s">
        <v>11</v>
      </c>
      <c r="S24" s="62" t="s">
        <v>182</v>
      </c>
    </row>
    <row r="25" customFormat="false" ht="12.95" hidden="false" customHeight="true" outlineLevel="0" collapsed="false">
      <c r="A25" s="63" t="s">
        <v>183</v>
      </c>
      <c r="B25" s="63"/>
      <c r="C25" s="64"/>
      <c r="D25" s="64"/>
      <c r="E25" s="42"/>
      <c r="K25" s="45" t="n">
        <f aca="false">SUM(K12:K23)</f>
        <v>1587</v>
      </c>
      <c r="L25" s="43"/>
      <c r="M25" s="45" t="n">
        <f aca="false">SUM(M12:M23)</f>
        <v>2169.724</v>
      </c>
      <c r="N25" s="45" t="n">
        <f aca="false">SUM(N12:N23)</f>
        <v>47610</v>
      </c>
      <c r="O25" s="65"/>
      <c r="P25" s="66" t="n">
        <f aca="false">SUM(P12:P24)</f>
        <v>65091.72</v>
      </c>
      <c r="Q25" s="67" t="n">
        <v>0.85</v>
      </c>
      <c r="R25" s="61" t="n">
        <f aca="false">M25*Q25</f>
        <v>1844.2654</v>
      </c>
      <c r="S25" s="61" t="n">
        <f aca="false">M25-R25</f>
        <v>325.4586</v>
      </c>
    </row>
    <row r="26" customFormat="false" ht="12.95" hidden="false" customHeight="true" outlineLevel="0" collapsed="false">
      <c r="A26" s="64"/>
      <c r="B26" s="64"/>
      <c r="C26" s="64"/>
      <c r="D26" s="64"/>
      <c r="E26" s="42"/>
      <c r="K26" s="45"/>
      <c r="L26" s="43"/>
      <c r="M26" s="45"/>
      <c r="N26" s="45"/>
      <c r="O26" s="65"/>
      <c r="P26" s="68"/>
    </row>
    <row r="27" customFormat="false" ht="12.95" hidden="false" customHeight="true" outlineLevel="0" collapsed="false">
      <c r="E27" s="42"/>
      <c r="K27" s="69"/>
      <c r="L27" s="43"/>
      <c r="M27" s="69"/>
      <c r="N27" s="45"/>
      <c r="O27" s="34"/>
      <c r="P27" s="47"/>
    </row>
    <row r="28" customFormat="false" ht="12.95" hidden="false" customHeight="true" outlineLevel="0" collapsed="false">
      <c r="A28" s="33" t="s">
        <v>184</v>
      </c>
      <c r="B28" s="0" t="s">
        <v>185</v>
      </c>
      <c r="C28" s="34" t="s">
        <v>186</v>
      </c>
      <c r="D28" s="34" t="n">
        <v>27869</v>
      </c>
      <c r="E28" s="42"/>
      <c r="F28" s="34" t="s">
        <v>187</v>
      </c>
      <c r="G28" s="0" t="s">
        <v>188</v>
      </c>
      <c r="H28" s="34" t="s">
        <v>189</v>
      </c>
      <c r="I28" s="43" t="n">
        <v>0.2109</v>
      </c>
      <c r="J28" s="43" t="n">
        <v>0.4</v>
      </c>
      <c r="K28" s="70" t="n">
        <v>100</v>
      </c>
      <c r="L28" s="43" t="n">
        <v>1.019</v>
      </c>
      <c r="M28" s="44" t="n">
        <f aca="false">K28*L28*J28</f>
        <v>40.76</v>
      </c>
      <c r="N28" s="45" t="n">
        <f aca="false">K28*30</f>
        <v>3000</v>
      </c>
      <c r="O28" s="48" t="n">
        <f aca="false">L28</f>
        <v>1.019</v>
      </c>
      <c r="P28" s="47" t="n">
        <f aca="false">N28*O28</f>
        <v>3057</v>
      </c>
    </row>
    <row r="29" customFormat="false" ht="12.95" hidden="false" customHeight="true" outlineLevel="0" collapsed="false">
      <c r="A29" s="33" t="s">
        <v>184</v>
      </c>
      <c r="B29" s="0" t="s">
        <v>190</v>
      </c>
      <c r="C29" s="34" t="s">
        <v>186</v>
      </c>
      <c r="D29" s="34" t="n">
        <v>28941</v>
      </c>
      <c r="E29" s="42"/>
      <c r="F29" s="34" t="s">
        <v>187</v>
      </c>
      <c r="G29" s="0" t="s">
        <v>188</v>
      </c>
      <c r="H29" s="34" t="s">
        <v>189</v>
      </c>
      <c r="I29" s="43" t="n">
        <v>0.2109</v>
      </c>
      <c r="J29" s="43" t="n">
        <v>0.11</v>
      </c>
      <c r="K29" s="70" t="n">
        <v>95</v>
      </c>
      <c r="L29" s="43" t="n">
        <v>1.028</v>
      </c>
      <c r="M29" s="44" t="n">
        <f aca="false">K29*L29*J29</f>
        <v>10.7426</v>
      </c>
      <c r="N29" s="45" t="n">
        <f aca="false">K29*30</f>
        <v>2850</v>
      </c>
      <c r="O29" s="48" t="n">
        <f aca="false">L29</f>
        <v>1.028</v>
      </c>
      <c r="P29" s="47" t="n">
        <f aca="false">N29*O29</f>
        <v>2929.8</v>
      </c>
    </row>
    <row r="30" customFormat="false" ht="12.95" hidden="false" customHeight="true" outlineLevel="0" collapsed="false">
      <c r="A30" s="33" t="s">
        <v>184</v>
      </c>
      <c r="B30" s="0" t="s">
        <v>191</v>
      </c>
      <c r="C30" s="34" t="s">
        <v>186</v>
      </c>
      <c r="D30" s="34" t="n">
        <v>29254</v>
      </c>
      <c r="E30" s="42"/>
      <c r="F30" s="34" t="s">
        <v>187</v>
      </c>
      <c r="G30" s="0" t="s">
        <v>188</v>
      </c>
      <c r="H30" s="34" t="s">
        <v>189</v>
      </c>
      <c r="I30" s="43" t="n">
        <v>0.2109</v>
      </c>
      <c r="J30" s="43" t="n">
        <v>0.105</v>
      </c>
      <c r="K30" s="70" t="n">
        <v>225</v>
      </c>
      <c r="L30" s="43" t="n">
        <v>1.017</v>
      </c>
      <c r="M30" s="44" t="n">
        <f aca="false">K30*L30*J30</f>
        <v>24.026625</v>
      </c>
      <c r="N30" s="45" t="n">
        <f aca="false">K30*30</f>
        <v>6750</v>
      </c>
      <c r="O30" s="48" t="n">
        <f aca="false">L30</f>
        <v>1.017</v>
      </c>
      <c r="P30" s="47" t="n">
        <f aca="false">N30*O30</f>
        <v>6864.75</v>
      </c>
    </row>
    <row r="31" customFormat="false" ht="12.95" hidden="false" customHeight="true" outlineLevel="0" collapsed="false">
      <c r="A31" s="33" t="s">
        <v>184</v>
      </c>
      <c r="B31" s="0" t="s">
        <v>192</v>
      </c>
      <c r="C31" s="34" t="s">
        <v>186</v>
      </c>
      <c r="D31" s="34" t="n">
        <v>27964</v>
      </c>
      <c r="E31" s="42"/>
      <c r="F31" s="34" t="s">
        <v>187</v>
      </c>
      <c r="G31" s="0" t="s">
        <v>188</v>
      </c>
      <c r="H31" s="34" t="s">
        <v>189</v>
      </c>
      <c r="I31" s="43" t="n">
        <v>0.5</v>
      </c>
      <c r="J31" s="43" t="n">
        <v>0.5</v>
      </c>
      <c r="K31" s="70" t="n">
        <v>70</v>
      </c>
      <c r="L31" s="43" t="n">
        <v>1.016</v>
      </c>
      <c r="M31" s="44" t="n">
        <f aca="false">K31*L31*J31</f>
        <v>35.56</v>
      </c>
      <c r="N31" s="45" t="n">
        <f aca="false">K31*30</f>
        <v>2100</v>
      </c>
      <c r="O31" s="48" t="n">
        <f aca="false">L31</f>
        <v>1.016</v>
      </c>
      <c r="P31" s="47" t="n">
        <f aca="false">N31*O31</f>
        <v>2133.6</v>
      </c>
    </row>
    <row r="32" customFormat="false" ht="12.95" hidden="false" customHeight="true" outlineLevel="0" collapsed="false">
      <c r="A32" s="33" t="s">
        <v>184</v>
      </c>
      <c r="B32" s="0" t="s">
        <v>193</v>
      </c>
      <c r="C32" s="34" t="s">
        <v>186</v>
      </c>
      <c r="D32" s="34" t="n">
        <v>28979</v>
      </c>
      <c r="E32" s="42"/>
      <c r="F32" s="34" t="s">
        <v>187</v>
      </c>
      <c r="G32" s="0" t="s">
        <v>188</v>
      </c>
      <c r="H32" s="34" t="s">
        <v>189</v>
      </c>
      <c r="I32" s="43" t="n">
        <v>0.5</v>
      </c>
      <c r="J32" s="43" t="n">
        <v>0.25</v>
      </c>
      <c r="K32" s="70" t="n">
        <v>95</v>
      </c>
      <c r="L32" s="43" t="n">
        <v>1.015</v>
      </c>
      <c r="M32" s="44" t="n">
        <f aca="false">K32*L32*J32</f>
        <v>24.10625</v>
      </c>
      <c r="N32" s="45" t="n">
        <f aca="false">K32*30</f>
        <v>2850</v>
      </c>
      <c r="O32" s="48" t="n">
        <f aca="false">L32</f>
        <v>1.015</v>
      </c>
      <c r="P32" s="47" t="n">
        <f aca="false">N32*O32</f>
        <v>2892.75</v>
      </c>
    </row>
    <row r="33" customFormat="false" ht="12.95" hidden="false" customHeight="true" outlineLevel="0" collapsed="false">
      <c r="A33" s="33" t="s">
        <v>184</v>
      </c>
      <c r="B33" s="0" t="s">
        <v>194</v>
      </c>
      <c r="C33" s="34" t="s">
        <v>186</v>
      </c>
      <c r="D33" s="34" t="n">
        <v>29795</v>
      </c>
      <c r="E33" s="42"/>
      <c r="F33" s="34" t="s">
        <v>187</v>
      </c>
      <c r="G33" s="0" t="s">
        <v>188</v>
      </c>
      <c r="H33" s="34" t="s">
        <v>189</v>
      </c>
      <c r="I33" s="43" t="n">
        <v>0.5</v>
      </c>
      <c r="J33" s="43" t="n">
        <v>0.5</v>
      </c>
      <c r="K33" s="70" t="n">
        <v>90</v>
      </c>
      <c r="L33" s="43" t="n">
        <v>1.014</v>
      </c>
      <c r="M33" s="44" t="n">
        <f aca="false">K33*L33*J33</f>
        <v>45.63</v>
      </c>
      <c r="N33" s="45" t="n">
        <f aca="false">K33*30</f>
        <v>2700</v>
      </c>
      <c r="O33" s="48" t="n">
        <f aca="false">L33</f>
        <v>1.014</v>
      </c>
      <c r="P33" s="47" t="n">
        <f aca="false">N33*O33</f>
        <v>2737.8</v>
      </c>
    </row>
    <row r="34" customFormat="false" ht="12.95" hidden="false" customHeight="true" outlineLevel="0" collapsed="false">
      <c r="A34" s="33" t="s">
        <v>184</v>
      </c>
      <c r="B34" s="0" t="s">
        <v>195</v>
      </c>
      <c r="C34" s="34" t="s">
        <v>186</v>
      </c>
      <c r="D34" s="34" t="n">
        <v>27965</v>
      </c>
      <c r="E34" s="42"/>
      <c r="F34" s="34" t="s">
        <v>187</v>
      </c>
      <c r="G34" s="0" t="s">
        <v>188</v>
      </c>
      <c r="H34" s="34" t="s">
        <v>189</v>
      </c>
      <c r="I34" s="43" t="n">
        <v>0.5</v>
      </c>
      <c r="J34" s="43" t="n">
        <v>0.5</v>
      </c>
      <c r="K34" s="70" t="n">
        <v>135</v>
      </c>
      <c r="L34" s="43" t="n">
        <v>0.998</v>
      </c>
      <c r="M34" s="44" t="n">
        <f aca="false">K34*L34*J34</f>
        <v>67.365</v>
      </c>
      <c r="N34" s="45" t="n">
        <f aca="false">K34*30</f>
        <v>4050</v>
      </c>
      <c r="O34" s="48" t="n">
        <f aca="false">L34</f>
        <v>0.998</v>
      </c>
      <c r="P34" s="47" t="n">
        <f aca="false">N34*O34</f>
        <v>4041.9</v>
      </c>
    </row>
    <row r="35" customFormat="false" ht="12.95" hidden="false" customHeight="true" outlineLevel="0" collapsed="false">
      <c r="A35" s="33" t="s">
        <v>184</v>
      </c>
      <c r="B35" s="0" t="s">
        <v>196</v>
      </c>
      <c r="C35" s="34" t="s">
        <v>186</v>
      </c>
      <c r="D35" s="34" t="n">
        <v>29079</v>
      </c>
      <c r="E35" s="42"/>
      <c r="F35" s="34" t="s">
        <v>187</v>
      </c>
      <c r="G35" s="0" t="s">
        <v>188</v>
      </c>
      <c r="H35" s="34" t="s">
        <v>189</v>
      </c>
      <c r="I35" s="43" t="n">
        <v>0.5</v>
      </c>
      <c r="J35" s="43" t="n">
        <v>0.5</v>
      </c>
      <c r="K35" s="70" t="n">
        <v>0</v>
      </c>
      <c r="L35" s="43" t="n">
        <v>1</v>
      </c>
      <c r="M35" s="44" t="n">
        <f aca="false">K35*L35*J35</f>
        <v>0</v>
      </c>
      <c r="N35" s="45" t="n">
        <f aca="false">K35*30</f>
        <v>0</v>
      </c>
      <c r="O35" s="48" t="n">
        <f aca="false">L35</f>
        <v>1</v>
      </c>
      <c r="P35" s="47" t="n">
        <f aca="false">N35*O35</f>
        <v>0</v>
      </c>
    </row>
    <row r="36" customFormat="false" ht="12.95" hidden="false" customHeight="true" outlineLevel="0" collapsed="false">
      <c r="A36" s="49" t="s">
        <v>184</v>
      </c>
      <c r="B36" s="50" t="s">
        <v>197</v>
      </c>
      <c r="C36" s="51" t="s">
        <v>186</v>
      </c>
      <c r="D36" s="51" t="n">
        <v>29525</v>
      </c>
      <c r="E36" s="42"/>
      <c r="F36" s="51" t="s">
        <v>187</v>
      </c>
      <c r="G36" s="50" t="s">
        <v>188</v>
      </c>
      <c r="H36" s="51" t="s">
        <v>189</v>
      </c>
      <c r="I36" s="52" t="n">
        <v>0.5</v>
      </c>
      <c r="J36" s="52" t="n">
        <v>0.5</v>
      </c>
      <c r="K36" s="71" t="n">
        <v>135</v>
      </c>
      <c r="L36" s="52" t="n">
        <v>0.999</v>
      </c>
      <c r="M36" s="72" t="n">
        <f aca="false">K36*L36*J36</f>
        <v>67.4325</v>
      </c>
      <c r="N36" s="45" t="n">
        <f aca="false">K36*30</f>
        <v>4050</v>
      </c>
      <c r="O36" s="53" t="n">
        <f aca="false">L36</f>
        <v>0.999</v>
      </c>
      <c r="P36" s="54" t="n">
        <f aca="false">N36*O36</f>
        <v>4045.95</v>
      </c>
    </row>
    <row r="37" customFormat="false" ht="12.95" hidden="false" customHeight="true" outlineLevel="0" collapsed="false">
      <c r="C37" s="34"/>
      <c r="D37" s="34"/>
      <c r="E37" s="42"/>
      <c r="I37" s="43"/>
      <c r="J37" s="43"/>
      <c r="K37" s="69"/>
      <c r="L37" s="43"/>
      <c r="M37" s="44"/>
      <c r="N37" s="45"/>
      <c r="O37" s="46"/>
      <c r="P37" s="61"/>
      <c r="Q37" s="62" t="s">
        <v>181</v>
      </c>
      <c r="R37" s="62" t="s">
        <v>11</v>
      </c>
      <c r="S37" s="62" t="s">
        <v>182</v>
      </c>
    </row>
    <row r="38" customFormat="false" ht="12.95" hidden="false" customHeight="true" outlineLevel="0" collapsed="false">
      <c r="A38" s="73" t="s">
        <v>198</v>
      </c>
      <c r="B38" s="73"/>
      <c r="E38" s="42"/>
      <c r="K38" s="69" t="n">
        <f aca="false">SUM(K28:K37)</f>
        <v>945</v>
      </c>
      <c r="L38" s="43"/>
      <c r="M38" s="44" t="n">
        <f aca="false">SUM(M28:M37)</f>
        <v>315.622975</v>
      </c>
      <c r="N38" s="45" t="n">
        <f aca="false">SUM(N28:N37)</f>
        <v>28350</v>
      </c>
      <c r="O38" s="34"/>
      <c r="P38" s="66" t="n">
        <f aca="false">SUM(P28:P37)</f>
        <v>28703.55</v>
      </c>
      <c r="Q38" s="67" t="n">
        <v>0.75</v>
      </c>
      <c r="R38" s="61" t="n">
        <f aca="false">M38*Q38</f>
        <v>236.71723125</v>
      </c>
      <c r="S38" s="61" t="n">
        <f aca="false">M38-R38</f>
        <v>78.90574375</v>
      </c>
    </row>
    <row r="39" customFormat="false" ht="12.95" hidden="false" customHeight="true" outlineLevel="0" collapsed="false">
      <c r="A39" s="62"/>
      <c r="B39" s="62"/>
      <c r="E39" s="42"/>
      <c r="K39" s="69"/>
      <c r="L39" s="43"/>
      <c r="M39" s="44"/>
      <c r="N39" s="45"/>
      <c r="O39" s="34"/>
      <c r="P39" s="68"/>
    </row>
    <row r="40" customFormat="false" ht="12.95" hidden="false" customHeight="true" outlineLevel="0" collapsed="false">
      <c r="E40" s="42"/>
      <c r="K40" s="69"/>
      <c r="L40" s="43"/>
      <c r="M40" s="69"/>
      <c r="N40" s="45"/>
      <c r="O40" s="34"/>
      <c r="P40" s="47"/>
    </row>
    <row r="41" customFormat="false" ht="12.95" hidden="false" customHeight="true" outlineLevel="0" collapsed="false">
      <c r="A41" s="33" t="s">
        <v>184</v>
      </c>
      <c r="B41" s="0" t="s">
        <v>199</v>
      </c>
      <c r="C41" s="34" t="s">
        <v>200</v>
      </c>
      <c r="D41" s="34" t="n">
        <v>147008</v>
      </c>
      <c r="E41" s="42" t="s">
        <v>201</v>
      </c>
      <c r="F41" s="34" t="s">
        <v>202</v>
      </c>
      <c r="G41" s="0" t="s">
        <v>188</v>
      </c>
      <c r="H41" s="34" t="s">
        <v>160</v>
      </c>
      <c r="I41" s="43" t="n">
        <v>1</v>
      </c>
      <c r="J41" s="43" t="n">
        <v>1</v>
      </c>
      <c r="K41" s="34" t="n">
        <v>71</v>
      </c>
      <c r="L41" s="43" t="n">
        <v>0.8857</v>
      </c>
      <c r="M41" s="44" t="n">
        <f aca="false">K41*L41</f>
        <v>62.8847</v>
      </c>
      <c r="N41" s="45" t="n">
        <f aca="false">K41*30</f>
        <v>2130</v>
      </c>
      <c r="O41" s="48" t="n">
        <f aca="false">L41</f>
        <v>0.8857</v>
      </c>
      <c r="P41" s="47" t="n">
        <f aca="false">N41*O41</f>
        <v>1886.541</v>
      </c>
    </row>
    <row r="42" customFormat="false" ht="12.95" hidden="false" customHeight="true" outlineLevel="0" collapsed="false">
      <c r="A42" s="33" t="s">
        <v>184</v>
      </c>
      <c r="B42" s="0" t="s">
        <v>203</v>
      </c>
      <c r="C42" s="34" t="s">
        <v>200</v>
      </c>
      <c r="D42" s="34" t="n">
        <v>514019</v>
      </c>
      <c r="E42" s="42" t="s">
        <v>201</v>
      </c>
      <c r="F42" s="34" t="s">
        <v>202</v>
      </c>
      <c r="G42" s="0" t="s">
        <v>188</v>
      </c>
      <c r="H42" s="34" t="s">
        <v>160</v>
      </c>
      <c r="I42" s="43" t="n">
        <v>1</v>
      </c>
      <c r="J42" s="43" t="n">
        <v>1</v>
      </c>
      <c r="K42" s="34" t="n">
        <v>0</v>
      </c>
      <c r="L42" s="43" t="n">
        <v>1</v>
      </c>
      <c r="M42" s="44" t="n">
        <f aca="false">K42*L42</f>
        <v>0</v>
      </c>
      <c r="N42" s="45" t="n">
        <f aca="false">K42*30</f>
        <v>0</v>
      </c>
      <c r="O42" s="48" t="n">
        <f aca="false">L42</f>
        <v>1</v>
      </c>
      <c r="P42" s="47" t="n">
        <f aca="false">N42*O42</f>
        <v>0</v>
      </c>
    </row>
    <row r="43" customFormat="false" ht="12.95" hidden="false" customHeight="true" outlineLevel="0" collapsed="false">
      <c r="A43" s="33" t="s">
        <v>184</v>
      </c>
      <c r="B43" s="0" t="s">
        <v>204</v>
      </c>
      <c r="C43" s="34" t="s">
        <v>200</v>
      </c>
      <c r="D43" s="34" t="n">
        <v>147015</v>
      </c>
      <c r="E43" s="42" t="s">
        <v>205</v>
      </c>
      <c r="F43" s="34" t="s">
        <v>202</v>
      </c>
      <c r="G43" s="0" t="s">
        <v>188</v>
      </c>
      <c r="H43" s="34" t="s">
        <v>160</v>
      </c>
      <c r="I43" s="43" t="n">
        <v>1</v>
      </c>
      <c r="J43" s="43" t="n">
        <v>1</v>
      </c>
      <c r="K43" s="34" t="n">
        <v>65</v>
      </c>
      <c r="L43" s="43" t="n">
        <v>0.8581</v>
      </c>
      <c r="M43" s="44" t="n">
        <f aca="false">K43*L43</f>
        <v>55.7765</v>
      </c>
      <c r="N43" s="45" t="n">
        <f aca="false">K43*30</f>
        <v>1950</v>
      </c>
      <c r="O43" s="48" t="n">
        <f aca="false">L43</f>
        <v>0.8581</v>
      </c>
      <c r="P43" s="47" t="n">
        <f aca="false">N43*O43</f>
        <v>1673.295</v>
      </c>
    </row>
    <row r="44" customFormat="false" ht="12.95" hidden="false" customHeight="true" outlineLevel="0" collapsed="false">
      <c r="A44" s="33" t="s">
        <v>184</v>
      </c>
      <c r="B44" s="0" t="s">
        <v>206</v>
      </c>
      <c r="C44" s="34" t="s">
        <v>200</v>
      </c>
      <c r="D44" s="2" t="n">
        <v>37392</v>
      </c>
      <c r="E44" s="42" t="s">
        <v>205</v>
      </c>
      <c r="F44" s="34" t="s">
        <v>202</v>
      </c>
      <c r="G44" s="0" t="s">
        <v>188</v>
      </c>
      <c r="H44" s="34" t="s">
        <v>160</v>
      </c>
      <c r="I44" s="43" t="n">
        <v>1</v>
      </c>
      <c r="J44" s="43" t="n">
        <v>1</v>
      </c>
      <c r="K44" s="34" t="n">
        <v>70</v>
      </c>
      <c r="L44" s="43" t="n">
        <v>1</v>
      </c>
      <c r="M44" s="74" t="n">
        <f aca="false">K44*L44</f>
        <v>70</v>
      </c>
      <c r="N44" s="45" t="n">
        <f aca="false">K44*30</f>
        <v>2100</v>
      </c>
      <c r="O44" s="48" t="n">
        <f aca="false">L44</f>
        <v>1</v>
      </c>
      <c r="P44" s="47" t="n">
        <f aca="false">N44*O44</f>
        <v>2100</v>
      </c>
    </row>
    <row r="45" customFormat="false" ht="12.95" hidden="false" customHeight="true" outlineLevel="0" collapsed="false">
      <c r="A45" s="33" t="s">
        <v>184</v>
      </c>
      <c r="B45" s="0" t="s">
        <v>207</v>
      </c>
      <c r="C45" s="34" t="s">
        <v>200</v>
      </c>
      <c r="D45" s="34" t="n">
        <v>147016</v>
      </c>
      <c r="E45" s="42" t="s">
        <v>208</v>
      </c>
      <c r="F45" s="34" t="s">
        <v>187</v>
      </c>
      <c r="G45" s="0" t="s">
        <v>188</v>
      </c>
      <c r="H45" s="34" t="s">
        <v>160</v>
      </c>
      <c r="I45" s="43" t="n">
        <v>1</v>
      </c>
      <c r="J45" s="43" t="n">
        <v>1</v>
      </c>
      <c r="K45" s="34" t="n">
        <v>30</v>
      </c>
      <c r="L45" s="43" t="n">
        <v>0.9545</v>
      </c>
      <c r="M45" s="44" t="n">
        <f aca="false">K45*L45</f>
        <v>28.635</v>
      </c>
      <c r="N45" s="45" t="n">
        <f aca="false">K45*30</f>
        <v>900</v>
      </c>
      <c r="O45" s="48" t="n">
        <f aca="false">L45</f>
        <v>0.9545</v>
      </c>
      <c r="P45" s="47" t="n">
        <f aca="false">N45*O45</f>
        <v>859.05</v>
      </c>
    </row>
    <row r="46" customFormat="false" ht="12.95" hidden="false" customHeight="true" outlineLevel="0" collapsed="false">
      <c r="A46" s="33" t="s">
        <v>184</v>
      </c>
      <c r="B46" s="0" t="s">
        <v>209</v>
      </c>
      <c r="C46" s="34" t="s">
        <v>200</v>
      </c>
      <c r="D46" s="34" t="n">
        <v>514013</v>
      </c>
      <c r="E46" s="42" t="s">
        <v>208</v>
      </c>
      <c r="F46" s="34" t="s">
        <v>187</v>
      </c>
      <c r="G46" s="0" t="s">
        <v>188</v>
      </c>
      <c r="H46" s="34" t="s">
        <v>160</v>
      </c>
      <c r="I46" s="43" t="n">
        <v>1</v>
      </c>
      <c r="J46" s="43" t="n">
        <v>1</v>
      </c>
      <c r="K46" s="34" t="n">
        <v>119</v>
      </c>
      <c r="L46" s="43" t="n">
        <v>0.9367</v>
      </c>
      <c r="M46" s="44" t="n">
        <f aca="false">K46*L46</f>
        <v>111.4673</v>
      </c>
      <c r="N46" s="45" t="n">
        <f aca="false">K46*30</f>
        <v>3570</v>
      </c>
      <c r="O46" s="48" t="n">
        <f aca="false">L46</f>
        <v>0.9367</v>
      </c>
      <c r="P46" s="47" t="n">
        <f aca="false">N46*O46</f>
        <v>3344.019</v>
      </c>
    </row>
    <row r="47" customFormat="false" ht="12.95" hidden="false" customHeight="true" outlineLevel="0" collapsed="false">
      <c r="A47" s="33" t="s">
        <v>184</v>
      </c>
      <c r="B47" s="0" t="s">
        <v>210</v>
      </c>
      <c r="C47" s="34" t="s">
        <v>200</v>
      </c>
      <c r="D47" s="34" t="n">
        <v>147017</v>
      </c>
      <c r="E47" s="42" t="s">
        <v>211</v>
      </c>
      <c r="F47" s="34" t="s">
        <v>202</v>
      </c>
      <c r="G47" s="0" t="s">
        <v>188</v>
      </c>
      <c r="H47" s="34" t="s">
        <v>160</v>
      </c>
      <c r="I47" s="43" t="n">
        <v>1</v>
      </c>
      <c r="J47" s="43" t="n">
        <v>1</v>
      </c>
      <c r="K47" s="34" t="n">
        <v>44</v>
      </c>
      <c r="L47" s="43" t="n">
        <v>0.8641</v>
      </c>
      <c r="M47" s="44" t="n">
        <f aca="false">K47*L47</f>
        <v>38.0204</v>
      </c>
      <c r="N47" s="45" t="n">
        <f aca="false">K47*30</f>
        <v>1320</v>
      </c>
      <c r="O47" s="48" t="n">
        <f aca="false">L47</f>
        <v>0.8641</v>
      </c>
      <c r="P47" s="47" t="n">
        <f aca="false">N47*O47</f>
        <v>1140.612</v>
      </c>
    </row>
    <row r="48" customFormat="false" ht="12.95" hidden="false" customHeight="true" outlineLevel="0" collapsed="false">
      <c r="A48" s="33" t="s">
        <v>184</v>
      </c>
      <c r="B48" s="0" t="s">
        <v>212</v>
      </c>
      <c r="C48" s="34" t="s">
        <v>200</v>
      </c>
      <c r="D48" s="34" t="n">
        <v>514079</v>
      </c>
      <c r="E48" s="42" t="s">
        <v>211</v>
      </c>
      <c r="F48" s="34" t="s">
        <v>202</v>
      </c>
      <c r="G48" s="0" t="s">
        <v>188</v>
      </c>
      <c r="H48" s="34" t="s">
        <v>160</v>
      </c>
      <c r="I48" s="43" t="n">
        <v>1</v>
      </c>
      <c r="J48" s="43" t="n">
        <v>1</v>
      </c>
      <c r="K48" s="34" t="n">
        <v>103</v>
      </c>
      <c r="L48" s="43" t="n">
        <v>0.8524</v>
      </c>
      <c r="M48" s="44" t="n">
        <f aca="false">K48*L48</f>
        <v>87.7972</v>
      </c>
      <c r="N48" s="45" t="n">
        <f aca="false">K48*30</f>
        <v>3090</v>
      </c>
      <c r="O48" s="48" t="n">
        <f aca="false">L48</f>
        <v>0.8524</v>
      </c>
      <c r="P48" s="47" t="n">
        <f aca="false">N48*O48</f>
        <v>2633.916</v>
      </c>
    </row>
    <row r="49" customFormat="false" ht="12.95" hidden="false" customHeight="true" outlineLevel="0" collapsed="false">
      <c r="A49" s="33" t="s">
        <v>184</v>
      </c>
      <c r="B49" s="0" t="s">
        <v>213</v>
      </c>
      <c r="C49" s="34" t="s">
        <v>200</v>
      </c>
      <c r="D49" s="34" t="n">
        <v>147018</v>
      </c>
      <c r="E49" s="42" t="s">
        <v>214</v>
      </c>
      <c r="F49" s="34" t="s">
        <v>202</v>
      </c>
      <c r="G49" s="0" t="s">
        <v>188</v>
      </c>
      <c r="H49" s="34" t="s">
        <v>160</v>
      </c>
      <c r="I49" s="43" t="n">
        <v>0.743</v>
      </c>
      <c r="J49" s="43" t="n">
        <v>0.743</v>
      </c>
      <c r="K49" s="34" t="n">
        <v>75</v>
      </c>
      <c r="L49" s="43" t="n">
        <v>0.8791</v>
      </c>
      <c r="M49" s="44" t="n">
        <f aca="false">K49*L49</f>
        <v>65.9325</v>
      </c>
      <c r="N49" s="45" t="n">
        <f aca="false">K49*30</f>
        <v>2250</v>
      </c>
      <c r="O49" s="48" t="n">
        <f aca="false">L49</f>
        <v>0.8791</v>
      </c>
      <c r="P49" s="47" t="n">
        <f aca="false">N49*O49</f>
        <v>1977.975</v>
      </c>
    </row>
    <row r="50" customFormat="false" ht="12.95" hidden="false" customHeight="true" outlineLevel="0" collapsed="false">
      <c r="A50" s="33" t="s">
        <v>184</v>
      </c>
      <c r="B50" s="0" t="s">
        <v>215</v>
      </c>
      <c r="C50" s="34" t="s">
        <v>200</v>
      </c>
      <c r="D50" s="34" t="n">
        <v>514076</v>
      </c>
      <c r="E50" s="42" t="s">
        <v>214</v>
      </c>
      <c r="F50" s="34" t="s">
        <v>202</v>
      </c>
      <c r="G50" s="0" t="s">
        <v>188</v>
      </c>
      <c r="H50" s="34" t="s">
        <v>160</v>
      </c>
      <c r="I50" s="43" t="n">
        <v>0.743</v>
      </c>
      <c r="J50" s="43" t="n">
        <v>0.743</v>
      </c>
      <c r="K50" s="34" t="n">
        <v>73</v>
      </c>
      <c r="L50" s="43" t="n">
        <v>0.864</v>
      </c>
      <c r="M50" s="44" t="n">
        <f aca="false">K50*L50</f>
        <v>63.072</v>
      </c>
      <c r="N50" s="45" t="n">
        <f aca="false">K50*30</f>
        <v>2190</v>
      </c>
      <c r="O50" s="48" t="n">
        <f aca="false">L50</f>
        <v>0.864</v>
      </c>
      <c r="P50" s="47" t="n">
        <f aca="false">N50*O50</f>
        <v>1892.16</v>
      </c>
    </row>
    <row r="51" customFormat="false" ht="12.95" hidden="false" customHeight="true" outlineLevel="0" collapsed="false">
      <c r="A51" s="33" t="s">
        <v>184</v>
      </c>
      <c r="B51" s="0" t="s">
        <v>216</v>
      </c>
      <c r="C51" s="34" t="s">
        <v>200</v>
      </c>
      <c r="D51" s="34" t="n">
        <v>147019</v>
      </c>
      <c r="E51" s="42" t="s">
        <v>217</v>
      </c>
      <c r="F51" s="34" t="s">
        <v>187</v>
      </c>
      <c r="G51" s="0" t="s">
        <v>188</v>
      </c>
      <c r="H51" s="34" t="s">
        <v>160</v>
      </c>
      <c r="I51" s="43" t="n">
        <v>1</v>
      </c>
      <c r="J51" s="43" t="n">
        <v>1</v>
      </c>
      <c r="K51" s="34" t="n">
        <v>31</v>
      </c>
      <c r="L51" s="43" t="n">
        <v>0.9869</v>
      </c>
      <c r="M51" s="44" t="n">
        <f aca="false">K51*L51</f>
        <v>30.5939</v>
      </c>
      <c r="N51" s="45" t="n">
        <f aca="false">K51*30</f>
        <v>930</v>
      </c>
      <c r="O51" s="48" t="n">
        <f aca="false">L51</f>
        <v>0.9869</v>
      </c>
      <c r="P51" s="47" t="n">
        <f aca="false">N51*O51</f>
        <v>917.817</v>
      </c>
    </row>
    <row r="52" customFormat="false" ht="12.95" hidden="false" customHeight="true" outlineLevel="0" collapsed="false">
      <c r="A52" s="33" t="s">
        <v>184</v>
      </c>
      <c r="B52" s="0" t="s">
        <v>218</v>
      </c>
      <c r="C52" s="34" t="s">
        <v>200</v>
      </c>
      <c r="D52" s="34" t="n">
        <v>514053</v>
      </c>
      <c r="E52" s="42" t="s">
        <v>217</v>
      </c>
      <c r="F52" s="34" t="s">
        <v>187</v>
      </c>
      <c r="G52" s="0" t="s">
        <v>188</v>
      </c>
      <c r="H52" s="34" t="s">
        <v>160</v>
      </c>
      <c r="I52" s="43" t="n">
        <v>1</v>
      </c>
      <c r="J52" s="43" t="n">
        <v>1</v>
      </c>
      <c r="K52" s="34" t="n">
        <v>61</v>
      </c>
      <c r="L52" s="43" t="n">
        <v>0.9841</v>
      </c>
      <c r="M52" s="44" t="n">
        <f aca="false">K52*L52</f>
        <v>60.0301</v>
      </c>
      <c r="N52" s="45" t="n">
        <f aca="false">K52*30</f>
        <v>1830</v>
      </c>
      <c r="O52" s="48" t="n">
        <f aca="false">L52</f>
        <v>0.9841</v>
      </c>
      <c r="P52" s="47" t="n">
        <f aca="false">N52*O52</f>
        <v>1800.903</v>
      </c>
    </row>
    <row r="53" customFormat="false" ht="12.95" hidden="false" customHeight="true" outlineLevel="0" collapsed="false">
      <c r="A53" s="33" t="s">
        <v>184</v>
      </c>
      <c r="B53" s="0" t="s">
        <v>219</v>
      </c>
      <c r="C53" s="34" t="s">
        <v>200</v>
      </c>
      <c r="D53" s="34" t="n">
        <v>147020</v>
      </c>
      <c r="E53" s="42" t="s">
        <v>220</v>
      </c>
      <c r="F53" s="34" t="s">
        <v>187</v>
      </c>
      <c r="G53" s="0" t="s">
        <v>188</v>
      </c>
      <c r="H53" s="34" t="s">
        <v>160</v>
      </c>
      <c r="I53" s="43" t="n">
        <v>1</v>
      </c>
      <c r="J53" s="43" t="n">
        <v>1</v>
      </c>
      <c r="K53" s="34" t="n">
        <v>37</v>
      </c>
      <c r="L53" s="43" t="n">
        <v>0.9803</v>
      </c>
      <c r="M53" s="44" t="n">
        <f aca="false">K53*L53</f>
        <v>36.2711</v>
      </c>
      <c r="N53" s="45" t="n">
        <f aca="false">K53*30</f>
        <v>1110</v>
      </c>
      <c r="O53" s="48" t="n">
        <f aca="false">L53</f>
        <v>0.9803</v>
      </c>
      <c r="P53" s="47" t="n">
        <f aca="false">N53*O53</f>
        <v>1088.133</v>
      </c>
    </row>
    <row r="54" customFormat="false" ht="12.95" hidden="false" customHeight="true" outlineLevel="0" collapsed="false">
      <c r="A54" s="33" t="s">
        <v>184</v>
      </c>
      <c r="B54" s="0" t="s">
        <v>221</v>
      </c>
      <c r="C54" s="34" t="s">
        <v>200</v>
      </c>
      <c r="D54" s="34" t="n">
        <v>514083</v>
      </c>
      <c r="E54" s="42" t="s">
        <v>220</v>
      </c>
      <c r="F54" s="34" t="s">
        <v>187</v>
      </c>
      <c r="G54" s="0" t="s">
        <v>188</v>
      </c>
      <c r="H54" s="34" t="s">
        <v>160</v>
      </c>
      <c r="I54" s="43" t="n">
        <v>1</v>
      </c>
      <c r="J54" s="43" t="n">
        <v>1</v>
      </c>
      <c r="K54" s="34" t="n">
        <v>85</v>
      </c>
      <c r="L54" s="43" t="n">
        <v>0.9766</v>
      </c>
      <c r="M54" s="44" t="n">
        <f aca="false">K54*L54</f>
        <v>83.011</v>
      </c>
      <c r="N54" s="45" t="n">
        <f aca="false">K54*30</f>
        <v>2550</v>
      </c>
      <c r="O54" s="48" t="n">
        <f aca="false">L54</f>
        <v>0.9766</v>
      </c>
      <c r="P54" s="47" t="n">
        <f aca="false">N54*O54</f>
        <v>2490.33</v>
      </c>
    </row>
    <row r="55" customFormat="false" ht="12.95" hidden="false" customHeight="true" outlineLevel="0" collapsed="false">
      <c r="A55" s="33" t="s">
        <v>184</v>
      </c>
      <c r="B55" s="0" t="s">
        <v>222</v>
      </c>
      <c r="C55" s="34" t="s">
        <v>200</v>
      </c>
      <c r="D55" s="34" t="n">
        <v>147023</v>
      </c>
      <c r="E55" s="42" t="s">
        <v>223</v>
      </c>
      <c r="F55" s="34" t="s">
        <v>187</v>
      </c>
      <c r="G55" s="0" t="s">
        <v>188</v>
      </c>
      <c r="H55" s="34" t="s">
        <v>160</v>
      </c>
      <c r="I55" s="43" t="n">
        <v>1</v>
      </c>
      <c r="J55" s="43" t="n">
        <v>1</v>
      </c>
      <c r="K55" s="34" t="n">
        <v>30</v>
      </c>
      <c r="L55" s="43" t="n">
        <v>0.9485</v>
      </c>
      <c r="M55" s="44" t="n">
        <f aca="false">K55*L55</f>
        <v>28.455</v>
      </c>
      <c r="N55" s="45" t="n">
        <f aca="false">K55*30</f>
        <v>900</v>
      </c>
      <c r="O55" s="48" t="n">
        <f aca="false">L55</f>
        <v>0.9485</v>
      </c>
      <c r="P55" s="47" t="n">
        <f aca="false">N55*O55</f>
        <v>853.65</v>
      </c>
    </row>
    <row r="56" customFormat="false" ht="12.95" hidden="false" customHeight="true" outlineLevel="0" collapsed="false">
      <c r="A56" s="33" t="s">
        <v>184</v>
      </c>
      <c r="B56" s="0" t="s">
        <v>224</v>
      </c>
      <c r="C56" s="34" t="s">
        <v>200</v>
      </c>
      <c r="D56" s="34" t="n">
        <v>514086</v>
      </c>
      <c r="E56" s="42" t="s">
        <v>223</v>
      </c>
      <c r="F56" s="34" t="s">
        <v>187</v>
      </c>
      <c r="G56" s="0" t="s">
        <v>188</v>
      </c>
      <c r="H56" s="34" t="s">
        <v>160</v>
      </c>
      <c r="I56" s="43" t="n">
        <v>1</v>
      </c>
      <c r="J56" s="43" t="n">
        <v>1</v>
      </c>
      <c r="K56" s="34" t="n">
        <v>105</v>
      </c>
      <c r="L56" s="43" t="n">
        <v>0.9512</v>
      </c>
      <c r="M56" s="44" t="n">
        <f aca="false">K56*L56</f>
        <v>99.876</v>
      </c>
      <c r="N56" s="45" t="n">
        <f aca="false">K56*30</f>
        <v>3150</v>
      </c>
      <c r="O56" s="48" t="n">
        <f aca="false">L56</f>
        <v>0.9512</v>
      </c>
      <c r="P56" s="47" t="n">
        <f aca="false">N56*O56</f>
        <v>2996.28</v>
      </c>
    </row>
    <row r="57" customFormat="false" ht="12.95" hidden="false" customHeight="true" outlineLevel="0" collapsed="false">
      <c r="A57" s="33" t="s">
        <v>184</v>
      </c>
      <c r="B57" s="0" t="s">
        <v>225</v>
      </c>
      <c r="C57" s="34" t="s">
        <v>200</v>
      </c>
      <c r="D57" s="75" t="s">
        <v>226</v>
      </c>
      <c r="E57" s="42" t="s">
        <v>227</v>
      </c>
      <c r="F57" s="34" t="s">
        <v>187</v>
      </c>
      <c r="G57" s="0" t="s">
        <v>188</v>
      </c>
      <c r="H57" s="34" t="s">
        <v>160</v>
      </c>
      <c r="I57" s="43" t="n">
        <v>1</v>
      </c>
      <c r="J57" s="43" t="n">
        <v>1</v>
      </c>
      <c r="K57" s="34" t="n">
        <v>0</v>
      </c>
      <c r="L57" s="43" t="n">
        <v>0.936</v>
      </c>
      <c r="M57" s="44" t="n">
        <f aca="false">K57*L57</f>
        <v>0</v>
      </c>
      <c r="N57" s="45" t="n">
        <f aca="false">K57*30</f>
        <v>0</v>
      </c>
      <c r="O57" s="48" t="n">
        <f aca="false">L57</f>
        <v>0.936</v>
      </c>
      <c r="P57" s="47" t="n">
        <f aca="false">N57*O57</f>
        <v>0</v>
      </c>
    </row>
    <row r="58" customFormat="false" ht="12.95" hidden="false" customHeight="true" outlineLevel="0" collapsed="false">
      <c r="A58" s="33" t="s">
        <v>184</v>
      </c>
      <c r="B58" s="0" t="s">
        <v>228</v>
      </c>
      <c r="C58" s="34" t="s">
        <v>200</v>
      </c>
      <c r="D58" s="34" t="n">
        <v>514082</v>
      </c>
      <c r="E58" s="42" t="s">
        <v>227</v>
      </c>
      <c r="F58" s="34" t="s">
        <v>187</v>
      </c>
      <c r="G58" s="0" t="s">
        <v>188</v>
      </c>
      <c r="H58" s="34" t="s">
        <v>160</v>
      </c>
      <c r="I58" s="43" t="n">
        <v>1</v>
      </c>
      <c r="J58" s="43" t="n">
        <v>1</v>
      </c>
      <c r="K58" s="34" t="n">
        <v>31</v>
      </c>
      <c r="L58" s="43" t="n">
        <v>0.9365</v>
      </c>
      <c r="M58" s="44" t="n">
        <f aca="false">K58*L58</f>
        <v>29.0315</v>
      </c>
      <c r="N58" s="45" t="n">
        <f aca="false">K58*30</f>
        <v>930</v>
      </c>
      <c r="O58" s="48" t="n">
        <f aca="false">L58</f>
        <v>0.9365</v>
      </c>
      <c r="P58" s="47" t="n">
        <f aca="false">N58*O58</f>
        <v>870.945</v>
      </c>
    </row>
    <row r="59" customFormat="false" ht="12.95" hidden="false" customHeight="true" outlineLevel="0" collapsed="false">
      <c r="A59" s="33" t="s">
        <v>184</v>
      </c>
      <c r="B59" s="0" t="s">
        <v>229</v>
      </c>
      <c r="C59" s="34" t="s">
        <v>200</v>
      </c>
      <c r="D59" s="34" t="n">
        <v>147025</v>
      </c>
      <c r="E59" s="42" t="s">
        <v>230</v>
      </c>
      <c r="F59" s="34" t="s">
        <v>187</v>
      </c>
      <c r="G59" s="0" t="s">
        <v>188</v>
      </c>
      <c r="H59" s="34" t="s">
        <v>160</v>
      </c>
      <c r="I59" s="43" t="n">
        <v>1</v>
      </c>
      <c r="J59" s="43" t="n">
        <v>1</v>
      </c>
      <c r="K59" s="34" t="n">
        <v>43</v>
      </c>
      <c r="L59" s="43" t="n">
        <v>0.9279</v>
      </c>
      <c r="M59" s="44" t="n">
        <f aca="false">K59*L59</f>
        <v>39.8997</v>
      </c>
      <c r="N59" s="45" t="n">
        <f aca="false">K59*30</f>
        <v>1290</v>
      </c>
      <c r="O59" s="48" t="n">
        <f aca="false">L59</f>
        <v>0.9279</v>
      </c>
      <c r="P59" s="47" t="n">
        <f aca="false">N59*O59</f>
        <v>1196.991</v>
      </c>
    </row>
    <row r="60" customFormat="false" ht="12.95" hidden="false" customHeight="true" outlineLevel="0" collapsed="false">
      <c r="A60" s="33" t="s">
        <v>184</v>
      </c>
      <c r="B60" s="0" t="s">
        <v>231</v>
      </c>
      <c r="C60" s="34" t="s">
        <v>200</v>
      </c>
      <c r="D60" s="34" t="n">
        <v>514092</v>
      </c>
      <c r="E60" s="42" t="s">
        <v>230</v>
      </c>
      <c r="F60" s="34" t="s">
        <v>187</v>
      </c>
      <c r="G60" s="0" t="s">
        <v>188</v>
      </c>
      <c r="H60" s="34" t="s">
        <v>160</v>
      </c>
      <c r="I60" s="43" t="n">
        <v>1</v>
      </c>
      <c r="J60" s="43" t="n">
        <v>1</v>
      </c>
      <c r="K60" s="34" t="n">
        <v>44</v>
      </c>
      <c r="L60" s="43" t="n">
        <v>0.9285</v>
      </c>
      <c r="M60" s="44" t="n">
        <f aca="false">K60*L60</f>
        <v>40.854</v>
      </c>
      <c r="N60" s="45" t="n">
        <f aca="false">K60*30</f>
        <v>1320</v>
      </c>
      <c r="O60" s="48" t="n">
        <f aca="false">L60</f>
        <v>0.9285</v>
      </c>
      <c r="P60" s="47" t="n">
        <f aca="false">N60*O60</f>
        <v>1225.62</v>
      </c>
    </row>
    <row r="61" customFormat="false" ht="12.95" hidden="false" customHeight="true" outlineLevel="0" collapsed="false">
      <c r="A61" s="33" t="s">
        <v>184</v>
      </c>
      <c r="B61" s="0" t="s">
        <v>232</v>
      </c>
      <c r="C61" s="34" t="s">
        <v>200</v>
      </c>
      <c r="D61" s="34" t="n">
        <v>147026</v>
      </c>
      <c r="E61" s="42" t="s">
        <v>233</v>
      </c>
      <c r="F61" s="34" t="s">
        <v>202</v>
      </c>
      <c r="G61" s="0" t="s">
        <v>188</v>
      </c>
      <c r="H61" s="34" t="s">
        <v>160</v>
      </c>
      <c r="I61" s="43" t="n">
        <v>1</v>
      </c>
      <c r="J61" s="43" t="n">
        <v>1</v>
      </c>
      <c r="K61" s="34" t="n">
        <v>15</v>
      </c>
      <c r="L61" s="43" t="n">
        <v>0.9247</v>
      </c>
      <c r="M61" s="44" t="n">
        <f aca="false">K61*L61</f>
        <v>13.8705</v>
      </c>
      <c r="N61" s="45" t="n">
        <f aca="false">K61*30</f>
        <v>450</v>
      </c>
      <c r="O61" s="48" t="n">
        <f aca="false">L61</f>
        <v>0.9247</v>
      </c>
      <c r="P61" s="47" t="n">
        <f aca="false">N61*O61</f>
        <v>416.115</v>
      </c>
    </row>
    <row r="62" customFormat="false" ht="12.95" hidden="false" customHeight="true" outlineLevel="0" collapsed="false">
      <c r="A62" s="33" t="s">
        <v>184</v>
      </c>
      <c r="B62" s="0" t="s">
        <v>234</v>
      </c>
      <c r="C62" s="34" t="s">
        <v>200</v>
      </c>
      <c r="D62" s="34" t="n">
        <v>514074</v>
      </c>
      <c r="E62" s="42" t="s">
        <v>233</v>
      </c>
      <c r="F62" s="34" t="s">
        <v>202</v>
      </c>
      <c r="G62" s="0" t="s">
        <v>188</v>
      </c>
      <c r="H62" s="34" t="s">
        <v>160</v>
      </c>
      <c r="I62" s="43" t="n">
        <v>1</v>
      </c>
      <c r="J62" s="43" t="n">
        <v>1</v>
      </c>
      <c r="K62" s="34" t="n">
        <v>73</v>
      </c>
      <c r="L62" s="43" t="n">
        <v>0.9285</v>
      </c>
      <c r="M62" s="44" t="n">
        <f aca="false">K62*L62</f>
        <v>67.7805</v>
      </c>
      <c r="N62" s="45" t="n">
        <f aca="false">K62*30</f>
        <v>2190</v>
      </c>
      <c r="O62" s="48" t="n">
        <f aca="false">L62</f>
        <v>0.9285</v>
      </c>
      <c r="P62" s="47" t="n">
        <f aca="false">N62*O62</f>
        <v>2033.415</v>
      </c>
    </row>
    <row r="63" customFormat="false" ht="12.95" hidden="false" customHeight="true" outlineLevel="0" collapsed="false">
      <c r="A63" s="33" t="s">
        <v>184</v>
      </c>
      <c r="B63" s="0" t="s">
        <v>235</v>
      </c>
      <c r="C63" s="34" t="s">
        <v>200</v>
      </c>
      <c r="D63" s="34" t="n">
        <v>147027</v>
      </c>
      <c r="E63" s="42" t="s">
        <v>236</v>
      </c>
      <c r="F63" s="34" t="s">
        <v>187</v>
      </c>
      <c r="G63" s="0" t="s">
        <v>188</v>
      </c>
      <c r="H63" s="34" t="s">
        <v>160</v>
      </c>
      <c r="I63" s="43" t="n">
        <v>1</v>
      </c>
      <c r="J63" s="43" t="n">
        <v>1</v>
      </c>
      <c r="K63" s="34" t="n">
        <v>32</v>
      </c>
      <c r="L63" s="43" t="n">
        <v>0.9822</v>
      </c>
      <c r="M63" s="44" t="n">
        <f aca="false">K63*L63</f>
        <v>31.4304</v>
      </c>
      <c r="N63" s="45" t="n">
        <f aca="false">K63*30</f>
        <v>960</v>
      </c>
      <c r="O63" s="48" t="n">
        <f aca="false">L63</f>
        <v>0.9822</v>
      </c>
      <c r="P63" s="47" t="n">
        <f aca="false">N63*O63</f>
        <v>942.912</v>
      </c>
    </row>
    <row r="64" customFormat="false" ht="12.95" hidden="false" customHeight="true" outlineLevel="0" collapsed="false">
      <c r="A64" s="33" t="s">
        <v>184</v>
      </c>
      <c r="B64" s="0" t="s">
        <v>237</v>
      </c>
      <c r="C64" s="34" t="s">
        <v>200</v>
      </c>
      <c r="D64" s="34" t="n">
        <v>814011</v>
      </c>
      <c r="E64" s="42" t="s">
        <v>236</v>
      </c>
      <c r="F64" s="34" t="s">
        <v>187</v>
      </c>
      <c r="G64" s="0" t="s">
        <v>188</v>
      </c>
      <c r="H64" s="34" t="s">
        <v>160</v>
      </c>
      <c r="I64" s="43" t="n">
        <v>1</v>
      </c>
      <c r="J64" s="43" t="n">
        <v>1</v>
      </c>
      <c r="K64" s="34" t="n">
        <v>67</v>
      </c>
      <c r="L64" s="43" t="n">
        <v>0.9847</v>
      </c>
      <c r="M64" s="44" t="n">
        <f aca="false">K64*L64</f>
        <v>65.9749</v>
      </c>
      <c r="N64" s="45" t="n">
        <f aca="false">K64*30</f>
        <v>2010</v>
      </c>
      <c r="O64" s="48" t="n">
        <f aca="false">L64</f>
        <v>0.9847</v>
      </c>
      <c r="P64" s="47" t="n">
        <f aca="false">N64*O64</f>
        <v>1979.247</v>
      </c>
    </row>
    <row r="65" customFormat="false" ht="12.95" hidden="false" customHeight="true" outlineLevel="0" collapsed="false">
      <c r="A65" s="33" t="s">
        <v>184</v>
      </c>
      <c r="B65" s="0" t="s">
        <v>238</v>
      </c>
      <c r="C65" s="34" t="s">
        <v>200</v>
      </c>
      <c r="D65" s="34" t="n">
        <v>147028</v>
      </c>
      <c r="E65" s="42" t="s">
        <v>239</v>
      </c>
      <c r="F65" s="34" t="s">
        <v>187</v>
      </c>
      <c r="G65" s="0" t="s">
        <v>188</v>
      </c>
      <c r="H65" s="34" t="s">
        <v>160</v>
      </c>
      <c r="I65" s="43" t="n">
        <v>1</v>
      </c>
      <c r="J65" s="43" t="n">
        <v>1</v>
      </c>
      <c r="K65" s="34" t="n">
        <v>48</v>
      </c>
      <c r="L65" s="43" t="n">
        <v>0.9927</v>
      </c>
      <c r="M65" s="44" t="n">
        <f aca="false">K65*L65</f>
        <v>47.6496</v>
      </c>
      <c r="N65" s="45" t="n">
        <f aca="false">K65*30</f>
        <v>1440</v>
      </c>
      <c r="O65" s="48" t="n">
        <f aca="false">L65</f>
        <v>0.9927</v>
      </c>
      <c r="P65" s="47" t="n">
        <f aca="false">N65*O65</f>
        <v>1429.488</v>
      </c>
    </row>
    <row r="66" customFormat="false" ht="12.95" hidden="false" customHeight="true" outlineLevel="0" collapsed="false">
      <c r="A66" s="33" t="s">
        <v>184</v>
      </c>
      <c r="B66" s="0" t="s">
        <v>240</v>
      </c>
      <c r="C66" s="34" t="s">
        <v>200</v>
      </c>
      <c r="D66" s="34" t="n">
        <v>814010</v>
      </c>
      <c r="E66" s="42" t="s">
        <v>239</v>
      </c>
      <c r="F66" s="34" t="s">
        <v>187</v>
      </c>
      <c r="G66" s="0" t="s">
        <v>188</v>
      </c>
      <c r="H66" s="34" t="s">
        <v>160</v>
      </c>
      <c r="I66" s="43" t="n">
        <v>1</v>
      </c>
      <c r="J66" s="43" t="n">
        <v>1</v>
      </c>
      <c r="K66" s="34" t="n">
        <v>60</v>
      </c>
      <c r="L66" s="43" t="n">
        <v>0.9876</v>
      </c>
      <c r="M66" s="44" t="n">
        <f aca="false">K66*L66</f>
        <v>59.256</v>
      </c>
      <c r="N66" s="45" t="n">
        <f aca="false">K66*30</f>
        <v>1800</v>
      </c>
      <c r="O66" s="48" t="n">
        <f aca="false">L66</f>
        <v>0.9876</v>
      </c>
      <c r="P66" s="47" t="n">
        <f aca="false">N66*O66</f>
        <v>1777.68</v>
      </c>
    </row>
    <row r="67" customFormat="false" ht="12.95" hidden="false" customHeight="true" outlineLevel="0" collapsed="false">
      <c r="A67" s="33" t="s">
        <v>184</v>
      </c>
      <c r="B67" s="0" t="s">
        <v>241</v>
      </c>
      <c r="C67" s="34" t="s">
        <v>200</v>
      </c>
      <c r="D67" s="34" t="n">
        <v>147035</v>
      </c>
      <c r="E67" s="42" t="s">
        <v>220</v>
      </c>
      <c r="F67" s="34" t="s">
        <v>187</v>
      </c>
      <c r="G67" s="0" t="s">
        <v>188</v>
      </c>
      <c r="H67" s="34" t="s">
        <v>160</v>
      </c>
      <c r="I67" s="43" t="n">
        <v>1</v>
      </c>
      <c r="J67" s="43" t="n">
        <v>1</v>
      </c>
      <c r="K67" s="34" t="n">
        <v>31</v>
      </c>
      <c r="L67" s="43" t="n">
        <v>0.9678</v>
      </c>
      <c r="M67" s="44" t="n">
        <f aca="false">K67*L67</f>
        <v>30.0018</v>
      </c>
      <c r="N67" s="45" t="n">
        <f aca="false">K67*30</f>
        <v>930</v>
      </c>
      <c r="O67" s="48" t="n">
        <f aca="false">L67</f>
        <v>0.9678</v>
      </c>
      <c r="P67" s="47" t="n">
        <f aca="false">N67*O67</f>
        <v>900.054</v>
      </c>
    </row>
    <row r="68" customFormat="false" ht="12.95" hidden="false" customHeight="true" outlineLevel="0" collapsed="false">
      <c r="A68" s="33" t="s">
        <v>184</v>
      </c>
      <c r="B68" s="0" t="s">
        <v>242</v>
      </c>
      <c r="C68" s="34" t="s">
        <v>200</v>
      </c>
      <c r="D68" s="34" t="n">
        <v>814014</v>
      </c>
      <c r="E68" s="42" t="s">
        <v>220</v>
      </c>
      <c r="F68" s="34" t="s">
        <v>187</v>
      </c>
      <c r="G68" s="0" t="s">
        <v>188</v>
      </c>
      <c r="H68" s="34" t="s">
        <v>160</v>
      </c>
      <c r="I68" s="43" t="n">
        <v>1</v>
      </c>
      <c r="J68" s="43" t="n">
        <v>1</v>
      </c>
      <c r="K68" s="34" t="n">
        <v>111</v>
      </c>
      <c r="L68" s="43" t="n">
        <v>0.9693</v>
      </c>
      <c r="M68" s="44" t="n">
        <f aca="false">K68*L68</f>
        <v>107.5923</v>
      </c>
      <c r="N68" s="45" t="n">
        <f aca="false">K68*30</f>
        <v>3330</v>
      </c>
      <c r="O68" s="48" t="n">
        <f aca="false">L68</f>
        <v>0.9693</v>
      </c>
      <c r="P68" s="47" t="n">
        <f aca="false">N68*O68</f>
        <v>3227.769</v>
      </c>
    </row>
    <row r="69" customFormat="false" ht="12.95" hidden="false" customHeight="true" outlineLevel="0" collapsed="false">
      <c r="A69" s="33" t="s">
        <v>184</v>
      </c>
      <c r="B69" s="0" t="s">
        <v>243</v>
      </c>
      <c r="C69" s="34" t="s">
        <v>200</v>
      </c>
      <c r="D69" s="34" t="n">
        <v>147036</v>
      </c>
      <c r="E69" s="42" t="s">
        <v>244</v>
      </c>
      <c r="F69" s="34" t="s">
        <v>202</v>
      </c>
      <c r="G69" s="0" t="s">
        <v>188</v>
      </c>
      <c r="H69" s="34" t="s">
        <v>160</v>
      </c>
      <c r="I69" s="43" t="n">
        <v>1</v>
      </c>
      <c r="J69" s="43" t="n">
        <v>1</v>
      </c>
      <c r="K69" s="34" t="n">
        <v>56</v>
      </c>
      <c r="L69" s="43" t="n">
        <v>0.9459</v>
      </c>
      <c r="M69" s="44" t="n">
        <f aca="false">K69*L69</f>
        <v>52.9704</v>
      </c>
      <c r="N69" s="45" t="n">
        <f aca="false">K69*30</f>
        <v>1680</v>
      </c>
      <c r="O69" s="48" t="n">
        <f aca="false">L69</f>
        <v>0.9459</v>
      </c>
      <c r="P69" s="47" t="n">
        <f aca="false">N69*O69</f>
        <v>1589.112</v>
      </c>
    </row>
    <row r="70" customFormat="false" ht="12.95" hidden="false" customHeight="true" outlineLevel="0" collapsed="false">
      <c r="A70" s="33" t="s">
        <v>184</v>
      </c>
      <c r="B70" s="0" t="s">
        <v>245</v>
      </c>
      <c r="C70" s="34" t="s">
        <v>200</v>
      </c>
      <c r="D70" s="34" t="n">
        <v>514056</v>
      </c>
      <c r="E70" s="42" t="s">
        <v>244</v>
      </c>
      <c r="F70" s="34" t="s">
        <v>202</v>
      </c>
      <c r="G70" s="0" t="s">
        <v>188</v>
      </c>
      <c r="H70" s="34" t="s">
        <v>160</v>
      </c>
      <c r="I70" s="43" t="n">
        <v>1</v>
      </c>
      <c r="J70" s="43" t="n">
        <v>1</v>
      </c>
      <c r="K70" s="34" t="n">
        <v>62</v>
      </c>
      <c r="L70" s="43" t="n">
        <v>0.9447</v>
      </c>
      <c r="M70" s="44" t="n">
        <f aca="false">K70*L70</f>
        <v>58.5714</v>
      </c>
      <c r="N70" s="45" t="n">
        <f aca="false">K70*30</f>
        <v>1860</v>
      </c>
      <c r="O70" s="48" t="n">
        <f aca="false">L70</f>
        <v>0.9447</v>
      </c>
      <c r="P70" s="47" t="n">
        <f aca="false">N70*O70</f>
        <v>1757.142</v>
      </c>
    </row>
    <row r="71" customFormat="false" ht="12.95" hidden="false" customHeight="true" outlineLevel="0" collapsed="false">
      <c r="A71" s="33" t="s">
        <v>184</v>
      </c>
      <c r="B71" s="0" t="s">
        <v>246</v>
      </c>
      <c r="C71" s="34" t="s">
        <v>200</v>
      </c>
      <c r="D71" s="34" t="n">
        <v>514081</v>
      </c>
      <c r="E71" s="42" t="s">
        <v>247</v>
      </c>
      <c r="F71" s="34" t="s">
        <v>187</v>
      </c>
      <c r="G71" s="0" t="s">
        <v>188</v>
      </c>
      <c r="H71" s="34" t="s">
        <v>160</v>
      </c>
      <c r="I71" s="43" t="n">
        <v>1</v>
      </c>
      <c r="J71" s="43" t="n">
        <v>1</v>
      </c>
      <c r="K71" s="34" t="n">
        <v>19</v>
      </c>
      <c r="L71" s="43" t="n">
        <v>0.9085</v>
      </c>
      <c r="M71" s="44" t="n">
        <f aca="false">K71*L71</f>
        <v>17.2615</v>
      </c>
      <c r="N71" s="45" t="n">
        <f aca="false">K71*30</f>
        <v>570</v>
      </c>
      <c r="O71" s="48" t="n">
        <f aca="false">L71</f>
        <v>0.9085</v>
      </c>
      <c r="P71" s="47" t="n">
        <f aca="false">N71*O71</f>
        <v>517.845</v>
      </c>
    </row>
    <row r="72" customFormat="false" ht="12.95" hidden="false" customHeight="true" outlineLevel="0" collapsed="false">
      <c r="A72" s="33" t="s">
        <v>184</v>
      </c>
      <c r="B72" s="0" t="s">
        <v>248</v>
      </c>
      <c r="C72" s="34" t="s">
        <v>200</v>
      </c>
      <c r="D72" s="34" t="n">
        <v>147038</v>
      </c>
      <c r="E72" s="42" t="s">
        <v>247</v>
      </c>
      <c r="F72" s="34" t="s">
        <v>187</v>
      </c>
      <c r="G72" s="0" t="s">
        <v>188</v>
      </c>
      <c r="H72" s="34" t="s">
        <v>160</v>
      </c>
      <c r="I72" s="43" t="n">
        <v>1</v>
      </c>
      <c r="J72" s="43" t="n">
        <v>1</v>
      </c>
      <c r="K72" s="34" t="n">
        <v>123</v>
      </c>
      <c r="L72" s="43" t="n">
        <v>0.8798</v>
      </c>
      <c r="M72" s="44" t="n">
        <f aca="false">K72*L72</f>
        <v>108.2154</v>
      </c>
      <c r="N72" s="45" t="n">
        <f aca="false">K72*30</f>
        <v>3690</v>
      </c>
      <c r="O72" s="48" t="n">
        <f aca="false">L72</f>
        <v>0.8798</v>
      </c>
      <c r="P72" s="47" t="n">
        <f aca="false">N72*O72</f>
        <v>3246.462</v>
      </c>
    </row>
    <row r="73" customFormat="false" ht="12.95" hidden="false" customHeight="true" outlineLevel="0" collapsed="false">
      <c r="A73" s="33" t="s">
        <v>184</v>
      </c>
      <c r="B73" s="0" t="s">
        <v>249</v>
      </c>
      <c r="C73" s="34" t="s">
        <v>200</v>
      </c>
      <c r="D73" s="34" t="n">
        <v>147039</v>
      </c>
      <c r="E73" s="42" t="s">
        <v>250</v>
      </c>
      <c r="F73" s="34" t="s">
        <v>187</v>
      </c>
      <c r="G73" s="0" t="s">
        <v>188</v>
      </c>
      <c r="H73" s="34" t="s">
        <v>160</v>
      </c>
      <c r="I73" s="43" t="n">
        <v>1</v>
      </c>
      <c r="J73" s="43" t="n">
        <v>1</v>
      </c>
      <c r="K73" s="34" t="n">
        <v>37</v>
      </c>
      <c r="L73" s="43" t="n">
        <v>0.968</v>
      </c>
      <c r="M73" s="44" t="n">
        <f aca="false">K73*L73</f>
        <v>35.816</v>
      </c>
      <c r="N73" s="45" t="n">
        <f aca="false">K73*30</f>
        <v>1110</v>
      </c>
      <c r="O73" s="48" t="n">
        <f aca="false">L73</f>
        <v>0.968</v>
      </c>
      <c r="P73" s="47" t="n">
        <f aca="false">N73*O73</f>
        <v>1074.48</v>
      </c>
    </row>
    <row r="74" customFormat="false" ht="12.95" hidden="false" customHeight="true" outlineLevel="0" collapsed="false">
      <c r="A74" s="33" t="s">
        <v>184</v>
      </c>
      <c r="B74" s="76" t="s">
        <v>251</v>
      </c>
      <c r="C74" s="77" t="s">
        <v>200</v>
      </c>
      <c r="D74" s="77" t="n">
        <v>514054</v>
      </c>
      <c r="E74" s="78" t="s">
        <v>252</v>
      </c>
      <c r="F74" s="77" t="s">
        <v>187</v>
      </c>
      <c r="G74" s="76" t="s">
        <v>188</v>
      </c>
      <c r="H74" s="34" t="s">
        <v>160</v>
      </c>
      <c r="I74" s="43" t="n">
        <v>1</v>
      </c>
      <c r="J74" s="43" t="n">
        <v>1</v>
      </c>
      <c r="K74" s="34" t="n">
        <v>81</v>
      </c>
      <c r="L74" s="43" t="n">
        <v>0.9724</v>
      </c>
      <c r="M74" s="44" t="n">
        <f aca="false">K74*L74</f>
        <v>78.7644</v>
      </c>
      <c r="N74" s="45" t="n">
        <f aca="false">K74*30</f>
        <v>2430</v>
      </c>
      <c r="O74" s="48" t="n">
        <f aca="false">L74</f>
        <v>0.9724</v>
      </c>
      <c r="P74" s="47" t="n">
        <f aca="false">N74*O74</f>
        <v>2362.932</v>
      </c>
    </row>
    <row r="75" customFormat="false" ht="12.95" hidden="false" customHeight="true" outlineLevel="0" collapsed="false">
      <c r="A75" s="33" t="s">
        <v>184</v>
      </c>
      <c r="B75" s="0" t="s">
        <v>253</v>
      </c>
      <c r="C75" s="34" t="s">
        <v>200</v>
      </c>
      <c r="D75" s="34" t="n">
        <v>147040</v>
      </c>
      <c r="E75" s="42" t="s">
        <v>254</v>
      </c>
      <c r="F75" s="34" t="s">
        <v>187</v>
      </c>
      <c r="G75" s="0" t="s">
        <v>188</v>
      </c>
      <c r="H75" s="34" t="s">
        <v>160</v>
      </c>
      <c r="I75" s="43" t="n">
        <v>1</v>
      </c>
      <c r="J75" s="43" t="n">
        <v>1</v>
      </c>
      <c r="K75" s="34" t="n">
        <v>20</v>
      </c>
      <c r="L75" s="43" t="n">
        <v>0.9815</v>
      </c>
      <c r="M75" s="44" t="n">
        <f aca="false">K75*L75</f>
        <v>19.63</v>
      </c>
      <c r="N75" s="45" t="n">
        <f aca="false">K75*30</f>
        <v>600</v>
      </c>
      <c r="O75" s="48" t="n">
        <f aca="false">L75</f>
        <v>0.9815</v>
      </c>
      <c r="P75" s="47" t="n">
        <f aca="false">N75*O75</f>
        <v>588.9</v>
      </c>
    </row>
    <row r="76" customFormat="false" ht="12.95" hidden="false" customHeight="true" outlineLevel="0" collapsed="false">
      <c r="A76" s="33" t="s">
        <v>184</v>
      </c>
      <c r="B76" s="0" t="s">
        <v>255</v>
      </c>
      <c r="C76" s="34" t="s">
        <v>200</v>
      </c>
      <c r="D76" s="34" t="n">
        <v>514084</v>
      </c>
      <c r="E76" s="42" t="s">
        <v>254</v>
      </c>
      <c r="F76" s="34" t="s">
        <v>187</v>
      </c>
      <c r="G76" s="0" t="s">
        <v>188</v>
      </c>
      <c r="H76" s="34" t="s">
        <v>160</v>
      </c>
      <c r="I76" s="43" t="n">
        <v>1</v>
      </c>
      <c r="J76" s="43" t="n">
        <v>1</v>
      </c>
      <c r="K76" s="34" t="n">
        <v>107</v>
      </c>
      <c r="L76" s="43" t="n">
        <v>0.9856</v>
      </c>
      <c r="M76" s="44" t="n">
        <f aca="false">K76*L76</f>
        <v>105.4592</v>
      </c>
      <c r="N76" s="45" t="n">
        <f aca="false">K76*30</f>
        <v>3210</v>
      </c>
      <c r="O76" s="48" t="n">
        <f aca="false">L76</f>
        <v>0.9856</v>
      </c>
      <c r="P76" s="47" t="n">
        <f aca="false">N76*O76</f>
        <v>3163.776</v>
      </c>
    </row>
    <row r="77" customFormat="false" ht="12.95" hidden="false" customHeight="true" outlineLevel="0" collapsed="false">
      <c r="A77" s="33" t="s">
        <v>184</v>
      </c>
      <c r="B77" s="0" t="s">
        <v>256</v>
      </c>
      <c r="C77" s="34" t="s">
        <v>200</v>
      </c>
      <c r="D77" s="34" t="n">
        <v>147041</v>
      </c>
      <c r="E77" s="42" t="s">
        <v>252</v>
      </c>
      <c r="F77" s="34" t="s">
        <v>187</v>
      </c>
      <c r="G77" s="0" t="s">
        <v>188</v>
      </c>
      <c r="H77" s="34" t="s">
        <v>160</v>
      </c>
      <c r="I77" s="43" t="n">
        <v>1</v>
      </c>
      <c r="J77" s="43" t="n">
        <v>1</v>
      </c>
      <c r="K77" s="34" t="n">
        <v>28</v>
      </c>
      <c r="L77" s="43" t="n">
        <v>0.9622</v>
      </c>
      <c r="M77" s="44" t="n">
        <f aca="false">K77*L77</f>
        <v>26.9416</v>
      </c>
      <c r="N77" s="45" t="n">
        <f aca="false">K77*30</f>
        <v>840</v>
      </c>
      <c r="O77" s="48" t="n">
        <f aca="false">L77</f>
        <v>0.9622</v>
      </c>
      <c r="P77" s="47" t="n">
        <f aca="false">N77*O77</f>
        <v>808.248</v>
      </c>
    </row>
    <row r="78" customFormat="false" ht="12.95" hidden="false" customHeight="true" outlineLevel="0" collapsed="false">
      <c r="A78" s="33" t="s">
        <v>184</v>
      </c>
      <c r="B78" s="0" t="s">
        <v>257</v>
      </c>
      <c r="C78" s="34" t="s">
        <v>200</v>
      </c>
      <c r="D78" s="34" t="n">
        <v>514087</v>
      </c>
      <c r="E78" s="42" t="s">
        <v>252</v>
      </c>
      <c r="F78" s="34" t="s">
        <v>187</v>
      </c>
      <c r="G78" s="0" t="s">
        <v>188</v>
      </c>
      <c r="H78" s="34" t="s">
        <v>160</v>
      </c>
      <c r="I78" s="43" t="n">
        <v>1</v>
      </c>
      <c r="J78" s="43" t="n">
        <v>1</v>
      </c>
      <c r="K78" s="34" t="n">
        <v>43</v>
      </c>
      <c r="L78" s="43" t="n">
        <v>0.8987</v>
      </c>
      <c r="M78" s="44" t="n">
        <f aca="false">K78*L78</f>
        <v>38.6441</v>
      </c>
      <c r="N78" s="45" t="n">
        <f aca="false">K78*30</f>
        <v>1290</v>
      </c>
      <c r="O78" s="48" t="n">
        <f aca="false">L78</f>
        <v>0.8987</v>
      </c>
      <c r="P78" s="47" t="n">
        <f aca="false">N78*O78</f>
        <v>1159.323</v>
      </c>
    </row>
    <row r="79" customFormat="false" ht="12.95" hidden="false" customHeight="true" outlineLevel="0" collapsed="false">
      <c r="A79" s="33" t="s">
        <v>184</v>
      </c>
      <c r="B79" s="0" t="s">
        <v>258</v>
      </c>
      <c r="C79" s="34" t="s">
        <v>200</v>
      </c>
      <c r="D79" s="34" t="n">
        <v>147042</v>
      </c>
      <c r="E79" s="42" t="s">
        <v>259</v>
      </c>
      <c r="F79" s="34" t="s">
        <v>187</v>
      </c>
      <c r="G79" s="0" t="s">
        <v>188</v>
      </c>
      <c r="H79" s="34" t="s">
        <v>160</v>
      </c>
      <c r="I79" s="43" t="n">
        <v>1</v>
      </c>
      <c r="J79" s="43" t="n">
        <v>1</v>
      </c>
      <c r="K79" s="34" t="n">
        <v>59</v>
      </c>
      <c r="L79" s="43" t="n">
        <v>0.9595</v>
      </c>
      <c r="M79" s="44" t="n">
        <f aca="false">K79*L79</f>
        <v>56.6105</v>
      </c>
      <c r="N79" s="45" t="n">
        <f aca="false">K79*30</f>
        <v>1770</v>
      </c>
      <c r="O79" s="48" t="n">
        <f aca="false">L79</f>
        <v>0.9595</v>
      </c>
      <c r="P79" s="47" t="n">
        <f aca="false">N79*O79</f>
        <v>1698.315</v>
      </c>
    </row>
    <row r="80" customFormat="false" ht="12.95" hidden="false" customHeight="true" outlineLevel="0" collapsed="false">
      <c r="A80" s="33" t="s">
        <v>184</v>
      </c>
      <c r="B80" s="0" t="s">
        <v>260</v>
      </c>
      <c r="C80" s="34" t="s">
        <v>200</v>
      </c>
      <c r="D80" s="34" t="n">
        <v>514055</v>
      </c>
      <c r="E80" s="42" t="s">
        <v>259</v>
      </c>
      <c r="F80" s="34" t="s">
        <v>187</v>
      </c>
      <c r="G80" s="0" t="s">
        <v>188</v>
      </c>
      <c r="H80" s="34" t="s">
        <v>160</v>
      </c>
      <c r="I80" s="43" t="n">
        <v>1</v>
      </c>
      <c r="J80" s="43" t="n">
        <v>1</v>
      </c>
      <c r="K80" s="34" t="n">
        <v>74</v>
      </c>
      <c r="L80" s="43" t="n">
        <v>0.9504</v>
      </c>
      <c r="M80" s="44" t="n">
        <f aca="false">K80*L80</f>
        <v>70.3296</v>
      </c>
      <c r="N80" s="45" t="n">
        <f aca="false">K80*30</f>
        <v>2220</v>
      </c>
      <c r="O80" s="48" t="n">
        <f aca="false">L80</f>
        <v>0.9504</v>
      </c>
      <c r="P80" s="47" t="n">
        <f aca="false">N80*O80</f>
        <v>2109.888</v>
      </c>
    </row>
    <row r="81" customFormat="false" ht="12.95" hidden="false" customHeight="true" outlineLevel="0" collapsed="false">
      <c r="A81" s="33" t="s">
        <v>184</v>
      </c>
      <c r="B81" s="0" t="s">
        <v>261</v>
      </c>
      <c r="C81" s="34" t="s">
        <v>200</v>
      </c>
      <c r="D81" s="34" t="n">
        <v>147044</v>
      </c>
      <c r="E81" s="42" t="s">
        <v>262</v>
      </c>
      <c r="F81" s="34" t="s">
        <v>187</v>
      </c>
      <c r="G81" s="0" t="s">
        <v>188</v>
      </c>
      <c r="H81" s="34" t="s">
        <v>160</v>
      </c>
      <c r="I81" s="43" t="n">
        <v>1</v>
      </c>
      <c r="J81" s="43" t="n">
        <v>1</v>
      </c>
      <c r="K81" s="34" t="n">
        <v>61</v>
      </c>
      <c r="L81" s="43" t="n">
        <v>0.9578</v>
      </c>
      <c r="M81" s="44" t="n">
        <f aca="false">K81*L81</f>
        <v>58.4258</v>
      </c>
      <c r="N81" s="45" t="n">
        <f aca="false">K81*30</f>
        <v>1830</v>
      </c>
      <c r="O81" s="48" t="n">
        <f aca="false">L81</f>
        <v>0.9578</v>
      </c>
      <c r="P81" s="47" t="n">
        <f aca="false">N81*O81</f>
        <v>1752.774</v>
      </c>
    </row>
    <row r="82" customFormat="false" ht="12.95" hidden="false" customHeight="true" outlineLevel="0" collapsed="false">
      <c r="A82" s="33" t="s">
        <v>184</v>
      </c>
      <c r="B82" s="76" t="s">
        <v>263</v>
      </c>
      <c r="C82" s="77" t="s">
        <v>200</v>
      </c>
      <c r="D82" s="77" t="n">
        <v>514072</v>
      </c>
      <c r="E82" s="78" t="s">
        <v>264</v>
      </c>
      <c r="F82" s="77" t="s">
        <v>187</v>
      </c>
      <c r="G82" s="0" t="s">
        <v>188</v>
      </c>
      <c r="H82" s="34" t="s">
        <v>160</v>
      </c>
      <c r="I82" s="43" t="n">
        <v>1</v>
      </c>
      <c r="J82" s="43" t="n">
        <v>1</v>
      </c>
      <c r="K82" s="34" t="n">
        <v>0</v>
      </c>
      <c r="L82" s="43" t="n">
        <v>0.935</v>
      </c>
      <c r="M82" s="44" t="n">
        <f aca="false">K82*L82</f>
        <v>0</v>
      </c>
      <c r="N82" s="45" t="n">
        <f aca="false">K82*30</f>
        <v>0</v>
      </c>
      <c r="O82" s="48" t="n">
        <f aca="false">L82</f>
        <v>0.935</v>
      </c>
      <c r="P82" s="47" t="n">
        <f aca="false">N82*O82</f>
        <v>0</v>
      </c>
    </row>
    <row r="83" customFormat="false" ht="12.95" hidden="false" customHeight="true" outlineLevel="0" collapsed="false">
      <c r="A83" s="33" t="s">
        <v>184</v>
      </c>
      <c r="B83" s="0" t="s">
        <v>265</v>
      </c>
      <c r="C83" s="34" t="s">
        <v>200</v>
      </c>
      <c r="D83" s="34" t="n">
        <v>147045</v>
      </c>
      <c r="E83" s="42" t="s">
        <v>266</v>
      </c>
      <c r="F83" s="34" t="s">
        <v>187</v>
      </c>
      <c r="G83" s="0" t="s">
        <v>188</v>
      </c>
      <c r="H83" s="34" t="s">
        <v>160</v>
      </c>
      <c r="I83" s="43" t="n">
        <v>1</v>
      </c>
      <c r="J83" s="43" t="n">
        <v>1</v>
      </c>
      <c r="K83" s="34" t="n">
        <v>23</v>
      </c>
      <c r="L83" s="43" t="n">
        <v>0.998</v>
      </c>
      <c r="M83" s="44" t="n">
        <f aca="false">K83*L83</f>
        <v>22.954</v>
      </c>
      <c r="N83" s="45" t="n">
        <f aca="false">K83*30</f>
        <v>690</v>
      </c>
      <c r="O83" s="48" t="n">
        <f aca="false">L83</f>
        <v>0.998</v>
      </c>
      <c r="P83" s="47" t="n">
        <f aca="false">N83*O83</f>
        <v>688.62</v>
      </c>
    </row>
    <row r="84" customFormat="false" ht="12.95" hidden="false" customHeight="true" outlineLevel="0" collapsed="false">
      <c r="A84" s="33" t="s">
        <v>184</v>
      </c>
      <c r="B84" s="0" t="s">
        <v>267</v>
      </c>
      <c r="C84" s="34" t="s">
        <v>200</v>
      </c>
      <c r="D84" s="34" t="n">
        <v>514071</v>
      </c>
      <c r="E84" s="42" t="s">
        <v>266</v>
      </c>
      <c r="F84" s="34" t="s">
        <v>187</v>
      </c>
      <c r="G84" s="0" t="s">
        <v>188</v>
      </c>
      <c r="H84" s="34" t="s">
        <v>160</v>
      </c>
      <c r="I84" s="43" t="n">
        <v>1</v>
      </c>
      <c r="J84" s="43" t="n">
        <v>1</v>
      </c>
      <c r="K84" s="34" t="n">
        <v>46</v>
      </c>
      <c r="L84" s="43" t="n">
        <v>0.9981</v>
      </c>
      <c r="M84" s="44" t="n">
        <f aca="false">K84*L84</f>
        <v>45.9126</v>
      </c>
      <c r="N84" s="45" t="n">
        <f aca="false">K84*30</f>
        <v>1380</v>
      </c>
      <c r="O84" s="48" t="n">
        <f aca="false">L84</f>
        <v>0.9981</v>
      </c>
      <c r="P84" s="47" t="n">
        <f aca="false">N84*O84</f>
        <v>1377.378</v>
      </c>
    </row>
    <row r="85" customFormat="false" ht="12.95" hidden="false" customHeight="true" outlineLevel="0" collapsed="false">
      <c r="A85" s="33" t="s">
        <v>184</v>
      </c>
      <c r="B85" s="0" t="s">
        <v>268</v>
      </c>
      <c r="C85" s="34" t="s">
        <v>200</v>
      </c>
      <c r="D85" s="34" t="n">
        <v>147046</v>
      </c>
      <c r="E85" s="42" t="s">
        <v>205</v>
      </c>
      <c r="F85" s="34" t="s">
        <v>202</v>
      </c>
      <c r="G85" s="0" t="s">
        <v>188</v>
      </c>
      <c r="H85" s="34" t="s">
        <v>160</v>
      </c>
      <c r="I85" s="43" t="n">
        <v>1</v>
      </c>
      <c r="J85" s="43" t="n">
        <v>1</v>
      </c>
      <c r="K85" s="34" t="n">
        <v>62</v>
      </c>
      <c r="L85" s="43" t="n">
        <v>0.8082</v>
      </c>
      <c r="M85" s="44" t="n">
        <f aca="false">K85*L85</f>
        <v>50.1084</v>
      </c>
      <c r="N85" s="45" t="n">
        <f aca="false">K85*30</f>
        <v>1860</v>
      </c>
      <c r="O85" s="48" t="n">
        <f aca="false">L85</f>
        <v>0.8082</v>
      </c>
      <c r="P85" s="47" t="n">
        <f aca="false">N85*O85</f>
        <v>1503.252</v>
      </c>
    </row>
    <row r="86" customFormat="false" ht="12.95" hidden="false" customHeight="true" outlineLevel="0" collapsed="false">
      <c r="A86" s="33" t="s">
        <v>184</v>
      </c>
      <c r="B86" s="76" t="s">
        <v>269</v>
      </c>
      <c r="C86" s="77" t="s">
        <v>200</v>
      </c>
      <c r="D86" s="77" t="n">
        <v>514057</v>
      </c>
      <c r="E86" s="78" t="s">
        <v>270</v>
      </c>
      <c r="F86" s="77" t="s">
        <v>202</v>
      </c>
      <c r="G86" s="0" t="s">
        <v>188</v>
      </c>
      <c r="H86" s="34" t="s">
        <v>160</v>
      </c>
      <c r="I86" s="43" t="n">
        <v>1</v>
      </c>
      <c r="J86" s="43" t="n">
        <v>1</v>
      </c>
      <c r="K86" s="34" t="n">
        <v>46</v>
      </c>
      <c r="L86" s="43" t="n">
        <v>0.8161</v>
      </c>
      <c r="M86" s="44" t="n">
        <f aca="false">K86*L86</f>
        <v>37.5406</v>
      </c>
      <c r="N86" s="45" t="n">
        <f aca="false">K86*30</f>
        <v>1380</v>
      </c>
      <c r="O86" s="48" t="n">
        <f aca="false">L86</f>
        <v>0.8161</v>
      </c>
      <c r="P86" s="47" t="n">
        <f aca="false">N86*O86</f>
        <v>1126.218</v>
      </c>
    </row>
    <row r="87" customFormat="false" ht="12.95" hidden="false" customHeight="true" outlineLevel="0" collapsed="false">
      <c r="A87" s="33" t="s">
        <v>184</v>
      </c>
      <c r="B87" s="0" t="s">
        <v>271</v>
      </c>
      <c r="C87" s="34" t="s">
        <v>200</v>
      </c>
      <c r="D87" s="34" t="n">
        <v>147048</v>
      </c>
      <c r="E87" s="42" t="s">
        <v>272</v>
      </c>
      <c r="F87" s="34" t="s">
        <v>187</v>
      </c>
      <c r="G87" s="0" t="s">
        <v>188</v>
      </c>
      <c r="H87" s="34" t="s">
        <v>160</v>
      </c>
      <c r="I87" s="43" t="n">
        <v>1</v>
      </c>
      <c r="J87" s="43" t="n">
        <v>1</v>
      </c>
      <c r="K87" s="34" t="n">
        <v>26</v>
      </c>
      <c r="L87" s="43" t="n">
        <v>0.9467</v>
      </c>
      <c r="M87" s="44" t="n">
        <f aca="false">K87*L87</f>
        <v>24.6142</v>
      </c>
      <c r="N87" s="45" t="n">
        <f aca="false">K87*30</f>
        <v>780</v>
      </c>
      <c r="O87" s="48" t="n">
        <f aca="false">L87</f>
        <v>0.9467</v>
      </c>
      <c r="P87" s="47" t="n">
        <f aca="false">N87*O87</f>
        <v>738.426</v>
      </c>
    </row>
    <row r="88" customFormat="false" ht="12.95" hidden="false" customHeight="true" outlineLevel="0" collapsed="false">
      <c r="A88" s="33" t="s">
        <v>184</v>
      </c>
      <c r="B88" s="0" t="s">
        <v>273</v>
      </c>
      <c r="C88" s="34" t="s">
        <v>200</v>
      </c>
      <c r="D88" s="34" t="n">
        <v>514080</v>
      </c>
      <c r="E88" s="42" t="s">
        <v>272</v>
      </c>
      <c r="F88" s="34" t="s">
        <v>187</v>
      </c>
      <c r="G88" s="0" t="s">
        <v>188</v>
      </c>
      <c r="H88" s="34" t="s">
        <v>160</v>
      </c>
      <c r="I88" s="43" t="n">
        <v>1</v>
      </c>
      <c r="J88" s="43" t="n">
        <v>1</v>
      </c>
      <c r="K88" s="34" t="n">
        <v>18</v>
      </c>
      <c r="L88" s="43" t="n">
        <v>0.9086</v>
      </c>
      <c r="M88" s="44" t="n">
        <f aca="false">K88*L88</f>
        <v>16.3548</v>
      </c>
      <c r="N88" s="45" t="n">
        <f aca="false">K88*30</f>
        <v>540</v>
      </c>
      <c r="O88" s="48" t="n">
        <f aca="false">L88</f>
        <v>0.9086</v>
      </c>
      <c r="P88" s="47" t="n">
        <f aca="false">N88*O88</f>
        <v>490.644</v>
      </c>
    </row>
    <row r="89" customFormat="false" ht="12.95" hidden="false" customHeight="true" outlineLevel="0" collapsed="false">
      <c r="A89" s="33" t="s">
        <v>184</v>
      </c>
      <c r="B89" s="0" t="s">
        <v>274</v>
      </c>
      <c r="C89" s="34" t="s">
        <v>200</v>
      </c>
      <c r="D89" s="34" t="n">
        <v>147050</v>
      </c>
      <c r="E89" s="42" t="s">
        <v>275</v>
      </c>
      <c r="F89" s="34" t="s">
        <v>202</v>
      </c>
      <c r="G89" s="0" t="s">
        <v>188</v>
      </c>
      <c r="H89" s="34" t="s">
        <v>160</v>
      </c>
      <c r="I89" s="43" t="n">
        <v>1</v>
      </c>
      <c r="J89" s="43" t="n">
        <v>1</v>
      </c>
      <c r="K89" s="34" t="n">
        <v>15</v>
      </c>
      <c r="L89" s="43" t="n">
        <v>0.9145</v>
      </c>
      <c r="M89" s="44" t="n">
        <f aca="false">K89*L89</f>
        <v>13.7175</v>
      </c>
      <c r="N89" s="45" t="n">
        <f aca="false">K89*30</f>
        <v>450</v>
      </c>
      <c r="O89" s="48" t="n">
        <f aca="false">L89</f>
        <v>0.9145</v>
      </c>
      <c r="P89" s="47" t="n">
        <f aca="false">N89*O89</f>
        <v>411.525</v>
      </c>
    </row>
    <row r="90" customFormat="false" ht="12.95" hidden="false" customHeight="true" outlineLevel="0" collapsed="false">
      <c r="A90" s="33" t="s">
        <v>184</v>
      </c>
      <c r="B90" s="0" t="s">
        <v>276</v>
      </c>
      <c r="C90" s="34" t="s">
        <v>200</v>
      </c>
      <c r="D90" s="34" t="n">
        <v>147052</v>
      </c>
      <c r="E90" s="42" t="s">
        <v>277</v>
      </c>
      <c r="F90" s="34" t="s">
        <v>187</v>
      </c>
      <c r="G90" s="0" t="s">
        <v>188</v>
      </c>
      <c r="H90" s="34" t="s">
        <v>160</v>
      </c>
      <c r="I90" s="43" t="n">
        <v>1</v>
      </c>
      <c r="J90" s="43" t="n">
        <v>1</v>
      </c>
      <c r="K90" s="34" t="n">
        <v>40</v>
      </c>
      <c r="L90" s="43" t="n">
        <v>0.9488</v>
      </c>
      <c r="M90" s="44" t="n">
        <f aca="false">K90*L90</f>
        <v>37.952</v>
      </c>
      <c r="N90" s="45" t="n">
        <f aca="false">K90*30</f>
        <v>1200</v>
      </c>
      <c r="O90" s="48" t="n">
        <f aca="false">L90</f>
        <v>0.9488</v>
      </c>
      <c r="P90" s="47" t="n">
        <f aca="false">N90*O90</f>
        <v>1138.56</v>
      </c>
    </row>
    <row r="91" customFormat="false" ht="12.95" hidden="false" customHeight="true" outlineLevel="0" collapsed="false">
      <c r="A91" s="33" t="s">
        <v>184</v>
      </c>
      <c r="B91" s="0" t="s">
        <v>278</v>
      </c>
      <c r="C91" s="34" t="s">
        <v>200</v>
      </c>
      <c r="D91" s="34" t="n">
        <v>514015</v>
      </c>
      <c r="E91" s="42" t="s">
        <v>277</v>
      </c>
      <c r="F91" s="34" t="s">
        <v>187</v>
      </c>
      <c r="G91" s="0" t="s">
        <v>188</v>
      </c>
      <c r="H91" s="34" t="s">
        <v>160</v>
      </c>
      <c r="I91" s="43" t="n">
        <v>1</v>
      </c>
      <c r="J91" s="43" t="n">
        <v>1</v>
      </c>
      <c r="K91" s="34" t="n">
        <v>65</v>
      </c>
      <c r="L91" s="43" t="n">
        <v>0.9481</v>
      </c>
      <c r="M91" s="44" t="n">
        <f aca="false">K91*L91</f>
        <v>61.6265</v>
      </c>
      <c r="N91" s="45" t="n">
        <f aca="false">K91*30</f>
        <v>1950</v>
      </c>
      <c r="O91" s="48" t="n">
        <f aca="false">L91</f>
        <v>0.9481</v>
      </c>
      <c r="P91" s="47" t="n">
        <f aca="false">N91*O91</f>
        <v>1848.795</v>
      </c>
    </row>
    <row r="92" customFormat="false" ht="12.95" hidden="false" customHeight="true" outlineLevel="0" collapsed="false">
      <c r="A92" s="33" t="s">
        <v>184</v>
      </c>
      <c r="B92" s="0" t="s">
        <v>279</v>
      </c>
      <c r="C92" s="34" t="s">
        <v>200</v>
      </c>
      <c r="D92" s="34" t="n">
        <v>147053</v>
      </c>
      <c r="E92" s="42" t="s">
        <v>280</v>
      </c>
      <c r="F92" s="34" t="s">
        <v>187</v>
      </c>
      <c r="G92" s="0" t="s">
        <v>188</v>
      </c>
      <c r="H92" s="34" t="s">
        <v>160</v>
      </c>
      <c r="I92" s="43" t="n">
        <v>1</v>
      </c>
      <c r="J92" s="43" t="n">
        <v>1</v>
      </c>
      <c r="K92" s="34" t="n">
        <v>36</v>
      </c>
      <c r="L92" s="43" t="n">
        <v>0.9003</v>
      </c>
      <c r="M92" s="44" t="n">
        <f aca="false">K92*L92</f>
        <v>32.4108</v>
      </c>
      <c r="N92" s="45" t="n">
        <f aca="false">K92*30</f>
        <v>1080</v>
      </c>
      <c r="O92" s="48" t="n">
        <f aca="false">L92</f>
        <v>0.9003</v>
      </c>
      <c r="P92" s="47" t="n">
        <f aca="false">N92*O92</f>
        <v>972.324</v>
      </c>
    </row>
    <row r="93" customFormat="false" ht="12.95" hidden="false" customHeight="true" outlineLevel="0" collapsed="false">
      <c r="A93" s="33" t="s">
        <v>184</v>
      </c>
      <c r="B93" s="0" t="s">
        <v>281</v>
      </c>
      <c r="C93" s="34" t="s">
        <v>200</v>
      </c>
      <c r="D93" s="34" t="n">
        <v>514088</v>
      </c>
      <c r="E93" s="42" t="s">
        <v>280</v>
      </c>
      <c r="F93" s="34" t="s">
        <v>187</v>
      </c>
      <c r="G93" s="0" t="s">
        <v>188</v>
      </c>
      <c r="H93" s="34" t="s">
        <v>160</v>
      </c>
      <c r="I93" s="43" t="n">
        <v>1</v>
      </c>
      <c r="J93" s="43" t="n">
        <v>1</v>
      </c>
      <c r="K93" s="34" t="n">
        <v>68</v>
      </c>
      <c r="L93" s="43" t="n">
        <v>0.882</v>
      </c>
      <c r="M93" s="44" t="n">
        <f aca="false">K93*L93</f>
        <v>59.976</v>
      </c>
      <c r="N93" s="45" t="n">
        <f aca="false">K93*30</f>
        <v>2040</v>
      </c>
      <c r="O93" s="48" t="n">
        <f aca="false">L93</f>
        <v>0.882</v>
      </c>
      <c r="P93" s="47" t="n">
        <f aca="false">N93*O93</f>
        <v>1799.28</v>
      </c>
    </row>
    <row r="94" customFormat="false" ht="12.95" hidden="false" customHeight="true" outlineLevel="0" collapsed="false">
      <c r="A94" s="33" t="s">
        <v>184</v>
      </c>
      <c r="B94" s="0" t="s">
        <v>282</v>
      </c>
      <c r="C94" s="34" t="s">
        <v>200</v>
      </c>
      <c r="D94" s="34" t="n">
        <v>147055</v>
      </c>
      <c r="E94" s="42" t="s">
        <v>239</v>
      </c>
      <c r="F94" s="34" t="s">
        <v>187</v>
      </c>
      <c r="G94" s="0" t="s">
        <v>188</v>
      </c>
      <c r="H94" s="34" t="s">
        <v>160</v>
      </c>
      <c r="I94" s="43" t="n">
        <v>1</v>
      </c>
      <c r="J94" s="43" t="n">
        <v>1</v>
      </c>
      <c r="K94" s="34" t="n">
        <v>49</v>
      </c>
      <c r="L94" s="43" t="n">
        <v>0.986</v>
      </c>
      <c r="M94" s="44" t="n">
        <f aca="false">K94*L94</f>
        <v>48.314</v>
      </c>
      <c r="N94" s="45" t="n">
        <f aca="false">K94*30</f>
        <v>1470</v>
      </c>
      <c r="O94" s="48" t="n">
        <f aca="false">L94</f>
        <v>0.986</v>
      </c>
      <c r="P94" s="47" t="n">
        <f aca="false">N94*O94</f>
        <v>1449.42</v>
      </c>
    </row>
    <row r="95" customFormat="false" ht="12.95" hidden="false" customHeight="true" outlineLevel="0" collapsed="false">
      <c r="A95" s="33" t="s">
        <v>184</v>
      </c>
      <c r="B95" s="0" t="s">
        <v>283</v>
      </c>
      <c r="C95" s="34" t="s">
        <v>200</v>
      </c>
      <c r="D95" s="34" t="n">
        <v>814009</v>
      </c>
      <c r="E95" s="42" t="s">
        <v>239</v>
      </c>
      <c r="F95" s="34" t="s">
        <v>187</v>
      </c>
      <c r="G95" s="0" t="s">
        <v>188</v>
      </c>
      <c r="H95" s="34" t="s">
        <v>160</v>
      </c>
      <c r="I95" s="43" t="n">
        <v>1</v>
      </c>
      <c r="J95" s="43" t="n">
        <v>1</v>
      </c>
      <c r="K95" s="34" t="n">
        <v>60</v>
      </c>
      <c r="L95" s="43" t="n">
        <v>0.9866</v>
      </c>
      <c r="M95" s="44" t="n">
        <f aca="false">K95*L95</f>
        <v>59.196</v>
      </c>
      <c r="N95" s="45" t="n">
        <f aca="false">K95*30</f>
        <v>1800</v>
      </c>
      <c r="O95" s="48" t="n">
        <f aca="false">L95</f>
        <v>0.9866</v>
      </c>
      <c r="P95" s="47" t="n">
        <f aca="false">N95*O95</f>
        <v>1775.88</v>
      </c>
    </row>
    <row r="96" customFormat="false" ht="12.95" hidden="false" customHeight="true" outlineLevel="0" collapsed="false">
      <c r="A96" s="33" t="s">
        <v>184</v>
      </c>
      <c r="B96" s="0" t="s">
        <v>284</v>
      </c>
      <c r="C96" s="34" t="s">
        <v>200</v>
      </c>
      <c r="D96" s="34" t="n">
        <v>147056</v>
      </c>
      <c r="E96" s="42" t="s">
        <v>285</v>
      </c>
      <c r="F96" s="34" t="s">
        <v>187</v>
      </c>
      <c r="G96" s="0" t="s">
        <v>188</v>
      </c>
      <c r="H96" s="34" t="s">
        <v>160</v>
      </c>
      <c r="I96" s="43" t="n">
        <v>1</v>
      </c>
      <c r="J96" s="43" t="n">
        <v>1</v>
      </c>
      <c r="K96" s="34" t="n">
        <v>60</v>
      </c>
      <c r="L96" s="43" t="n">
        <v>0.9731</v>
      </c>
      <c r="M96" s="44" t="n">
        <f aca="false">K96*L96</f>
        <v>58.386</v>
      </c>
      <c r="N96" s="45" t="n">
        <f aca="false">K96*30</f>
        <v>1800</v>
      </c>
      <c r="O96" s="48" t="n">
        <f aca="false">L96</f>
        <v>0.9731</v>
      </c>
      <c r="P96" s="47" t="n">
        <f aca="false">N96*O96</f>
        <v>1751.58</v>
      </c>
    </row>
    <row r="97" customFormat="false" ht="12.95" hidden="false" customHeight="true" outlineLevel="0" collapsed="false">
      <c r="A97" s="33" t="s">
        <v>184</v>
      </c>
      <c r="B97" s="0" t="s">
        <v>286</v>
      </c>
      <c r="C97" s="34" t="s">
        <v>200</v>
      </c>
      <c r="D97" s="34" t="n">
        <v>514017</v>
      </c>
      <c r="E97" s="42" t="s">
        <v>285</v>
      </c>
      <c r="F97" s="34" t="s">
        <v>187</v>
      </c>
      <c r="G97" s="0" t="s">
        <v>188</v>
      </c>
      <c r="H97" s="34" t="s">
        <v>160</v>
      </c>
      <c r="I97" s="43" t="n">
        <v>1</v>
      </c>
      <c r="J97" s="43" t="n">
        <v>1</v>
      </c>
      <c r="K97" s="34" t="n">
        <v>75</v>
      </c>
      <c r="L97" s="43" t="n">
        <v>0.9762</v>
      </c>
      <c r="M97" s="44" t="n">
        <f aca="false">K97*L97</f>
        <v>73.215</v>
      </c>
      <c r="N97" s="45" t="n">
        <f aca="false">K97*30</f>
        <v>2250</v>
      </c>
      <c r="O97" s="48" t="n">
        <f aca="false">L97</f>
        <v>0.9762</v>
      </c>
      <c r="P97" s="47" t="n">
        <f aca="false">N97*O97</f>
        <v>2196.45</v>
      </c>
    </row>
    <row r="98" customFormat="false" ht="12.95" hidden="false" customHeight="true" outlineLevel="0" collapsed="false">
      <c r="A98" s="33" t="s">
        <v>184</v>
      </c>
      <c r="B98" s="0" t="s">
        <v>287</v>
      </c>
      <c r="C98" s="34" t="s">
        <v>200</v>
      </c>
      <c r="D98" s="34" t="n">
        <v>147057</v>
      </c>
      <c r="E98" s="42" t="s">
        <v>288</v>
      </c>
      <c r="F98" s="34" t="s">
        <v>187</v>
      </c>
      <c r="G98" s="0" t="s">
        <v>188</v>
      </c>
      <c r="H98" s="34" t="s">
        <v>160</v>
      </c>
      <c r="I98" s="43" t="n">
        <v>1</v>
      </c>
      <c r="J98" s="43" t="n">
        <v>1</v>
      </c>
      <c r="K98" s="34" t="n">
        <v>30</v>
      </c>
      <c r="L98" s="43" t="n">
        <v>0.9796</v>
      </c>
      <c r="M98" s="44" t="n">
        <f aca="false">K98*L98</f>
        <v>29.388</v>
      </c>
      <c r="N98" s="45" t="n">
        <f aca="false">K98*30</f>
        <v>900</v>
      </c>
      <c r="O98" s="48" t="n">
        <f aca="false">L98</f>
        <v>0.9796</v>
      </c>
      <c r="P98" s="47" t="n">
        <f aca="false">N98*O98</f>
        <v>881.64</v>
      </c>
    </row>
    <row r="99" customFormat="false" ht="12.95" hidden="false" customHeight="true" outlineLevel="0" collapsed="false">
      <c r="A99" s="33" t="s">
        <v>184</v>
      </c>
      <c r="B99" s="0" t="s">
        <v>289</v>
      </c>
      <c r="C99" s="34" t="s">
        <v>200</v>
      </c>
      <c r="D99" s="34" t="n">
        <v>514016</v>
      </c>
      <c r="E99" s="42" t="s">
        <v>288</v>
      </c>
      <c r="F99" s="34" t="s">
        <v>187</v>
      </c>
      <c r="G99" s="0" t="s">
        <v>188</v>
      </c>
      <c r="H99" s="34" t="s">
        <v>160</v>
      </c>
      <c r="I99" s="43" t="n">
        <v>1</v>
      </c>
      <c r="J99" s="43" t="n">
        <v>1</v>
      </c>
      <c r="K99" s="34" t="n">
        <v>60</v>
      </c>
      <c r="L99" s="43" t="n">
        <v>0.9647</v>
      </c>
      <c r="M99" s="44" t="n">
        <f aca="false">K99*L99</f>
        <v>57.882</v>
      </c>
      <c r="N99" s="45" t="n">
        <f aca="false">K99*30</f>
        <v>1800</v>
      </c>
      <c r="O99" s="48" t="n">
        <f aca="false">L99</f>
        <v>0.9647</v>
      </c>
      <c r="P99" s="47" t="n">
        <f aca="false">N99*O99</f>
        <v>1736.46</v>
      </c>
    </row>
    <row r="100" customFormat="false" ht="12.95" hidden="false" customHeight="true" outlineLevel="0" collapsed="false">
      <c r="A100" s="33" t="s">
        <v>184</v>
      </c>
      <c r="B100" s="0" t="s">
        <v>290</v>
      </c>
      <c r="C100" s="34" t="s">
        <v>200</v>
      </c>
      <c r="D100" s="34" t="n">
        <v>147059</v>
      </c>
      <c r="E100" s="42" t="s">
        <v>291</v>
      </c>
      <c r="F100" s="34" t="s">
        <v>187</v>
      </c>
      <c r="G100" s="0" t="s">
        <v>188</v>
      </c>
      <c r="H100" s="34" t="s">
        <v>160</v>
      </c>
      <c r="I100" s="43" t="n">
        <v>1</v>
      </c>
      <c r="J100" s="43" t="n">
        <v>1</v>
      </c>
      <c r="K100" s="34" t="n">
        <v>25</v>
      </c>
      <c r="L100" s="43" t="n">
        <v>0.9579</v>
      </c>
      <c r="M100" s="44" t="n">
        <f aca="false">K100*L100</f>
        <v>23.9475</v>
      </c>
      <c r="N100" s="45" t="n">
        <f aca="false">K100*30</f>
        <v>750</v>
      </c>
      <c r="O100" s="48" t="n">
        <f aca="false">L100</f>
        <v>0.9579</v>
      </c>
      <c r="P100" s="47" t="n">
        <f aca="false">N100*O100</f>
        <v>718.425</v>
      </c>
    </row>
    <row r="101" customFormat="false" ht="12.95" hidden="false" customHeight="true" outlineLevel="0" collapsed="false">
      <c r="A101" s="33" t="s">
        <v>184</v>
      </c>
      <c r="B101" s="0" t="s">
        <v>292</v>
      </c>
      <c r="C101" s="34" t="s">
        <v>200</v>
      </c>
      <c r="D101" s="34" t="n">
        <v>514090</v>
      </c>
      <c r="E101" s="42" t="s">
        <v>291</v>
      </c>
      <c r="F101" s="34" t="s">
        <v>187</v>
      </c>
      <c r="G101" s="0" t="s">
        <v>188</v>
      </c>
      <c r="H101" s="34" t="s">
        <v>160</v>
      </c>
      <c r="I101" s="43" t="n">
        <v>1</v>
      </c>
      <c r="J101" s="43" t="n">
        <v>1</v>
      </c>
      <c r="K101" s="34" t="n">
        <v>33</v>
      </c>
      <c r="L101" s="43" t="n">
        <v>0.9671</v>
      </c>
      <c r="M101" s="44" t="n">
        <f aca="false">K101*L101</f>
        <v>31.9143</v>
      </c>
      <c r="N101" s="45" t="n">
        <f aca="false">K101*30</f>
        <v>990</v>
      </c>
      <c r="O101" s="48" t="n">
        <f aca="false">L101</f>
        <v>0.9671</v>
      </c>
      <c r="P101" s="47" t="n">
        <f aca="false">N101*O101</f>
        <v>957.429</v>
      </c>
    </row>
    <row r="102" customFormat="false" ht="12.95" hidden="false" customHeight="true" outlineLevel="0" collapsed="false">
      <c r="A102" s="33" t="s">
        <v>184</v>
      </c>
      <c r="B102" s="0" t="s">
        <v>293</v>
      </c>
      <c r="C102" s="34" t="s">
        <v>200</v>
      </c>
      <c r="D102" s="34" t="n">
        <v>147060</v>
      </c>
      <c r="E102" s="42" t="s">
        <v>294</v>
      </c>
      <c r="F102" s="34" t="s">
        <v>187</v>
      </c>
      <c r="G102" s="0" t="s">
        <v>188</v>
      </c>
      <c r="H102" s="34" t="s">
        <v>160</v>
      </c>
      <c r="I102" s="43" t="n">
        <v>1</v>
      </c>
      <c r="J102" s="43" t="n">
        <v>1</v>
      </c>
      <c r="K102" s="34" t="n">
        <v>47</v>
      </c>
      <c r="L102" s="43" t="n">
        <v>0.9603</v>
      </c>
      <c r="M102" s="44" t="n">
        <f aca="false">K102*L102</f>
        <v>45.1341</v>
      </c>
      <c r="N102" s="45" t="n">
        <f aca="false">K102*30</f>
        <v>1410</v>
      </c>
      <c r="O102" s="48" t="n">
        <f aca="false">L102</f>
        <v>0.9603</v>
      </c>
      <c r="P102" s="47" t="n">
        <f aca="false">N102*O102</f>
        <v>1354.023</v>
      </c>
    </row>
    <row r="103" customFormat="false" ht="12.95" hidden="false" customHeight="true" outlineLevel="0" collapsed="false">
      <c r="A103" s="33" t="s">
        <v>184</v>
      </c>
      <c r="B103" s="0" t="s">
        <v>295</v>
      </c>
      <c r="C103" s="34" t="s">
        <v>200</v>
      </c>
      <c r="D103" s="2" t="n">
        <v>514089</v>
      </c>
      <c r="E103" s="42" t="s">
        <v>294</v>
      </c>
      <c r="F103" s="34" t="s">
        <v>187</v>
      </c>
      <c r="G103" s="0" t="s">
        <v>188</v>
      </c>
      <c r="H103" s="34" t="s">
        <v>160</v>
      </c>
      <c r="I103" s="43" t="n">
        <v>1</v>
      </c>
      <c r="J103" s="43" t="n">
        <v>1</v>
      </c>
      <c r="K103" s="34" t="n">
        <v>60</v>
      </c>
      <c r="L103" s="43" t="n">
        <v>0.9503</v>
      </c>
      <c r="M103" s="44" t="n">
        <f aca="false">K103*L103</f>
        <v>57.018</v>
      </c>
      <c r="N103" s="45" t="n">
        <f aca="false">K103*30</f>
        <v>1800</v>
      </c>
      <c r="O103" s="48" t="n">
        <f aca="false">L103</f>
        <v>0.9503</v>
      </c>
      <c r="P103" s="47" t="n">
        <f aca="false">N103*O103</f>
        <v>1710.54</v>
      </c>
    </row>
    <row r="104" customFormat="false" ht="12.95" hidden="false" customHeight="true" outlineLevel="0" collapsed="false">
      <c r="A104" s="33" t="s">
        <v>184</v>
      </c>
      <c r="B104" s="0" t="s">
        <v>296</v>
      </c>
      <c r="C104" s="34" t="s">
        <v>200</v>
      </c>
      <c r="D104" s="2" t="n">
        <v>147063</v>
      </c>
      <c r="E104" s="42" t="s">
        <v>297</v>
      </c>
      <c r="F104" s="34" t="s">
        <v>187</v>
      </c>
      <c r="G104" s="0" t="s">
        <v>188</v>
      </c>
      <c r="H104" s="34" t="s">
        <v>160</v>
      </c>
      <c r="I104" s="43" t="n">
        <v>1</v>
      </c>
      <c r="J104" s="43" t="n">
        <v>1</v>
      </c>
      <c r="K104" s="34" t="n">
        <v>22</v>
      </c>
      <c r="L104" s="43" t="n">
        <v>0.9879</v>
      </c>
      <c r="M104" s="44" t="n">
        <f aca="false">K104*L104</f>
        <v>21.7338</v>
      </c>
      <c r="N104" s="45" t="n">
        <f aca="false">K104*30</f>
        <v>660</v>
      </c>
      <c r="O104" s="48" t="n">
        <f aca="false">L104</f>
        <v>0.9879</v>
      </c>
      <c r="P104" s="47" t="n">
        <f aca="false">N104*O104</f>
        <v>652.014</v>
      </c>
    </row>
    <row r="105" customFormat="false" ht="12.95" hidden="false" customHeight="true" outlineLevel="0" collapsed="false">
      <c r="A105" s="33" t="s">
        <v>184</v>
      </c>
      <c r="B105" s="0" t="s">
        <v>298</v>
      </c>
      <c r="C105" s="34" t="s">
        <v>200</v>
      </c>
      <c r="D105" s="75" t="s">
        <v>299</v>
      </c>
      <c r="E105" s="42" t="s">
        <v>297</v>
      </c>
      <c r="F105" s="34" t="s">
        <v>187</v>
      </c>
      <c r="G105" s="0" t="s">
        <v>188</v>
      </c>
      <c r="H105" s="34" t="s">
        <v>160</v>
      </c>
      <c r="I105" s="43" t="n">
        <v>1</v>
      </c>
      <c r="J105" s="43" t="n">
        <v>1</v>
      </c>
      <c r="K105" s="34" t="n">
        <v>0</v>
      </c>
      <c r="L105" s="43" t="n">
        <v>0.936</v>
      </c>
      <c r="M105" s="44" t="n">
        <f aca="false">K105*L105</f>
        <v>0</v>
      </c>
      <c r="N105" s="45" t="n">
        <f aca="false">K105*30</f>
        <v>0</v>
      </c>
      <c r="O105" s="48" t="n">
        <f aca="false">L105</f>
        <v>0.936</v>
      </c>
      <c r="P105" s="47" t="n">
        <f aca="false">N105*O105</f>
        <v>0</v>
      </c>
    </row>
    <row r="106" customFormat="false" ht="12.95" hidden="false" customHeight="true" outlineLevel="0" collapsed="false">
      <c r="A106" s="33" t="s">
        <v>184</v>
      </c>
      <c r="B106" s="0" t="s">
        <v>300</v>
      </c>
      <c r="C106" s="34" t="s">
        <v>200</v>
      </c>
      <c r="D106" s="34" t="n">
        <v>147064</v>
      </c>
      <c r="E106" s="42" t="s">
        <v>301</v>
      </c>
      <c r="F106" s="34" t="s">
        <v>187</v>
      </c>
      <c r="G106" s="0" t="s">
        <v>188</v>
      </c>
      <c r="H106" s="34" t="s">
        <v>160</v>
      </c>
      <c r="I106" s="43" t="n">
        <v>1</v>
      </c>
      <c r="J106" s="43" t="n">
        <v>1</v>
      </c>
      <c r="K106" s="34" t="n">
        <v>79</v>
      </c>
      <c r="L106" s="43" t="n">
        <v>0.9867</v>
      </c>
      <c r="M106" s="44" t="n">
        <f aca="false">K106*L106</f>
        <v>77.9493</v>
      </c>
      <c r="N106" s="45" t="n">
        <f aca="false">K106*30</f>
        <v>2370</v>
      </c>
      <c r="O106" s="48" t="n">
        <f aca="false">L106</f>
        <v>0.9867</v>
      </c>
      <c r="P106" s="47" t="n">
        <f aca="false">N106*O106</f>
        <v>2338.479</v>
      </c>
    </row>
    <row r="107" customFormat="false" ht="12.95" hidden="false" customHeight="true" outlineLevel="0" collapsed="false">
      <c r="A107" s="33" t="s">
        <v>184</v>
      </c>
      <c r="B107" s="0" t="s">
        <v>302</v>
      </c>
      <c r="C107" s="34" t="s">
        <v>200</v>
      </c>
      <c r="D107" s="34" t="n">
        <v>514012</v>
      </c>
      <c r="E107" s="42" t="s">
        <v>301</v>
      </c>
      <c r="F107" s="34" t="s">
        <v>187</v>
      </c>
      <c r="G107" s="0" t="s">
        <v>188</v>
      </c>
      <c r="H107" s="34" t="s">
        <v>160</v>
      </c>
      <c r="I107" s="43" t="n">
        <v>1</v>
      </c>
      <c r="J107" s="43" t="n">
        <v>1</v>
      </c>
      <c r="K107" s="34" t="n">
        <v>93</v>
      </c>
      <c r="L107" s="43" t="n">
        <v>0.9846</v>
      </c>
      <c r="M107" s="44" t="n">
        <f aca="false">K107*L107</f>
        <v>91.5678</v>
      </c>
      <c r="N107" s="45" t="n">
        <f aca="false">K107*30</f>
        <v>2790</v>
      </c>
      <c r="O107" s="48" t="n">
        <f aca="false">L107</f>
        <v>0.9846</v>
      </c>
      <c r="P107" s="47" t="n">
        <f aca="false">N107*O107</f>
        <v>2747.034</v>
      </c>
    </row>
    <row r="108" customFormat="false" ht="12.95" hidden="false" customHeight="true" outlineLevel="0" collapsed="false">
      <c r="A108" s="33" t="s">
        <v>184</v>
      </c>
      <c r="B108" s="0" t="s">
        <v>303</v>
      </c>
      <c r="C108" s="34" t="s">
        <v>200</v>
      </c>
      <c r="D108" s="34" t="n">
        <v>147065</v>
      </c>
      <c r="E108" s="42" t="s">
        <v>304</v>
      </c>
      <c r="F108" s="34" t="s">
        <v>187</v>
      </c>
      <c r="G108" s="0" t="s">
        <v>188</v>
      </c>
      <c r="H108" s="34" t="s">
        <v>160</v>
      </c>
      <c r="I108" s="43" t="n">
        <v>1</v>
      </c>
      <c r="J108" s="43" t="n">
        <v>1</v>
      </c>
      <c r="K108" s="34" t="n">
        <v>34</v>
      </c>
      <c r="L108" s="43" t="n">
        <v>0.9178</v>
      </c>
      <c r="M108" s="44" t="n">
        <f aca="false">K108*L108</f>
        <v>31.2052</v>
      </c>
      <c r="N108" s="45" t="n">
        <f aca="false">K108*30</f>
        <v>1020</v>
      </c>
      <c r="O108" s="48" t="n">
        <f aca="false">L108</f>
        <v>0.9178</v>
      </c>
      <c r="P108" s="47" t="n">
        <f aca="false">N108*O108</f>
        <v>936.156</v>
      </c>
    </row>
    <row r="109" customFormat="false" ht="12.95" hidden="false" customHeight="true" outlineLevel="0" collapsed="false">
      <c r="A109" s="33" t="s">
        <v>184</v>
      </c>
      <c r="B109" s="0" t="s">
        <v>305</v>
      </c>
      <c r="C109" s="34" t="s">
        <v>200</v>
      </c>
      <c r="D109" s="34" t="n">
        <v>514068</v>
      </c>
      <c r="E109" s="42" t="s">
        <v>304</v>
      </c>
      <c r="F109" s="34" t="s">
        <v>187</v>
      </c>
      <c r="G109" s="0" t="s">
        <v>188</v>
      </c>
      <c r="H109" s="34" t="s">
        <v>160</v>
      </c>
      <c r="I109" s="43" t="n">
        <v>1</v>
      </c>
      <c r="J109" s="43" t="n">
        <v>1</v>
      </c>
      <c r="K109" s="34" t="n">
        <v>81</v>
      </c>
      <c r="L109" s="43" t="n">
        <v>0.8936</v>
      </c>
      <c r="M109" s="44" t="n">
        <f aca="false">K109*L109</f>
        <v>72.3816</v>
      </c>
      <c r="N109" s="45" t="n">
        <f aca="false">K109*30</f>
        <v>2430</v>
      </c>
      <c r="O109" s="48" t="n">
        <f aca="false">L109</f>
        <v>0.8936</v>
      </c>
      <c r="P109" s="47" t="n">
        <f aca="false">N109*O109</f>
        <v>2171.448</v>
      </c>
    </row>
    <row r="110" customFormat="false" ht="12.95" hidden="false" customHeight="true" outlineLevel="0" collapsed="false">
      <c r="A110" s="33" t="s">
        <v>184</v>
      </c>
      <c r="B110" s="0" t="s">
        <v>306</v>
      </c>
      <c r="C110" s="34" t="s">
        <v>200</v>
      </c>
      <c r="D110" s="34" t="n">
        <v>147066</v>
      </c>
      <c r="E110" s="42" t="s">
        <v>307</v>
      </c>
      <c r="F110" s="34" t="s">
        <v>202</v>
      </c>
      <c r="G110" s="0" t="s">
        <v>188</v>
      </c>
      <c r="H110" s="34" t="s">
        <v>160</v>
      </c>
      <c r="I110" s="43" t="n">
        <v>1</v>
      </c>
      <c r="J110" s="43" t="n">
        <v>1</v>
      </c>
      <c r="K110" s="34" t="n">
        <v>80</v>
      </c>
      <c r="L110" s="43" t="n">
        <v>0.9063</v>
      </c>
      <c r="M110" s="44" t="n">
        <f aca="false">K110*L110</f>
        <v>72.504</v>
      </c>
      <c r="N110" s="45" t="n">
        <f aca="false">K110*30</f>
        <v>2400</v>
      </c>
      <c r="O110" s="48" t="n">
        <f aca="false">L110</f>
        <v>0.9063</v>
      </c>
      <c r="P110" s="47" t="n">
        <f aca="false">N110*O110</f>
        <v>2175.12</v>
      </c>
    </row>
    <row r="111" customFormat="false" ht="12.95" hidden="false" customHeight="true" outlineLevel="0" collapsed="false">
      <c r="A111" s="33" t="s">
        <v>184</v>
      </c>
      <c r="B111" s="0" t="s">
        <v>308</v>
      </c>
      <c r="C111" s="34" t="s">
        <v>200</v>
      </c>
      <c r="D111" s="34" t="n">
        <v>514018</v>
      </c>
      <c r="E111" s="42" t="s">
        <v>307</v>
      </c>
      <c r="F111" s="34" t="s">
        <v>202</v>
      </c>
      <c r="G111" s="0" t="s">
        <v>188</v>
      </c>
      <c r="H111" s="34" t="s">
        <v>160</v>
      </c>
      <c r="I111" s="43" t="n">
        <v>1</v>
      </c>
      <c r="J111" s="43" t="n">
        <v>1</v>
      </c>
      <c r="K111" s="34" t="n">
        <v>106</v>
      </c>
      <c r="L111" s="43" t="n">
        <v>0.912</v>
      </c>
      <c r="M111" s="44" t="n">
        <f aca="false">K111*L111</f>
        <v>96.672</v>
      </c>
      <c r="N111" s="45" t="n">
        <f aca="false">K111*30</f>
        <v>3180</v>
      </c>
      <c r="O111" s="48" t="n">
        <f aca="false">L111</f>
        <v>0.912</v>
      </c>
      <c r="P111" s="47" t="n">
        <f aca="false">N111*O111</f>
        <v>2900.16</v>
      </c>
    </row>
    <row r="112" customFormat="false" ht="12.95" hidden="false" customHeight="true" outlineLevel="0" collapsed="false">
      <c r="A112" s="33" t="s">
        <v>184</v>
      </c>
      <c r="B112" s="0" t="s">
        <v>309</v>
      </c>
      <c r="C112" s="34" t="s">
        <v>200</v>
      </c>
      <c r="D112" s="34" t="n">
        <v>147068</v>
      </c>
      <c r="E112" s="42" t="s">
        <v>310</v>
      </c>
      <c r="F112" s="34" t="s">
        <v>202</v>
      </c>
      <c r="G112" s="0" t="s">
        <v>188</v>
      </c>
      <c r="H112" s="34" t="s">
        <v>160</v>
      </c>
      <c r="I112" s="43" t="n">
        <v>1</v>
      </c>
      <c r="J112" s="43" t="n">
        <v>1</v>
      </c>
      <c r="K112" s="34" t="n">
        <v>65</v>
      </c>
      <c r="L112" s="43" t="n">
        <v>0.8686</v>
      </c>
      <c r="M112" s="44" t="n">
        <f aca="false">K112*L112</f>
        <v>56.459</v>
      </c>
      <c r="N112" s="45" t="n">
        <f aca="false">K112*30</f>
        <v>1950</v>
      </c>
      <c r="O112" s="48" t="n">
        <f aca="false">L112</f>
        <v>0.8686</v>
      </c>
      <c r="P112" s="47" t="n">
        <f aca="false">N112*O112</f>
        <v>1693.77</v>
      </c>
    </row>
    <row r="113" customFormat="false" ht="12.95" hidden="false" customHeight="true" outlineLevel="0" collapsed="false">
      <c r="A113" s="33" t="s">
        <v>184</v>
      </c>
      <c r="B113" s="0" t="s">
        <v>311</v>
      </c>
      <c r="C113" s="34" t="s">
        <v>200</v>
      </c>
      <c r="D113" s="34" t="n">
        <v>514067</v>
      </c>
      <c r="E113" s="42" t="s">
        <v>310</v>
      </c>
      <c r="F113" s="34" t="s">
        <v>202</v>
      </c>
      <c r="G113" s="0" t="s">
        <v>188</v>
      </c>
      <c r="H113" s="34" t="s">
        <v>160</v>
      </c>
      <c r="I113" s="43" t="n">
        <v>1</v>
      </c>
      <c r="J113" s="43" t="n">
        <v>1</v>
      </c>
      <c r="K113" s="34" t="n">
        <v>56</v>
      </c>
      <c r="L113" s="43" t="n">
        <v>0.8406</v>
      </c>
      <c r="M113" s="44" t="n">
        <f aca="false">K113*L113</f>
        <v>47.0736</v>
      </c>
      <c r="N113" s="45" t="n">
        <f aca="false">K113*30</f>
        <v>1680</v>
      </c>
      <c r="O113" s="48" t="n">
        <f aca="false">L113</f>
        <v>0.8406</v>
      </c>
      <c r="P113" s="47" t="n">
        <f aca="false">N113*O113</f>
        <v>1412.208</v>
      </c>
    </row>
    <row r="114" customFormat="false" ht="12.95" hidden="false" customHeight="true" outlineLevel="0" collapsed="false">
      <c r="A114" s="33" t="s">
        <v>184</v>
      </c>
      <c r="B114" s="0" t="s">
        <v>312</v>
      </c>
      <c r="C114" s="34" t="s">
        <v>200</v>
      </c>
      <c r="D114" s="34" t="n">
        <v>147095</v>
      </c>
      <c r="E114" s="42" t="s">
        <v>236</v>
      </c>
      <c r="F114" s="34" t="s">
        <v>187</v>
      </c>
      <c r="G114" s="0" t="s">
        <v>188</v>
      </c>
      <c r="H114" s="34" t="s">
        <v>160</v>
      </c>
      <c r="I114" s="43" t="n">
        <v>1</v>
      </c>
      <c r="J114" s="43" t="n">
        <v>1</v>
      </c>
      <c r="K114" s="34" t="n">
        <v>40</v>
      </c>
      <c r="L114" s="43" t="n">
        <v>0.9735</v>
      </c>
      <c r="M114" s="44" t="n">
        <f aca="false">K114*L114</f>
        <v>38.94</v>
      </c>
      <c r="N114" s="45" t="n">
        <f aca="false">K114*30</f>
        <v>1200</v>
      </c>
      <c r="O114" s="48" t="n">
        <f aca="false">L114</f>
        <v>0.9735</v>
      </c>
      <c r="P114" s="47" t="n">
        <f aca="false">N114*O114</f>
        <v>1168.2</v>
      </c>
    </row>
    <row r="115" customFormat="false" ht="12.95" hidden="false" customHeight="true" outlineLevel="0" collapsed="false">
      <c r="A115" s="49" t="s">
        <v>184</v>
      </c>
      <c r="B115" s="50" t="s">
        <v>313</v>
      </c>
      <c r="C115" s="34" t="s">
        <v>200</v>
      </c>
      <c r="D115" s="51"/>
      <c r="E115" s="42" t="s">
        <v>239</v>
      </c>
      <c r="F115" s="51" t="s">
        <v>187</v>
      </c>
      <c r="G115" s="50" t="s">
        <v>188</v>
      </c>
      <c r="H115" s="51" t="s">
        <v>160</v>
      </c>
      <c r="I115" s="43" t="n">
        <v>1</v>
      </c>
      <c r="J115" s="43" t="n">
        <v>1</v>
      </c>
      <c r="K115" s="34" t="n">
        <v>0</v>
      </c>
      <c r="L115" s="52" t="n">
        <v>0.96</v>
      </c>
      <c r="M115" s="44" t="n">
        <f aca="false">K115*L115</f>
        <v>0</v>
      </c>
      <c r="N115" s="45" t="n">
        <f aca="false">K115*30</f>
        <v>0</v>
      </c>
      <c r="O115" s="53" t="n">
        <f aca="false">L115</f>
        <v>0.96</v>
      </c>
      <c r="P115" s="54" t="n">
        <f aca="false">N115*O115</f>
        <v>0</v>
      </c>
    </row>
    <row r="116" customFormat="false" ht="12.95" hidden="false" customHeight="true" outlineLevel="0" collapsed="false">
      <c r="A116" s="55"/>
      <c r="B116" s="56"/>
      <c r="C116" s="42"/>
      <c r="D116" s="42"/>
      <c r="E116" s="42"/>
      <c r="F116" s="42"/>
      <c r="G116" s="56"/>
      <c r="H116" s="42"/>
      <c r="I116" s="43"/>
      <c r="J116" s="43"/>
      <c r="K116" s="58"/>
      <c r="L116" s="57"/>
      <c r="M116" s="58"/>
      <c r="N116" s="60"/>
      <c r="O116" s="48"/>
      <c r="P116" s="61"/>
      <c r="Q116" s="62" t="s">
        <v>181</v>
      </c>
      <c r="R116" s="62" t="s">
        <v>11</v>
      </c>
      <c r="S116" s="62" t="s">
        <v>182</v>
      </c>
    </row>
    <row r="117" customFormat="false" ht="12.95" hidden="false" customHeight="true" outlineLevel="0" collapsed="false">
      <c r="A117" s="63" t="s">
        <v>314</v>
      </c>
      <c r="B117" s="63"/>
      <c r="C117" s="64"/>
      <c r="D117" s="64"/>
      <c r="E117" s="42"/>
      <c r="K117" s="45" t="n">
        <f aca="false">SUM(K41:K115)</f>
        <v>3924</v>
      </c>
      <c r="L117" s="43"/>
      <c r="M117" s="45" t="n">
        <f aca="false">SUM(M41:M115)</f>
        <v>3676.8524</v>
      </c>
      <c r="N117" s="45" t="n">
        <f aca="false">SUM(N41:N115)</f>
        <v>117720</v>
      </c>
      <c r="O117" s="65"/>
      <c r="P117" s="66" t="n">
        <f aca="false">M117-O117</f>
        <v>3676.8524</v>
      </c>
      <c r="Q117" s="67" t="n">
        <v>0.8</v>
      </c>
      <c r="R117" s="61" t="n">
        <f aca="false">M117*Q117</f>
        <v>2941.48192</v>
      </c>
      <c r="S117" s="61" t="n">
        <f aca="false">M117-R117</f>
        <v>735.37048</v>
      </c>
    </row>
    <row r="118" customFormat="false" ht="12.95" hidden="false" customHeight="true" outlineLevel="0" collapsed="false">
      <c r="E118" s="42"/>
      <c r="K118" s="69"/>
      <c r="L118" s="43"/>
      <c r="M118" s="69"/>
      <c r="N118" s="45"/>
      <c r="O118" s="34"/>
      <c r="P118" s="47"/>
    </row>
    <row r="119" customFormat="false" ht="12.95" hidden="false" customHeight="true" outlineLevel="0" collapsed="false">
      <c r="A119" s="33" t="s">
        <v>184</v>
      </c>
      <c r="B119" s="0" t="s">
        <v>315</v>
      </c>
      <c r="C119" s="34" t="s">
        <v>200</v>
      </c>
      <c r="D119" s="34" t="n">
        <v>147011</v>
      </c>
      <c r="E119" s="42" t="s">
        <v>316</v>
      </c>
      <c r="F119" s="34" t="s">
        <v>317</v>
      </c>
      <c r="G119" s="0" t="s">
        <v>188</v>
      </c>
      <c r="H119" s="34" t="s">
        <v>160</v>
      </c>
      <c r="I119" s="43" t="n">
        <v>1</v>
      </c>
      <c r="J119" s="43" t="n">
        <v>1</v>
      </c>
      <c r="K119" s="34" t="n">
        <v>56</v>
      </c>
      <c r="L119" s="43" t="n">
        <v>0.9129</v>
      </c>
      <c r="M119" s="44" t="n">
        <f aca="false">K119*L119</f>
        <v>51.1224</v>
      </c>
      <c r="N119" s="45" t="n">
        <f aca="false">K119*30</f>
        <v>1680</v>
      </c>
      <c r="O119" s="48" t="n">
        <f aca="false">L119</f>
        <v>0.9129</v>
      </c>
      <c r="P119" s="47" t="n">
        <f aca="false">N119*O119</f>
        <v>1533.672</v>
      </c>
    </row>
    <row r="120" customFormat="false" ht="12.95" hidden="false" customHeight="true" outlineLevel="0" collapsed="false">
      <c r="A120" s="33" t="s">
        <v>184</v>
      </c>
      <c r="B120" s="1" t="s">
        <v>318</v>
      </c>
      <c r="C120" s="34" t="s">
        <v>200</v>
      </c>
      <c r="D120" s="2" t="n">
        <v>37391</v>
      </c>
      <c r="E120" s="42" t="s">
        <v>316</v>
      </c>
      <c r="F120" s="34" t="s">
        <v>317</v>
      </c>
      <c r="G120" s="0" t="s">
        <v>188</v>
      </c>
      <c r="H120" s="34" t="s">
        <v>160</v>
      </c>
      <c r="I120" s="43" t="n">
        <v>1</v>
      </c>
      <c r="J120" s="43" t="n">
        <v>1</v>
      </c>
      <c r="K120" s="34" t="n">
        <v>4</v>
      </c>
      <c r="L120" s="43" t="n">
        <v>1</v>
      </c>
      <c r="M120" s="44" t="n">
        <f aca="false">K120*L120</f>
        <v>4</v>
      </c>
      <c r="N120" s="45" t="n">
        <f aca="false">K120*30</f>
        <v>120</v>
      </c>
      <c r="O120" s="48" t="n">
        <f aca="false">L120</f>
        <v>1</v>
      </c>
      <c r="P120" s="47" t="n">
        <f aca="false">N120*O120</f>
        <v>120</v>
      </c>
    </row>
    <row r="121" customFormat="false" ht="12.95" hidden="false" customHeight="true" outlineLevel="0" collapsed="false">
      <c r="A121" s="33" t="s">
        <v>184</v>
      </c>
      <c r="B121" s="0" t="s">
        <v>319</v>
      </c>
      <c r="C121" s="34" t="s">
        <v>200</v>
      </c>
      <c r="D121" s="34" t="n">
        <v>147012</v>
      </c>
      <c r="E121" s="42" t="s">
        <v>320</v>
      </c>
      <c r="F121" s="34" t="s">
        <v>317</v>
      </c>
      <c r="G121" s="0" t="s">
        <v>188</v>
      </c>
      <c r="H121" s="34" t="s">
        <v>160</v>
      </c>
      <c r="I121" s="43" t="n">
        <v>1</v>
      </c>
      <c r="J121" s="43" t="n">
        <v>1</v>
      </c>
      <c r="K121" s="34" t="n">
        <v>56</v>
      </c>
      <c r="L121" s="43" t="n">
        <v>1</v>
      </c>
      <c r="M121" s="44" t="n">
        <f aca="false">K121*L121</f>
        <v>56</v>
      </c>
      <c r="N121" s="45" t="n">
        <f aca="false">K121*30</f>
        <v>1680</v>
      </c>
      <c r="O121" s="48" t="n">
        <f aca="false">L121</f>
        <v>1</v>
      </c>
      <c r="P121" s="47" t="n">
        <f aca="false">N121*O121</f>
        <v>1680</v>
      </c>
    </row>
    <row r="122" customFormat="false" ht="12.95" hidden="false" customHeight="true" outlineLevel="0" collapsed="false">
      <c r="A122" s="33" t="s">
        <v>184</v>
      </c>
      <c r="B122" s="0" t="s">
        <v>321</v>
      </c>
      <c r="C122" s="34" t="s">
        <v>200</v>
      </c>
      <c r="D122" s="34" t="n">
        <v>514066</v>
      </c>
      <c r="E122" s="42" t="s">
        <v>320</v>
      </c>
      <c r="F122" s="34" t="s">
        <v>317</v>
      </c>
      <c r="G122" s="0" t="s">
        <v>188</v>
      </c>
      <c r="H122" s="34" t="s">
        <v>160</v>
      </c>
      <c r="I122" s="43" t="n">
        <v>1</v>
      </c>
      <c r="J122" s="43" t="n">
        <v>1</v>
      </c>
      <c r="K122" s="34" t="n">
        <v>33</v>
      </c>
      <c r="L122" s="43" t="n">
        <v>0.9036</v>
      </c>
      <c r="M122" s="44" t="n">
        <f aca="false">K122*L122</f>
        <v>29.8188</v>
      </c>
      <c r="N122" s="45" t="n">
        <f aca="false">K122*30</f>
        <v>990</v>
      </c>
      <c r="O122" s="48" t="n">
        <f aca="false">L122</f>
        <v>0.9036</v>
      </c>
      <c r="P122" s="47" t="n">
        <f aca="false">N122*O122</f>
        <v>894.564</v>
      </c>
    </row>
    <row r="123" customFormat="false" ht="12.95" hidden="false" customHeight="true" outlineLevel="0" collapsed="false">
      <c r="A123" s="33" t="s">
        <v>184</v>
      </c>
      <c r="B123" s="0" t="s">
        <v>322</v>
      </c>
      <c r="C123" s="34" t="s">
        <v>200</v>
      </c>
      <c r="D123" s="34" t="n">
        <v>147013</v>
      </c>
      <c r="E123" s="42" t="s">
        <v>323</v>
      </c>
      <c r="F123" s="34" t="s">
        <v>317</v>
      </c>
      <c r="G123" s="0" t="s">
        <v>188</v>
      </c>
      <c r="H123" s="34" t="s">
        <v>160</v>
      </c>
      <c r="I123" s="43" t="n">
        <v>1</v>
      </c>
      <c r="J123" s="43" t="n">
        <v>1</v>
      </c>
      <c r="K123" s="34" t="n">
        <v>72</v>
      </c>
      <c r="L123" s="43" t="n">
        <v>0.9238</v>
      </c>
      <c r="M123" s="44" t="n">
        <f aca="false">K123*L123</f>
        <v>66.5136</v>
      </c>
      <c r="N123" s="45" t="n">
        <f aca="false">K123*30</f>
        <v>2160</v>
      </c>
      <c r="O123" s="48" t="n">
        <f aca="false">L123</f>
        <v>0.9238</v>
      </c>
      <c r="P123" s="47" t="n">
        <f aca="false">N123*O123</f>
        <v>1995.408</v>
      </c>
    </row>
    <row r="124" customFormat="false" ht="12.95" hidden="false" customHeight="true" outlineLevel="0" collapsed="false">
      <c r="A124" s="33" t="s">
        <v>184</v>
      </c>
      <c r="B124" s="0" t="s">
        <v>324</v>
      </c>
      <c r="C124" s="34" t="s">
        <v>200</v>
      </c>
      <c r="D124" s="34" t="n">
        <v>514077</v>
      </c>
      <c r="E124" s="42" t="s">
        <v>323</v>
      </c>
      <c r="F124" s="34" t="s">
        <v>317</v>
      </c>
      <c r="G124" s="0" t="s">
        <v>188</v>
      </c>
      <c r="H124" s="34" t="s">
        <v>160</v>
      </c>
      <c r="I124" s="43" t="n">
        <v>1</v>
      </c>
      <c r="J124" s="43" t="n">
        <v>1</v>
      </c>
      <c r="K124" s="34" t="n">
        <v>79</v>
      </c>
      <c r="L124" s="43" t="n">
        <v>0.9304</v>
      </c>
      <c r="M124" s="44" t="n">
        <f aca="false">K124*L124</f>
        <v>73.5016</v>
      </c>
      <c r="N124" s="45" t="n">
        <f aca="false">K124*30</f>
        <v>2370</v>
      </c>
      <c r="O124" s="48" t="n">
        <f aca="false">L124</f>
        <v>0.9304</v>
      </c>
      <c r="P124" s="47" t="n">
        <f aca="false">N124*O124</f>
        <v>2205.048</v>
      </c>
    </row>
    <row r="125" customFormat="false" ht="12.95" hidden="false" customHeight="true" outlineLevel="0" collapsed="false">
      <c r="A125" s="33" t="s">
        <v>184</v>
      </c>
      <c r="B125" s="0" t="s">
        <v>325</v>
      </c>
      <c r="C125" s="34" t="s">
        <v>200</v>
      </c>
      <c r="D125" s="34" t="n">
        <v>147014</v>
      </c>
      <c r="E125" s="42" t="s">
        <v>326</v>
      </c>
      <c r="F125" s="34" t="s">
        <v>317</v>
      </c>
      <c r="G125" s="0" t="s">
        <v>188</v>
      </c>
      <c r="H125" s="34" t="s">
        <v>160</v>
      </c>
      <c r="I125" s="43" t="n">
        <v>1</v>
      </c>
      <c r="J125" s="43" t="n">
        <v>1</v>
      </c>
      <c r="K125" s="34" t="n">
        <v>59</v>
      </c>
      <c r="L125" s="43" t="n">
        <v>0.9254</v>
      </c>
      <c r="M125" s="44" t="n">
        <f aca="false">K125*L125</f>
        <v>54.5986</v>
      </c>
      <c r="N125" s="45" t="n">
        <f aca="false">K125*30</f>
        <v>1770</v>
      </c>
      <c r="O125" s="48" t="n">
        <f aca="false">L125</f>
        <v>0.9254</v>
      </c>
      <c r="P125" s="47" t="n">
        <f aca="false">N125*O125</f>
        <v>1637.958</v>
      </c>
    </row>
    <row r="126" customFormat="false" ht="12.95" hidden="false" customHeight="true" outlineLevel="0" collapsed="false">
      <c r="A126" s="33" t="s">
        <v>184</v>
      </c>
      <c r="B126" s="0" t="s">
        <v>327</v>
      </c>
      <c r="C126" s="34" t="s">
        <v>200</v>
      </c>
      <c r="D126" s="34" t="n">
        <v>514078</v>
      </c>
      <c r="E126" s="42" t="s">
        <v>326</v>
      </c>
      <c r="F126" s="34" t="s">
        <v>317</v>
      </c>
      <c r="G126" s="0" t="s">
        <v>188</v>
      </c>
      <c r="H126" s="34" t="s">
        <v>160</v>
      </c>
      <c r="I126" s="43" t="n">
        <v>1</v>
      </c>
      <c r="J126" s="43" t="n">
        <v>1</v>
      </c>
      <c r="K126" s="34" t="n">
        <v>54</v>
      </c>
      <c r="L126" s="43" t="n">
        <v>0.9333</v>
      </c>
      <c r="M126" s="44" t="n">
        <f aca="false">K126*L126</f>
        <v>50.3982</v>
      </c>
      <c r="N126" s="45" t="n">
        <f aca="false">K126*30</f>
        <v>1620</v>
      </c>
      <c r="O126" s="48" t="n">
        <f aca="false">L126</f>
        <v>0.9333</v>
      </c>
      <c r="P126" s="47" t="n">
        <f aca="false">N126*O126</f>
        <v>1511.946</v>
      </c>
    </row>
    <row r="127" customFormat="false" ht="12.95" hidden="false" customHeight="true" outlineLevel="0" collapsed="false">
      <c r="A127" s="33" t="s">
        <v>184</v>
      </c>
      <c r="B127" s="0" t="s">
        <v>328</v>
      </c>
      <c r="C127" s="34" t="s">
        <v>200</v>
      </c>
      <c r="D127" s="34" t="n">
        <v>147022</v>
      </c>
      <c r="E127" s="42" t="s">
        <v>223</v>
      </c>
      <c r="F127" s="34" t="s">
        <v>317</v>
      </c>
      <c r="G127" s="0" t="s">
        <v>188</v>
      </c>
      <c r="H127" s="34" t="s">
        <v>160</v>
      </c>
      <c r="I127" s="43" t="n">
        <v>1</v>
      </c>
      <c r="J127" s="43" t="n">
        <v>1</v>
      </c>
      <c r="K127" s="34" t="n">
        <v>53</v>
      </c>
      <c r="L127" s="43" t="n">
        <v>0.9231</v>
      </c>
      <c r="M127" s="44" t="n">
        <f aca="false">K127*L127</f>
        <v>48.9243</v>
      </c>
      <c r="N127" s="45" t="n">
        <f aca="false">K127*30</f>
        <v>1590</v>
      </c>
      <c r="O127" s="48" t="n">
        <f aca="false">L127</f>
        <v>0.9231</v>
      </c>
      <c r="P127" s="47" t="n">
        <f aca="false">N127*O127</f>
        <v>1467.729</v>
      </c>
    </row>
    <row r="128" customFormat="false" ht="12.95" hidden="false" customHeight="true" outlineLevel="0" collapsed="false">
      <c r="A128" s="33" t="s">
        <v>184</v>
      </c>
      <c r="B128" s="0" t="s">
        <v>329</v>
      </c>
      <c r="C128" s="34" t="s">
        <v>200</v>
      </c>
      <c r="D128" s="34" t="n">
        <v>814007</v>
      </c>
      <c r="E128" s="42" t="s">
        <v>223</v>
      </c>
      <c r="F128" s="34" t="s">
        <v>317</v>
      </c>
      <c r="G128" s="0" t="s">
        <v>188</v>
      </c>
      <c r="H128" s="34" t="s">
        <v>160</v>
      </c>
      <c r="I128" s="43" t="n">
        <v>1</v>
      </c>
      <c r="J128" s="43" t="n">
        <v>1</v>
      </c>
      <c r="K128" s="34" t="n">
        <v>87</v>
      </c>
      <c r="L128" s="43" t="n">
        <v>0.917</v>
      </c>
      <c r="M128" s="44" t="n">
        <f aca="false">K128*L128</f>
        <v>79.779</v>
      </c>
      <c r="N128" s="45" t="n">
        <f aca="false">K128*30</f>
        <v>2610</v>
      </c>
      <c r="O128" s="48" t="n">
        <f aca="false">L128</f>
        <v>0.917</v>
      </c>
      <c r="P128" s="47" t="n">
        <f aca="false">N128*O128</f>
        <v>2393.37</v>
      </c>
    </row>
    <row r="129" customFormat="false" ht="12.95" hidden="false" customHeight="true" outlineLevel="0" collapsed="false">
      <c r="A129" s="33" t="s">
        <v>184</v>
      </c>
      <c r="B129" s="0" t="s">
        <v>330</v>
      </c>
      <c r="C129" s="34" t="s">
        <v>200</v>
      </c>
      <c r="D129" s="34" t="n">
        <v>147031</v>
      </c>
      <c r="E129" s="42" t="s">
        <v>331</v>
      </c>
      <c r="F129" s="77" t="s">
        <v>202</v>
      </c>
      <c r="G129" s="0" t="s">
        <v>188</v>
      </c>
      <c r="H129" s="34" t="s">
        <v>160</v>
      </c>
      <c r="I129" s="43" t="n">
        <v>1</v>
      </c>
      <c r="J129" s="43" t="n">
        <v>1</v>
      </c>
      <c r="K129" s="34" t="n">
        <v>56</v>
      </c>
      <c r="L129" s="43" t="n">
        <v>0.8577</v>
      </c>
      <c r="M129" s="44" t="n">
        <f aca="false">K129*L129</f>
        <v>48.0312</v>
      </c>
      <c r="N129" s="45" t="n">
        <f aca="false">K129*30</f>
        <v>1680</v>
      </c>
      <c r="O129" s="48" t="n">
        <f aca="false">L129</f>
        <v>0.8577</v>
      </c>
      <c r="P129" s="47" t="n">
        <f aca="false">N129*O129</f>
        <v>1440.936</v>
      </c>
    </row>
    <row r="130" customFormat="false" ht="12.95" hidden="false" customHeight="true" outlineLevel="0" collapsed="false">
      <c r="A130" s="33" t="s">
        <v>184</v>
      </c>
      <c r="B130" s="0" t="s">
        <v>332</v>
      </c>
      <c r="C130" s="34" t="s">
        <v>200</v>
      </c>
      <c r="D130" s="34" t="n">
        <v>514064</v>
      </c>
      <c r="E130" s="42" t="s">
        <v>331</v>
      </c>
      <c r="F130" s="77" t="s">
        <v>202</v>
      </c>
      <c r="G130" s="0" t="s">
        <v>188</v>
      </c>
      <c r="H130" s="34" t="s">
        <v>160</v>
      </c>
      <c r="I130" s="43" t="n">
        <v>1</v>
      </c>
      <c r="J130" s="43" t="n">
        <v>1</v>
      </c>
      <c r="K130" s="34" t="n">
        <v>80</v>
      </c>
      <c r="L130" s="43" t="n">
        <v>0.8766</v>
      </c>
      <c r="M130" s="44" t="n">
        <f aca="false">K130*L130</f>
        <v>70.128</v>
      </c>
      <c r="N130" s="45" t="n">
        <f aca="false">K130*30</f>
        <v>2400</v>
      </c>
      <c r="O130" s="48" t="n">
        <f aca="false">L130</f>
        <v>0.8766</v>
      </c>
      <c r="P130" s="47" t="n">
        <f aca="false">N130*O130</f>
        <v>2103.84</v>
      </c>
    </row>
    <row r="131" customFormat="false" ht="12.95" hidden="false" customHeight="true" outlineLevel="0" collapsed="false">
      <c r="A131" s="33" t="s">
        <v>184</v>
      </c>
      <c r="B131" s="0" t="s">
        <v>333</v>
      </c>
      <c r="C131" s="34" t="s">
        <v>200</v>
      </c>
      <c r="D131" s="34" t="n">
        <v>147032</v>
      </c>
      <c r="E131" s="42" t="s">
        <v>334</v>
      </c>
      <c r="F131" s="34" t="s">
        <v>317</v>
      </c>
      <c r="G131" s="0" t="s">
        <v>188</v>
      </c>
      <c r="H131" s="34" t="s">
        <v>160</v>
      </c>
      <c r="I131" s="43" t="n">
        <v>1</v>
      </c>
      <c r="J131" s="43" t="n">
        <v>1</v>
      </c>
      <c r="K131" s="34" t="n">
        <v>63</v>
      </c>
      <c r="L131" s="43" t="n">
        <v>0.9205</v>
      </c>
      <c r="M131" s="44" t="n">
        <f aca="false">K131*L131</f>
        <v>57.9915</v>
      </c>
      <c r="N131" s="45" t="n">
        <f aca="false">K131*30</f>
        <v>1890</v>
      </c>
      <c r="O131" s="48" t="n">
        <f aca="false">L131</f>
        <v>0.9205</v>
      </c>
      <c r="P131" s="47" t="n">
        <f aca="false">N131*O131</f>
        <v>1739.745</v>
      </c>
    </row>
    <row r="132" customFormat="false" ht="12.95" hidden="false" customHeight="true" outlineLevel="0" collapsed="false">
      <c r="A132" s="33" t="s">
        <v>184</v>
      </c>
      <c r="B132" s="0" t="s">
        <v>335</v>
      </c>
      <c r="C132" s="34" t="s">
        <v>200</v>
      </c>
      <c r="D132" s="34" t="n">
        <v>147033</v>
      </c>
      <c r="E132" s="42" t="s">
        <v>336</v>
      </c>
      <c r="F132" s="34" t="s">
        <v>317</v>
      </c>
      <c r="G132" s="0" t="s">
        <v>188</v>
      </c>
      <c r="H132" s="34" t="s">
        <v>160</v>
      </c>
      <c r="I132" s="43" t="n">
        <v>1</v>
      </c>
      <c r="J132" s="43" t="n">
        <v>1</v>
      </c>
      <c r="K132" s="34" t="n">
        <v>89</v>
      </c>
      <c r="L132" s="43" t="n">
        <v>0.9245</v>
      </c>
      <c r="M132" s="44" t="n">
        <f aca="false">K132*L132</f>
        <v>82.2805</v>
      </c>
      <c r="N132" s="45" t="n">
        <f aca="false">K132*30</f>
        <v>2670</v>
      </c>
      <c r="O132" s="48" t="n">
        <f aca="false">L132</f>
        <v>0.9245</v>
      </c>
      <c r="P132" s="47" t="n">
        <f aca="false">N132*O132</f>
        <v>2468.415</v>
      </c>
    </row>
    <row r="133" customFormat="false" ht="12.95" hidden="false" customHeight="true" outlineLevel="0" collapsed="false">
      <c r="A133" s="33" t="s">
        <v>184</v>
      </c>
      <c r="B133" s="0" t="s">
        <v>337</v>
      </c>
      <c r="C133" s="34" t="s">
        <v>200</v>
      </c>
      <c r="D133" s="34" t="n">
        <v>514060</v>
      </c>
      <c r="E133" s="42" t="s">
        <v>336</v>
      </c>
      <c r="F133" s="34" t="s">
        <v>338</v>
      </c>
      <c r="G133" s="0" t="s">
        <v>188</v>
      </c>
      <c r="H133" s="34" t="s">
        <v>160</v>
      </c>
      <c r="I133" s="57" t="n">
        <v>1</v>
      </c>
      <c r="J133" s="57" t="n">
        <v>1</v>
      </c>
      <c r="K133" s="34" t="n">
        <v>70</v>
      </c>
      <c r="L133" s="43" t="n">
        <v>0.9214</v>
      </c>
      <c r="M133" s="44" t="n">
        <f aca="false">K133*L133</f>
        <v>64.498</v>
      </c>
      <c r="N133" s="45" t="n">
        <f aca="false">K133*30</f>
        <v>2100</v>
      </c>
      <c r="O133" s="48" t="n">
        <f aca="false">L133</f>
        <v>0.9214</v>
      </c>
      <c r="P133" s="47" t="n">
        <f aca="false">N133*O133</f>
        <v>1934.94</v>
      </c>
    </row>
    <row r="134" customFormat="false" ht="12.95" hidden="false" customHeight="true" outlineLevel="0" collapsed="false">
      <c r="A134" s="33" t="s">
        <v>184</v>
      </c>
      <c r="B134" s="0" t="s">
        <v>339</v>
      </c>
      <c r="C134" s="34" t="s">
        <v>200</v>
      </c>
      <c r="D134" s="34" t="n">
        <v>147034</v>
      </c>
      <c r="E134" s="42" t="s">
        <v>340</v>
      </c>
      <c r="F134" s="34" t="s">
        <v>317</v>
      </c>
      <c r="G134" s="0" t="s">
        <v>188</v>
      </c>
      <c r="H134" s="34" t="s">
        <v>160</v>
      </c>
      <c r="I134" s="43" t="n">
        <v>1</v>
      </c>
      <c r="J134" s="43" t="n">
        <v>1</v>
      </c>
      <c r="K134" s="34" t="n">
        <v>62</v>
      </c>
      <c r="L134" s="43" t="n">
        <v>0.9341</v>
      </c>
      <c r="M134" s="44" t="n">
        <f aca="false">K134*L134</f>
        <v>57.9142</v>
      </c>
      <c r="N134" s="45" t="n">
        <f aca="false">K134*30</f>
        <v>1860</v>
      </c>
      <c r="O134" s="48" t="n">
        <f aca="false">L134</f>
        <v>0.9341</v>
      </c>
      <c r="P134" s="47" t="n">
        <f aca="false">N134*O134</f>
        <v>1737.426</v>
      </c>
    </row>
    <row r="135" customFormat="false" ht="12.95" hidden="false" customHeight="true" outlineLevel="0" collapsed="false">
      <c r="A135" s="33" t="s">
        <v>184</v>
      </c>
      <c r="B135" s="0" t="s">
        <v>341</v>
      </c>
      <c r="C135" s="34" t="s">
        <v>200</v>
      </c>
      <c r="D135" s="34" t="n">
        <v>514063</v>
      </c>
      <c r="E135" s="42" t="s">
        <v>340</v>
      </c>
      <c r="F135" s="34" t="s">
        <v>317</v>
      </c>
      <c r="G135" s="0" t="s">
        <v>188</v>
      </c>
      <c r="H135" s="34" t="s">
        <v>160</v>
      </c>
      <c r="I135" s="43" t="n">
        <v>1</v>
      </c>
      <c r="J135" s="43" t="n">
        <v>1</v>
      </c>
      <c r="K135" s="34" t="n">
        <v>99</v>
      </c>
      <c r="L135" s="43" t="n">
        <v>0.9551</v>
      </c>
      <c r="M135" s="44" t="n">
        <f aca="false">K135*L135</f>
        <v>94.5549</v>
      </c>
      <c r="N135" s="45" t="n">
        <f aca="false">K135*30</f>
        <v>2970</v>
      </c>
      <c r="O135" s="48" t="n">
        <f aca="false">L135</f>
        <v>0.9551</v>
      </c>
      <c r="P135" s="47" t="n">
        <f aca="false">N135*O135</f>
        <v>2836.647</v>
      </c>
    </row>
    <row r="136" customFormat="false" ht="12.95" hidden="false" customHeight="true" outlineLevel="0" collapsed="false">
      <c r="A136" s="33" t="s">
        <v>184</v>
      </c>
      <c r="B136" s="0" t="s">
        <v>342</v>
      </c>
      <c r="C136" s="34" t="s">
        <v>200</v>
      </c>
      <c r="D136" s="34" t="n">
        <v>147037</v>
      </c>
      <c r="E136" s="42" t="s">
        <v>343</v>
      </c>
      <c r="F136" s="34" t="s">
        <v>317</v>
      </c>
      <c r="G136" s="0" t="s">
        <v>188</v>
      </c>
      <c r="H136" s="34" t="s">
        <v>160</v>
      </c>
      <c r="I136" s="43" t="n">
        <v>1</v>
      </c>
      <c r="J136" s="43" t="n">
        <v>1</v>
      </c>
      <c r="K136" s="34" t="n">
        <v>50</v>
      </c>
      <c r="L136" s="43" t="n">
        <v>0.9086</v>
      </c>
      <c r="M136" s="44" t="n">
        <f aca="false">K136*L136</f>
        <v>45.43</v>
      </c>
      <c r="N136" s="45" t="n">
        <f aca="false">K136*30</f>
        <v>1500</v>
      </c>
      <c r="O136" s="48" t="n">
        <f aca="false">L136</f>
        <v>0.9086</v>
      </c>
      <c r="P136" s="47" t="n">
        <f aca="false">N136*O136</f>
        <v>1362.9</v>
      </c>
    </row>
    <row r="137" customFormat="false" ht="12.95" hidden="false" customHeight="true" outlineLevel="0" collapsed="false">
      <c r="A137" s="33" t="s">
        <v>184</v>
      </c>
      <c r="B137" s="0" t="s">
        <v>344</v>
      </c>
      <c r="C137" s="34" t="s">
        <v>200</v>
      </c>
      <c r="D137" s="34" t="n">
        <v>514065</v>
      </c>
      <c r="E137" s="42" t="s">
        <v>343</v>
      </c>
      <c r="F137" s="34" t="s">
        <v>317</v>
      </c>
      <c r="G137" s="0" t="s">
        <v>188</v>
      </c>
      <c r="H137" s="34" t="s">
        <v>160</v>
      </c>
      <c r="I137" s="43" t="n">
        <v>1</v>
      </c>
      <c r="J137" s="43" t="n">
        <v>1</v>
      </c>
      <c r="K137" s="34" t="n">
        <v>71</v>
      </c>
      <c r="L137" s="43" t="n">
        <v>0.9245</v>
      </c>
      <c r="M137" s="44" t="n">
        <f aca="false">K137*L137</f>
        <v>65.6395</v>
      </c>
      <c r="N137" s="45" t="n">
        <f aca="false">K137*30</f>
        <v>2130</v>
      </c>
      <c r="O137" s="48" t="n">
        <f aca="false">L137</f>
        <v>0.9245</v>
      </c>
      <c r="P137" s="47" t="n">
        <f aca="false">N137*O137</f>
        <v>1969.185</v>
      </c>
    </row>
    <row r="138" customFormat="false" ht="12.95" hidden="false" customHeight="true" outlineLevel="0" collapsed="false">
      <c r="A138" s="33" t="s">
        <v>184</v>
      </c>
      <c r="B138" s="0" t="s">
        <v>345</v>
      </c>
      <c r="C138" s="34" t="s">
        <v>200</v>
      </c>
      <c r="D138" s="34" t="n">
        <v>147051</v>
      </c>
      <c r="E138" s="42" t="s">
        <v>346</v>
      </c>
      <c r="F138" s="34" t="s">
        <v>317</v>
      </c>
      <c r="G138" s="0" t="s">
        <v>188</v>
      </c>
      <c r="H138" s="34" t="s">
        <v>160</v>
      </c>
      <c r="I138" s="43" t="n">
        <v>1</v>
      </c>
      <c r="J138" s="43" t="n">
        <v>1</v>
      </c>
      <c r="K138" s="34" t="n">
        <v>59</v>
      </c>
      <c r="L138" s="43" t="n">
        <v>0.9678</v>
      </c>
      <c r="M138" s="44" t="n">
        <f aca="false">K138*L138</f>
        <v>57.1002</v>
      </c>
      <c r="N138" s="45" t="n">
        <f aca="false">K138*30</f>
        <v>1770</v>
      </c>
      <c r="O138" s="48" t="n">
        <f aca="false">L138</f>
        <v>0.9678</v>
      </c>
      <c r="P138" s="47" t="n">
        <f aca="false">N138*O138</f>
        <v>1713.006</v>
      </c>
    </row>
    <row r="139" customFormat="false" ht="12.95" hidden="false" customHeight="true" outlineLevel="0" collapsed="false">
      <c r="A139" s="33" t="s">
        <v>184</v>
      </c>
      <c r="B139" s="0" t="s">
        <v>347</v>
      </c>
      <c r="C139" s="34" t="s">
        <v>200</v>
      </c>
      <c r="D139" s="34" t="n">
        <v>147054</v>
      </c>
      <c r="E139" s="42" t="s">
        <v>348</v>
      </c>
      <c r="F139" s="34" t="s">
        <v>317</v>
      </c>
      <c r="G139" s="0" t="s">
        <v>188</v>
      </c>
      <c r="H139" s="34" t="s">
        <v>160</v>
      </c>
      <c r="I139" s="43" t="n">
        <v>1</v>
      </c>
      <c r="J139" s="43" t="n">
        <v>1</v>
      </c>
      <c r="K139" s="34" t="n">
        <v>38</v>
      </c>
      <c r="L139" s="43" t="n">
        <v>0.9268</v>
      </c>
      <c r="M139" s="44" t="n">
        <f aca="false">K139*L139</f>
        <v>35.2184</v>
      </c>
      <c r="N139" s="45" t="n">
        <f aca="false">K139*30</f>
        <v>1140</v>
      </c>
      <c r="O139" s="48" t="n">
        <f aca="false">L139</f>
        <v>0.9268</v>
      </c>
      <c r="P139" s="47" t="n">
        <f aca="false">N139*O139</f>
        <v>1056.552</v>
      </c>
    </row>
    <row r="140" customFormat="false" ht="12.95" hidden="false" customHeight="true" outlineLevel="0" collapsed="false">
      <c r="A140" s="33" t="s">
        <v>184</v>
      </c>
      <c r="B140" s="0" t="s">
        <v>349</v>
      </c>
      <c r="C140" s="34" t="s">
        <v>200</v>
      </c>
      <c r="D140" s="34" t="n">
        <v>514070</v>
      </c>
      <c r="E140" s="42" t="s">
        <v>348</v>
      </c>
      <c r="F140" s="34" t="s">
        <v>317</v>
      </c>
      <c r="G140" s="0" t="s">
        <v>188</v>
      </c>
      <c r="H140" s="34" t="s">
        <v>160</v>
      </c>
      <c r="I140" s="43" t="n">
        <v>1</v>
      </c>
      <c r="J140" s="43" t="n">
        <v>1</v>
      </c>
      <c r="K140" s="34" t="n">
        <v>52</v>
      </c>
      <c r="L140" s="43" t="n">
        <v>0.9369</v>
      </c>
      <c r="M140" s="44" t="n">
        <f aca="false">K140*L140</f>
        <v>48.7188</v>
      </c>
      <c r="N140" s="45" t="n">
        <f aca="false">K140*30</f>
        <v>1560</v>
      </c>
      <c r="O140" s="48" t="n">
        <f aca="false">L140</f>
        <v>0.9369</v>
      </c>
      <c r="P140" s="47" t="n">
        <f aca="false">N140*O140</f>
        <v>1461.564</v>
      </c>
    </row>
    <row r="141" customFormat="false" ht="12.95" hidden="false" customHeight="true" outlineLevel="0" collapsed="false">
      <c r="A141" s="33" t="s">
        <v>184</v>
      </c>
      <c r="B141" s="0" t="s">
        <v>350</v>
      </c>
      <c r="C141" s="34" t="s">
        <v>200</v>
      </c>
      <c r="D141" s="34" t="n">
        <v>147069</v>
      </c>
      <c r="E141" s="42" t="s">
        <v>351</v>
      </c>
      <c r="F141" s="34" t="s">
        <v>317</v>
      </c>
      <c r="G141" s="0" t="s">
        <v>188</v>
      </c>
      <c r="H141" s="34" t="s">
        <v>160</v>
      </c>
      <c r="I141" s="43" t="n">
        <v>1</v>
      </c>
      <c r="J141" s="43" t="n">
        <v>1</v>
      </c>
      <c r="K141" s="34" t="n">
        <v>78</v>
      </c>
      <c r="L141" s="43" t="n">
        <v>0.942</v>
      </c>
      <c r="M141" s="44" t="n">
        <f aca="false">K141*L141</f>
        <v>73.476</v>
      </c>
      <c r="N141" s="45" t="n">
        <f aca="false">K141*30</f>
        <v>2340</v>
      </c>
      <c r="O141" s="48" t="n">
        <f aca="false">L141</f>
        <v>0.942</v>
      </c>
      <c r="P141" s="47" t="n">
        <f aca="false">N141*O141</f>
        <v>2204.28</v>
      </c>
    </row>
    <row r="142" customFormat="false" ht="12.95" hidden="false" customHeight="true" outlineLevel="0" collapsed="false">
      <c r="A142" s="49" t="s">
        <v>184</v>
      </c>
      <c r="B142" s="50" t="s">
        <v>352</v>
      </c>
      <c r="C142" s="34" t="s">
        <v>200</v>
      </c>
      <c r="D142" s="51" t="n">
        <v>514059</v>
      </c>
      <c r="E142" s="42" t="s">
        <v>351</v>
      </c>
      <c r="F142" s="51" t="s">
        <v>317</v>
      </c>
      <c r="G142" s="50" t="s">
        <v>188</v>
      </c>
      <c r="H142" s="51" t="s">
        <v>160</v>
      </c>
      <c r="I142" s="52" t="n">
        <v>1</v>
      </c>
      <c r="J142" s="52" t="n">
        <v>1</v>
      </c>
      <c r="K142" s="34" t="n">
        <v>45</v>
      </c>
      <c r="L142" s="52" t="n">
        <v>0.9473</v>
      </c>
      <c r="M142" s="44" t="n">
        <f aca="false">K142*L142</f>
        <v>42.6285</v>
      </c>
      <c r="N142" s="45" t="n">
        <f aca="false">K142*30</f>
        <v>1350</v>
      </c>
      <c r="O142" s="53" t="n">
        <f aca="false">L142</f>
        <v>0.9473</v>
      </c>
      <c r="P142" s="54" t="n">
        <f aca="false">N142*O142</f>
        <v>1278.855</v>
      </c>
    </row>
    <row r="143" customFormat="false" ht="12.95" hidden="false" customHeight="true" outlineLevel="0" collapsed="false">
      <c r="A143" s="55"/>
      <c r="B143" s="56"/>
      <c r="C143" s="42"/>
      <c r="D143" s="42"/>
      <c r="E143" s="42"/>
      <c r="F143" s="42"/>
      <c r="G143" s="56"/>
      <c r="H143" s="42"/>
      <c r="I143" s="57"/>
      <c r="J143" s="57"/>
      <c r="K143" s="58"/>
      <c r="L143" s="57"/>
      <c r="M143" s="59"/>
      <c r="N143" s="60"/>
      <c r="O143" s="42"/>
      <c r="P143" s="61"/>
      <c r="Q143" s="62" t="s">
        <v>181</v>
      </c>
      <c r="R143" s="62" t="s">
        <v>11</v>
      </c>
      <c r="S143" s="62" t="s">
        <v>182</v>
      </c>
    </row>
    <row r="144" customFormat="false" ht="12.95" hidden="false" customHeight="true" outlineLevel="0" collapsed="false">
      <c r="A144" s="63" t="s">
        <v>353</v>
      </c>
      <c r="B144" s="63"/>
      <c r="C144" s="64"/>
      <c r="D144" s="64"/>
      <c r="E144" s="42"/>
      <c r="K144" s="45" t="n">
        <f aca="false">SUM(K119:K142)</f>
        <v>1465</v>
      </c>
      <c r="L144" s="43"/>
      <c r="M144" s="45" t="n">
        <f aca="false">SUM(M119:M142)</f>
        <v>1358.2662</v>
      </c>
      <c r="N144" s="45" t="n">
        <f aca="false">SUM(N119:N142)</f>
        <v>43950</v>
      </c>
      <c r="O144" s="65"/>
      <c r="P144" s="66" t="n">
        <f aca="false">SUM(P119:P143)</f>
        <v>40747.986</v>
      </c>
      <c r="Q144" s="67" t="n">
        <v>0.8</v>
      </c>
      <c r="R144" s="61" t="n">
        <f aca="false">M144*Q144</f>
        <v>1086.61296</v>
      </c>
      <c r="S144" s="61" t="n">
        <f aca="false">M144-R144</f>
        <v>271.65324</v>
      </c>
    </row>
    <row r="145" customFormat="false" ht="12.95" hidden="false" customHeight="true" outlineLevel="0" collapsed="false">
      <c r="A145" s="64"/>
      <c r="B145" s="64"/>
      <c r="C145" s="64"/>
      <c r="D145" s="64"/>
      <c r="E145" s="42"/>
      <c r="K145" s="45"/>
      <c r="L145" s="43"/>
      <c r="M145" s="45"/>
      <c r="N145" s="45"/>
      <c r="O145" s="65"/>
      <c r="P145" s="68"/>
    </row>
    <row r="146" customFormat="false" ht="12.95" hidden="false" customHeight="true" outlineLevel="0" collapsed="false">
      <c r="B146" s="33"/>
      <c r="C146" s="33"/>
      <c r="D146" s="33"/>
      <c r="E146" s="42"/>
      <c r="K146" s="69"/>
      <c r="L146" s="43"/>
      <c r="M146" s="69"/>
      <c r="N146" s="45"/>
      <c r="O146" s="34"/>
      <c r="P146" s="47"/>
    </row>
    <row r="147" customFormat="false" ht="12.95" hidden="false" customHeight="true" outlineLevel="0" collapsed="false">
      <c r="A147" s="79" t="s">
        <v>354</v>
      </c>
      <c r="E147" s="42"/>
      <c r="K147" s="69"/>
      <c r="L147" s="43"/>
      <c r="M147" s="69"/>
      <c r="N147" s="45"/>
      <c r="O147" s="34"/>
      <c r="P147" s="47"/>
    </row>
    <row r="148" customFormat="false" ht="12.95" hidden="false" customHeight="true" outlineLevel="0" collapsed="false">
      <c r="A148" s="33" t="s">
        <v>184</v>
      </c>
      <c r="B148" s="0" t="s">
        <v>355</v>
      </c>
      <c r="C148" s="34" t="s">
        <v>200</v>
      </c>
      <c r="D148" s="34" t="n">
        <v>147067</v>
      </c>
      <c r="E148" s="42" t="s">
        <v>356</v>
      </c>
      <c r="F148" s="34" t="s">
        <v>317</v>
      </c>
      <c r="G148" s="0" t="s">
        <v>188</v>
      </c>
      <c r="H148" s="34" t="s">
        <v>160</v>
      </c>
      <c r="I148" s="57" t="n">
        <v>1</v>
      </c>
      <c r="J148" s="57" t="n">
        <v>1</v>
      </c>
      <c r="K148" s="34" t="n">
        <v>50</v>
      </c>
      <c r="L148" s="43" t="n">
        <v>0.8889</v>
      </c>
      <c r="M148" s="44" t="n">
        <f aca="false">K148*L148</f>
        <v>44.445</v>
      </c>
      <c r="N148" s="60" t="n">
        <f aca="false">K148*31</f>
        <v>1550</v>
      </c>
      <c r="O148" s="48" t="n">
        <f aca="false">L148</f>
        <v>0.8889</v>
      </c>
      <c r="P148" s="47" t="n">
        <f aca="false">N148*O148</f>
        <v>1377.795</v>
      </c>
    </row>
    <row r="149" customFormat="false" ht="12.95" hidden="false" customHeight="true" outlineLevel="0" collapsed="false">
      <c r="A149" s="49" t="s">
        <v>184</v>
      </c>
      <c r="B149" s="50" t="s">
        <v>357</v>
      </c>
      <c r="C149" s="51" t="s">
        <v>200</v>
      </c>
      <c r="D149" s="51" t="n">
        <v>514006</v>
      </c>
      <c r="E149" s="42" t="s">
        <v>356</v>
      </c>
      <c r="F149" s="51" t="s">
        <v>317</v>
      </c>
      <c r="G149" s="50" t="s">
        <v>188</v>
      </c>
      <c r="H149" s="51" t="s">
        <v>160</v>
      </c>
      <c r="I149" s="52" t="n">
        <v>1</v>
      </c>
      <c r="J149" s="52" t="n">
        <v>1</v>
      </c>
      <c r="K149" s="34" t="n">
        <v>24</v>
      </c>
      <c r="L149" s="52" t="n">
        <v>0.8868</v>
      </c>
      <c r="M149" s="44" t="n">
        <f aca="false">K149*L149</f>
        <v>21.2832</v>
      </c>
      <c r="N149" s="60" t="n">
        <f aca="false">K149*31</f>
        <v>744</v>
      </c>
      <c r="O149" s="53" t="n">
        <f aca="false">L149</f>
        <v>0.8868</v>
      </c>
      <c r="P149" s="54" t="n">
        <f aca="false">N149*O149</f>
        <v>659.7792</v>
      </c>
    </row>
    <row r="150" customFormat="false" ht="12.95" hidden="false" customHeight="true" outlineLevel="0" collapsed="false">
      <c r="A150" s="55"/>
      <c r="B150" s="56"/>
      <c r="C150" s="42"/>
      <c r="D150" s="42"/>
      <c r="E150" s="42"/>
      <c r="F150" s="42"/>
      <c r="G150" s="56"/>
      <c r="H150" s="42"/>
      <c r="I150" s="57"/>
      <c r="J150" s="57"/>
      <c r="K150" s="58"/>
      <c r="L150" s="57"/>
      <c r="M150" s="58"/>
      <c r="N150" s="60"/>
      <c r="O150" s="48"/>
      <c r="P150" s="61"/>
      <c r="Q150" s="62" t="s">
        <v>181</v>
      </c>
      <c r="R150" s="62" t="s">
        <v>11</v>
      </c>
      <c r="S150" s="62" t="s">
        <v>182</v>
      </c>
    </row>
    <row r="151" customFormat="false" ht="12.95" hidden="false" customHeight="true" outlineLevel="0" collapsed="false">
      <c r="A151" s="63" t="s">
        <v>358</v>
      </c>
      <c r="B151" s="63"/>
      <c r="C151" s="64"/>
      <c r="D151" s="64"/>
      <c r="E151" s="42"/>
      <c r="K151" s="69" t="n">
        <f aca="false">K148+K149</f>
        <v>74</v>
      </c>
      <c r="L151" s="43"/>
      <c r="M151" s="44" t="n">
        <f aca="false">M148+M149</f>
        <v>65.7282</v>
      </c>
      <c r="N151" s="45" t="n">
        <f aca="false">N148+N149</f>
        <v>2294</v>
      </c>
      <c r="O151" s="34"/>
      <c r="P151" s="66" t="n">
        <f aca="false">M151-O151</f>
        <v>65.7282</v>
      </c>
      <c r="Q151" s="67" t="n">
        <v>0.8</v>
      </c>
      <c r="R151" s="61" t="n">
        <f aca="false">M151*Q151</f>
        <v>52.58256</v>
      </c>
      <c r="S151" s="61" t="n">
        <f aca="false">M151-R151</f>
        <v>13.14564</v>
      </c>
    </row>
    <row r="152" customFormat="false" ht="12.95" hidden="false" customHeight="true" outlineLevel="0" collapsed="false">
      <c r="E152" s="42"/>
      <c r="K152" s="69"/>
      <c r="L152" s="43"/>
      <c r="M152" s="69"/>
      <c r="N152" s="45"/>
      <c r="O152" s="34"/>
      <c r="P152" s="47"/>
    </row>
    <row r="153" customFormat="false" ht="12.95" hidden="false" customHeight="true" outlineLevel="0" collapsed="false">
      <c r="A153" s="79" t="s">
        <v>354</v>
      </c>
      <c r="E153" s="42"/>
      <c r="K153" s="69"/>
      <c r="L153" s="43"/>
      <c r="M153" s="69"/>
      <c r="N153" s="45"/>
      <c r="O153" s="34"/>
      <c r="P153" s="47"/>
    </row>
    <row r="154" customFormat="false" ht="12.95" hidden="false" customHeight="true" outlineLevel="0" collapsed="false">
      <c r="A154" s="33" t="s">
        <v>184</v>
      </c>
      <c r="B154" s="0" t="s">
        <v>359</v>
      </c>
      <c r="C154" s="34" t="s">
        <v>200</v>
      </c>
      <c r="D154" s="34" t="n">
        <v>147010</v>
      </c>
      <c r="E154" s="42" t="s">
        <v>360</v>
      </c>
      <c r="F154" s="34" t="s">
        <v>338</v>
      </c>
      <c r="G154" s="0" t="s">
        <v>188</v>
      </c>
      <c r="H154" s="34" t="s">
        <v>160</v>
      </c>
      <c r="I154" s="57" t="n">
        <v>1</v>
      </c>
      <c r="J154" s="57" t="n">
        <v>1</v>
      </c>
      <c r="K154" s="34" t="n">
        <v>49</v>
      </c>
      <c r="L154" s="43" t="n">
        <v>0.9472</v>
      </c>
      <c r="M154" s="44" t="n">
        <f aca="false">K154*L154</f>
        <v>46.4128</v>
      </c>
      <c r="N154" s="45" t="n">
        <f aca="false">K154*30</f>
        <v>1470</v>
      </c>
      <c r="O154" s="48" t="n">
        <f aca="false">L154</f>
        <v>0.9472</v>
      </c>
      <c r="P154" s="47" t="n">
        <f aca="false">N154*O154</f>
        <v>1392.384</v>
      </c>
    </row>
    <row r="155" customFormat="false" ht="12.95" hidden="false" customHeight="true" outlineLevel="0" collapsed="false">
      <c r="A155" s="33" t="s">
        <v>184</v>
      </c>
      <c r="B155" s="0" t="s">
        <v>361</v>
      </c>
      <c r="C155" s="34" t="s">
        <v>200</v>
      </c>
      <c r="D155" s="34" t="n">
        <v>514061</v>
      </c>
      <c r="E155" s="42" t="s">
        <v>360</v>
      </c>
      <c r="F155" s="34" t="s">
        <v>338</v>
      </c>
      <c r="G155" s="0" t="s">
        <v>188</v>
      </c>
      <c r="H155" s="34" t="s">
        <v>160</v>
      </c>
      <c r="I155" s="57" t="n">
        <v>1</v>
      </c>
      <c r="J155" s="57" t="n">
        <v>1</v>
      </c>
      <c r="K155" s="34" t="n">
        <v>73</v>
      </c>
      <c r="L155" s="43" t="n">
        <v>0.947</v>
      </c>
      <c r="M155" s="44" t="n">
        <f aca="false">K155*L155</f>
        <v>69.131</v>
      </c>
      <c r="N155" s="45" t="n">
        <f aca="false">K155*30</f>
        <v>2190</v>
      </c>
      <c r="O155" s="48" t="n">
        <f aca="false">L155</f>
        <v>0.947</v>
      </c>
      <c r="P155" s="47" t="n">
        <f aca="false">N155*O155</f>
        <v>2073.93</v>
      </c>
    </row>
    <row r="156" customFormat="false" ht="12.95" hidden="false" customHeight="true" outlineLevel="0" collapsed="false">
      <c r="A156" s="33" t="s">
        <v>184</v>
      </c>
      <c r="B156" s="0" t="s">
        <v>362</v>
      </c>
      <c r="C156" s="34" t="s">
        <v>200</v>
      </c>
      <c r="D156" s="34" t="n">
        <v>147021</v>
      </c>
      <c r="E156" s="42" t="s">
        <v>363</v>
      </c>
      <c r="F156" s="34" t="s">
        <v>338</v>
      </c>
      <c r="G156" s="0" t="s">
        <v>188</v>
      </c>
      <c r="H156" s="34" t="s">
        <v>160</v>
      </c>
      <c r="I156" s="57" t="n">
        <v>1</v>
      </c>
      <c r="J156" s="57" t="n">
        <v>1</v>
      </c>
      <c r="K156" s="34" t="n">
        <v>63</v>
      </c>
      <c r="L156" s="43" t="n">
        <v>0.9498</v>
      </c>
      <c r="M156" s="44" t="n">
        <f aca="false">K156*L156</f>
        <v>59.8374</v>
      </c>
      <c r="N156" s="45" t="n">
        <f aca="false">K156*30</f>
        <v>1890</v>
      </c>
      <c r="O156" s="48" t="n">
        <f aca="false">L156</f>
        <v>0.9498</v>
      </c>
      <c r="P156" s="47" t="n">
        <f aca="false">N156*O156</f>
        <v>1795.122</v>
      </c>
    </row>
    <row r="157" customFormat="false" ht="12.95" hidden="false" customHeight="true" outlineLevel="0" collapsed="false">
      <c r="A157" s="33" t="s">
        <v>184</v>
      </c>
      <c r="B157" s="0" t="s">
        <v>364</v>
      </c>
      <c r="C157" s="34" t="s">
        <v>200</v>
      </c>
      <c r="D157" s="34" t="n">
        <v>514075</v>
      </c>
      <c r="E157" s="42" t="s">
        <v>363</v>
      </c>
      <c r="F157" s="34" t="s">
        <v>338</v>
      </c>
      <c r="G157" s="0" t="s">
        <v>188</v>
      </c>
      <c r="H157" s="34" t="s">
        <v>160</v>
      </c>
      <c r="I157" s="57" t="n">
        <v>1</v>
      </c>
      <c r="J157" s="57" t="n">
        <v>1</v>
      </c>
      <c r="K157" s="34" t="n">
        <v>69</v>
      </c>
      <c r="L157" s="43" t="n">
        <v>0.9513</v>
      </c>
      <c r="M157" s="44" t="n">
        <f aca="false">K157*L157</f>
        <v>65.6397</v>
      </c>
      <c r="N157" s="45" t="n">
        <f aca="false">K157*30</f>
        <v>2070</v>
      </c>
      <c r="O157" s="48" t="n">
        <f aca="false">L157</f>
        <v>0.9513</v>
      </c>
      <c r="P157" s="47" t="n">
        <f aca="false">N157*O157</f>
        <v>1969.191</v>
      </c>
    </row>
    <row r="158" customFormat="false" ht="12.95" hidden="false" customHeight="true" outlineLevel="0" collapsed="false">
      <c r="A158" s="33" t="s">
        <v>184</v>
      </c>
      <c r="B158" s="0" t="s">
        <v>365</v>
      </c>
      <c r="C158" s="34" t="s">
        <v>200</v>
      </c>
      <c r="D158" s="34" t="n">
        <v>147030</v>
      </c>
      <c r="E158" s="42" t="s">
        <v>366</v>
      </c>
      <c r="F158" s="34" t="s">
        <v>338</v>
      </c>
      <c r="G158" s="0" t="s">
        <v>188</v>
      </c>
      <c r="H158" s="34" t="s">
        <v>160</v>
      </c>
      <c r="I158" s="57" t="n">
        <v>1</v>
      </c>
      <c r="J158" s="57" t="n">
        <v>1</v>
      </c>
      <c r="K158" s="34" t="n">
        <v>113</v>
      </c>
      <c r="L158" s="43" t="n">
        <v>0.9365</v>
      </c>
      <c r="M158" s="44" t="n">
        <f aca="false">K158*L158</f>
        <v>105.8245</v>
      </c>
      <c r="N158" s="45" t="n">
        <f aca="false">K158*30</f>
        <v>3390</v>
      </c>
      <c r="O158" s="48" t="n">
        <f aca="false">L158</f>
        <v>0.9365</v>
      </c>
      <c r="P158" s="47" t="n">
        <f aca="false">N158*O158</f>
        <v>3174.735</v>
      </c>
    </row>
    <row r="159" customFormat="false" ht="12.95" hidden="false" customHeight="true" outlineLevel="0" collapsed="false">
      <c r="A159" s="33" t="s">
        <v>184</v>
      </c>
      <c r="B159" s="0" t="s">
        <v>367</v>
      </c>
      <c r="C159" s="34" t="s">
        <v>200</v>
      </c>
      <c r="D159" s="34" t="n">
        <v>514058</v>
      </c>
      <c r="E159" s="42" t="s">
        <v>366</v>
      </c>
      <c r="F159" s="77" t="s">
        <v>338</v>
      </c>
      <c r="G159" s="0" t="s">
        <v>188</v>
      </c>
      <c r="H159" s="34" t="s">
        <v>160</v>
      </c>
      <c r="I159" s="43" t="n">
        <v>1</v>
      </c>
      <c r="J159" s="43" t="n">
        <v>1</v>
      </c>
      <c r="K159" s="34" t="n">
        <v>0</v>
      </c>
      <c r="L159" s="43" t="n">
        <v>0.9167</v>
      </c>
      <c r="M159" s="44" t="n">
        <f aca="false">K159*L159</f>
        <v>0</v>
      </c>
      <c r="N159" s="45" t="n">
        <f aca="false">K159*30</f>
        <v>0</v>
      </c>
      <c r="O159" s="48" t="n">
        <f aca="false">L159</f>
        <v>0.9167</v>
      </c>
      <c r="P159" s="47" t="n">
        <f aca="false">N159*O159</f>
        <v>0</v>
      </c>
    </row>
    <row r="160" customFormat="false" ht="12.95" hidden="false" customHeight="true" outlineLevel="0" collapsed="false">
      <c r="A160" s="33" t="s">
        <v>184</v>
      </c>
      <c r="B160" s="0" t="s">
        <v>368</v>
      </c>
      <c r="C160" s="34" t="s">
        <v>200</v>
      </c>
      <c r="D160" s="34" t="n">
        <v>147043</v>
      </c>
      <c r="E160" s="42" t="s">
        <v>369</v>
      </c>
      <c r="F160" s="34" t="s">
        <v>317</v>
      </c>
      <c r="G160" s="0" t="s">
        <v>188</v>
      </c>
      <c r="H160" s="34" t="s">
        <v>160</v>
      </c>
      <c r="I160" s="57" t="n">
        <v>1</v>
      </c>
      <c r="J160" s="57" t="n">
        <v>1</v>
      </c>
      <c r="K160" s="34" t="n">
        <v>76</v>
      </c>
      <c r="L160" s="43" t="n">
        <v>0.9279</v>
      </c>
      <c r="M160" s="44" t="n">
        <f aca="false">K160*L160</f>
        <v>70.5204</v>
      </c>
      <c r="N160" s="45" t="n">
        <f aca="false">K160*30</f>
        <v>2280</v>
      </c>
      <c r="O160" s="48" t="n">
        <f aca="false">L160</f>
        <v>0.9279</v>
      </c>
      <c r="P160" s="47" t="n">
        <f aca="false">N160*O160</f>
        <v>2115.612</v>
      </c>
    </row>
    <row r="161" customFormat="false" ht="12.95" hidden="false" customHeight="true" outlineLevel="0" collapsed="false">
      <c r="A161" s="33" t="s">
        <v>184</v>
      </c>
      <c r="B161" s="0" t="s">
        <v>370</v>
      </c>
      <c r="C161" s="34" t="s">
        <v>200</v>
      </c>
      <c r="D161" s="34" t="n">
        <v>514073</v>
      </c>
      <c r="E161" s="42" t="s">
        <v>369</v>
      </c>
      <c r="F161" s="34" t="s">
        <v>317</v>
      </c>
      <c r="G161" s="0" t="s">
        <v>188</v>
      </c>
      <c r="H161" s="34" t="s">
        <v>160</v>
      </c>
      <c r="I161" s="57" t="n">
        <v>1</v>
      </c>
      <c r="J161" s="57" t="n">
        <v>1</v>
      </c>
      <c r="K161" s="34" t="n">
        <v>56</v>
      </c>
      <c r="L161" s="43" t="n">
        <v>0.9352</v>
      </c>
      <c r="M161" s="44" t="n">
        <f aca="false">K161*L161</f>
        <v>52.3712</v>
      </c>
      <c r="N161" s="45" t="n">
        <f aca="false">K161*30</f>
        <v>1680</v>
      </c>
      <c r="O161" s="48" t="n">
        <f aca="false">L161</f>
        <v>0.9352</v>
      </c>
      <c r="P161" s="47" t="n">
        <f aca="false">N161*O161</f>
        <v>1571.136</v>
      </c>
    </row>
    <row r="162" customFormat="false" ht="12.95" hidden="false" customHeight="true" outlineLevel="0" collapsed="false">
      <c r="A162" s="33" t="s">
        <v>184</v>
      </c>
      <c r="B162" s="0" t="s">
        <v>371</v>
      </c>
      <c r="C162" s="34" t="s">
        <v>200</v>
      </c>
      <c r="D162" s="34" t="n">
        <v>147049</v>
      </c>
      <c r="E162" s="42" t="s">
        <v>372</v>
      </c>
      <c r="F162" s="34" t="s">
        <v>338</v>
      </c>
      <c r="G162" s="0" t="s">
        <v>188</v>
      </c>
      <c r="H162" s="34" t="s">
        <v>160</v>
      </c>
      <c r="I162" s="57" t="n">
        <v>1</v>
      </c>
      <c r="J162" s="57" t="n">
        <v>1</v>
      </c>
      <c r="K162" s="34" t="n">
        <v>93</v>
      </c>
      <c r="L162" s="43" t="n">
        <v>0.9386</v>
      </c>
      <c r="M162" s="44" t="n">
        <f aca="false">K162*L162</f>
        <v>87.2898</v>
      </c>
      <c r="N162" s="45" t="n">
        <f aca="false">K162*30</f>
        <v>2790</v>
      </c>
      <c r="O162" s="48" t="n">
        <f aca="false">L162</f>
        <v>0.9386</v>
      </c>
      <c r="P162" s="47" t="n">
        <f aca="false">N162*O162</f>
        <v>2618.694</v>
      </c>
    </row>
    <row r="163" customFormat="false" ht="12.95" hidden="false" customHeight="true" outlineLevel="0" collapsed="false">
      <c r="A163" s="33" t="s">
        <v>184</v>
      </c>
      <c r="B163" s="0" t="s">
        <v>373</v>
      </c>
      <c r="C163" s="34" t="s">
        <v>200</v>
      </c>
      <c r="D163" s="2" t="s">
        <v>299</v>
      </c>
      <c r="E163" s="42" t="s">
        <v>372</v>
      </c>
      <c r="F163" s="34" t="s">
        <v>338</v>
      </c>
      <c r="G163" s="0" t="s">
        <v>188</v>
      </c>
      <c r="H163" s="34" t="s">
        <v>160</v>
      </c>
      <c r="I163" s="57" t="n">
        <v>1</v>
      </c>
      <c r="J163" s="57" t="n">
        <v>1</v>
      </c>
      <c r="K163" s="34" t="n">
        <v>0</v>
      </c>
      <c r="L163" s="43" t="n">
        <v>1</v>
      </c>
      <c r="M163" s="44" t="n">
        <f aca="false">K163*L163</f>
        <v>0</v>
      </c>
      <c r="N163" s="45" t="n">
        <f aca="false">K163*30</f>
        <v>0</v>
      </c>
      <c r="O163" s="48" t="n">
        <f aca="false">L163</f>
        <v>1</v>
      </c>
      <c r="P163" s="47" t="n">
        <f aca="false">N163*O163</f>
        <v>0</v>
      </c>
    </row>
    <row r="164" customFormat="false" ht="12.95" hidden="false" customHeight="true" outlineLevel="0" collapsed="false">
      <c r="A164" s="33" t="s">
        <v>184</v>
      </c>
      <c r="B164" s="0" t="s">
        <v>374</v>
      </c>
      <c r="C164" s="34" t="s">
        <v>200</v>
      </c>
      <c r="D164" s="34" t="s">
        <v>375</v>
      </c>
      <c r="E164" s="42" t="s">
        <v>372</v>
      </c>
      <c r="F164" s="34" t="s">
        <v>338</v>
      </c>
      <c r="G164" s="0" t="s">
        <v>188</v>
      </c>
      <c r="H164" s="34" t="s">
        <v>160</v>
      </c>
      <c r="I164" s="57" t="n">
        <v>1</v>
      </c>
      <c r="J164" s="57" t="n">
        <v>1</v>
      </c>
      <c r="K164" s="34" t="n">
        <v>170</v>
      </c>
      <c r="L164" s="43" t="n">
        <v>1</v>
      </c>
      <c r="M164" s="44" t="n">
        <f aca="false">K164*L164</f>
        <v>170</v>
      </c>
      <c r="N164" s="45" t="n">
        <f aca="false">K164*30</f>
        <v>5100</v>
      </c>
      <c r="O164" s="48" t="n">
        <f aca="false">L164</f>
        <v>1</v>
      </c>
      <c r="P164" s="47" t="n">
        <f aca="false">N164*O164</f>
        <v>5100</v>
      </c>
    </row>
    <row r="165" customFormat="false" ht="12.95" hidden="false" customHeight="true" outlineLevel="0" collapsed="false">
      <c r="A165" s="33" t="s">
        <v>184</v>
      </c>
      <c r="B165" s="0" t="s">
        <v>376</v>
      </c>
      <c r="C165" s="34" t="s">
        <v>200</v>
      </c>
      <c r="D165" s="34" t="n">
        <v>147058</v>
      </c>
      <c r="E165" s="42" t="s">
        <v>377</v>
      </c>
      <c r="F165" s="34" t="s">
        <v>338</v>
      </c>
      <c r="G165" s="0" t="s">
        <v>188</v>
      </c>
      <c r="H165" s="34" t="s">
        <v>160</v>
      </c>
      <c r="I165" s="57" t="n">
        <v>1</v>
      </c>
      <c r="J165" s="57" t="n">
        <v>1</v>
      </c>
      <c r="K165" s="34" t="n">
        <v>78</v>
      </c>
      <c r="L165" s="43" t="n">
        <v>0.9344</v>
      </c>
      <c r="M165" s="44" t="n">
        <f aca="false">K165*L165</f>
        <v>72.8832</v>
      </c>
      <c r="N165" s="45" t="n">
        <f aca="false">K165*30</f>
        <v>2340</v>
      </c>
      <c r="O165" s="48" t="n">
        <f aca="false">L165</f>
        <v>0.9344</v>
      </c>
      <c r="P165" s="47" t="n">
        <f aca="false">N165*O165</f>
        <v>2186.496</v>
      </c>
    </row>
    <row r="166" customFormat="false" ht="12.95" hidden="false" customHeight="true" outlineLevel="0" collapsed="false">
      <c r="A166" s="33" t="s">
        <v>184</v>
      </c>
      <c r="B166" s="0" t="s">
        <v>378</v>
      </c>
      <c r="C166" s="34" t="s">
        <v>200</v>
      </c>
      <c r="D166" s="34" t="n">
        <v>514069</v>
      </c>
      <c r="E166" s="42" t="s">
        <v>377</v>
      </c>
      <c r="F166" s="34" t="s">
        <v>338</v>
      </c>
      <c r="G166" s="0" t="s">
        <v>188</v>
      </c>
      <c r="H166" s="34" t="s">
        <v>160</v>
      </c>
      <c r="I166" s="57" t="n">
        <v>1</v>
      </c>
      <c r="J166" s="57" t="n">
        <v>1</v>
      </c>
      <c r="K166" s="34" t="n">
        <v>23</v>
      </c>
      <c r="L166" s="43" t="n">
        <v>0.94</v>
      </c>
      <c r="M166" s="44" t="n">
        <f aca="false">K166*L166</f>
        <v>21.62</v>
      </c>
      <c r="N166" s="45" t="n">
        <f aca="false">K166*30</f>
        <v>690</v>
      </c>
      <c r="O166" s="48" t="n">
        <f aca="false">L166</f>
        <v>0.94</v>
      </c>
      <c r="P166" s="47" t="n">
        <f aca="false">N166*O166</f>
        <v>648.6</v>
      </c>
    </row>
    <row r="167" customFormat="false" ht="12.95" hidden="false" customHeight="true" outlineLevel="0" collapsed="false">
      <c r="A167" s="33" t="s">
        <v>184</v>
      </c>
      <c r="B167" s="0" t="s">
        <v>379</v>
      </c>
      <c r="C167" s="34" t="s">
        <v>200</v>
      </c>
      <c r="D167" s="34" t="n">
        <v>147062</v>
      </c>
      <c r="E167" s="42" t="s">
        <v>380</v>
      </c>
      <c r="F167" s="34" t="s">
        <v>338</v>
      </c>
      <c r="G167" s="0" t="s">
        <v>188</v>
      </c>
      <c r="H167" s="34" t="s">
        <v>160</v>
      </c>
      <c r="I167" s="57" t="n">
        <v>1</v>
      </c>
      <c r="J167" s="57" t="n">
        <v>1</v>
      </c>
      <c r="K167" s="34" t="n">
        <v>140</v>
      </c>
      <c r="L167" s="43" t="n">
        <v>0.9388</v>
      </c>
      <c r="M167" s="44" t="n">
        <f aca="false">K167*L167</f>
        <v>131.432</v>
      </c>
      <c r="N167" s="45" t="n">
        <f aca="false">K167*30</f>
        <v>4200</v>
      </c>
      <c r="O167" s="48" t="n">
        <f aca="false">L167</f>
        <v>0.9388</v>
      </c>
      <c r="P167" s="47" t="n">
        <f aca="false">N167*O167</f>
        <v>3942.96</v>
      </c>
    </row>
    <row r="168" customFormat="false" ht="12.95" hidden="false" customHeight="true" outlineLevel="0" collapsed="false">
      <c r="A168" s="49" t="s">
        <v>184</v>
      </c>
      <c r="B168" s="50" t="s">
        <v>381</v>
      </c>
      <c r="C168" s="34" t="s">
        <v>200</v>
      </c>
      <c r="D168" s="51" t="n">
        <v>514062</v>
      </c>
      <c r="E168" s="42" t="s">
        <v>380</v>
      </c>
      <c r="F168" s="51" t="s">
        <v>338</v>
      </c>
      <c r="G168" s="50" t="s">
        <v>188</v>
      </c>
      <c r="H168" s="51" t="s">
        <v>160</v>
      </c>
      <c r="I168" s="52" t="n">
        <v>1</v>
      </c>
      <c r="J168" s="52" t="n">
        <v>1</v>
      </c>
      <c r="K168" s="34" t="n">
        <v>67</v>
      </c>
      <c r="L168" s="52" t="n">
        <v>0.935</v>
      </c>
      <c r="M168" s="44" t="n">
        <f aca="false">K168*L168</f>
        <v>62.645</v>
      </c>
      <c r="N168" s="45" t="n">
        <f aca="false">K168*30</f>
        <v>2010</v>
      </c>
      <c r="O168" s="53" t="n">
        <f aca="false">L168</f>
        <v>0.935</v>
      </c>
      <c r="P168" s="54" t="n">
        <f aca="false">N168*O168</f>
        <v>1879.35</v>
      </c>
    </row>
    <row r="169" customFormat="false" ht="12.95" hidden="false" customHeight="true" outlineLevel="0" collapsed="false">
      <c r="C169" s="34"/>
      <c r="D169" s="34"/>
      <c r="E169" s="34"/>
      <c r="I169" s="57"/>
      <c r="J169" s="57"/>
      <c r="K169" s="69"/>
      <c r="L169" s="46"/>
      <c r="M169" s="69"/>
      <c r="N169" s="45"/>
      <c r="O169" s="46"/>
      <c r="P169" s="61"/>
      <c r="Q169" s="62" t="s">
        <v>181</v>
      </c>
      <c r="R169" s="62" t="s">
        <v>11</v>
      </c>
      <c r="S169" s="62" t="s">
        <v>182</v>
      </c>
    </row>
    <row r="170" customFormat="false" ht="12.95" hidden="false" customHeight="true" outlineLevel="0" collapsed="false">
      <c r="A170" s="63" t="s">
        <v>382</v>
      </c>
      <c r="B170" s="63"/>
      <c r="C170" s="64"/>
      <c r="D170" s="64"/>
      <c r="E170" s="64"/>
      <c r="K170" s="45" t="n">
        <f aca="false">SUM(K154:K168)</f>
        <v>1070</v>
      </c>
      <c r="L170" s="65"/>
      <c r="M170" s="45" t="n">
        <f aca="false">SUM(M154:M168)</f>
        <v>1015.607</v>
      </c>
      <c r="N170" s="45" t="n">
        <f aca="false">SUM(N154:N168)</f>
        <v>32100</v>
      </c>
      <c r="O170" s="65"/>
      <c r="P170" s="66" t="n">
        <f aca="false">M170-O170</f>
        <v>1015.607</v>
      </c>
      <c r="Q170" s="67" t="n">
        <v>0.8</v>
      </c>
      <c r="R170" s="61" t="n">
        <f aca="false">M170*Q170</f>
        <v>812.4856</v>
      </c>
      <c r="S170" s="61" t="n">
        <f aca="false">M170-R170</f>
        <v>203.1214</v>
      </c>
    </row>
    <row r="171" customFormat="false" ht="12.75" hidden="false" customHeight="false" outlineLevel="0" collapsed="false">
      <c r="K171" s="69"/>
      <c r="M171" s="69"/>
      <c r="N171" s="47"/>
      <c r="P171" s="47"/>
    </row>
    <row r="172" customFormat="false" ht="12.75" hidden="false" customHeight="false" outlineLevel="0" collapsed="false">
      <c r="K172" s="69"/>
      <c r="N172" s="47"/>
      <c r="P172" s="47"/>
    </row>
    <row r="173" customFormat="false" ht="12.75" hidden="false" customHeight="false" outlineLevel="0" collapsed="false">
      <c r="K173" s="69"/>
      <c r="N173" s="47"/>
      <c r="P173" s="47"/>
    </row>
    <row r="174" customFormat="false" ht="12.75" hidden="false" customHeight="false" outlineLevel="0" collapsed="false">
      <c r="K174" s="69"/>
      <c r="N174" s="47"/>
      <c r="P174" s="47"/>
    </row>
    <row r="175" customFormat="false" ht="12.75" hidden="false" customHeight="false" outlineLevel="0" collapsed="false">
      <c r="K175" s="69"/>
      <c r="P175" s="47"/>
    </row>
    <row r="176" customFormat="false" ht="12.75" hidden="false" customHeight="false" outlineLevel="0" collapsed="false">
      <c r="K176" s="69"/>
      <c r="P176" s="47"/>
    </row>
    <row r="177" customFormat="false" ht="12.75" hidden="false" customHeight="false" outlineLevel="0" collapsed="false">
      <c r="K177" s="69"/>
      <c r="P177" s="47"/>
    </row>
    <row r="178" customFormat="false" ht="12.75" hidden="false" customHeight="false" outlineLevel="0" collapsed="false">
      <c r="K178" s="69"/>
      <c r="P178" s="47"/>
    </row>
    <row r="179" customFormat="false" ht="12.75" hidden="false" customHeight="false" outlineLevel="0" collapsed="false">
      <c r="K179" s="69"/>
      <c r="P179" s="47"/>
    </row>
    <row r="180" customFormat="false" ht="12.75" hidden="false" customHeight="false" outlineLevel="0" collapsed="false">
      <c r="K180" s="69"/>
      <c r="P180" s="47"/>
    </row>
    <row r="181" customFormat="false" ht="12.75" hidden="false" customHeight="false" outlineLevel="0" collapsed="false">
      <c r="K181" s="69"/>
      <c r="P181" s="47"/>
    </row>
    <row r="182" customFormat="false" ht="12.75" hidden="false" customHeight="false" outlineLevel="0" collapsed="false">
      <c r="P182" s="47"/>
    </row>
    <row r="183" customFormat="false" ht="12.75" hidden="false" customHeight="false" outlineLevel="0" collapsed="false">
      <c r="P183" s="47"/>
    </row>
    <row r="184" customFormat="false" ht="12.75" hidden="false" customHeight="false" outlineLevel="0" collapsed="false">
      <c r="P184" s="47"/>
    </row>
    <row r="185" customFormat="false" ht="12.75" hidden="false" customHeight="false" outlineLevel="0" collapsed="false">
      <c r="P185" s="47"/>
    </row>
    <row r="186" customFormat="false" ht="12.75" hidden="false" customHeight="false" outlineLevel="0" collapsed="false">
      <c r="P186" s="47"/>
    </row>
    <row r="187" customFormat="false" ht="12.75" hidden="false" customHeight="false" outlineLevel="0" collapsed="false">
      <c r="P187" s="47"/>
    </row>
    <row r="188" customFormat="false" ht="12.75" hidden="false" customHeight="false" outlineLevel="0" collapsed="false">
      <c r="P188" s="47"/>
    </row>
    <row r="189" customFormat="false" ht="12.75" hidden="false" customHeight="false" outlineLevel="0" collapsed="false">
      <c r="P189" s="47"/>
    </row>
    <row r="190" customFormat="false" ht="12.75" hidden="false" customHeight="false" outlineLevel="0" collapsed="false">
      <c r="P190" s="47"/>
    </row>
    <row r="191" customFormat="false" ht="12.75" hidden="false" customHeight="false" outlineLevel="0" collapsed="false">
      <c r="P191" s="47"/>
    </row>
    <row r="192" customFormat="false" ht="12.75" hidden="false" customHeight="false" outlineLevel="0" collapsed="false">
      <c r="P192" s="47"/>
    </row>
    <row r="193" customFormat="false" ht="12.75" hidden="false" customHeight="false" outlineLevel="0" collapsed="false">
      <c r="P193" s="47"/>
    </row>
    <row r="194" customFormat="false" ht="12.75" hidden="false" customHeight="false" outlineLevel="0" collapsed="false">
      <c r="P194" s="47"/>
    </row>
    <row r="195" customFormat="false" ht="12.75" hidden="false" customHeight="false" outlineLevel="0" collapsed="false">
      <c r="P195" s="47"/>
    </row>
    <row r="196" customFormat="false" ht="12.75" hidden="false" customHeight="false" outlineLevel="0" collapsed="false">
      <c r="P196" s="47"/>
    </row>
    <row r="197" customFormat="false" ht="12.75" hidden="false" customHeight="false" outlineLevel="0" collapsed="false">
      <c r="P197" s="47"/>
    </row>
    <row r="198" customFormat="false" ht="12.75" hidden="false" customHeight="false" outlineLevel="0" collapsed="false">
      <c r="P198" s="47"/>
    </row>
    <row r="199" customFormat="false" ht="12.75" hidden="false" customHeight="false" outlineLevel="0" collapsed="false">
      <c r="P199" s="47"/>
    </row>
    <row r="200" customFormat="false" ht="12.75" hidden="false" customHeight="false" outlineLevel="0" collapsed="false">
      <c r="P200" s="47"/>
    </row>
    <row r="201" customFormat="false" ht="12.75" hidden="false" customHeight="false" outlineLevel="0" collapsed="false">
      <c r="P201" s="47"/>
    </row>
    <row r="202" customFormat="false" ht="12.75" hidden="false" customHeight="false" outlineLevel="0" collapsed="false">
      <c r="P202" s="47"/>
    </row>
  </sheetData>
  <autoFilter ref="A11:S25"/>
  <mergeCells count="6">
    <mergeCell ref="A25:B25"/>
    <mergeCell ref="A38:B38"/>
    <mergeCell ref="A117:B117"/>
    <mergeCell ref="A144:B144"/>
    <mergeCell ref="A151:B151"/>
    <mergeCell ref="A170:B170"/>
  </mergeCells>
  <printOptions headings="false" gridLines="false" gridLinesSet="true" horizontalCentered="true" verticalCentered="false"/>
  <pageMargins left="0" right="0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8" man="true" max="16383" min="0"/>
    <brk id="14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Steve Holmes</cp:lastModifiedBy>
  <cp:revision>0</cp:revision>
  <dc:subject/>
  <dc:title/>
</cp:coreProperties>
</file>