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<sst xmlns="http://schemas.openxmlformats.org/spreadsheetml/2006/main" count="1924" uniqueCount="386">
  <si>
    <t xml:space="preserve">DEVON ENERGY CORPORATION</t>
  </si>
  <si>
    <t xml:space="preserve"> </t>
  </si>
  <si>
    <t xml:space="preserve">NOMINATIONS</t>
  </si>
  <si>
    <t xml:space="preserve">FEBRUARY, 2001  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</si>
  <si>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</si>
  <si>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</si>
  <si>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</si>
  <si>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</si>
  <si>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</si>
  <si>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</si>
  <si>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</si>
  <si>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</si>
  <si>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</si>
  <si>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</si>
  <si>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</si>
  <si>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</si>
  <si>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</si>
  <si>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</si>
  <si>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</si>
  <si>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</si>
  <si>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</si>
  <si>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</si>
  <si>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Srbn.</t>
  </si>
  <si>
    <t xml:space="preserve">Sea Robin Pool</t>
  </si>
  <si>
    <t xml:space="preserve">Estimated Volume &amp;PVR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</si>
  <si>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</si>
  <si>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</si>
  <si>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</si>
  <si>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</si>
  <si>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</si>
  <si>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REV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</si>
  <si>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</si>
  <si>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</si>
  <si>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</si>
  <si>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</si>
  <si>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</si>
  <si>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</si>
  <si>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</si>
  <si>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</si>
  <si>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</si>
  <si>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</si>
  <si>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</si>
  <si>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</si>
  <si>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</si>
  <si>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Include Century nom of 3000 per day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</si>
  <si>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</si>
  <si>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</si>
  <si>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</si>
  <si>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</si>
  <si>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</si>
  <si>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</si>
  <si>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</si>
  <si>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</si>
  <si>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</si>
  <si>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</si>
  <si>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</si>
  <si>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</si>
  <si>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</si>
  <si>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</si>
  <si>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</si>
  <si>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</si>
  <si>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</si>
  <si>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</si>
  <si>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</si>
  <si>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</si>
  <si>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</si>
  <si>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ELMGROVE - C M HUTCHINSON JR 9-1  MTR 110-316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</si>
  <si>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</si>
  <si>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</si>
  <si>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</si>
  <si>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</si>
  <si>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</si>
  <si>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</si>
  <si>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</si>
  <si>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PLANT, not Garza (Tejas 440-553)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</si>
  <si>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</si>
  <si>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</si>
  <si>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</si>
  <si>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</si>
  <si>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</si>
  <si>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</si>
  <si>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</si>
  <si>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</si>
  <si>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</si>
  <si>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AM CENT</t>
  </si>
  <si>
    <t xml:space="preserve">CARTHAGE - AMERICAN CENTRAL</t>
  </si>
  <si>
    <t xml:space="preserve">Estimated Volume</t>
  </si>
  <si>
    <t xml:space="preserve">CARTHAGE - KOCH</t>
  </si>
  <si>
    <t xml:space="preserve">CARTHAGE - KYLE UT - EXXON</t>
  </si>
  <si>
    <t xml:space="preserve">CARTHAGE - RUBY DODD - LACY</t>
  </si>
  <si>
    <t xml:space="preserve">DUKE</t>
  </si>
  <si>
    <t xml:space="preserve">Gulley No 1</t>
  </si>
  <si>
    <t xml:space="preserve">                          Total Plant Outlet Pool</t>
  </si>
  <si>
    <t xml:space="preserve">out of P118</t>
  </si>
  <si>
    <t xml:space="preserve">COMITAS C/P</t>
  </si>
  <si>
    <t xml:space="preserve">     Haynes 1-L  Duke meter 861003105</t>
  </si>
  <si>
    <t xml:space="preserve">     Haynes 1-U  Duke meter 861003005</t>
  </si>
  <si>
    <t xml:space="preserve">     Haynes 4-L  Duke meter 861003405</t>
  </si>
  <si>
    <t xml:space="preserve">     Haynes 4-U  Duke meter 861003405</t>
  </si>
  <si>
    <t xml:space="preserve"> TEJAS</t>
  </si>
  <si>
    <t xml:space="preserve">COMITAS, SOUTH</t>
  </si>
  <si>
    <t xml:space="preserve">TEJAS</t>
  </si>
  <si>
    <t xml:space="preserve">DAVIS, SO. (BRUNI 1L) TEJAS</t>
  </si>
  <si>
    <t xml:space="preserve">MIDCON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</si>
  <si>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</si>
  <si>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</si>
  <si>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</si>
  <si>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</si>
  <si>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</si>
  <si>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</si>
  <si>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El Paso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</si>
  <si>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</si>
  <si>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</si>
  <si>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</si>
  <si>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</si>
  <si>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</si>
  <si>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</si>
  <si>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</si>
  <si>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</si>
  <si>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</si>
  <si>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</si>
  <si>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</si>
  <si>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</si>
  <si>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</si>
  <si>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</si>
  <si>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1/1/2002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</si>
  <si>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</si>
  <si>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</si>
  <si>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</si>
  <si>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</si>
  <si>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</si>
  <si>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(713) 345-3219</t>
  </si>
  <si>
    <t xml:space="preserve">(713) 345-3339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</si>
  <si>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</si>
  <si>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</si>
  <si>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</si>
  <si>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</si>
  <si>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</si>
  <si>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</si>
  <si>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</si>
  <si>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</si>
  <si>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</si>
  <si>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</si>
  <si>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</si>
  <si>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</si>
  <si>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</si>
  <si>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</si>
  <si>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</si>
  <si>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</si>
  <si>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</si>
  <si>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</si>
  <si>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</si>
  <si>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</si>
  <si>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</si>
  <si>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</si>
  <si>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</si>
  <si>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</si>
  <si>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</si>
  <si>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</si>
  <si>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NGPL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</si>
  <si>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</si>
  <si>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</si>
  <si>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</si>
  <si>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</si>
  <si>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</si>
  <si>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</si>
  <si>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</si>
  <si>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</si>
  <si>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</si>
  <si>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</si>
  <si>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</si>
  <si>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</si>
  <si>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</si>
  <si>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</si>
  <si>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</si>
  <si>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</si>
  <si>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</si>
  <si>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</si>
  <si>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</si>
  <si>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</si>
  <si>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</si>
  <si>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</si>
  <si>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</si>
  <si>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</si>
  <si>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</si>
  <si>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</si>
  <si>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</si>
  <si>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</si>
  <si>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</si>
  <si>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</si>
  <si>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</si>
  <si>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</si>
  <si>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</si>
  <si>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</si>
  <si>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</si>
  <si>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</si>
  <si>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</si>
  <si>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</si>
  <si>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</si>
  <si>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</si>
  <si>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</si>
  <si>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</si>
  <si>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</si>
  <si>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NNG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</si>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</sst>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  <numFmt numFmtId="173" formatCode="_(* #,##0.00_);_(* \(#,##0.00\);_(* \-??_);_(@_)"/>
    <numFmt numFmtId="174" formatCode="_(* #,##0.0000_);_(* \(#,##0.0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6.28"/>
    <col collapsed="false" customWidth="true" hidden="false" outlineLevel="0" max="4" min="4" style="0" width="6.28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B4" s="3" t="s">
        <v>0</v>
      </c>
      <c r="C4" s="4" t="s">
        <v>1</v>
      </c>
      <c r="D4" s="4"/>
      <c r="E4" s="4"/>
      <c r="I4" s="2"/>
      <c r="J4" s="2"/>
      <c r="K4" s="2"/>
      <c r="L4" s="2"/>
      <c r="M4" s="1"/>
    </row>
    <row r="5" customFormat="false" ht="12.75" hidden="false" customHeight="false" outlineLevel="0" collapsed="false">
      <c r="A5" s="1"/>
      <c r="B5" s="3" t="s">
        <v>2</v>
      </c>
      <c r="C5" s="0" t="s">
        <v>1</v>
      </c>
      <c r="E5" s="5" t="s">
        <v>1</v>
      </c>
      <c r="F5" s="6" t="s">
        <v>1</v>
      </c>
      <c r="G5" s="6"/>
      <c r="H5" s="7"/>
      <c r="I5" s="7"/>
      <c r="J5" s="7"/>
      <c r="K5" s="2"/>
      <c r="L5" s="2"/>
      <c r="M5" s="1"/>
    </row>
    <row r="6" customFormat="false" ht="12.75" hidden="false" customHeight="false" outlineLevel="0" collapsed="false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8"/>
      <c r="C7" s="8"/>
      <c r="D7" s="8"/>
      <c r="E7" s="8"/>
      <c r="F7" s="8"/>
      <c r="G7" s="8"/>
      <c r="H7" s="8"/>
      <c r="I7" s="9"/>
      <c r="J7" s="8"/>
      <c r="K7" s="8"/>
      <c r="L7" s="9"/>
      <c r="M7" s="1"/>
    </row>
    <row r="8" customFormat="false" ht="26.25" hidden="false" customHeight="false" outlineLevel="0" collapsed="false">
      <c r="A8" s="10" t="s">
        <v>4</v>
      </c>
      <c r="B8" s="11" t="s">
        <v>5</v>
      </c>
      <c r="C8" s="12" t="s">
        <v>6</v>
      </c>
      <c r="D8" s="12"/>
      <c r="E8" s="12" t="s">
        <v>7</v>
      </c>
      <c r="F8" s="12" t="s">
        <v>8</v>
      </c>
      <c r="G8" s="11" t="s">
        <v>9</v>
      </c>
      <c r="H8" s="11" t="s">
        <v>10</v>
      </c>
      <c r="I8" s="12" t="s">
        <v>11</v>
      </c>
      <c r="J8" s="11" t="s">
        <v>12</v>
      </c>
      <c r="K8" s="11" t="s">
        <v>13</v>
      </c>
      <c r="L8" s="12" t="s">
        <v>14</v>
      </c>
      <c r="M8" s="11" t="s">
        <v>15</v>
      </c>
    </row>
    <row r="9" customFormat="false" ht="12.75" hidden="false" customHeight="false" outlineLevel="0" collapsed="false">
      <c r="A9" s="1"/>
      <c r="B9" s="1"/>
      <c r="C9" s="13" t="n">
        <v>36923</v>
      </c>
      <c r="D9" s="13"/>
      <c r="E9" s="13"/>
      <c r="F9" s="13"/>
      <c r="G9" s="1"/>
      <c r="H9" s="1"/>
      <c r="I9" s="1"/>
      <c r="J9" s="14"/>
      <c r="K9" s="1"/>
      <c r="L9" s="1"/>
      <c r="M9" s="15"/>
    </row>
    <row r="10" customFormat="false" ht="12.75" hidden="false" customHeight="false" outlineLevel="0" collapsed="false">
      <c r="A10" s="1"/>
      <c r="B10" s="1"/>
      <c r="C10" s="16"/>
      <c r="D10" s="16"/>
      <c r="E10" s="16"/>
      <c r="F10" s="16"/>
      <c r="G10" s="1"/>
      <c r="H10" s="17"/>
      <c r="I10" s="1"/>
      <c r="J10" s="14"/>
      <c r="K10" s="1"/>
      <c r="L10" s="1"/>
      <c r="M10" s="15"/>
    </row>
    <row r="11" customFormat="false" ht="12.75" hidden="false" customHeight="false" outlineLevel="0" collapsed="false">
      <c r="A11" s="15" t="s">
        <v>16</v>
      </c>
      <c r="B11" s="15" t="s">
        <v>17</v>
      </c>
      <c r="C11" s="15" t="n">
        <v>8324</v>
      </c>
      <c r="D11" s="15"/>
      <c r="E11" s="15"/>
      <c r="F11" s="18" t="n">
        <f aca="false">SUM(C11*E11)</f>
        <v>0</v>
      </c>
      <c r="G11" s="15" t="n">
        <v>0.12</v>
      </c>
      <c r="H11" s="18" t="n">
        <f aca="false">SUM(C11-F11)*G11</f>
        <v>998.88</v>
      </c>
      <c r="I11" s="18" t="n">
        <f aca="false">SUM(C11-F11-H11)</f>
        <v>7325.12</v>
      </c>
      <c r="J11" s="19" t="n">
        <v>0.9</v>
      </c>
      <c r="K11" s="18" t="n">
        <f aca="false">SUM(I11*J11)</f>
        <v>6592.608</v>
      </c>
      <c r="L11" s="18" t="n">
        <f aca="false">SUM(I11-K11)</f>
        <v>732.512</v>
      </c>
      <c r="M11" s="1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2.75" hidden="false" customHeight="false" outlineLevel="0" collapsed="false">
      <c r="A12" s="15" t="s">
        <v>16</v>
      </c>
      <c r="B12" s="15" t="s">
        <v>18</v>
      </c>
      <c r="C12" s="18" t="n">
        <v>2879</v>
      </c>
      <c r="D12" s="20"/>
      <c r="E12" s="15"/>
      <c r="F12" s="18" t="n">
        <f aca="false">SUM(C12*E12)</f>
        <v>0</v>
      </c>
      <c r="G12" s="15" t="n">
        <v>0.12</v>
      </c>
      <c r="H12" s="18" t="n">
        <f aca="false">SUM(C12-F12)*G12</f>
        <v>345.48</v>
      </c>
      <c r="I12" s="18" t="n">
        <f aca="false">SUM(C12-F12-H12)</f>
        <v>2533.52</v>
      </c>
      <c r="J12" s="19" t="n">
        <v>0.9</v>
      </c>
      <c r="K12" s="18" t="n">
        <f aca="false">SUM(I12*J12)</f>
        <v>2280.168</v>
      </c>
      <c r="L12" s="18" t="n">
        <f aca="false">SUM(I12-K12)</f>
        <v>253.352</v>
      </c>
      <c r="M12" s="18" t="s">
        <v>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2.75" hidden="false" customHeight="false" outlineLevel="0" collapsed="false">
      <c r="A13" s="15" t="s">
        <v>19</v>
      </c>
      <c r="B13" s="15" t="s">
        <v>20</v>
      </c>
      <c r="C13" s="15" t="n">
        <v>188</v>
      </c>
      <c r="D13" s="20"/>
      <c r="E13" s="15"/>
      <c r="F13" s="18" t="n">
        <f aca="false">SUM(C13*E13)</f>
        <v>0</v>
      </c>
      <c r="G13" s="15"/>
      <c r="H13" s="18" t="n">
        <f aca="false">SUM(C13-F13)*G13</f>
        <v>0</v>
      </c>
      <c r="I13" s="18" t="n">
        <f aca="false">SUM(C13-F13-H13)</f>
        <v>188</v>
      </c>
      <c r="J13" s="19" t="n">
        <v>0</v>
      </c>
      <c r="K13" s="18" t="n">
        <f aca="false">SUM(I13*J13)</f>
        <v>0</v>
      </c>
      <c r="L13" s="18" t="n">
        <f aca="false">SUM(I13-K13)</f>
        <v>188</v>
      </c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2.75" hidden="false" customHeight="false" outlineLevel="0" collapsed="false">
      <c r="A14" s="15" t="s">
        <v>19</v>
      </c>
      <c r="B14" s="15" t="s">
        <v>21</v>
      </c>
      <c r="C14" s="15" t="n">
        <v>190</v>
      </c>
      <c r="D14" s="20"/>
      <c r="E14" s="15"/>
      <c r="F14" s="18" t="n">
        <f aca="false">SUM(C14*E14)</f>
        <v>0</v>
      </c>
      <c r="G14" s="15"/>
      <c r="H14" s="18" t="n">
        <f aca="false">SUM(C14-F14)*G14</f>
        <v>0</v>
      </c>
      <c r="I14" s="18" t="n">
        <f aca="false">SUM(C14-F14-H14)</f>
        <v>190</v>
      </c>
      <c r="J14" s="19" t="n">
        <v>0</v>
      </c>
      <c r="K14" s="18" t="n">
        <f aca="false">SUM(I14*J14)</f>
        <v>0</v>
      </c>
      <c r="L14" s="18" t="n">
        <f aca="false">SUM(I14-K14)</f>
        <v>190</v>
      </c>
      <c r="M14" s="15" t="s">
        <v>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12.75" hidden="false" customHeight="false" outlineLevel="0" collapsed="false">
      <c r="A15" s="15" t="s">
        <v>22</v>
      </c>
      <c r="B15" s="15" t="s">
        <v>23</v>
      </c>
      <c r="C15" s="15" t="n">
        <v>126952</v>
      </c>
      <c r="D15" s="15"/>
      <c r="E15" s="15" t="n">
        <v>0.009</v>
      </c>
      <c r="F15" s="18" t="n">
        <v>978</v>
      </c>
      <c r="G15" s="15" t="n">
        <v>0.1466</v>
      </c>
      <c r="H15" s="18" t="n">
        <v>18654</v>
      </c>
      <c r="I15" s="18" t="n">
        <f aca="false">SUM(C15-F15-H15)</f>
        <v>107320</v>
      </c>
      <c r="J15" s="19" t="n">
        <v>0.8</v>
      </c>
      <c r="K15" s="18" t="n">
        <f aca="false">SUM(I15*J15)</f>
        <v>85856</v>
      </c>
      <c r="L15" s="18" t="n">
        <f aca="false">SUM(I15-K15)</f>
        <v>21464</v>
      </c>
      <c r="M15" s="15" t="s">
        <v>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2.75" hidden="false" customHeight="false" outlineLevel="0" collapsed="false">
      <c r="A16" s="15" t="s">
        <v>25</v>
      </c>
      <c r="B16" s="15" t="s">
        <v>26</v>
      </c>
      <c r="C16" s="15" t="n">
        <v>1826</v>
      </c>
      <c r="D16" s="15"/>
      <c r="E16" s="15" t="n">
        <v>0.01</v>
      </c>
      <c r="F16" s="18" t="n">
        <f aca="false">SUM(C16*E16)</f>
        <v>18.26</v>
      </c>
      <c r="G16" s="15" t="n">
        <v>0.12</v>
      </c>
      <c r="H16" s="18" t="n">
        <f aca="false">SUM(C16-F16)*G16</f>
        <v>216.9288</v>
      </c>
      <c r="I16" s="18" t="n">
        <f aca="false">SUM(C16-F16-H16)</f>
        <v>1590.8112</v>
      </c>
      <c r="J16" s="19" t="n">
        <v>0.8</v>
      </c>
      <c r="K16" s="18" t="n">
        <f aca="false">SUM(I16*J16)</f>
        <v>1272.64896</v>
      </c>
      <c r="L16" s="18" t="n">
        <f aca="false">SUM(I16-K16)</f>
        <v>318.16224</v>
      </c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12.75" hidden="false" customHeight="false" outlineLevel="0" collapsed="false">
      <c r="A17" s="15" t="s">
        <v>25</v>
      </c>
      <c r="B17" s="15" t="s">
        <v>27</v>
      </c>
      <c r="C17" s="15" t="n">
        <v>4707</v>
      </c>
      <c r="D17" s="15"/>
      <c r="E17" s="15" t="n">
        <v>0.01</v>
      </c>
      <c r="F17" s="18" t="n">
        <f aca="false">SUM(C17*E17)</f>
        <v>47.07</v>
      </c>
      <c r="G17" s="15" t="n">
        <v>0.12</v>
      </c>
      <c r="H17" s="18" t="n">
        <f aca="false">SUM(C17-F17)*G17</f>
        <v>559.1916</v>
      </c>
      <c r="I17" s="18" t="n">
        <f aca="false">SUM(C17-F17-H17)</f>
        <v>4100.7384</v>
      </c>
      <c r="J17" s="19" t="n">
        <v>0.9</v>
      </c>
      <c r="K17" s="18" t="n">
        <f aca="false">SUM(I17*J17)</f>
        <v>3690.66456</v>
      </c>
      <c r="L17" s="18" t="n">
        <f aca="false">SUM(I17-K17)</f>
        <v>410.07384</v>
      </c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2.75" hidden="false" customHeight="false" outlineLevel="0" collapsed="false">
      <c r="A18" s="15" t="s">
        <v>25</v>
      </c>
      <c r="B18" s="15" t="s">
        <v>28</v>
      </c>
      <c r="C18" s="15" t="n">
        <v>13533</v>
      </c>
      <c r="D18" s="15"/>
      <c r="E18" s="15" t="n">
        <v>0.01</v>
      </c>
      <c r="F18" s="18" t="n">
        <f aca="false">SUM(C18*E18)</f>
        <v>135.33</v>
      </c>
      <c r="G18" s="15" t="n">
        <v>0.12</v>
      </c>
      <c r="H18" s="18" t="n">
        <f aca="false">SUM(C18-F18)*G18</f>
        <v>1607.7204</v>
      </c>
      <c r="I18" s="18" t="n">
        <f aca="false">SUM(C18-F18-H18)</f>
        <v>11789.9496</v>
      </c>
      <c r="J18" s="19" t="n">
        <v>0.75</v>
      </c>
      <c r="K18" s="18" t="n">
        <f aca="false">SUM(I18*J18)</f>
        <v>8842.4622</v>
      </c>
      <c r="L18" s="18" t="n">
        <f aca="false">SUM(I18-K18)</f>
        <v>2947.4874</v>
      </c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2.75" hidden="false" customHeight="false" outlineLevel="0" collapsed="false">
      <c r="A19" s="15" t="s">
        <v>25</v>
      </c>
      <c r="B19" s="15" t="s">
        <v>29</v>
      </c>
      <c r="C19" s="15" t="n">
        <v>2743</v>
      </c>
      <c r="D19" s="8" t="s">
        <v>30</v>
      </c>
      <c r="E19" s="15" t="n">
        <v>0.01</v>
      </c>
      <c r="F19" s="18" t="n">
        <f aca="false">SUM(C19*E19)</f>
        <v>27.43</v>
      </c>
      <c r="G19" s="15" t="n">
        <v>0.1369</v>
      </c>
      <c r="H19" s="18" t="n">
        <f aca="false">SUM(C19-F19)*G19</f>
        <v>371.761533</v>
      </c>
      <c r="I19" s="18" t="n">
        <f aca="false">SUM(C19-F19-H19)</f>
        <v>2343.808467</v>
      </c>
      <c r="J19" s="19" t="n">
        <v>0.7</v>
      </c>
      <c r="K19" s="18" t="n">
        <f aca="false">SUM(I19*J19)</f>
        <v>1640.6659269</v>
      </c>
      <c r="L19" s="18" t="n">
        <f aca="false">SUM(I19-K19)</f>
        <v>703.1425401</v>
      </c>
      <c r="M19" s="15" t="s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2.75" hidden="false" customHeight="false" outlineLevel="0" collapsed="false">
      <c r="A20" s="15" t="s">
        <v>25</v>
      </c>
      <c r="B20" s="15" t="s">
        <v>31</v>
      </c>
      <c r="C20" s="15" t="n">
        <v>2365</v>
      </c>
      <c r="D20" s="8" t="s">
        <v>30</v>
      </c>
      <c r="E20" s="15" t="n">
        <v>0.01</v>
      </c>
      <c r="F20" s="18" t="n">
        <f aca="false">SUM(C20*E20)</f>
        <v>23.65</v>
      </c>
      <c r="G20" s="15" t="n">
        <v>0.1217</v>
      </c>
      <c r="H20" s="18" t="n">
        <f aca="false">SUM(C20-F20)*G20</f>
        <v>284.942295</v>
      </c>
      <c r="I20" s="18" t="n">
        <f aca="false">SUM(C20-F20-H20)</f>
        <v>2056.407705</v>
      </c>
      <c r="J20" s="19" t="n">
        <v>0.7</v>
      </c>
      <c r="K20" s="18" t="n">
        <f aca="false">SUM(I20*J20)</f>
        <v>1439.4853935</v>
      </c>
      <c r="L20" s="18" t="n">
        <f aca="false">SUM(I20-K20)</f>
        <v>616.9223115</v>
      </c>
      <c r="M20" s="15" t="s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Format="false" ht="12.75" hidden="false" customHeight="false" outlineLevel="0" collapsed="false">
      <c r="A21" s="15" t="s">
        <v>32</v>
      </c>
      <c r="B21" s="15" t="s">
        <v>33</v>
      </c>
      <c r="C21" s="15" t="n">
        <v>61485</v>
      </c>
      <c r="D21" s="15"/>
      <c r="E21" s="15"/>
      <c r="F21" s="18" t="n">
        <f aca="false">SUM(C21*E21)</f>
        <v>0</v>
      </c>
      <c r="G21" s="15"/>
      <c r="H21" s="18" t="n">
        <f aca="false">SUM(C21-F21)*G21</f>
        <v>0</v>
      </c>
      <c r="I21" s="18" t="n">
        <f aca="false">SUM(C21-F21-H21)</f>
        <v>61485</v>
      </c>
      <c r="J21" s="19" t="n">
        <v>0.8</v>
      </c>
      <c r="K21" s="18" t="n">
        <f aca="false">SUM(I21*J21)</f>
        <v>49188</v>
      </c>
      <c r="L21" s="18" t="n">
        <f aca="false">SUM(I21-K21)</f>
        <v>12297</v>
      </c>
      <c r="M21" s="1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2.75" hidden="false" customHeight="false" outlineLevel="0" collapsed="false">
      <c r="A22" s="15" t="s">
        <v>34</v>
      </c>
      <c r="B22" s="15" t="s">
        <v>35</v>
      </c>
      <c r="C22" s="15" t="n">
        <v>1357</v>
      </c>
      <c r="D22" s="15"/>
      <c r="E22" s="15"/>
      <c r="F22" s="18" t="n">
        <f aca="false">SUM(C22*E22)</f>
        <v>0</v>
      </c>
      <c r="G22" s="15" t="n">
        <v>0.05</v>
      </c>
      <c r="H22" s="18" t="n">
        <f aca="false">SUM(C22-F22)*G22</f>
        <v>67.85</v>
      </c>
      <c r="I22" s="18" t="n">
        <f aca="false">SUM(C22-F22-H22)</f>
        <v>1289.15</v>
      </c>
      <c r="J22" s="19" t="n">
        <v>0.8</v>
      </c>
      <c r="K22" s="18" t="n">
        <f aca="false">SUM(I22*J22)</f>
        <v>1031.32</v>
      </c>
      <c r="L22" s="18" t="n">
        <f aca="false">SUM(I22-K22)</f>
        <v>257.83</v>
      </c>
      <c r="M22" s="1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Format="false" ht="12.75" hidden="false" customHeight="false" outlineLevel="0" collapsed="false">
      <c r="A23" s="15" t="s">
        <v>34</v>
      </c>
      <c r="B23" s="15" t="s">
        <v>36</v>
      </c>
      <c r="C23" s="15" t="n">
        <v>0</v>
      </c>
      <c r="D23" s="15"/>
      <c r="E23" s="15"/>
      <c r="F23" s="18" t="n">
        <f aca="false">SUM(C23*E23)</f>
        <v>0</v>
      </c>
      <c r="G23" s="15" t="n">
        <v>0</v>
      </c>
      <c r="H23" s="18" t="n">
        <f aca="false">SUM(C23-F23)*G23</f>
        <v>0</v>
      </c>
      <c r="I23" s="18" t="n">
        <f aca="false">SUM(C23-F23-H23)</f>
        <v>0</v>
      </c>
      <c r="J23" s="19" t="n">
        <v>0</v>
      </c>
      <c r="K23" s="18" t="n">
        <f aca="false">SUM(I23*J23)</f>
        <v>0</v>
      </c>
      <c r="L23" s="18" t="n">
        <f aca="false">SUM(I23-K23)</f>
        <v>0</v>
      </c>
      <c r="M23" s="1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2.75" hidden="false" customHeight="false" outlineLevel="0" collapsed="false">
      <c r="A24" s="15" t="s">
        <v>34</v>
      </c>
      <c r="B24" s="15" t="s">
        <v>37</v>
      </c>
      <c r="C24" s="15" t="n">
        <v>1</v>
      </c>
      <c r="D24" s="15"/>
      <c r="E24" s="15"/>
      <c r="F24" s="18" t="n">
        <f aca="false">SUM(C24*E24)</f>
        <v>0</v>
      </c>
      <c r="G24" s="15"/>
      <c r="H24" s="18" t="n">
        <f aca="false">SUM(C24-F24)*G24</f>
        <v>0</v>
      </c>
      <c r="I24" s="18" t="n">
        <f aca="false">SUM(C24-F24-H24)</f>
        <v>1</v>
      </c>
      <c r="J24" s="19" t="n">
        <v>0</v>
      </c>
      <c r="K24" s="18" t="n">
        <f aca="false">SUM(I24*J24)</f>
        <v>0</v>
      </c>
      <c r="L24" s="18" t="n">
        <f aca="false">SUM(I24-K24)</f>
        <v>1</v>
      </c>
      <c r="M24" s="1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2.75" hidden="false" customHeight="false" outlineLevel="0" collapsed="false">
      <c r="A25" s="15" t="s">
        <v>34</v>
      </c>
      <c r="B25" s="15" t="s">
        <v>38</v>
      </c>
      <c r="C25" s="15" t="n">
        <v>4949</v>
      </c>
      <c r="D25" s="15"/>
      <c r="E25" s="15"/>
      <c r="F25" s="18" t="n">
        <f aca="false">SUM(C25*E25)</f>
        <v>0</v>
      </c>
      <c r="G25" s="15"/>
      <c r="H25" s="18" t="n">
        <f aca="false">SUM(C25-F25)*G25</f>
        <v>0</v>
      </c>
      <c r="I25" s="18" t="n">
        <f aca="false">SUM(C25-F25-H25)</f>
        <v>4949</v>
      </c>
      <c r="J25" s="19" t="n">
        <v>0.8</v>
      </c>
      <c r="K25" s="18" t="n">
        <f aca="false">SUM(I25*J25)</f>
        <v>3959.2</v>
      </c>
      <c r="L25" s="18" t="n">
        <f aca="false">SUM(I25-K25)</f>
        <v>989.8</v>
      </c>
      <c r="M25" s="1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2.75" hidden="false" customHeight="false" outlineLevel="0" collapsed="false">
      <c r="A26" s="15" t="s">
        <v>34</v>
      </c>
      <c r="B26" s="15" t="s">
        <v>39</v>
      </c>
      <c r="C26" s="15" t="n">
        <v>1892</v>
      </c>
      <c r="D26" s="15"/>
      <c r="E26" s="15"/>
      <c r="F26" s="18" t="n">
        <f aca="false">SUM(C26*E26)</f>
        <v>0</v>
      </c>
      <c r="G26" s="15"/>
      <c r="H26" s="18" t="n">
        <f aca="false">SUM(C26-F26)*G26</f>
        <v>0</v>
      </c>
      <c r="I26" s="18" t="n">
        <f aca="false">SUM(C26-F26-H26)</f>
        <v>1892</v>
      </c>
      <c r="J26" s="19" t="n">
        <v>0.8</v>
      </c>
      <c r="K26" s="18" t="n">
        <f aca="false">SUM(I26*J26)</f>
        <v>1513.6</v>
      </c>
      <c r="L26" s="18" t="n">
        <f aca="false">SUM(I26-K26)</f>
        <v>378.4</v>
      </c>
      <c r="M26" s="1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2.75" hidden="false" customHeight="false" outlineLevel="0" collapsed="false">
      <c r="A27" s="15" t="s">
        <v>34</v>
      </c>
      <c r="B27" s="15" t="s">
        <v>40</v>
      </c>
      <c r="C27" s="15" t="n">
        <v>2984</v>
      </c>
      <c r="D27" s="15"/>
      <c r="E27" s="15"/>
      <c r="F27" s="18" t="n">
        <f aca="false">SUM(C27*E27)</f>
        <v>0</v>
      </c>
      <c r="G27" s="15" t="n">
        <v>0.021</v>
      </c>
      <c r="H27" s="18" t="n">
        <f aca="false">SUM(C27-F27)*G27</f>
        <v>62.664</v>
      </c>
      <c r="I27" s="18" t="n">
        <f aca="false">SUM(C27-F27-H27)</f>
        <v>2921.336</v>
      </c>
      <c r="J27" s="19" t="n">
        <v>0.8</v>
      </c>
      <c r="K27" s="18" t="n">
        <f aca="false">SUM(I27*J27)</f>
        <v>2337.0688</v>
      </c>
      <c r="L27" s="18" t="n">
        <f aca="false">SUM(I27-K27)</f>
        <v>584.2672</v>
      </c>
      <c r="M27" s="1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5" t="s">
        <v>34</v>
      </c>
      <c r="B28" s="15" t="s">
        <v>41</v>
      </c>
      <c r="C28" s="15" t="n">
        <v>1065</v>
      </c>
      <c r="D28" s="15"/>
      <c r="E28" s="15"/>
      <c r="F28" s="18" t="n">
        <f aca="false">SUM(C28*E28)</f>
        <v>0</v>
      </c>
      <c r="G28" s="15"/>
      <c r="H28" s="18" t="n">
        <f aca="false">SUM(C28-F28)*G28</f>
        <v>0</v>
      </c>
      <c r="I28" s="18" t="n">
        <f aca="false">SUM(C28-F28-H28)</f>
        <v>1065</v>
      </c>
      <c r="J28" s="19" t="n">
        <v>0.8</v>
      </c>
      <c r="K28" s="18" t="n">
        <f aca="false">SUM(I28*J28)</f>
        <v>852</v>
      </c>
      <c r="L28" s="18" t="n">
        <f aca="false">SUM(I28-K28)</f>
        <v>213</v>
      </c>
      <c r="M28" s="1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5" t="s">
        <v>34</v>
      </c>
      <c r="B29" s="15" t="s">
        <v>42</v>
      </c>
      <c r="C29" s="15" t="n">
        <v>1101</v>
      </c>
      <c r="D29" s="15"/>
      <c r="E29" s="15"/>
      <c r="F29" s="18" t="n">
        <f aca="false">SUM(C29*E29)</f>
        <v>0</v>
      </c>
      <c r="G29" s="15"/>
      <c r="H29" s="18" t="n">
        <f aca="false">SUM(C29-F29)*G29</f>
        <v>0</v>
      </c>
      <c r="I29" s="18" t="n">
        <f aca="false">SUM(C29-F29-H29)</f>
        <v>1101</v>
      </c>
      <c r="J29" s="19" t="n">
        <v>0.75</v>
      </c>
      <c r="K29" s="18" t="n">
        <f aca="false">SUM(I29*J29)</f>
        <v>825.75</v>
      </c>
      <c r="L29" s="18" t="n">
        <f aca="false">SUM(I29-K29)</f>
        <v>275.25</v>
      </c>
      <c r="M29" s="1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5" t="s">
        <v>34</v>
      </c>
      <c r="B30" s="15" t="s">
        <v>43</v>
      </c>
      <c r="C30" s="15" t="n">
        <v>538</v>
      </c>
      <c r="D30" s="15"/>
      <c r="E30" s="15"/>
      <c r="F30" s="18" t="n">
        <f aca="false">SUM(C30*E30)</f>
        <v>0</v>
      </c>
      <c r="G30" s="15" t="n">
        <v>0.048</v>
      </c>
      <c r="H30" s="18" t="n">
        <f aca="false">SUM(C30-F30)*G30</f>
        <v>25.824</v>
      </c>
      <c r="I30" s="18" t="n">
        <f aca="false">SUM(C30-F30-H30)</f>
        <v>512.176</v>
      </c>
      <c r="J30" s="19" t="n">
        <v>0.7</v>
      </c>
      <c r="K30" s="18" t="n">
        <f aca="false">SUM(I30*J30)</f>
        <v>358.5232</v>
      </c>
      <c r="L30" s="18" t="n">
        <f aca="false">SUM(I30-K30)</f>
        <v>153.6528</v>
      </c>
      <c r="M30" s="15" t="s">
        <v>44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5" t="s">
        <v>34</v>
      </c>
      <c r="B31" s="15" t="s">
        <v>45</v>
      </c>
      <c r="C31" s="15" t="n">
        <v>5929</v>
      </c>
      <c r="D31" s="15"/>
      <c r="E31" s="15"/>
      <c r="F31" s="18" t="n">
        <f aca="false">SUM(C31*E31)</f>
        <v>0</v>
      </c>
      <c r="G31" s="15" t="n">
        <v>0.045</v>
      </c>
      <c r="H31" s="18" t="n">
        <f aca="false">SUM(C31-F31)*G31</f>
        <v>266.805</v>
      </c>
      <c r="I31" s="18" t="n">
        <f aca="false">SUM(C31-F31-H31)</f>
        <v>5662.195</v>
      </c>
      <c r="J31" s="19" t="n">
        <v>0.8</v>
      </c>
      <c r="K31" s="18" t="n">
        <f aca="false">SUM(I31*J31)</f>
        <v>4529.756</v>
      </c>
      <c r="L31" s="18" t="n">
        <f aca="false">SUM(I31-K31)</f>
        <v>1132.439</v>
      </c>
      <c r="M31" s="1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5" t="s">
        <v>34</v>
      </c>
      <c r="B32" s="15" t="s">
        <v>46</v>
      </c>
      <c r="C32" s="15" t="n">
        <v>449</v>
      </c>
      <c r="D32" s="15"/>
      <c r="E32" s="15"/>
      <c r="F32" s="18" t="n">
        <f aca="false">SUM(C32*E32)</f>
        <v>0</v>
      </c>
      <c r="G32" s="15" t="n">
        <v>0.023</v>
      </c>
      <c r="H32" s="18" t="n">
        <f aca="false">SUM(C32-F32)*G32</f>
        <v>10.327</v>
      </c>
      <c r="I32" s="18" t="n">
        <f aca="false">SUM(C32-F32-H32)</f>
        <v>438.673</v>
      </c>
      <c r="J32" s="19" t="n">
        <v>0.8</v>
      </c>
      <c r="K32" s="18" t="n">
        <f aca="false">SUM(I32*J32)</f>
        <v>350.9384</v>
      </c>
      <c r="L32" s="18" t="n">
        <f aca="false">SUM(I32-K32)</f>
        <v>87.7346</v>
      </c>
      <c r="M32" s="1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5" t="s">
        <v>34</v>
      </c>
      <c r="B33" s="15" t="s">
        <v>47</v>
      </c>
      <c r="C33" s="15" t="n">
        <v>1569</v>
      </c>
      <c r="D33" s="15"/>
      <c r="E33" s="15"/>
      <c r="F33" s="18" t="n">
        <f aca="false">SUM(C33*E33)</f>
        <v>0</v>
      </c>
      <c r="G33" s="15"/>
      <c r="H33" s="18" t="n">
        <f aca="false">SUM(C33-F33)*G33</f>
        <v>0</v>
      </c>
      <c r="I33" s="18" t="n">
        <f aca="false">SUM(C33-F33-H33)</f>
        <v>1569</v>
      </c>
      <c r="J33" s="19" t="n">
        <v>0.9</v>
      </c>
      <c r="K33" s="18" t="n">
        <f aca="false">SUM(I33*J33)</f>
        <v>1412.1</v>
      </c>
      <c r="L33" s="18" t="n">
        <f aca="false">SUM(I33-K33)</f>
        <v>156.9</v>
      </c>
      <c r="M33" s="1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5" t="s">
        <v>34</v>
      </c>
      <c r="B34" s="15" t="s">
        <v>48</v>
      </c>
      <c r="C34" s="15" t="n">
        <v>501</v>
      </c>
      <c r="D34" s="15"/>
      <c r="E34" s="15"/>
      <c r="F34" s="18" t="n">
        <f aca="false">SUM(C34*E34)</f>
        <v>0</v>
      </c>
      <c r="G34" s="15"/>
      <c r="H34" s="18" t="n">
        <f aca="false">SUM(C34-F34)*G34</f>
        <v>0</v>
      </c>
      <c r="I34" s="18" t="n">
        <f aca="false">SUM(C34-F34-H34)</f>
        <v>501</v>
      </c>
      <c r="J34" s="19" t="n">
        <v>0.9</v>
      </c>
      <c r="K34" s="18" t="n">
        <f aca="false">SUM(I34*J34)</f>
        <v>450.9</v>
      </c>
      <c r="L34" s="18" t="n">
        <f aca="false">SUM(I34-K34)</f>
        <v>50.1</v>
      </c>
      <c r="M34" s="15" t="s">
        <v>1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Format="false" ht="12.75" hidden="false" customHeight="false" outlineLevel="0" collapsed="false">
      <c r="A35" s="15" t="s">
        <v>49</v>
      </c>
      <c r="B35" s="15" t="s">
        <v>50</v>
      </c>
      <c r="C35" s="15" t="n">
        <v>3956</v>
      </c>
      <c r="D35" s="15"/>
      <c r="E35" s="15"/>
      <c r="F35" s="18" t="n">
        <f aca="false">SUM(C35*E35)</f>
        <v>0</v>
      </c>
      <c r="G35" s="15"/>
      <c r="H35" s="18" t="n">
        <f aca="false">SUM(C35-F35)*G35</f>
        <v>0</v>
      </c>
      <c r="I35" s="18" t="n">
        <f aca="false">SUM(C35-F35-H35)</f>
        <v>3956</v>
      </c>
      <c r="J35" s="19" t="n">
        <v>0.8</v>
      </c>
      <c r="K35" s="18" t="n">
        <f aca="false">SUM(I35*J35)</f>
        <v>3164.8</v>
      </c>
      <c r="L35" s="18" t="n">
        <f aca="false">SUM(I35-K35)</f>
        <v>791.2</v>
      </c>
      <c r="M35" s="1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5" t="s">
        <v>49</v>
      </c>
      <c r="B36" s="15" t="s">
        <v>51</v>
      </c>
      <c r="C36" s="15" t="n">
        <v>13832</v>
      </c>
      <c r="D36" s="15"/>
      <c r="E36" s="15"/>
      <c r="F36" s="18" t="n">
        <f aca="false">SUM(C36*E36)</f>
        <v>0</v>
      </c>
      <c r="G36" s="15" t="n">
        <v>0.108958</v>
      </c>
      <c r="H36" s="18" t="n">
        <f aca="false">SUM(C36-F36)*G36</f>
        <v>1507.107056</v>
      </c>
      <c r="I36" s="18" t="n">
        <f aca="false">SUM(C36-F36-H36)</f>
        <v>12324.892944</v>
      </c>
      <c r="J36" s="19" t="n">
        <v>0.8</v>
      </c>
      <c r="K36" s="18" t="n">
        <f aca="false">SUM(I36*J36)</f>
        <v>9859.9143552</v>
      </c>
      <c r="L36" s="18" t="n">
        <f aca="false">SUM(I36-K36)</f>
        <v>2464.9785888</v>
      </c>
      <c r="M36" s="1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5" t="s">
        <v>52</v>
      </c>
      <c r="B37" s="15" t="s">
        <v>53</v>
      </c>
      <c r="C37" s="15" t="n">
        <v>3543</v>
      </c>
      <c r="D37" s="20"/>
      <c r="E37" s="15"/>
      <c r="F37" s="18" t="n">
        <f aca="false">SUM(C37*E37)</f>
        <v>0</v>
      </c>
      <c r="G37" s="15"/>
      <c r="H37" s="18" t="n">
        <f aca="false">SUM(C37-F37)*G37</f>
        <v>0</v>
      </c>
      <c r="I37" s="18" t="n">
        <f aca="false">SUM(C37-F37-H37)</f>
        <v>3543</v>
      </c>
      <c r="J37" s="19" t="n">
        <v>0.9</v>
      </c>
      <c r="K37" s="18" t="n">
        <f aca="false">SUM(I37*J37)</f>
        <v>3188.7</v>
      </c>
      <c r="L37" s="18" t="n">
        <f aca="false">SUM(I37-K37)</f>
        <v>354.3</v>
      </c>
      <c r="M37" s="15" t="s">
        <v>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5" t="s">
        <v>52</v>
      </c>
      <c r="B38" s="15" t="s">
        <v>54</v>
      </c>
      <c r="C38" s="18" t="n">
        <v>1052</v>
      </c>
      <c r="D38" s="20"/>
      <c r="E38" s="15"/>
      <c r="F38" s="18" t="n">
        <f aca="false">SUM(C38*E38)</f>
        <v>0</v>
      </c>
      <c r="G38" s="15"/>
      <c r="H38" s="18" t="n">
        <f aca="false">SUM(C38-F38)*G38</f>
        <v>0</v>
      </c>
      <c r="I38" s="18" t="n">
        <f aca="false">SUM(C38-F38-H38)</f>
        <v>1052</v>
      </c>
      <c r="J38" s="19" t="n">
        <v>0.9</v>
      </c>
      <c r="K38" s="18" t="n">
        <f aca="false">SUM(I38*J38)</f>
        <v>946.8</v>
      </c>
      <c r="L38" s="18" t="n">
        <f aca="false">SUM(I38-K38)</f>
        <v>105.2</v>
      </c>
      <c r="M38" s="15" t="s">
        <v>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5" t="s">
        <v>52</v>
      </c>
      <c r="B39" s="15" t="s">
        <v>55</v>
      </c>
      <c r="C39" s="15" t="n">
        <v>4185</v>
      </c>
      <c r="D39" s="20"/>
      <c r="E39" s="15"/>
      <c r="F39" s="18" t="n">
        <f aca="false">SUM(C39*E39)</f>
        <v>0</v>
      </c>
      <c r="G39" s="15"/>
      <c r="H39" s="18" t="n">
        <f aca="false">SUM(C39-F39)*G39</f>
        <v>0</v>
      </c>
      <c r="I39" s="18" t="n">
        <f aca="false">SUM(C39-F39-H39)</f>
        <v>4185</v>
      </c>
      <c r="J39" s="19" t="n">
        <v>0.9</v>
      </c>
      <c r="K39" s="18" t="n">
        <f aca="false">SUM(I39*J39)</f>
        <v>3766.5</v>
      </c>
      <c r="L39" s="18" t="n">
        <f aca="false">SUM(I39-K39)</f>
        <v>418.5</v>
      </c>
      <c r="M39" s="15" t="s">
        <v>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5" t="s">
        <v>52</v>
      </c>
      <c r="B40" s="15" t="s">
        <v>56</v>
      </c>
      <c r="C40" s="15" t="n">
        <v>4500</v>
      </c>
      <c r="D40" s="15"/>
      <c r="E40" s="15"/>
      <c r="F40" s="18" t="n">
        <f aca="false">SUM(C40*E40)</f>
        <v>0</v>
      </c>
      <c r="G40" s="15"/>
      <c r="H40" s="18" t="n">
        <f aca="false">SUM(C40-F40)*G40</f>
        <v>0</v>
      </c>
      <c r="I40" s="18" t="n">
        <f aca="false">SUM(C40-F40-H40)</f>
        <v>4500</v>
      </c>
      <c r="J40" s="19" t="n">
        <v>0.9</v>
      </c>
      <c r="K40" s="18" t="n">
        <f aca="false">SUM(I40*J40)</f>
        <v>4050</v>
      </c>
      <c r="L40" s="18" t="n">
        <f aca="false">SUM(I40-K40)</f>
        <v>450</v>
      </c>
      <c r="M40" s="15" t="s">
        <v>57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5" t="s">
        <v>58</v>
      </c>
      <c r="B41" s="15" t="s">
        <v>59</v>
      </c>
      <c r="C41" s="15" t="n">
        <v>5438</v>
      </c>
      <c r="D41" s="20"/>
      <c r="E41" s="15" t="s">
        <v>1</v>
      </c>
      <c r="F41" s="18" t="n">
        <v>0</v>
      </c>
      <c r="G41" s="15"/>
      <c r="H41" s="18" t="n">
        <f aca="false">SUM(C41-F41)*G41</f>
        <v>0</v>
      </c>
      <c r="I41" s="18" t="n">
        <f aca="false">SUM(C41-F41-H41)</f>
        <v>5438</v>
      </c>
      <c r="J41" s="19" t="n">
        <v>0.9</v>
      </c>
      <c r="K41" s="18" t="n">
        <f aca="false">SUM(I41*J41)</f>
        <v>4894.2</v>
      </c>
      <c r="L41" s="18" t="n">
        <f aca="false">SUM(I41-K41)</f>
        <v>543.8</v>
      </c>
      <c r="M41" s="15" t="s">
        <v>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5" t="s">
        <v>60</v>
      </c>
      <c r="B42" s="21" t="s">
        <v>61</v>
      </c>
      <c r="C42" s="15" t="n">
        <v>619</v>
      </c>
      <c r="D42" s="20"/>
      <c r="E42" s="21"/>
      <c r="F42" s="22" t="n">
        <f aca="false">SUM(C42*E42)</f>
        <v>0</v>
      </c>
      <c r="G42" s="21"/>
      <c r="H42" s="22" t="n">
        <f aca="false">SUM(C42-F42)*G42</f>
        <v>0</v>
      </c>
      <c r="I42" s="18" t="n">
        <f aca="false">SUM(C42-F42-H42)</f>
        <v>619</v>
      </c>
      <c r="J42" s="23" t="n">
        <v>0.9</v>
      </c>
      <c r="K42" s="18" t="n">
        <f aca="false">SUM(I42*J42)</f>
        <v>557.1</v>
      </c>
      <c r="L42" s="18" t="n">
        <f aca="false">SUM(I42-K42)</f>
        <v>61.9</v>
      </c>
      <c r="M42" s="15" t="s">
        <v>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5" t="s">
        <v>60</v>
      </c>
      <c r="B43" s="15" t="s">
        <v>62</v>
      </c>
      <c r="C43" s="15" t="n">
        <v>317</v>
      </c>
      <c r="D43" s="20"/>
      <c r="E43" s="15"/>
      <c r="F43" s="18" t="n">
        <f aca="false">SUM(C43*E43)</f>
        <v>0</v>
      </c>
      <c r="G43" s="15"/>
      <c r="H43" s="18" t="n">
        <f aca="false">SUM(C43-F43)*G43</f>
        <v>0</v>
      </c>
      <c r="I43" s="18" t="n">
        <f aca="false">SUM(C43-F43-H43)</f>
        <v>317</v>
      </c>
      <c r="J43" s="19" t="n">
        <v>0.9</v>
      </c>
      <c r="K43" s="18" t="n">
        <f aca="false">SUM(I43*J43)</f>
        <v>285.3</v>
      </c>
      <c r="L43" s="18" t="n">
        <f aca="false">SUM(I43-K43)</f>
        <v>31.7</v>
      </c>
      <c r="M43" s="15" t="s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5" t="s">
        <v>60</v>
      </c>
      <c r="B44" s="15" t="s">
        <v>63</v>
      </c>
      <c r="C44" s="15" t="n">
        <v>8</v>
      </c>
      <c r="D44" s="20"/>
      <c r="E44" s="15"/>
      <c r="F44" s="18" t="n">
        <f aca="false">SUM(C44*E44)</f>
        <v>0</v>
      </c>
      <c r="G44" s="15"/>
      <c r="H44" s="18" t="n">
        <f aca="false">SUM(C44-F44)*G44</f>
        <v>0</v>
      </c>
      <c r="I44" s="18" t="n">
        <f aca="false">SUM(C44-F44-H44)</f>
        <v>8</v>
      </c>
      <c r="J44" s="19" t="n">
        <v>0</v>
      </c>
      <c r="K44" s="18" t="n">
        <f aca="false">SUM(I44*J44)</f>
        <v>0</v>
      </c>
      <c r="L44" s="18" t="n">
        <f aca="false">SUM(I44-K44)</f>
        <v>8</v>
      </c>
      <c r="M44" s="15" t="s">
        <v>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5" t="s">
        <v>60</v>
      </c>
      <c r="B45" s="15" t="s">
        <v>64</v>
      </c>
      <c r="C45" s="15" t="n">
        <v>215</v>
      </c>
      <c r="D45" s="20"/>
      <c r="E45" s="15"/>
      <c r="F45" s="18" t="n">
        <f aca="false">SUM(C45*E45)</f>
        <v>0</v>
      </c>
      <c r="G45" s="15"/>
      <c r="H45" s="18" t="n">
        <f aca="false">SUM(C45-F45)*G45</f>
        <v>0</v>
      </c>
      <c r="I45" s="18" t="n">
        <f aca="false">SUM(C45-F45-H45)</f>
        <v>215</v>
      </c>
      <c r="J45" s="19" t="n">
        <v>0.9</v>
      </c>
      <c r="K45" s="18" t="n">
        <f aca="false">SUM(I45*J45)</f>
        <v>193.5</v>
      </c>
      <c r="L45" s="18" t="n">
        <f aca="false">SUM(I45-K45)</f>
        <v>21.5</v>
      </c>
      <c r="M45" s="15" t="s">
        <v>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5" t="s">
        <v>60</v>
      </c>
      <c r="B46" s="15" t="s">
        <v>65</v>
      </c>
      <c r="C46" s="15" t="n">
        <v>86</v>
      </c>
      <c r="D46" s="20"/>
      <c r="E46" s="15"/>
      <c r="F46" s="18" t="n">
        <f aca="false">SUM(C46*E46)</f>
        <v>0</v>
      </c>
      <c r="G46" s="15"/>
      <c r="H46" s="18" t="n">
        <f aca="false">SUM(C46-F46)*G46</f>
        <v>0</v>
      </c>
      <c r="I46" s="18" t="n">
        <f aca="false">SUM(C46-F46-H46)</f>
        <v>86</v>
      </c>
      <c r="J46" s="19" t="n">
        <v>0.9</v>
      </c>
      <c r="K46" s="18" t="n">
        <f aca="false">SUM(I46*J46)</f>
        <v>77.4</v>
      </c>
      <c r="L46" s="18" t="n">
        <f aca="false">SUM(I46-K46)</f>
        <v>8.59999999999999</v>
      </c>
      <c r="M46" s="15" t="s">
        <v>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5" t="s">
        <v>60</v>
      </c>
      <c r="B47" s="24" t="s">
        <v>66</v>
      </c>
      <c r="C47" s="15" t="n">
        <v>3000</v>
      </c>
      <c r="D47" s="20"/>
      <c r="E47" s="15"/>
      <c r="F47" s="18" t="n">
        <f aca="false">SUM(C47*E47)</f>
        <v>0</v>
      </c>
      <c r="G47" s="15"/>
      <c r="H47" s="18" t="n">
        <f aca="false">SUM(C47-F47)*G47</f>
        <v>0</v>
      </c>
      <c r="I47" s="18" t="n">
        <f aca="false">SUM(C47-F47-H47)</f>
        <v>3000</v>
      </c>
      <c r="J47" s="19" t="n">
        <v>0.8</v>
      </c>
      <c r="K47" s="18" t="n">
        <f aca="false">SUM(I47*J47)</f>
        <v>2400</v>
      </c>
      <c r="L47" s="18" t="n">
        <f aca="false">SUM(I47-K47)</f>
        <v>600</v>
      </c>
      <c r="M47" s="15" t="s">
        <v>1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5" t="s">
        <v>67</v>
      </c>
      <c r="B48" s="15" t="s">
        <v>68</v>
      </c>
      <c r="C48" s="15" t="n">
        <v>0</v>
      </c>
      <c r="D48" s="15"/>
      <c r="E48" s="15"/>
      <c r="F48" s="18" t="n">
        <f aca="false">SUM(C48*E48)</f>
        <v>0</v>
      </c>
      <c r="G48" s="15"/>
      <c r="H48" s="18" t="n">
        <f aca="false">SUM(C48-F48)*G48</f>
        <v>0</v>
      </c>
      <c r="I48" s="18" t="n">
        <f aca="false">SUM(C48-F48-H48)</f>
        <v>0</v>
      </c>
      <c r="J48" s="19" t="n">
        <v>0.7</v>
      </c>
      <c r="K48" s="18" t="n">
        <f aca="false">SUM(I48*J48)</f>
        <v>0</v>
      </c>
      <c r="L48" s="18" t="n">
        <f aca="false">SUM(I48-K48)</f>
        <v>0</v>
      </c>
      <c r="M48" s="15" t="s">
        <v>69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5" t="s">
        <v>70</v>
      </c>
      <c r="B49" s="15" t="s">
        <v>71</v>
      </c>
      <c r="C49" s="15" t="n">
        <v>278</v>
      </c>
      <c r="D49" s="15"/>
      <c r="E49" s="15"/>
      <c r="F49" s="18" t="n">
        <f aca="false">SUM(C49*E49)</f>
        <v>0</v>
      </c>
      <c r="G49" s="15"/>
      <c r="H49" s="18" t="n">
        <f aca="false">SUM(C49-F49)*G49</f>
        <v>0</v>
      </c>
      <c r="I49" s="18" t="n">
        <f aca="false">SUM(C49-F49-H49)</f>
        <v>278</v>
      </c>
      <c r="J49" s="19" t="n">
        <v>0.7</v>
      </c>
      <c r="K49" s="18" t="n">
        <f aca="false">SUM(I49*J49)</f>
        <v>194.6</v>
      </c>
      <c r="L49" s="18" t="n">
        <f aca="false">SUM(I49-K49)</f>
        <v>83.4</v>
      </c>
      <c r="M49" s="18" t="s">
        <v>72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5" t="s">
        <v>70</v>
      </c>
      <c r="B50" s="15" t="s">
        <v>73</v>
      </c>
      <c r="C50" s="15" t="n">
        <v>1425</v>
      </c>
      <c r="D50" s="15"/>
      <c r="E50" s="15"/>
      <c r="F50" s="18" t="n">
        <f aca="false">SUM(C50*E50)</f>
        <v>0</v>
      </c>
      <c r="G50" s="15"/>
      <c r="H50" s="18" t="n">
        <f aca="false">SUM(C50-F50)*G50</f>
        <v>0</v>
      </c>
      <c r="I50" s="18" t="n">
        <f aca="false">SUM(C50-F50-H50)</f>
        <v>1425</v>
      </c>
      <c r="J50" s="19" t="n">
        <v>0.8</v>
      </c>
      <c r="K50" s="18" t="n">
        <f aca="false">SUM(I50*J50)</f>
        <v>1140</v>
      </c>
      <c r="L50" s="18" t="n">
        <f aca="false">SUM(I50-K50)</f>
        <v>285</v>
      </c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5" t="s">
        <v>70</v>
      </c>
      <c r="B51" s="15" t="s">
        <v>74</v>
      </c>
      <c r="C51" s="15" t="n">
        <v>6704</v>
      </c>
      <c r="D51" s="15"/>
      <c r="E51" s="15"/>
      <c r="F51" s="18" t="n">
        <f aca="false">SUM(C51*E51)</f>
        <v>0</v>
      </c>
      <c r="G51" s="15"/>
      <c r="H51" s="18" t="n">
        <f aca="false">SUM(C51-F51)*G51</f>
        <v>0</v>
      </c>
      <c r="I51" s="18" t="n">
        <f aca="false">SUM(C51-F51-H51)</f>
        <v>6704</v>
      </c>
      <c r="J51" s="19" t="n">
        <v>0.8</v>
      </c>
      <c r="K51" s="18" t="n">
        <f aca="false">SUM(I51*J51)</f>
        <v>5363.2</v>
      </c>
      <c r="L51" s="18" t="n">
        <f aca="false">SUM(I51-K51)</f>
        <v>1340.8</v>
      </c>
      <c r="M51" s="18" t="s">
        <v>75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5" t="s">
        <v>34</v>
      </c>
      <c r="B52" s="15" t="s">
        <v>76</v>
      </c>
      <c r="C52" s="15" t="n">
        <v>14660</v>
      </c>
      <c r="D52" s="15"/>
      <c r="E52" s="15"/>
      <c r="F52" s="18" t="n">
        <f aca="false">SUM(C52*E52)</f>
        <v>0</v>
      </c>
      <c r="G52" s="15"/>
      <c r="H52" s="18" t="n">
        <f aca="false">SUM(C52-F52)*G52</f>
        <v>0</v>
      </c>
      <c r="I52" s="18" t="n">
        <f aca="false">SUM(C52-F52-H52)</f>
        <v>14660</v>
      </c>
      <c r="J52" s="19" t="n">
        <v>0.9</v>
      </c>
      <c r="K52" s="18" t="n">
        <f aca="false">SUM(I52*J52)</f>
        <v>13194</v>
      </c>
      <c r="L52" s="18" t="n">
        <f aca="false">SUM(I52-K52)</f>
        <v>1466</v>
      </c>
      <c r="M52" s="1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5" t="s">
        <v>34</v>
      </c>
      <c r="B53" s="15" t="s">
        <v>77</v>
      </c>
      <c r="C53" s="15" t="n">
        <v>0</v>
      </c>
      <c r="D53" s="15"/>
      <c r="E53" s="15"/>
      <c r="F53" s="18" t="n">
        <f aca="false">SUM(C53*E53)</f>
        <v>0</v>
      </c>
      <c r="G53" s="15"/>
      <c r="H53" s="18" t="n">
        <f aca="false">SUM(C53-F53)*G53</f>
        <v>0</v>
      </c>
      <c r="I53" s="18" t="n">
        <f aca="false">SUM(C53-F53-H53)</f>
        <v>0</v>
      </c>
      <c r="J53" s="19" t="n">
        <v>0</v>
      </c>
      <c r="K53" s="18" t="n">
        <f aca="false">SUM(I53*J53)</f>
        <v>0</v>
      </c>
      <c r="L53" s="18" t="n">
        <f aca="false">SUM(I53-K53)</f>
        <v>0</v>
      </c>
      <c r="M53" s="1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5" t="s">
        <v>78</v>
      </c>
      <c r="B54" s="15" t="s">
        <v>79</v>
      </c>
      <c r="C54" s="15" t="n">
        <v>92</v>
      </c>
      <c r="D54" s="15"/>
      <c r="E54" s="15"/>
      <c r="F54" s="18" t="n">
        <f aca="false">SUM(C54*E54)</f>
        <v>0</v>
      </c>
      <c r="G54" s="15"/>
      <c r="H54" s="18" t="n">
        <f aca="false">SUM(C54-F54)*G54</f>
        <v>0</v>
      </c>
      <c r="I54" s="18" t="n">
        <f aca="false">SUM(C54-F54-H54)</f>
        <v>92</v>
      </c>
      <c r="J54" s="19" t="n">
        <v>0</v>
      </c>
      <c r="K54" s="18" t="n">
        <f aca="false">SUM(I54*J54)</f>
        <v>0</v>
      </c>
      <c r="L54" s="18" t="n">
        <f aca="false">SUM(I54-K54)</f>
        <v>92</v>
      </c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5" t="s">
        <v>78</v>
      </c>
      <c r="B55" s="15" t="s">
        <v>80</v>
      </c>
      <c r="C55" s="15" t="n">
        <v>3979</v>
      </c>
      <c r="D55" s="20"/>
      <c r="E55" s="15" t="n">
        <v>0.11</v>
      </c>
      <c r="F55" s="18" t="n">
        <f aca="false">SUM(C55*E55)</f>
        <v>437.69</v>
      </c>
      <c r="G55" s="15"/>
      <c r="H55" s="18" t="n">
        <f aca="false">SUM(C55-F55)*G55</f>
        <v>0</v>
      </c>
      <c r="I55" s="18" t="n">
        <f aca="false">SUM(C55-F55-H55)</f>
        <v>3541.31</v>
      </c>
      <c r="J55" s="19" t="n">
        <v>0.9</v>
      </c>
      <c r="K55" s="18" t="n">
        <f aca="false">SUM(I55*J55)</f>
        <v>3187.179</v>
      </c>
      <c r="L55" s="18" t="n">
        <f aca="false">SUM(I55-K55)</f>
        <v>354.131</v>
      </c>
      <c r="M55" s="1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5" t="s">
        <v>34</v>
      </c>
      <c r="B56" s="15" t="s">
        <v>81</v>
      </c>
      <c r="C56" s="15" t="n">
        <v>7531</v>
      </c>
      <c r="D56" s="15"/>
      <c r="E56" s="15"/>
      <c r="F56" s="18" t="n">
        <f aca="false">SUM(C56*E56)</f>
        <v>0</v>
      </c>
      <c r="G56" s="15"/>
      <c r="H56" s="18" t="n">
        <f aca="false">SUM(C56-F56)*G56</f>
        <v>0</v>
      </c>
      <c r="I56" s="18" t="n">
        <f aca="false">SUM(C56-F56-H56)</f>
        <v>7531</v>
      </c>
      <c r="J56" s="19" t="n">
        <v>0.85</v>
      </c>
      <c r="K56" s="18" t="n">
        <f aca="false">SUM(I56*J56)</f>
        <v>6401.35</v>
      </c>
      <c r="L56" s="18" t="n">
        <f aca="false">SUM(I56-K56)</f>
        <v>1129.65</v>
      </c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5" t="s">
        <v>34</v>
      </c>
      <c r="B57" s="15" t="s">
        <v>82</v>
      </c>
      <c r="C57" s="15" t="n">
        <v>2612</v>
      </c>
      <c r="D57" s="15"/>
      <c r="E57" s="15"/>
      <c r="F57" s="18" t="n">
        <f aca="false">SUM(C57*E57)</f>
        <v>0</v>
      </c>
      <c r="G57" s="15"/>
      <c r="H57" s="18" t="n">
        <f aca="false">SUM(C57-F57)*G57</f>
        <v>0</v>
      </c>
      <c r="I57" s="18" t="n">
        <f aca="false">SUM(C57-F57-H57)</f>
        <v>2612</v>
      </c>
      <c r="J57" s="19" t="n">
        <v>0.85</v>
      </c>
      <c r="K57" s="18" t="n">
        <f aca="false">SUM(I57*J57)</f>
        <v>2220.2</v>
      </c>
      <c r="L57" s="18" t="n">
        <f aca="false">SUM(I57-K57)</f>
        <v>391.8</v>
      </c>
      <c r="M57" s="1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5" t="s">
        <v>78</v>
      </c>
      <c r="B58" s="15" t="s">
        <v>83</v>
      </c>
      <c r="C58" s="15" t="n">
        <v>6756</v>
      </c>
      <c r="D58" s="8" t="s">
        <v>30</v>
      </c>
      <c r="E58" s="15"/>
      <c r="F58" s="18" t="n">
        <f aca="false">SUM(C58*E58)</f>
        <v>0</v>
      </c>
      <c r="G58" s="15"/>
      <c r="H58" s="18" t="n">
        <f aca="false">SUM(C58-F58)*G58</f>
        <v>0</v>
      </c>
      <c r="I58" s="18" t="n">
        <f aca="false">SUM(C58-F58-H58)</f>
        <v>6756</v>
      </c>
      <c r="J58" s="19" t="n">
        <v>0.8</v>
      </c>
      <c r="K58" s="18" t="n">
        <f aca="false">SUM(I58*J58)</f>
        <v>5404.8</v>
      </c>
      <c r="L58" s="18" t="n">
        <f aca="false">SUM(I58-K58)</f>
        <v>1351.2</v>
      </c>
      <c r="M58" s="1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5" t="s">
        <v>84</v>
      </c>
      <c r="B59" s="15" t="s">
        <v>85</v>
      </c>
      <c r="C59" s="18" t="n">
        <v>85000</v>
      </c>
      <c r="D59" s="20"/>
      <c r="E59" s="15" t="n">
        <v>0.01</v>
      </c>
      <c r="F59" s="18" t="n">
        <f aca="false">SUM(C59*E59)</f>
        <v>850</v>
      </c>
      <c r="G59" s="15" t="n">
        <v>0.22</v>
      </c>
      <c r="H59" s="18" t="n">
        <f aca="false">SUM(C59-F59)*G59</f>
        <v>18513</v>
      </c>
      <c r="I59" s="18" t="n">
        <f aca="false">SUM(C59-F59-H59)</f>
        <v>65637</v>
      </c>
      <c r="J59" s="19" t="n">
        <v>0</v>
      </c>
      <c r="K59" s="18" t="n">
        <f aca="false">SUM(I59*J59)</f>
        <v>0</v>
      </c>
      <c r="L59" s="18" t="n">
        <v>0</v>
      </c>
      <c r="M59" s="15" t="s">
        <v>86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5" t="s">
        <v>52</v>
      </c>
      <c r="B60" s="15" t="s">
        <v>87</v>
      </c>
      <c r="C60" s="18" t="n">
        <v>19000</v>
      </c>
      <c r="D60" s="20"/>
      <c r="E60" s="15"/>
      <c r="F60" s="18" t="n">
        <f aca="false">SUM(C60*E60)</f>
        <v>0</v>
      </c>
      <c r="G60" s="15" t="n">
        <v>0.22</v>
      </c>
      <c r="H60" s="18" t="n">
        <f aca="false">SUM(C60-F60)*G60</f>
        <v>4180</v>
      </c>
      <c r="I60" s="18" t="n">
        <f aca="false">SUM(C60-F60-H60)</f>
        <v>14820</v>
      </c>
      <c r="J60" s="19" t="n">
        <v>0</v>
      </c>
      <c r="K60" s="18" t="n">
        <f aca="false">SUM(I60*J60)</f>
        <v>0</v>
      </c>
      <c r="L60" s="18" t="n">
        <v>0</v>
      </c>
      <c r="M60" s="15" t="s">
        <v>86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5" t="s">
        <v>52</v>
      </c>
      <c r="B61" s="15" t="s">
        <v>88</v>
      </c>
      <c r="C61" s="18" t="n">
        <v>436</v>
      </c>
      <c r="D61" s="20"/>
      <c r="E61" s="15"/>
      <c r="F61" s="18" t="n">
        <f aca="false">SUM(C61*E61)</f>
        <v>0</v>
      </c>
      <c r="G61" s="15"/>
      <c r="H61" s="18" t="n">
        <f aca="false">SUM(C61-F61)*G61</f>
        <v>0</v>
      </c>
      <c r="I61" s="18" t="n">
        <f aca="false">SUM(C61-F61-H61)</f>
        <v>436</v>
      </c>
      <c r="J61" s="19" t="n">
        <v>0</v>
      </c>
      <c r="K61" s="18" t="n">
        <f aca="false">SUM(I61*J61)</f>
        <v>0</v>
      </c>
      <c r="L61" s="18" t="n">
        <v>0</v>
      </c>
      <c r="M61" s="15" t="s">
        <v>86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5" t="s">
        <v>52</v>
      </c>
      <c r="B62" s="15" t="s">
        <v>89</v>
      </c>
      <c r="C62" s="18" t="n">
        <v>275</v>
      </c>
      <c r="D62" s="20"/>
      <c r="E62" s="15"/>
      <c r="F62" s="18" t="n">
        <f aca="false">SUM(C62*E62)</f>
        <v>0</v>
      </c>
      <c r="G62" s="15"/>
      <c r="H62" s="18" t="n">
        <f aca="false">SUM(C62-F62)*G62</f>
        <v>0</v>
      </c>
      <c r="I62" s="18" t="n">
        <f aca="false">SUM(C62-F62-H62)</f>
        <v>275</v>
      </c>
      <c r="J62" s="19" t="n">
        <v>0</v>
      </c>
      <c r="K62" s="18" t="n">
        <f aca="false">SUM(I62*J62)</f>
        <v>0</v>
      </c>
      <c r="L62" s="18" t="n">
        <v>0</v>
      </c>
      <c r="M62" s="15" t="s">
        <v>86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5" t="s">
        <v>90</v>
      </c>
      <c r="B63" s="15" t="s">
        <v>91</v>
      </c>
      <c r="C63" s="18" t="n">
        <v>2000</v>
      </c>
      <c r="D63" s="20"/>
      <c r="E63" s="15"/>
      <c r="F63" s="18" t="n">
        <f aca="false">SUM(C63*E63)</f>
        <v>0</v>
      </c>
      <c r="G63" s="15" t="n">
        <v>0.25</v>
      </c>
      <c r="H63" s="18" t="n">
        <f aca="false">SUM(C63-F63)*G63</f>
        <v>500</v>
      </c>
      <c r="I63" s="18" t="n">
        <f aca="false">SUM(C63-F63-H63)</f>
        <v>1500</v>
      </c>
      <c r="J63" s="19" t="n">
        <v>0</v>
      </c>
      <c r="K63" s="18" t="n">
        <f aca="false">SUM(I63*J63)</f>
        <v>0</v>
      </c>
      <c r="L63" s="18" t="n">
        <v>0</v>
      </c>
      <c r="M63" s="15" t="s">
        <v>86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5"/>
      <c r="B64" s="15" t="s">
        <v>92</v>
      </c>
      <c r="C64" s="18" t="n">
        <f aca="false">SUM(C59:C63)</f>
        <v>106711</v>
      </c>
      <c r="D64" s="20"/>
      <c r="E64" s="15"/>
      <c r="F64" s="18" t="n">
        <v>0</v>
      </c>
      <c r="G64" s="15"/>
      <c r="H64" s="18" t="n">
        <f aca="false">SUM(H59:H63)</f>
        <v>23193</v>
      </c>
      <c r="I64" s="18" t="n">
        <f aca="false">SUM(I59:I63)</f>
        <v>82668</v>
      </c>
      <c r="J64" s="19" t="n">
        <v>0.9</v>
      </c>
      <c r="K64" s="18" t="n">
        <f aca="false">SUM(I64*J64)</f>
        <v>74401.2</v>
      </c>
      <c r="L64" s="18" t="n">
        <f aca="false">SUM(I64-K64)</f>
        <v>8266.8</v>
      </c>
      <c r="M64" s="15" t="s">
        <v>93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5" t="s">
        <v>90</v>
      </c>
      <c r="B65" s="15" t="s">
        <v>94</v>
      </c>
      <c r="C65" s="15" t="n">
        <v>0</v>
      </c>
      <c r="D65" s="15"/>
      <c r="E65" s="15"/>
      <c r="F65" s="18" t="n">
        <f aca="false">SUM(C65*E65)</f>
        <v>0</v>
      </c>
      <c r="G65" s="15"/>
      <c r="H65" s="18" t="n">
        <f aca="false">SUM(C65-F65)*G65</f>
        <v>0</v>
      </c>
      <c r="I65" s="18" t="n">
        <f aca="false">SUM(C65-F65-H65)</f>
        <v>0</v>
      </c>
      <c r="J65" s="19" t="n">
        <v>0.66</v>
      </c>
      <c r="K65" s="18" t="n">
        <f aca="false">SUM(I65*J65)</f>
        <v>0</v>
      </c>
      <c r="L65" s="18" t="n">
        <f aca="false">SUM(I65-K65)</f>
        <v>0</v>
      </c>
      <c r="M65" s="1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5" t="s">
        <v>90</v>
      </c>
      <c r="B66" s="15" t="s">
        <v>95</v>
      </c>
      <c r="C66" s="15" t="n">
        <v>37</v>
      </c>
      <c r="D66" s="15"/>
      <c r="E66" s="15"/>
      <c r="F66" s="18" t="n">
        <v>0</v>
      </c>
      <c r="G66" s="15"/>
      <c r="H66" s="18" t="n">
        <f aca="false">SUM(C66-F66)*G66</f>
        <v>0</v>
      </c>
      <c r="I66" s="18" t="n">
        <f aca="false">SUM(C66-F66-H66)</f>
        <v>37</v>
      </c>
      <c r="J66" s="19" t="n">
        <v>0.66</v>
      </c>
      <c r="K66" s="18" t="n">
        <f aca="false">SUM(I66*J66)</f>
        <v>24.42</v>
      </c>
      <c r="L66" s="18" t="n">
        <f aca="false">SUM(I66-K66)</f>
        <v>12.58</v>
      </c>
      <c r="M66" s="1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5" t="s">
        <v>90</v>
      </c>
      <c r="B67" s="15" t="s">
        <v>96</v>
      </c>
      <c r="C67" s="15" t="n">
        <v>21</v>
      </c>
      <c r="D67" s="15"/>
      <c r="E67" s="15"/>
      <c r="F67" s="18" t="n">
        <v>0</v>
      </c>
      <c r="G67" s="15"/>
      <c r="H67" s="18" t="n">
        <f aca="false">SUM(C67-F67)*G67</f>
        <v>0</v>
      </c>
      <c r="I67" s="18" t="n">
        <f aca="false">SUM(C67-F67-H67)</f>
        <v>21</v>
      </c>
      <c r="J67" s="19" t="n">
        <v>0.66</v>
      </c>
      <c r="K67" s="18" t="n">
        <f aca="false">SUM(I67*J67)</f>
        <v>13.86</v>
      </c>
      <c r="L67" s="18" t="n">
        <f aca="false">SUM(I67-K67)</f>
        <v>7.14</v>
      </c>
      <c r="M67" s="1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5" t="s">
        <v>90</v>
      </c>
      <c r="B68" s="15" t="s">
        <v>97</v>
      </c>
      <c r="C68" s="15" t="n">
        <v>493</v>
      </c>
      <c r="D68" s="15"/>
      <c r="E68" s="15"/>
      <c r="F68" s="18" t="n">
        <v>0</v>
      </c>
      <c r="G68" s="15"/>
      <c r="H68" s="18" t="n">
        <f aca="false">SUM(C68-F68)*G68</f>
        <v>0</v>
      </c>
      <c r="I68" s="18" t="n">
        <f aca="false">SUM(C68-F68-H68)</f>
        <v>493</v>
      </c>
      <c r="J68" s="19" t="n">
        <v>0.66</v>
      </c>
      <c r="K68" s="18" t="n">
        <f aca="false">SUM(I68*J68)</f>
        <v>325.38</v>
      </c>
      <c r="L68" s="18" t="n">
        <f aca="false">SUM(I68-K68)</f>
        <v>167.62</v>
      </c>
      <c r="M68" s="1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5" t="s">
        <v>90</v>
      </c>
      <c r="B69" s="15" t="s">
        <v>98</v>
      </c>
      <c r="C69" s="15" t="n">
        <v>0</v>
      </c>
      <c r="D69" s="15"/>
      <c r="E69" s="15"/>
      <c r="F69" s="18" t="n">
        <v>0</v>
      </c>
      <c r="G69" s="15"/>
      <c r="H69" s="18" t="n">
        <f aca="false">SUM(C69-F69)*G69</f>
        <v>0</v>
      </c>
      <c r="I69" s="18" t="n">
        <f aca="false">SUM(C69-F69-H69)</f>
        <v>0</v>
      </c>
      <c r="J69" s="19" t="n">
        <v>0.66</v>
      </c>
      <c r="K69" s="18" t="n">
        <f aca="false">SUM(I69*J69)</f>
        <v>0</v>
      </c>
      <c r="L69" s="18"/>
      <c r="M69" s="1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5" t="s">
        <v>99</v>
      </c>
      <c r="B70" s="15" t="s">
        <v>100</v>
      </c>
      <c r="C70" s="15" t="n">
        <v>462</v>
      </c>
      <c r="D70" s="15"/>
      <c r="E70" s="15"/>
      <c r="F70" s="18" t="n">
        <f aca="false">SUM(C70*E70)</f>
        <v>0</v>
      </c>
      <c r="G70" s="15"/>
      <c r="H70" s="18" t="n">
        <f aca="false">SUM(C70-F70)*G70</f>
        <v>0</v>
      </c>
      <c r="I70" s="18" t="n">
        <f aca="false">SUM(C70-F70-H70)</f>
        <v>462</v>
      </c>
      <c r="J70" s="19" t="n">
        <v>0.85</v>
      </c>
      <c r="K70" s="18" t="n">
        <f aca="false">SUM(I70*J70)</f>
        <v>392.7</v>
      </c>
      <c r="L70" s="18" t="n">
        <f aca="false">SUM(I70-K70)</f>
        <v>69.3</v>
      </c>
      <c r="M70" s="1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5" t="s">
        <v>101</v>
      </c>
      <c r="B71" s="15" t="s">
        <v>102</v>
      </c>
      <c r="C71" s="15" t="n">
        <v>126</v>
      </c>
      <c r="D71" s="15"/>
      <c r="E71" s="15"/>
      <c r="F71" s="18" t="n">
        <f aca="false">SUM(C71*E71)</f>
        <v>0</v>
      </c>
      <c r="G71" s="15"/>
      <c r="H71" s="18" t="n">
        <f aca="false">SUM(C71-F71)*G71</f>
        <v>0</v>
      </c>
      <c r="I71" s="18" t="n">
        <f aca="false">SUM(C71-F71-H71)</f>
        <v>126</v>
      </c>
      <c r="J71" s="19" t="n">
        <v>0</v>
      </c>
      <c r="K71" s="18" t="n">
        <f aca="false">SUM(I71*J71)</f>
        <v>0</v>
      </c>
      <c r="L71" s="18" t="n">
        <f aca="false">SUM(I71-K71)</f>
        <v>126</v>
      </c>
      <c r="M71" s="1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5" t="s">
        <v>103</v>
      </c>
      <c r="B72" s="15" t="s">
        <v>104</v>
      </c>
      <c r="C72" s="15" t="n">
        <v>2180</v>
      </c>
      <c r="D72" s="15"/>
      <c r="E72" s="15"/>
      <c r="F72" s="18" t="n">
        <f aca="false">SUM(C72*E72)</f>
        <v>0</v>
      </c>
      <c r="G72" s="15"/>
      <c r="H72" s="18" t="n">
        <f aca="false">SUM(C72-F72)*G72</f>
        <v>0</v>
      </c>
      <c r="I72" s="18" t="n">
        <f aca="false">SUM(C72-F72-H72)</f>
        <v>2180</v>
      </c>
      <c r="J72" s="19" t="n">
        <v>0.75</v>
      </c>
      <c r="K72" s="18" t="n">
        <f aca="false">SUM(I72*J72)</f>
        <v>1635</v>
      </c>
      <c r="L72" s="18" t="n">
        <f aca="false">SUM(I72-K72)</f>
        <v>545</v>
      </c>
      <c r="M72" s="1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5" t="s">
        <v>103</v>
      </c>
      <c r="B73" s="15" t="s">
        <v>105</v>
      </c>
      <c r="C73" s="15" t="n">
        <v>541</v>
      </c>
      <c r="D73" s="15"/>
      <c r="E73" s="15"/>
      <c r="F73" s="18" t="n">
        <f aca="false">SUM(C73*E73)</f>
        <v>0</v>
      </c>
      <c r="G73" s="15"/>
      <c r="H73" s="18" t="n">
        <f aca="false">SUM(C73-F73)*G73</f>
        <v>0</v>
      </c>
      <c r="I73" s="18" t="n">
        <f aca="false">SUM(C73-F73-H73)</f>
        <v>541</v>
      </c>
      <c r="J73" s="19" t="n">
        <v>0.8</v>
      </c>
      <c r="K73" s="18" t="n">
        <f aca="false">SUM(I73*J73)</f>
        <v>432.8</v>
      </c>
      <c r="L73" s="18" t="n">
        <f aca="false">SUM(I73-K73)</f>
        <v>108.2</v>
      </c>
      <c r="M73" s="1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5" t="s">
        <v>101</v>
      </c>
      <c r="B74" s="15" t="s">
        <v>106</v>
      </c>
      <c r="C74" s="15" t="n">
        <v>1351</v>
      </c>
      <c r="D74" s="15"/>
      <c r="E74" s="15"/>
      <c r="F74" s="18" t="n">
        <f aca="false">SUM(C74*E74)</f>
        <v>0</v>
      </c>
      <c r="G74" s="15"/>
      <c r="H74" s="18" t="n">
        <f aca="false">SUM(C74-F74)*G74</f>
        <v>0</v>
      </c>
      <c r="I74" s="18" t="n">
        <f aca="false">SUM(C74-F74-H74)</f>
        <v>1351</v>
      </c>
      <c r="J74" s="19" t="n">
        <v>0.8</v>
      </c>
      <c r="K74" s="18" t="n">
        <f aca="false">SUM(I74*J74)</f>
        <v>1080.8</v>
      </c>
      <c r="L74" s="18" t="n">
        <f aca="false">SUM(I74-K74)</f>
        <v>270.2</v>
      </c>
      <c r="M74" s="1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customFormat="false" ht="12.75" hidden="false" customHeight="false" outlineLevel="0" collapsed="false">
      <c r="A75" s="15" t="s">
        <v>101</v>
      </c>
      <c r="B75" s="15" t="s">
        <v>107</v>
      </c>
      <c r="C75" s="15" t="n">
        <v>0</v>
      </c>
      <c r="D75" s="15"/>
      <c r="E75" s="15"/>
      <c r="F75" s="18" t="n">
        <f aca="false">SUM(C75*E75)</f>
        <v>0</v>
      </c>
      <c r="G75" s="15"/>
      <c r="H75" s="18" t="n">
        <f aca="false">SUM(C75-F75)*G75</f>
        <v>0</v>
      </c>
      <c r="I75" s="18" t="n">
        <f aca="false">SUM(C75-F75-H75)</f>
        <v>0</v>
      </c>
      <c r="J75" s="19" t="n">
        <v>0.7</v>
      </c>
      <c r="K75" s="18" t="n">
        <f aca="false">SUM(I75*J75)</f>
        <v>0</v>
      </c>
      <c r="L75" s="18" t="n">
        <f aca="false">SUM(I75-K75)</f>
        <v>0</v>
      </c>
      <c r="M75" s="1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customFormat="false" ht="12.75" hidden="false" customHeight="false" outlineLevel="0" collapsed="false">
      <c r="A76" s="15" t="s">
        <v>101</v>
      </c>
      <c r="B76" s="15" t="s">
        <v>108</v>
      </c>
      <c r="C76" s="15" t="n">
        <v>1358</v>
      </c>
      <c r="D76" s="15"/>
      <c r="E76" s="15"/>
      <c r="F76" s="18" t="n">
        <f aca="false">SUM(C76*E76)</f>
        <v>0</v>
      </c>
      <c r="G76" s="15"/>
      <c r="H76" s="18" t="n">
        <f aca="false">SUM(C76-F76)*G76</f>
        <v>0</v>
      </c>
      <c r="I76" s="18" t="n">
        <f aca="false">SUM(C76-F76-H76)</f>
        <v>1358</v>
      </c>
      <c r="J76" s="19" t="n">
        <v>0.8</v>
      </c>
      <c r="K76" s="18" t="n">
        <f aca="false">SUM(I76*J76)</f>
        <v>1086.4</v>
      </c>
      <c r="L76" s="18" t="n">
        <f aca="false">SUM(I76-K76)</f>
        <v>271.6</v>
      </c>
      <c r="M76" s="1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5" t="s">
        <v>101</v>
      </c>
      <c r="B77" s="15" t="s">
        <v>109</v>
      </c>
      <c r="C77" s="15" t="n">
        <v>385</v>
      </c>
      <c r="D77" s="15"/>
      <c r="E77" s="15"/>
      <c r="F77" s="18" t="n">
        <f aca="false">SUM(C77*E77)</f>
        <v>0</v>
      </c>
      <c r="G77" s="15"/>
      <c r="H77" s="18" t="n">
        <f aca="false">SUM(C77-F77)*G77</f>
        <v>0</v>
      </c>
      <c r="I77" s="18" t="n">
        <f aca="false">SUM(C77-F77-H77)</f>
        <v>385</v>
      </c>
      <c r="J77" s="19" t="n">
        <v>0</v>
      </c>
      <c r="K77" s="18" t="n">
        <f aca="false">SUM(I77*J77)</f>
        <v>0</v>
      </c>
      <c r="L77" s="18" t="n">
        <f aca="false">SUM(I77-K77)</f>
        <v>385</v>
      </c>
      <c r="M77" s="1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customFormat="false" ht="12.75" hidden="false" customHeight="false" outlineLevel="0" collapsed="false">
      <c r="A78" s="15" t="s">
        <v>110</v>
      </c>
      <c r="B78" s="15" t="s">
        <v>111</v>
      </c>
      <c r="C78" s="15" t="n">
        <v>11233</v>
      </c>
      <c r="D78" s="15"/>
      <c r="E78" s="15"/>
      <c r="F78" s="18" t="n">
        <f aca="false">SUM(C78*E78)</f>
        <v>0</v>
      </c>
      <c r="G78" s="15"/>
      <c r="H78" s="18" t="n">
        <f aca="false">SUM(C78-F78)*G78</f>
        <v>0</v>
      </c>
      <c r="I78" s="18" t="n">
        <f aca="false">SUM(C78-F78-H78)</f>
        <v>11233</v>
      </c>
      <c r="J78" s="19" t="n">
        <v>0.85</v>
      </c>
      <c r="K78" s="18" t="n">
        <f aca="false">SUM(I78*J78)</f>
        <v>9548.05</v>
      </c>
      <c r="L78" s="18" t="n">
        <f aca="false">SUM(I78-K78)</f>
        <v>1684.95</v>
      </c>
      <c r="M78" s="15" t="s">
        <v>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customFormat="false" ht="12.75" hidden="false" customHeight="false" outlineLevel="0" collapsed="false">
      <c r="A79" s="15" t="s">
        <v>52</v>
      </c>
      <c r="B79" s="15" t="s">
        <v>112</v>
      </c>
      <c r="C79" s="15" t="n">
        <v>5730</v>
      </c>
      <c r="D79" s="20"/>
      <c r="E79" s="15" t="n">
        <v>0.07</v>
      </c>
      <c r="F79" s="18" t="n">
        <f aca="false">SUM(C79*E79)</f>
        <v>401.1</v>
      </c>
      <c r="G79" s="15"/>
      <c r="H79" s="18" t="n">
        <f aca="false">SUM(C79-F79)*G79</f>
        <v>0</v>
      </c>
      <c r="I79" s="18" t="n">
        <f aca="false">SUM(C79-F79-H79)</f>
        <v>5328.9</v>
      </c>
      <c r="J79" s="19" t="n">
        <v>0.9</v>
      </c>
      <c r="K79" s="18" t="n">
        <f aca="false">SUM(I79*J79)</f>
        <v>4796.01</v>
      </c>
      <c r="L79" s="18" t="n">
        <f aca="false">SUM(I79-K79)</f>
        <v>532.889999999999</v>
      </c>
      <c r="M79" s="1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customFormat="false" ht="12.75" hidden="false" customHeight="false" outlineLevel="0" collapsed="false">
      <c r="A80" s="15" t="s">
        <v>101</v>
      </c>
      <c r="B80" s="15" t="s">
        <v>113</v>
      </c>
      <c r="C80" s="15" t="n">
        <v>101</v>
      </c>
      <c r="D80" s="15"/>
      <c r="E80" s="15"/>
      <c r="F80" s="18" t="n">
        <f aca="false">SUM(C80*E80)</f>
        <v>0</v>
      </c>
      <c r="G80" s="15"/>
      <c r="H80" s="18" t="n">
        <f aca="false">SUM(C80-F80)*G80</f>
        <v>0</v>
      </c>
      <c r="I80" s="18" t="n">
        <f aca="false">SUM(C80-F80-H80)</f>
        <v>101</v>
      </c>
      <c r="J80" s="19" t="n">
        <v>0.8</v>
      </c>
      <c r="K80" s="18" t="n">
        <f aca="false">SUM(I80*J80)</f>
        <v>80.8</v>
      </c>
      <c r="L80" s="18" t="n">
        <f aca="false">SUM(I80-K80)</f>
        <v>20.2</v>
      </c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A81" s="21" t="s">
        <v>101</v>
      </c>
      <c r="B81" s="21" t="s">
        <v>114</v>
      </c>
      <c r="C81" s="15" t="n">
        <v>550</v>
      </c>
      <c r="D81" s="15"/>
      <c r="E81" s="21"/>
      <c r="F81" s="22" t="n">
        <f aca="false">SUM(C81*E81)</f>
        <v>0</v>
      </c>
      <c r="G81" s="21"/>
      <c r="H81" s="22" t="n">
        <f aca="false">SUM(C81-F81)*G81</f>
        <v>0</v>
      </c>
      <c r="I81" s="18" t="n">
        <f aca="false">SUM(C81-F81-H81)</f>
        <v>550</v>
      </c>
      <c r="J81" s="23" t="n">
        <v>0.8</v>
      </c>
      <c r="K81" s="18" t="n">
        <f aca="false">SUM(I81*J81)</f>
        <v>440</v>
      </c>
      <c r="L81" s="18" t="n">
        <f aca="false">SUM(I81-K81)</f>
        <v>110</v>
      </c>
      <c r="M81" s="22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2.75" hidden="false" customHeight="false" outlineLevel="0" collapsed="false">
      <c r="A82" s="15" t="s">
        <v>90</v>
      </c>
      <c r="B82" s="15" t="s">
        <v>115</v>
      </c>
      <c r="C82" s="15" t="n">
        <v>2033</v>
      </c>
      <c r="D82" s="15"/>
      <c r="E82" s="15"/>
      <c r="F82" s="18" t="n">
        <f aca="false">SUM(C82*E82)</f>
        <v>0</v>
      </c>
      <c r="G82" s="15"/>
      <c r="H82" s="18" t="n">
        <f aca="false">SUM(C82-F82)*G82</f>
        <v>0</v>
      </c>
      <c r="I82" s="18" t="n">
        <f aca="false">SUM(C82-F82-H82)</f>
        <v>2033</v>
      </c>
      <c r="J82" s="19" t="n">
        <v>0.8</v>
      </c>
      <c r="K82" s="18" t="n">
        <f aca="false">SUM(I82*J82)</f>
        <v>1626.4</v>
      </c>
      <c r="L82" s="18" t="n">
        <f aca="false">SUM(I82-K82)</f>
        <v>406.6</v>
      </c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customFormat="false" ht="12.75" hidden="false" customHeight="false" outlineLevel="0" collapsed="false">
      <c r="A83" s="15" t="s">
        <v>90</v>
      </c>
      <c r="B83" s="15" t="s">
        <v>116</v>
      </c>
      <c r="C83" s="15" t="n">
        <v>45</v>
      </c>
      <c r="D83" s="15"/>
      <c r="E83" s="15"/>
      <c r="F83" s="18" t="n">
        <f aca="false">SUM(C83*E83)</f>
        <v>0</v>
      </c>
      <c r="G83" s="15"/>
      <c r="H83" s="18" t="n">
        <f aca="false">SUM(C83-F83)*G83</f>
        <v>0</v>
      </c>
      <c r="I83" s="18" t="n">
        <f aca="false">SUM(C83-F83-H83)</f>
        <v>45</v>
      </c>
      <c r="J83" s="19" t="n">
        <v>0.8</v>
      </c>
      <c r="K83" s="18" t="n">
        <f aca="false">SUM(I83*J83)</f>
        <v>36</v>
      </c>
      <c r="L83" s="18" t="n">
        <f aca="false">SUM(I83-K83)</f>
        <v>9</v>
      </c>
      <c r="M83" s="1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customFormat="false" ht="12.75" hidden="false" customHeight="false" outlineLevel="0" collapsed="false">
      <c r="A84" s="15" t="s">
        <v>60</v>
      </c>
      <c r="B84" s="15" t="s">
        <v>117</v>
      </c>
      <c r="C84" s="15" t="n">
        <v>700</v>
      </c>
      <c r="D84" s="20"/>
      <c r="E84" s="15"/>
      <c r="F84" s="18" t="n">
        <f aca="false">SUM(C84*E84)</f>
        <v>0</v>
      </c>
      <c r="G84" s="15"/>
      <c r="H84" s="18" t="n">
        <f aca="false">SUM(C84-F84)*G84</f>
        <v>0</v>
      </c>
      <c r="I84" s="18" t="n">
        <f aca="false">SUM(C84-F84-H84)</f>
        <v>700</v>
      </c>
      <c r="J84" s="19" t="n">
        <v>0.9</v>
      </c>
      <c r="K84" s="18" t="n">
        <f aca="false">SUM(I84*J84)</f>
        <v>630</v>
      </c>
      <c r="L84" s="18" t="n">
        <f aca="false">SUM(I84-K84)</f>
        <v>70</v>
      </c>
      <c r="M84" s="15" t="s">
        <v>1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customFormat="false" ht="13.5" hidden="false" customHeight="false" outlineLevel="0" collapsed="false">
      <c r="A85" s="26" t="s">
        <v>60</v>
      </c>
      <c r="B85" s="26" t="s">
        <v>118</v>
      </c>
      <c r="C85" s="15" t="n">
        <v>0</v>
      </c>
      <c r="D85" s="15"/>
      <c r="E85" s="26"/>
      <c r="F85" s="27" t="n">
        <f aca="false">SUM(C85*E85)</f>
        <v>0</v>
      </c>
      <c r="G85" s="26"/>
      <c r="H85" s="27" t="n">
        <f aca="false">SUM(C85-F85)*G85</f>
        <v>0</v>
      </c>
      <c r="I85" s="27" t="n">
        <f aca="false">SUM(C85-F85-H85)</f>
        <v>0</v>
      </c>
      <c r="J85" s="28" t="n">
        <v>0.9</v>
      </c>
      <c r="K85" s="27" t="n">
        <f aca="false">SUM(I85*J85)</f>
        <v>0</v>
      </c>
      <c r="L85" s="27" t="n">
        <f aca="false">SUM(I85-K85)</f>
        <v>0</v>
      </c>
      <c r="M85" s="26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customFormat="false" ht="12.75" hidden="false" customHeight="false" outlineLevel="0" collapsed="false">
      <c r="A86" s="8"/>
      <c r="B86" s="8"/>
      <c r="C86" s="30" t="n">
        <f aca="false">SUM(C11:C85)-C59-C60-C61-C62-C63</f>
        <v>466372</v>
      </c>
      <c r="D86" s="30"/>
      <c r="E86" s="30"/>
      <c r="F86" s="30" t="n">
        <f aca="false">SUM(F11:F85)--F60-F61-F62-F63</f>
        <v>2918.53</v>
      </c>
      <c r="G86" s="8"/>
      <c r="H86" s="30" t="n">
        <f aca="false">SUM(H11:H85)-H59-H60-H61-H62-H63</f>
        <v>48172.481684</v>
      </c>
      <c r="I86" s="30" t="n">
        <f aca="false">SUM(I11:I85)-I59-I60-I61-I62-I63</f>
        <v>415280.988316</v>
      </c>
      <c r="J86" s="31"/>
      <c r="K86" s="30" t="n">
        <f aca="false">SUM(K11:K85)</f>
        <v>345463.2227956</v>
      </c>
      <c r="L86" s="30" t="n">
        <f aca="false">SUM(L11:L85)</f>
        <v>69817.7655204</v>
      </c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7" t="s">
        <v>1</v>
      </c>
      <c r="J87" s="1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customFormat="false" ht="12.75" hidden="false" customHeight="false" outlineLevel="0" collapsed="false">
      <c r="J88" s="32"/>
      <c r="L88" s="33"/>
    </row>
    <row r="89" customFormat="false" ht="12.75" hidden="false" customHeight="false" outlineLevel="0" collapsed="false">
      <c r="J89" s="32"/>
    </row>
    <row r="90" customFormat="false" ht="12.75" hidden="false" customHeight="false" outlineLevel="0" collapsed="false">
      <c r="J90" s="32"/>
    </row>
    <row r="91" customFormat="false" ht="12.75" hidden="false" customHeight="false" outlineLevel="0" collapsed="false">
      <c r="J91" s="32"/>
    </row>
    <row r="92" customFormat="false" ht="12.75" hidden="false" customHeight="false" outlineLevel="0" collapsed="false">
      <c r="J92" s="32"/>
    </row>
    <row r="93" customFormat="false" ht="12.75" hidden="false" customHeight="false" outlineLevel="0" collapsed="false">
      <c r="B93" s="0" t="s">
        <v>1</v>
      </c>
      <c r="J93" s="32"/>
    </row>
    <row r="94" customFormat="false" ht="12.75" hidden="false" customHeight="false" outlineLevel="0" collapsed="false">
      <c r="J94" s="32"/>
    </row>
    <row r="95" customFormat="false" ht="12.75" hidden="false" customHeight="false" outlineLevel="0" collapsed="false">
      <c r="J95" s="32"/>
    </row>
    <row r="96" customFormat="false" ht="12.75" hidden="false" customHeight="false" outlineLevel="0" collapsed="false">
      <c r="J96" s="32"/>
    </row>
    <row r="97" customFormat="false" ht="12.75" hidden="false" customHeight="false" outlineLevel="0" collapsed="false">
      <c r="J97" s="32"/>
    </row>
    <row r="98" customFormat="false" ht="12.75" hidden="false" customHeight="false" outlineLevel="0" collapsed="false">
      <c r="J98" s="32"/>
    </row>
    <row r="99" customFormat="false" ht="12.75" hidden="false" customHeight="false" outlineLevel="0" collapsed="false">
      <c r="J99" s="32"/>
    </row>
    <row r="100" customFormat="false" ht="12.75" hidden="false" customHeight="false" outlineLevel="0" collapsed="false">
      <c r="J100" s="32"/>
    </row>
    <row r="101" customFormat="false" ht="12.75" hidden="false" customHeight="false" outlineLevel="0" collapsed="false">
      <c r="J101" s="32"/>
    </row>
    <row r="102" customFormat="false" ht="12.75" hidden="false" customHeight="false" outlineLevel="0" collapsed="false">
      <c r="J102" s="32"/>
    </row>
    <row r="103" customFormat="false" ht="12.75" hidden="false" customHeight="false" outlineLevel="0" collapsed="false">
      <c r="J103" s="32"/>
    </row>
    <row r="104" customFormat="false" ht="12.75" hidden="false" customHeight="false" outlineLevel="0" collapsed="false">
      <c r="J104" s="32"/>
    </row>
    <row r="105" customFormat="false" ht="12.75" hidden="false" customHeight="false" outlineLevel="0" collapsed="false">
      <c r="J105" s="32"/>
    </row>
    <row r="106" customFormat="false" ht="12.75" hidden="false" customHeight="false" outlineLevel="0" collapsed="false">
      <c r="J106" s="32"/>
    </row>
    <row r="107" customFormat="false" ht="12.75" hidden="false" customHeight="false" outlineLevel="0" collapsed="false">
      <c r="J107" s="32"/>
    </row>
    <row r="108" customFormat="false" ht="12.75" hidden="false" customHeight="false" outlineLevel="0" collapsed="false">
      <c r="J108" s="32"/>
    </row>
    <row r="109" customFormat="false" ht="12.75" hidden="false" customHeight="false" outlineLevel="0" collapsed="false">
      <c r="J109" s="32"/>
    </row>
    <row r="110" customFormat="false" ht="12.75" hidden="false" customHeight="false" outlineLevel="0" collapsed="false">
      <c r="J110" s="32"/>
    </row>
    <row r="111" customFormat="false" ht="12.75" hidden="false" customHeight="false" outlineLevel="0" collapsed="false">
      <c r="J111" s="32"/>
    </row>
    <row r="112" customFormat="false" ht="12.75" hidden="false" customHeight="false" outlineLevel="0" collapsed="false">
      <c r="J112" s="32"/>
    </row>
    <row r="113" customFormat="false" ht="12.75" hidden="false" customHeight="false" outlineLevel="0" collapsed="false">
      <c r="J113" s="32"/>
    </row>
  </sheetData>
  <mergeCells count="1">
    <mergeCell ref="C4:E4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1"/>
  <sheetViews>
    <sheetView showFormulas="false" showGridLines="true" showRowColHeaders="true" showZeros="true" rightToLeft="false" tabSelected="false" showOutlineSymbols="true" defaultGridColor="true" view="normal" topLeftCell="C142" colorId="64" zoomScale="75" zoomScaleNormal="75" zoomScalePageLayoutView="100" workbookViewId="0">
      <selection pane="topLeft" activeCell="O136" activeCellId="0" sqref="O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4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5" width="11.28"/>
    <col collapsed="false" customWidth="true" hidden="false" outlineLevel="0" max="7" min="7" style="0" width="3.56"/>
    <col collapsed="false" customWidth="true" hidden="false" outlineLevel="0" max="8" min="8" style="35" width="11.28"/>
    <col collapsed="false" customWidth="true" hidden="false" outlineLevel="0" max="10" min="9" style="35" width="12.7"/>
    <col collapsed="false" customWidth="true" hidden="false" outlineLevel="0" max="13" min="11" style="35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34" t="s">
        <v>119</v>
      </c>
      <c r="C1" s="34" t="s">
        <v>120</v>
      </c>
      <c r="D1" s="0" t="s">
        <v>121</v>
      </c>
      <c r="E1" s="34" t="s">
        <v>122</v>
      </c>
      <c r="F1" s="0" t="s">
        <v>123</v>
      </c>
      <c r="I1" s="36" t="s">
        <v>124</v>
      </c>
      <c r="K1" s="37" t="n">
        <v>36923</v>
      </c>
      <c r="T1" s="34" t="s">
        <v>120</v>
      </c>
      <c r="U1" s="0" t="s">
        <v>121</v>
      </c>
      <c r="V1" s="34" t="s">
        <v>122</v>
      </c>
      <c r="W1" s="0" t="s">
        <v>123</v>
      </c>
      <c r="Y1" s="35"/>
      <c r="Z1" s="36" t="s">
        <v>124</v>
      </c>
      <c r="AA1" s="35"/>
      <c r="AB1" s="37" t="s">
        <v>125</v>
      </c>
      <c r="AC1" s="35"/>
      <c r="AD1" s="35"/>
    </row>
    <row r="2" customFormat="false" ht="12.75" hidden="false" customHeight="false" outlineLevel="0" collapsed="false">
      <c r="A2" s="34" t="s">
        <v>126</v>
      </c>
      <c r="C2" s="34"/>
      <c r="D2" s="0" t="s">
        <v>127</v>
      </c>
      <c r="E2" s="34" t="s">
        <v>122</v>
      </c>
      <c r="F2" s="0" t="s">
        <v>123</v>
      </c>
      <c r="T2" s="34"/>
      <c r="U2" s="0" t="s">
        <v>127</v>
      </c>
      <c r="V2" s="34" t="s">
        <v>122</v>
      </c>
      <c r="W2" s="0" t="s">
        <v>123</v>
      </c>
      <c r="Y2" s="35"/>
      <c r="Z2" s="35"/>
      <c r="AA2" s="35"/>
      <c r="AB2" s="35"/>
      <c r="AC2" s="35"/>
      <c r="AD2" s="35"/>
    </row>
    <row r="3" customFormat="false" ht="12.75" hidden="false" customHeight="false" outlineLevel="0" collapsed="false">
      <c r="A3" s="34" t="s">
        <v>128</v>
      </c>
      <c r="C3" s="34"/>
      <c r="D3" s="0" t="s">
        <v>129</v>
      </c>
      <c r="E3" s="34" t="s">
        <v>122</v>
      </c>
      <c r="F3" s="35" t="s">
        <v>130</v>
      </c>
      <c r="T3" s="34"/>
      <c r="U3" s="0" t="s">
        <v>131</v>
      </c>
      <c r="V3" s="34" t="s">
        <v>122</v>
      </c>
      <c r="W3" s="35" t="s">
        <v>132</v>
      </c>
      <c r="Y3" s="35"/>
      <c r="Z3" s="35"/>
      <c r="AA3" s="35"/>
      <c r="AB3" s="35"/>
      <c r="AC3" s="35"/>
      <c r="AD3" s="35"/>
    </row>
    <row r="4" customFormat="false" ht="12.75" hidden="false" customHeight="false" outlineLevel="0" collapsed="false">
      <c r="C4" s="34"/>
      <c r="T4" s="34"/>
      <c r="W4" s="35"/>
      <c r="Y4" s="35"/>
      <c r="Z4" s="35"/>
      <c r="AA4" s="35"/>
      <c r="AB4" s="35"/>
      <c r="AC4" s="35"/>
      <c r="AD4" s="35"/>
    </row>
    <row r="5" customFormat="false" ht="12.75" hidden="false" customHeight="false" outlineLevel="0" collapsed="false">
      <c r="C5" s="34"/>
      <c r="T5" s="34"/>
      <c r="W5" s="35"/>
      <c r="Y5" s="35"/>
      <c r="Z5" s="35"/>
      <c r="AA5" s="35"/>
      <c r="AB5" s="35"/>
      <c r="AC5" s="35"/>
      <c r="AD5" s="35"/>
    </row>
    <row r="6" customFormat="false" ht="12.75" hidden="false" customHeight="false" outlineLevel="0" collapsed="false">
      <c r="A6" s="34" t="s">
        <v>133</v>
      </c>
      <c r="C6" s="34" t="s">
        <v>134</v>
      </c>
      <c r="D6" s="0" t="s">
        <v>135</v>
      </c>
      <c r="T6" s="34" t="s">
        <v>134</v>
      </c>
      <c r="U6" s="0" t="s">
        <v>135</v>
      </c>
      <c r="W6" s="35"/>
      <c r="Y6" s="35"/>
      <c r="Z6" s="35"/>
      <c r="AA6" s="35"/>
      <c r="AB6" s="35"/>
      <c r="AC6" s="35"/>
      <c r="AD6" s="35"/>
    </row>
    <row r="7" customFormat="false" ht="11.25" hidden="false" customHeight="true" outlineLevel="0" collapsed="false">
      <c r="C7" s="34"/>
      <c r="D7" s="0" t="s">
        <v>136</v>
      </c>
      <c r="H7" s="38"/>
      <c r="T7" s="34"/>
      <c r="U7" s="0" t="s">
        <v>136</v>
      </c>
      <c r="W7" s="35"/>
      <c r="Y7" s="38"/>
      <c r="Z7" s="35"/>
      <c r="AA7" s="35"/>
      <c r="AB7" s="35"/>
      <c r="AC7" s="35"/>
      <c r="AD7" s="35"/>
    </row>
    <row r="8" customFormat="false" ht="12" hidden="false" customHeight="true" outlineLevel="0" collapsed="false">
      <c r="C8" s="34"/>
      <c r="D8" s="0" t="s">
        <v>137</v>
      </c>
      <c r="H8" s="38"/>
      <c r="T8" s="34"/>
      <c r="U8" s="0" t="s">
        <v>137</v>
      </c>
      <c r="W8" s="35"/>
      <c r="Y8" s="38"/>
      <c r="Z8" s="35"/>
      <c r="AA8" s="35"/>
      <c r="AB8" s="35"/>
      <c r="AC8" s="35"/>
      <c r="AD8" s="35"/>
    </row>
    <row r="9" customFormat="false" ht="18" hidden="false" customHeight="false" outlineLevel="0" collapsed="false">
      <c r="C9" s="34"/>
      <c r="H9" s="38"/>
      <c r="T9" s="34"/>
      <c r="W9" s="35"/>
      <c r="Y9" s="38"/>
      <c r="Z9" s="35"/>
      <c r="AA9" s="35"/>
      <c r="AB9" s="35"/>
      <c r="AC9" s="35"/>
      <c r="AD9" s="35"/>
    </row>
    <row r="10" customFormat="false" ht="18" hidden="false" customHeight="false" outlineLevel="0" collapsed="false">
      <c r="C10" s="34"/>
      <c r="H10" s="38"/>
      <c r="T10" s="34"/>
      <c r="W10" s="35"/>
      <c r="Y10" s="38"/>
      <c r="Z10" s="35"/>
      <c r="AA10" s="35"/>
      <c r="AB10" s="35"/>
      <c r="AC10" s="35"/>
      <c r="AD10" s="35"/>
    </row>
    <row r="11" customFormat="false" ht="18" hidden="false" customHeight="false" outlineLevel="0" collapsed="false">
      <c r="C11" s="34"/>
      <c r="H11" s="38"/>
      <c r="T11" s="34"/>
      <c r="W11" s="35"/>
      <c r="Y11" s="38"/>
      <c r="Z11" s="35"/>
      <c r="AA11" s="35"/>
      <c r="AB11" s="35"/>
      <c r="AC11" s="35"/>
      <c r="AD11" s="35"/>
    </row>
    <row r="12" customFormat="false" ht="12.75" hidden="false" customHeight="false" outlineLevel="0" collapsed="false">
      <c r="A12" s="34" t="s">
        <v>138</v>
      </c>
      <c r="C12" s="34" t="s">
        <v>120</v>
      </c>
      <c r="D12" s="0" t="s">
        <v>139</v>
      </c>
      <c r="T12" s="34" t="s">
        <v>120</v>
      </c>
      <c r="U12" s="0" t="s">
        <v>139</v>
      </c>
      <c r="W12" s="35"/>
      <c r="Y12" s="35"/>
      <c r="Z12" s="35"/>
      <c r="AA12" s="35"/>
      <c r="AB12" s="35"/>
      <c r="AC12" s="35"/>
      <c r="AD12" s="35"/>
    </row>
    <row r="13" customFormat="false" ht="12.75" hidden="false" customHeight="false" outlineLevel="0" collapsed="false">
      <c r="A13" s="34" t="s">
        <v>140</v>
      </c>
      <c r="C13" s="34" t="s">
        <v>122</v>
      </c>
      <c r="D13" s="0" t="s">
        <v>141</v>
      </c>
      <c r="T13" s="34" t="s">
        <v>122</v>
      </c>
      <c r="U13" s="0" t="s">
        <v>141</v>
      </c>
      <c r="W13" s="35"/>
      <c r="Y13" s="35"/>
      <c r="Z13" s="35"/>
      <c r="AA13" s="35"/>
      <c r="AB13" s="35"/>
      <c r="AC13" s="35"/>
      <c r="AD13" s="35"/>
    </row>
    <row r="14" customFormat="false" ht="12.75" hidden="false" customHeight="false" outlineLevel="0" collapsed="false">
      <c r="C14" s="34" t="s">
        <v>134</v>
      </c>
      <c r="D14" s="0" t="s">
        <v>142</v>
      </c>
      <c r="T14" s="34" t="s">
        <v>134</v>
      </c>
      <c r="U14" s="0" t="s">
        <v>142</v>
      </c>
      <c r="W14" s="35"/>
      <c r="Y14" s="35"/>
      <c r="Z14" s="35"/>
      <c r="AA14" s="35"/>
      <c r="AB14" s="35"/>
      <c r="AC14" s="35"/>
      <c r="AD14" s="35"/>
    </row>
    <row r="15" customFormat="false" ht="12.75" hidden="false" customHeight="false" outlineLevel="0" collapsed="false">
      <c r="W15" s="35"/>
      <c r="Y15" s="35"/>
      <c r="Z15" s="35"/>
      <c r="AA15" s="35"/>
      <c r="AB15" s="35"/>
      <c r="AC15" s="35"/>
      <c r="AD15" s="35"/>
    </row>
    <row r="16" customFormat="false" ht="39.95" hidden="false" customHeight="true" outlineLevel="0" collapsed="false">
      <c r="A16" s="39" t="s">
        <v>143</v>
      </c>
      <c r="B16" s="40" t="s">
        <v>144</v>
      </c>
      <c r="C16" s="41" t="s">
        <v>4</v>
      </c>
      <c r="D16" s="41" t="s">
        <v>145</v>
      </c>
      <c r="E16" s="41" t="s">
        <v>146</v>
      </c>
      <c r="F16" s="41" t="s">
        <v>147</v>
      </c>
      <c r="G16" s="40" t="s">
        <v>148</v>
      </c>
      <c r="H16" s="41" t="s">
        <v>149</v>
      </c>
      <c r="I16" s="42" t="s">
        <v>150</v>
      </c>
      <c r="J16" s="42" t="s">
        <v>151</v>
      </c>
      <c r="K16" s="41" t="s">
        <v>152</v>
      </c>
      <c r="L16" s="41" t="s">
        <v>153</v>
      </c>
      <c r="M16" s="41" t="s">
        <v>154</v>
      </c>
      <c r="N16" s="41" t="s">
        <v>155</v>
      </c>
      <c r="O16" s="41" t="s">
        <v>153</v>
      </c>
      <c r="P16" s="41" t="s">
        <v>156</v>
      </c>
      <c r="T16" s="41" t="s">
        <v>4</v>
      </c>
      <c r="U16" s="41" t="s">
        <v>145</v>
      </c>
      <c r="V16" s="41" t="s">
        <v>146</v>
      </c>
      <c r="W16" s="41" t="s">
        <v>147</v>
      </c>
      <c r="X16" s="40" t="s">
        <v>148</v>
      </c>
      <c r="Y16" s="41" t="s">
        <v>149</v>
      </c>
      <c r="Z16" s="42" t="s">
        <v>150</v>
      </c>
      <c r="AA16" s="42" t="s">
        <v>151</v>
      </c>
      <c r="AB16" s="41" t="s">
        <v>152</v>
      </c>
      <c r="AC16" s="41" t="s">
        <v>153</v>
      </c>
      <c r="AD16" s="41" t="s">
        <v>154</v>
      </c>
      <c r="AE16" s="41" t="s">
        <v>155</v>
      </c>
      <c r="AF16" s="41" t="s">
        <v>153</v>
      </c>
      <c r="AG16" s="41" t="s">
        <v>156</v>
      </c>
    </row>
    <row r="17" customFormat="false" ht="12.75" hidden="false" customHeight="false" outlineLevel="0" collapsed="false">
      <c r="C17" s="35"/>
      <c r="D17" s="35"/>
      <c r="E17" s="35"/>
      <c r="T17" s="35"/>
      <c r="U17" s="35"/>
      <c r="V17" s="35"/>
      <c r="W17" s="35"/>
      <c r="Y17" s="35"/>
      <c r="Z17" s="35"/>
      <c r="AA17" s="35"/>
      <c r="AB17" s="35"/>
      <c r="AC17" s="35"/>
      <c r="AD17" s="35"/>
    </row>
    <row r="18" customFormat="false" ht="14.1" hidden="false" customHeight="true" outlineLevel="0" collapsed="false">
      <c r="A18" s="34" t="s">
        <v>157</v>
      </c>
      <c r="B18" s="0" t="s">
        <v>158</v>
      </c>
      <c r="C18" s="43" t="s">
        <v>159</v>
      </c>
      <c r="D18" s="35" t="n">
        <v>901526</v>
      </c>
      <c r="E18" s="44" t="s">
        <v>160</v>
      </c>
      <c r="F18" s="35" t="s">
        <v>161</v>
      </c>
      <c r="G18" s="0" t="s">
        <v>162</v>
      </c>
      <c r="H18" s="35" t="s">
        <v>163</v>
      </c>
      <c r="I18" s="45" t="n">
        <v>1</v>
      </c>
      <c r="J18" s="45" t="n">
        <v>1</v>
      </c>
      <c r="K18" s="35" t="n">
        <v>295</v>
      </c>
      <c r="L18" s="43" t="n">
        <v>1.377</v>
      </c>
      <c r="M18" s="46" t="n">
        <f aca="false">K18*L18</f>
        <v>406.215</v>
      </c>
      <c r="N18" s="47" t="n">
        <f aca="false">K18*31</f>
        <v>9145</v>
      </c>
      <c r="O18" s="48" t="n">
        <f aca="false">L18</f>
        <v>1.377</v>
      </c>
      <c r="P18" s="49" t="n">
        <f aca="false">N18*O18</f>
        <v>12592.665</v>
      </c>
      <c r="T18" s="43" t="s">
        <v>159</v>
      </c>
      <c r="U18" s="35" t="n">
        <v>901526</v>
      </c>
      <c r="V18" s="44" t="s">
        <v>160</v>
      </c>
      <c r="W18" s="35" t="s">
        <v>161</v>
      </c>
      <c r="X18" s="0" t="s">
        <v>162</v>
      </c>
      <c r="Y18" s="35" t="s">
        <v>163</v>
      </c>
      <c r="Z18" s="45" t="n">
        <v>107.877</v>
      </c>
      <c r="AA18" s="45" t="n">
        <v>129.2901</v>
      </c>
      <c r="AB18" s="35" t="n">
        <v>150.7032</v>
      </c>
      <c r="AC18" s="43" t="n">
        <v>172.1163</v>
      </c>
      <c r="AD18" s="46" t="n">
        <f aca="false">AB18*AC18</f>
        <v>25938.47718216</v>
      </c>
      <c r="AE18" s="47" t="n">
        <f aca="false">AB18*31</f>
        <v>4671.7992</v>
      </c>
      <c r="AF18" s="48" t="n">
        <f aca="false">AC18</f>
        <v>172.1163</v>
      </c>
      <c r="AG18" s="49" t="n">
        <f aca="false">AE18*AF18</f>
        <v>804092.79264696</v>
      </c>
    </row>
    <row r="19" customFormat="false" ht="12.95" hidden="false" customHeight="true" outlineLevel="0" collapsed="false">
      <c r="A19" s="34" t="s">
        <v>157</v>
      </c>
      <c r="B19" s="0" t="s">
        <v>164</v>
      </c>
      <c r="C19" s="43" t="s">
        <v>159</v>
      </c>
      <c r="D19" s="35" t="n">
        <v>901553</v>
      </c>
      <c r="E19" s="44" t="s">
        <v>165</v>
      </c>
      <c r="F19" s="35" t="s">
        <v>161</v>
      </c>
      <c r="G19" s="0" t="s">
        <v>162</v>
      </c>
      <c r="H19" s="35" t="s">
        <v>163</v>
      </c>
      <c r="I19" s="45" t="n">
        <v>1</v>
      </c>
      <c r="J19" s="45" t="n">
        <v>1</v>
      </c>
      <c r="K19" s="35" t="n">
        <v>0</v>
      </c>
      <c r="L19" s="43" t="n">
        <v>1.436</v>
      </c>
      <c r="M19" s="46" t="n">
        <f aca="false">K19*L19</f>
        <v>0</v>
      </c>
      <c r="N19" s="50" t="n">
        <f aca="false">K19*31</f>
        <v>0</v>
      </c>
      <c r="O19" s="51" t="n">
        <f aca="false">L19</f>
        <v>1.436</v>
      </c>
      <c r="P19" s="49" t="n">
        <f aca="false">N19*O19</f>
        <v>0</v>
      </c>
      <c r="T19" s="43" t="s">
        <v>159</v>
      </c>
      <c r="U19" s="35" t="n">
        <v>901553</v>
      </c>
      <c r="V19" s="44" t="s">
        <v>165</v>
      </c>
      <c r="W19" s="35" t="s">
        <v>161</v>
      </c>
      <c r="X19" s="0" t="s">
        <v>162</v>
      </c>
      <c r="Y19" s="35" t="s">
        <v>163</v>
      </c>
      <c r="Z19" s="45" t="n">
        <v>0.936000000000001</v>
      </c>
      <c r="AA19" s="45" t="n">
        <v>0.966800000000001</v>
      </c>
      <c r="AB19" s="35" t="n">
        <v>0.997600000000001</v>
      </c>
      <c r="AC19" s="43" t="n">
        <v>1.0284</v>
      </c>
      <c r="AD19" s="46" t="n">
        <f aca="false">AB19*AC19</f>
        <v>1.02593184</v>
      </c>
      <c r="AE19" s="50" t="n">
        <f aca="false">AB19*31</f>
        <v>30.9256</v>
      </c>
      <c r="AF19" s="51" t="n">
        <f aca="false">AC19</f>
        <v>1.0284</v>
      </c>
      <c r="AG19" s="49" t="n">
        <f aca="false">AE19*AF19</f>
        <v>31.80388704</v>
      </c>
    </row>
    <row r="20" customFormat="false" ht="12.95" hidden="false" customHeight="true" outlineLevel="0" collapsed="false">
      <c r="A20" s="34" t="s">
        <v>157</v>
      </c>
      <c r="B20" s="0" t="s">
        <v>166</v>
      </c>
      <c r="C20" s="43" t="s">
        <v>159</v>
      </c>
      <c r="D20" s="35" t="n">
        <v>901534</v>
      </c>
      <c r="E20" s="44" t="s">
        <v>167</v>
      </c>
      <c r="F20" s="35" t="s">
        <v>161</v>
      </c>
      <c r="G20" s="0" t="s">
        <v>162</v>
      </c>
      <c r="H20" s="35" t="s">
        <v>163</v>
      </c>
      <c r="I20" s="45" t="n">
        <v>1</v>
      </c>
      <c r="J20" s="45" t="n">
        <v>1</v>
      </c>
      <c r="K20" s="35" t="n">
        <v>175</v>
      </c>
      <c r="L20" s="43" t="n">
        <v>1.155</v>
      </c>
      <c r="M20" s="46" t="n">
        <f aca="false">K20*L20</f>
        <v>202.125</v>
      </c>
      <c r="N20" s="50" t="n">
        <f aca="false">K20*31</f>
        <v>5425</v>
      </c>
      <c r="O20" s="51" t="n">
        <f aca="false">L20</f>
        <v>1.155</v>
      </c>
      <c r="P20" s="49" t="n">
        <f aca="false">N20*O20</f>
        <v>6265.875</v>
      </c>
      <c r="T20" s="43" t="s">
        <v>159</v>
      </c>
      <c r="U20" s="35" t="n">
        <v>901534</v>
      </c>
      <c r="V20" s="44" t="s">
        <v>167</v>
      </c>
      <c r="W20" s="35" t="s">
        <v>161</v>
      </c>
      <c r="X20" s="0" t="s">
        <v>162</v>
      </c>
      <c r="Y20" s="35" t="s">
        <v>163</v>
      </c>
      <c r="Z20" s="45" t="n">
        <v>55.655</v>
      </c>
      <c r="AA20" s="45" t="n">
        <v>66.6015</v>
      </c>
      <c r="AB20" s="35" t="n">
        <v>77.548</v>
      </c>
      <c r="AC20" s="43" t="n">
        <v>88.4945</v>
      </c>
      <c r="AD20" s="46" t="n">
        <f aca="false">AB20*AC20</f>
        <v>6862.571486</v>
      </c>
      <c r="AE20" s="50" t="n">
        <f aca="false">AB20*31</f>
        <v>2403.988</v>
      </c>
      <c r="AF20" s="51" t="n">
        <f aca="false">AC20</f>
        <v>88.4945</v>
      </c>
      <c r="AG20" s="49" t="n">
        <f aca="false">AE20*AF20</f>
        <v>212739.716066</v>
      </c>
    </row>
    <row r="21" customFormat="false" ht="12.95" hidden="false" customHeight="true" outlineLevel="0" collapsed="false">
      <c r="A21" s="34" t="s">
        <v>157</v>
      </c>
      <c r="B21" s="0" t="s">
        <v>168</v>
      </c>
      <c r="C21" s="43" t="s">
        <v>159</v>
      </c>
      <c r="D21" s="35" t="n">
        <v>901535</v>
      </c>
      <c r="E21" s="44" t="s">
        <v>169</v>
      </c>
      <c r="F21" s="35" t="s">
        <v>161</v>
      </c>
      <c r="G21" s="0" t="s">
        <v>162</v>
      </c>
      <c r="H21" s="35" t="s">
        <v>163</v>
      </c>
      <c r="I21" s="45" t="n">
        <v>1</v>
      </c>
      <c r="J21" s="45" t="n">
        <v>1</v>
      </c>
      <c r="K21" s="35" t="n">
        <v>139</v>
      </c>
      <c r="L21" s="43" t="n">
        <v>1.288</v>
      </c>
      <c r="M21" s="46" t="n">
        <f aca="false">K21*L21</f>
        <v>179.032</v>
      </c>
      <c r="N21" s="50" t="n">
        <f aca="false">K21*31</f>
        <v>4309</v>
      </c>
      <c r="O21" s="51" t="n">
        <f aca="false">L21</f>
        <v>1.288</v>
      </c>
      <c r="P21" s="49" t="n">
        <f aca="false">N21*O21</f>
        <v>5549.992</v>
      </c>
      <c r="T21" s="43" t="s">
        <v>159</v>
      </c>
      <c r="U21" s="35" t="n">
        <v>901535</v>
      </c>
      <c r="V21" s="44" t="s">
        <v>169</v>
      </c>
      <c r="W21" s="35" t="s">
        <v>161</v>
      </c>
      <c r="X21" s="0" t="s">
        <v>162</v>
      </c>
      <c r="Y21" s="35" t="s">
        <v>163</v>
      </c>
      <c r="Z21" s="45" t="n">
        <v>49.788</v>
      </c>
      <c r="AA21" s="45" t="n">
        <v>59.5744</v>
      </c>
      <c r="AB21" s="35" t="n">
        <v>69.3608</v>
      </c>
      <c r="AC21" s="43" t="n">
        <v>79.1472</v>
      </c>
      <c r="AD21" s="46" t="n">
        <f aca="false">AB21*AC21</f>
        <v>5489.71310976</v>
      </c>
      <c r="AE21" s="50" t="n">
        <f aca="false">AB21*31</f>
        <v>2150.1848</v>
      </c>
      <c r="AF21" s="51" t="n">
        <f aca="false">AC21</f>
        <v>79.1472</v>
      </c>
      <c r="AG21" s="49" t="n">
        <f aca="false">AE21*AF21</f>
        <v>170181.10640256</v>
      </c>
    </row>
    <row r="22" customFormat="false" ht="12.95" hidden="false" customHeight="true" outlineLevel="0" collapsed="false">
      <c r="A22" s="34" t="s">
        <v>157</v>
      </c>
      <c r="B22" s="0" t="s">
        <v>170</v>
      </c>
      <c r="C22" s="43" t="s">
        <v>159</v>
      </c>
      <c r="D22" s="35" t="n">
        <v>901531</v>
      </c>
      <c r="E22" s="44" t="s">
        <v>171</v>
      </c>
      <c r="F22" s="35" t="s">
        <v>161</v>
      </c>
      <c r="G22" s="0" t="s">
        <v>162</v>
      </c>
      <c r="H22" s="35" t="s">
        <v>163</v>
      </c>
      <c r="I22" s="45" t="n">
        <v>1</v>
      </c>
      <c r="J22" s="45" t="n">
        <v>1</v>
      </c>
      <c r="K22" s="35" t="n">
        <v>291</v>
      </c>
      <c r="L22" s="43" t="n">
        <v>1.353</v>
      </c>
      <c r="M22" s="46" t="n">
        <f aca="false">K22*L22</f>
        <v>393.723</v>
      </c>
      <c r="N22" s="50" t="n">
        <f aca="false">K22*31</f>
        <v>9021</v>
      </c>
      <c r="O22" s="51" t="n">
        <f aca="false">L22</f>
        <v>1.353</v>
      </c>
      <c r="P22" s="49" t="n">
        <f aca="false">N22*O22</f>
        <v>12205.413</v>
      </c>
      <c r="T22" s="43" t="s">
        <v>159</v>
      </c>
      <c r="U22" s="35" t="n">
        <v>901531</v>
      </c>
      <c r="V22" s="44" t="s">
        <v>171</v>
      </c>
      <c r="W22" s="35" t="s">
        <v>161</v>
      </c>
      <c r="X22" s="0" t="s">
        <v>162</v>
      </c>
      <c r="Y22" s="35" t="s">
        <v>163</v>
      </c>
      <c r="Z22" s="45" t="n">
        <v>116.853</v>
      </c>
      <c r="AA22" s="45" t="n">
        <v>140.0589</v>
      </c>
      <c r="AB22" s="35" t="n">
        <v>163.2648</v>
      </c>
      <c r="AC22" s="43" t="n">
        <v>186.4707</v>
      </c>
      <c r="AD22" s="46" t="n">
        <f aca="false">AB22*AC22</f>
        <v>30444.10154136</v>
      </c>
      <c r="AE22" s="50" t="n">
        <f aca="false">AB22*31</f>
        <v>5061.2088</v>
      </c>
      <c r="AF22" s="51" t="n">
        <f aca="false">AC22</f>
        <v>186.4707</v>
      </c>
      <c r="AG22" s="49" t="n">
        <f aca="false">AE22*AF22</f>
        <v>943767.14778216</v>
      </c>
    </row>
    <row r="23" customFormat="false" ht="12.95" hidden="false" customHeight="true" outlineLevel="0" collapsed="false">
      <c r="A23" s="34" t="s">
        <v>157</v>
      </c>
      <c r="B23" s="0" t="s">
        <v>172</v>
      </c>
      <c r="C23" s="43" t="s">
        <v>159</v>
      </c>
      <c r="D23" s="35" t="n">
        <v>901532</v>
      </c>
      <c r="E23" s="44" t="s">
        <v>173</v>
      </c>
      <c r="F23" s="35" t="s">
        <v>161</v>
      </c>
      <c r="G23" s="0" t="s">
        <v>162</v>
      </c>
      <c r="H23" s="35" t="s">
        <v>163</v>
      </c>
      <c r="I23" s="45" t="n">
        <v>1</v>
      </c>
      <c r="J23" s="45" t="n">
        <v>1</v>
      </c>
      <c r="K23" s="35" t="n">
        <v>21</v>
      </c>
      <c r="L23" s="43" t="n">
        <v>1.134</v>
      </c>
      <c r="M23" s="46" t="n">
        <f aca="false">K23*L23</f>
        <v>23.814</v>
      </c>
      <c r="N23" s="50" t="n">
        <f aca="false">K23*31</f>
        <v>651</v>
      </c>
      <c r="O23" s="51" t="n">
        <f aca="false">L23</f>
        <v>1.134</v>
      </c>
      <c r="P23" s="49" t="n">
        <f aca="false">N23*O23</f>
        <v>738.234</v>
      </c>
      <c r="T23" s="43" t="s">
        <v>159</v>
      </c>
      <c r="U23" s="35" t="n">
        <v>901532</v>
      </c>
      <c r="V23" s="44" t="s">
        <v>173</v>
      </c>
      <c r="W23" s="35" t="s">
        <v>161</v>
      </c>
      <c r="X23" s="0" t="s">
        <v>162</v>
      </c>
      <c r="Y23" s="35" t="s">
        <v>163</v>
      </c>
      <c r="Z23" s="45" t="n">
        <v>7.634</v>
      </c>
      <c r="AA23" s="45" t="n">
        <v>8.97420000000001</v>
      </c>
      <c r="AB23" s="35" t="n">
        <v>10.3144</v>
      </c>
      <c r="AC23" s="43" t="n">
        <v>11.6546</v>
      </c>
      <c r="AD23" s="46" t="n">
        <f aca="false">AB23*AC23</f>
        <v>120.21020624</v>
      </c>
      <c r="AE23" s="50" t="n">
        <f aca="false">AB23*31</f>
        <v>319.7464</v>
      </c>
      <c r="AF23" s="51" t="n">
        <f aca="false">AC23</f>
        <v>11.6546</v>
      </c>
      <c r="AG23" s="49" t="n">
        <f aca="false">AE23*AF23</f>
        <v>3726.51639344</v>
      </c>
    </row>
    <row r="24" customFormat="false" ht="12.95" hidden="false" customHeight="true" outlineLevel="0" collapsed="false">
      <c r="A24" s="34" t="s">
        <v>157</v>
      </c>
      <c r="B24" s="0" t="s">
        <v>174</v>
      </c>
      <c r="C24" s="43" t="s">
        <v>159</v>
      </c>
      <c r="D24" s="35" t="n">
        <v>901536</v>
      </c>
      <c r="E24" s="44" t="s">
        <v>175</v>
      </c>
      <c r="F24" s="35" t="s">
        <v>161</v>
      </c>
      <c r="G24" s="0" t="s">
        <v>162</v>
      </c>
      <c r="H24" s="35" t="s">
        <v>163</v>
      </c>
      <c r="I24" s="45" t="n">
        <v>1</v>
      </c>
      <c r="J24" s="45" t="n">
        <v>1</v>
      </c>
      <c r="K24" s="35" t="n">
        <v>35</v>
      </c>
      <c r="L24" s="43" t="n">
        <v>1.163</v>
      </c>
      <c r="M24" s="46" t="n">
        <f aca="false">K24*L24</f>
        <v>40.705</v>
      </c>
      <c r="N24" s="50" t="n">
        <f aca="false">K24*31</f>
        <v>1085</v>
      </c>
      <c r="O24" s="51" t="n">
        <f aca="false">L24</f>
        <v>1.163</v>
      </c>
      <c r="P24" s="49" t="n">
        <f aca="false">N24*O24</f>
        <v>1261.855</v>
      </c>
      <c r="T24" s="43" t="s">
        <v>159</v>
      </c>
      <c r="U24" s="35" t="n">
        <v>901536</v>
      </c>
      <c r="V24" s="44" t="s">
        <v>175</v>
      </c>
      <c r="W24" s="35" t="s">
        <v>161</v>
      </c>
      <c r="X24" s="0" t="s">
        <v>162</v>
      </c>
      <c r="Y24" s="35" t="s">
        <v>163</v>
      </c>
      <c r="Z24" s="45" t="n">
        <v>14.163</v>
      </c>
      <c r="AA24" s="45" t="n">
        <v>16.8119</v>
      </c>
      <c r="AB24" s="35" t="n">
        <v>19.4608</v>
      </c>
      <c r="AC24" s="43" t="n">
        <v>22.1097</v>
      </c>
      <c r="AD24" s="46" t="n">
        <f aca="false">AB24*AC24</f>
        <v>430.27244976</v>
      </c>
      <c r="AE24" s="50" t="n">
        <f aca="false">AB24*31</f>
        <v>603.2848</v>
      </c>
      <c r="AF24" s="51" t="n">
        <f aca="false">AC24</f>
        <v>22.1097</v>
      </c>
      <c r="AG24" s="49" t="n">
        <f aca="false">AE24*AF24</f>
        <v>13338.44594256</v>
      </c>
    </row>
    <row r="25" customFormat="false" ht="12.95" hidden="false" customHeight="true" outlineLevel="0" collapsed="false">
      <c r="A25" s="34" t="s">
        <v>157</v>
      </c>
      <c r="B25" s="0" t="s">
        <v>176</v>
      </c>
      <c r="C25" s="43" t="s">
        <v>159</v>
      </c>
      <c r="D25" s="35" t="n">
        <v>901537</v>
      </c>
      <c r="E25" s="44" t="s">
        <v>175</v>
      </c>
      <c r="F25" s="35" t="s">
        <v>161</v>
      </c>
      <c r="G25" s="0" t="s">
        <v>162</v>
      </c>
      <c r="H25" s="35" t="s">
        <v>163</v>
      </c>
      <c r="I25" s="45" t="n">
        <v>1</v>
      </c>
      <c r="J25" s="45" t="n">
        <v>1</v>
      </c>
      <c r="K25" s="35" t="n">
        <v>129</v>
      </c>
      <c r="L25" s="43" t="n">
        <v>1.491</v>
      </c>
      <c r="M25" s="46" t="n">
        <f aca="false">K25*L25</f>
        <v>192.339</v>
      </c>
      <c r="N25" s="50" t="n">
        <f aca="false">K25*31</f>
        <v>3999</v>
      </c>
      <c r="O25" s="51" t="n">
        <f aca="false">L25</f>
        <v>1.491</v>
      </c>
      <c r="P25" s="49" t="n">
        <f aca="false">N25*O25</f>
        <v>5962.509</v>
      </c>
      <c r="T25" s="43" t="s">
        <v>159</v>
      </c>
      <c r="U25" s="35" t="n">
        <v>901537</v>
      </c>
      <c r="V25" s="44" t="s">
        <v>175</v>
      </c>
      <c r="W25" s="35" t="s">
        <v>161</v>
      </c>
      <c r="X25" s="0" t="s">
        <v>162</v>
      </c>
      <c r="Y25" s="35" t="s">
        <v>163</v>
      </c>
      <c r="Z25" s="45" t="n">
        <v>24.991</v>
      </c>
      <c r="AA25" s="45" t="n">
        <v>29.8383</v>
      </c>
      <c r="AB25" s="35" t="n">
        <v>34.6856</v>
      </c>
      <c r="AC25" s="43" t="n">
        <v>39.5329</v>
      </c>
      <c r="AD25" s="46" t="n">
        <f aca="false">AB25*AC25</f>
        <v>1371.22235624</v>
      </c>
      <c r="AE25" s="50" t="n">
        <f aca="false">AB25*31</f>
        <v>1075.2536</v>
      </c>
      <c r="AF25" s="51" t="n">
        <f aca="false">AC25</f>
        <v>39.5329</v>
      </c>
      <c r="AG25" s="49" t="n">
        <f aca="false">AE25*AF25</f>
        <v>42507.89304344</v>
      </c>
    </row>
    <row r="26" customFormat="false" ht="12.95" hidden="false" customHeight="true" outlineLevel="0" collapsed="false">
      <c r="A26" s="34" t="s">
        <v>157</v>
      </c>
      <c r="B26" s="0" t="s">
        <v>177</v>
      </c>
      <c r="C26" s="43" t="s">
        <v>159</v>
      </c>
      <c r="D26" s="35" t="n">
        <v>901538</v>
      </c>
      <c r="E26" s="44" t="s">
        <v>178</v>
      </c>
      <c r="F26" s="35" t="s">
        <v>161</v>
      </c>
      <c r="G26" s="0" t="s">
        <v>162</v>
      </c>
      <c r="H26" s="35" t="s">
        <v>163</v>
      </c>
      <c r="I26" s="45" t="n">
        <v>1</v>
      </c>
      <c r="J26" s="45" t="n">
        <v>1</v>
      </c>
      <c r="K26" s="35" t="n">
        <v>27</v>
      </c>
      <c r="L26" s="52" t="n">
        <v>1.38</v>
      </c>
      <c r="M26" s="46" t="n">
        <f aca="false">K26*L26</f>
        <v>37.26</v>
      </c>
      <c r="N26" s="50" t="n">
        <f aca="false">K26*31</f>
        <v>837</v>
      </c>
      <c r="O26" s="51" t="n">
        <f aca="false">L26</f>
        <v>1.38</v>
      </c>
      <c r="P26" s="49" t="n">
        <f aca="false">N26*O26</f>
        <v>1155.06</v>
      </c>
      <c r="T26" s="43" t="s">
        <v>159</v>
      </c>
      <c r="U26" s="35" t="n">
        <v>901538</v>
      </c>
      <c r="V26" s="44" t="s">
        <v>178</v>
      </c>
      <c r="W26" s="35" t="s">
        <v>161</v>
      </c>
      <c r="X26" s="0" t="s">
        <v>162</v>
      </c>
      <c r="Y26" s="35" t="s">
        <v>163</v>
      </c>
      <c r="Z26" s="45" t="n">
        <v>6.88</v>
      </c>
      <c r="AA26" s="45" t="n">
        <v>8.094</v>
      </c>
      <c r="AB26" s="35" t="n">
        <v>9.308</v>
      </c>
      <c r="AC26" s="52" t="n">
        <v>10.522</v>
      </c>
      <c r="AD26" s="46" t="n">
        <f aca="false">AB26*AC26</f>
        <v>97.938776</v>
      </c>
      <c r="AE26" s="50" t="n">
        <f aca="false">AB26*31</f>
        <v>288.548</v>
      </c>
      <c r="AF26" s="51" t="n">
        <f aca="false">AC26</f>
        <v>10.522</v>
      </c>
      <c r="AG26" s="49" t="n">
        <f aca="false">AE26*AF26</f>
        <v>3036.102056</v>
      </c>
    </row>
    <row r="27" customFormat="false" ht="12.95" hidden="false" customHeight="true" outlineLevel="0" collapsed="false">
      <c r="A27" s="34" t="s">
        <v>157</v>
      </c>
      <c r="B27" s="0" t="s">
        <v>179</v>
      </c>
      <c r="C27" s="43" t="s">
        <v>159</v>
      </c>
      <c r="D27" s="35" t="n">
        <v>900993</v>
      </c>
      <c r="E27" s="44" t="s">
        <v>180</v>
      </c>
      <c r="F27" s="35" t="s">
        <v>161</v>
      </c>
      <c r="G27" s="0" t="s">
        <v>162</v>
      </c>
      <c r="H27" s="35" t="s">
        <v>163</v>
      </c>
      <c r="I27" s="45" t="n">
        <v>1</v>
      </c>
      <c r="J27" s="45" t="n">
        <v>1</v>
      </c>
      <c r="K27" s="35" t="n">
        <v>0</v>
      </c>
      <c r="L27" s="43" t="n">
        <v>1.449</v>
      </c>
      <c r="M27" s="46" t="n">
        <f aca="false">K27*L27</f>
        <v>0</v>
      </c>
      <c r="N27" s="50" t="n">
        <f aca="false">K27*31</f>
        <v>0</v>
      </c>
      <c r="O27" s="51" t="n">
        <f aca="false">L27</f>
        <v>1.449</v>
      </c>
      <c r="P27" s="49" t="n">
        <f aca="false">N27*O27</f>
        <v>0</v>
      </c>
      <c r="T27" s="43" t="s">
        <v>159</v>
      </c>
      <c r="U27" s="35" t="n">
        <v>900993</v>
      </c>
      <c r="V27" s="44" t="s">
        <v>180</v>
      </c>
      <c r="W27" s="35" t="s">
        <v>161</v>
      </c>
      <c r="X27" s="0" t="s">
        <v>162</v>
      </c>
      <c r="Y27" s="35" t="s">
        <v>163</v>
      </c>
      <c r="Z27" s="45" t="n">
        <v>0.949</v>
      </c>
      <c r="AA27" s="45" t="n">
        <v>0.9837</v>
      </c>
      <c r="AB27" s="35" t="n">
        <v>1.0184</v>
      </c>
      <c r="AC27" s="43" t="n">
        <v>1.0531</v>
      </c>
      <c r="AD27" s="46" t="n">
        <f aca="false">AB27*AC27</f>
        <v>1.07247704</v>
      </c>
      <c r="AE27" s="50" t="n">
        <f aca="false">AB27*31</f>
        <v>31.5704</v>
      </c>
      <c r="AF27" s="51" t="n">
        <f aca="false">AC27</f>
        <v>1.0531</v>
      </c>
      <c r="AG27" s="49" t="n">
        <f aca="false">AE27*AF27</f>
        <v>33.24678824</v>
      </c>
    </row>
    <row r="28" customFormat="false" ht="12.95" hidden="false" customHeight="true" outlineLevel="0" collapsed="false">
      <c r="A28" s="34" t="s">
        <v>157</v>
      </c>
      <c r="B28" s="0" t="s">
        <v>181</v>
      </c>
      <c r="C28" s="43" t="s">
        <v>159</v>
      </c>
      <c r="D28" s="35" t="n">
        <v>901540</v>
      </c>
      <c r="E28" s="44" t="s">
        <v>182</v>
      </c>
      <c r="F28" s="35" t="s">
        <v>161</v>
      </c>
      <c r="G28" s="0" t="s">
        <v>162</v>
      </c>
      <c r="H28" s="35" t="s">
        <v>163</v>
      </c>
      <c r="I28" s="45" t="n">
        <v>1</v>
      </c>
      <c r="J28" s="45" t="n">
        <v>1</v>
      </c>
      <c r="K28" s="35" t="n">
        <v>238</v>
      </c>
      <c r="L28" s="43" t="n">
        <v>1.494</v>
      </c>
      <c r="M28" s="46" t="n">
        <f aca="false">K28*L28</f>
        <v>355.572</v>
      </c>
      <c r="N28" s="50" t="n">
        <f aca="false">K28*31</f>
        <v>7378</v>
      </c>
      <c r="O28" s="51" t="n">
        <f aca="false">L28</f>
        <v>1.494</v>
      </c>
      <c r="P28" s="49" t="n">
        <f aca="false">N28*O28</f>
        <v>11022.732</v>
      </c>
      <c r="T28" s="43" t="s">
        <v>159</v>
      </c>
      <c r="U28" s="35" t="n">
        <v>901540</v>
      </c>
      <c r="V28" s="44" t="s">
        <v>182</v>
      </c>
      <c r="W28" s="35" t="s">
        <v>161</v>
      </c>
      <c r="X28" s="0" t="s">
        <v>162</v>
      </c>
      <c r="Y28" s="35" t="s">
        <v>163</v>
      </c>
      <c r="Z28" s="45" t="n">
        <v>82.994</v>
      </c>
      <c r="AA28" s="45" t="n">
        <v>99.4422</v>
      </c>
      <c r="AB28" s="35" t="n">
        <v>115.8904</v>
      </c>
      <c r="AC28" s="43" t="n">
        <v>132.3386</v>
      </c>
      <c r="AD28" s="46" t="n">
        <f aca="false">AB28*AC28</f>
        <v>15336.77328944</v>
      </c>
      <c r="AE28" s="50" t="n">
        <f aca="false">AB28*31</f>
        <v>3592.6024</v>
      </c>
      <c r="AF28" s="51" t="n">
        <f aca="false">AC28</f>
        <v>132.3386</v>
      </c>
      <c r="AG28" s="49" t="n">
        <f aca="false">AE28*AF28</f>
        <v>475439.97197264</v>
      </c>
    </row>
    <row r="29" customFormat="false" ht="12.95" hidden="false" customHeight="true" outlineLevel="0" collapsed="false">
      <c r="A29" s="53" t="s">
        <v>157</v>
      </c>
      <c r="B29" s="54" t="s">
        <v>183</v>
      </c>
      <c r="C29" s="43" t="s">
        <v>159</v>
      </c>
      <c r="D29" s="55" t="n">
        <v>901539</v>
      </c>
      <c r="E29" s="44" t="s">
        <v>182</v>
      </c>
      <c r="F29" s="55" t="s">
        <v>161</v>
      </c>
      <c r="G29" s="54" t="s">
        <v>162</v>
      </c>
      <c r="H29" s="55" t="s">
        <v>163</v>
      </c>
      <c r="I29" s="56" t="n">
        <v>1</v>
      </c>
      <c r="J29" s="56" t="n">
        <v>1</v>
      </c>
      <c r="K29" s="35" t="n">
        <v>106</v>
      </c>
      <c r="L29" s="43" t="n">
        <v>1.484</v>
      </c>
      <c r="M29" s="46" t="n">
        <f aca="false">K29*L29</f>
        <v>157.304</v>
      </c>
      <c r="N29" s="57" t="n">
        <f aca="false">K29*31</f>
        <v>3286</v>
      </c>
      <c r="O29" s="58" t="n">
        <f aca="false">L29</f>
        <v>1.484</v>
      </c>
      <c r="P29" s="59" t="n">
        <f aca="false">N29*O29</f>
        <v>4876.424</v>
      </c>
      <c r="T29" s="43" t="s">
        <v>159</v>
      </c>
      <c r="U29" s="55" t="n">
        <v>901539</v>
      </c>
      <c r="V29" s="44" t="s">
        <v>182</v>
      </c>
      <c r="W29" s="55" t="s">
        <v>161</v>
      </c>
      <c r="X29" s="54" t="s">
        <v>162</v>
      </c>
      <c r="Y29" s="55" t="s">
        <v>163</v>
      </c>
      <c r="Z29" s="56" t="n">
        <v>47.984</v>
      </c>
      <c r="AA29" s="56" t="n">
        <v>57.4292</v>
      </c>
      <c r="AB29" s="35" t="n">
        <v>66.8744</v>
      </c>
      <c r="AC29" s="43" t="n">
        <v>76.3196</v>
      </c>
      <c r="AD29" s="46" t="n">
        <f aca="false">AB29*AC29</f>
        <v>5103.82745824</v>
      </c>
      <c r="AE29" s="57" t="n">
        <f aca="false">AB29*31</f>
        <v>2073.1064</v>
      </c>
      <c r="AF29" s="58" t="n">
        <f aca="false">AC29</f>
        <v>76.3196</v>
      </c>
      <c r="AG29" s="59" t="n">
        <f aca="false">AE29*AF29</f>
        <v>158218.65120544</v>
      </c>
    </row>
    <row r="30" customFormat="false" ht="12.95" hidden="false" customHeight="true" outlineLevel="0" collapsed="false">
      <c r="A30" s="60"/>
      <c r="B30" s="61"/>
      <c r="C30" s="44"/>
      <c r="D30" s="44"/>
      <c r="E30" s="44"/>
      <c r="F30" s="44"/>
      <c r="G30" s="61"/>
      <c r="H30" s="44"/>
      <c r="I30" s="62"/>
      <c r="J30" s="62"/>
      <c r="K30" s="63"/>
      <c r="L30" s="44"/>
      <c r="M30" s="64"/>
      <c r="N30" s="50"/>
      <c r="O30" s="44"/>
      <c r="P30" s="65"/>
      <c r="Q30" s="66" t="s">
        <v>184</v>
      </c>
      <c r="R30" s="66" t="s">
        <v>13</v>
      </c>
      <c r="S30" s="66" t="s">
        <v>185</v>
      </c>
      <c r="T30" s="44"/>
      <c r="U30" s="44"/>
      <c r="V30" s="44"/>
      <c r="W30" s="44"/>
      <c r="X30" s="61"/>
      <c r="Y30" s="44"/>
      <c r="Z30" s="62"/>
      <c r="AA30" s="62"/>
      <c r="AB30" s="63"/>
      <c r="AC30" s="44"/>
      <c r="AD30" s="64"/>
      <c r="AE30" s="50"/>
      <c r="AF30" s="44"/>
      <c r="AG30" s="65"/>
      <c r="AH30" s="66" t="s">
        <v>184</v>
      </c>
    </row>
    <row r="31" customFormat="false" ht="12.95" hidden="false" customHeight="true" outlineLevel="0" collapsed="false">
      <c r="A31" s="67" t="s">
        <v>186</v>
      </c>
      <c r="B31" s="67"/>
      <c r="C31" s="68"/>
      <c r="D31" s="68"/>
      <c r="E31" s="44"/>
      <c r="K31" s="47" t="n">
        <f aca="false">SUM(K18:K29)</f>
        <v>1456</v>
      </c>
      <c r="L31" s="69"/>
      <c r="M31" s="47" t="n">
        <f aca="false">SUM(M18:M29)</f>
        <v>1988.089</v>
      </c>
      <c r="N31" s="47" t="n">
        <f aca="false">SUM(N18:N29)</f>
        <v>45136</v>
      </c>
      <c r="O31" s="69"/>
      <c r="P31" s="70" t="n">
        <f aca="false">SUM(P18:P30)</f>
        <v>61630.759</v>
      </c>
      <c r="Q31" s="71" t="n">
        <v>0.85</v>
      </c>
      <c r="R31" s="65" t="n">
        <f aca="false">M31*Q31</f>
        <v>1689.87565</v>
      </c>
      <c r="S31" s="65" t="n">
        <f aca="false">M31-R31</f>
        <v>298.21335</v>
      </c>
      <c r="T31" s="68"/>
      <c r="U31" s="68"/>
      <c r="V31" s="44"/>
      <c r="W31" s="35"/>
      <c r="Y31" s="35"/>
      <c r="Z31" s="35"/>
      <c r="AA31" s="35"/>
      <c r="AB31" s="47" t="n">
        <f aca="false">SUM(AB18:AB29)</f>
        <v>719.4264</v>
      </c>
      <c r="AC31" s="69"/>
      <c r="AD31" s="47" t="n">
        <f aca="false">SUM(AD18:AD29)</f>
        <v>91197.20626408</v>
      </c>
      <c r="AE31" s="47" t="n">
        <f aca="false">SUM(AE18:AE29)</f>
        <v>22302.2184</v>
      </c>
      <c r="AF31" s="69"/>
      <c r="AG31" s="70" t="n">
        <f aca="false">SUM(AG18:AG30)</f>
        <v>2827113.39418648</v>
      </c>
      <c r="AH31" s="71" t="n">
        <v>1.85</v>
      </c>
    </row>
    <row r="32" customFormat="false" ht="12.95" hidden="false" customHeight="true" outlineLevel="0" collapsed="false">
      <c r="A32" s="68"/>
      <c r="B32" s="68"/>
      <c r="C32" s="68"/>
      <c r="D32" s="68"/>
      <c r="E32" s="44"/>
      <c r="K32" s="47"/>
      <c r="L32" s="69"/>
      <c r="M32" s="47"/>
      <c r="N32" s="47"/>
      <c r="O32" s="69"/>
      <c r="P32" s="72"/>
      <c r="T32" s="68"/>
      <c r="U32" s="68"/>
      <c r="V32" s="44"/>
      <c r="W32" s="35"/>
      <c r="Y32" s="35"/>
      <c r="Z32" s="35"/>
      <c r="AA32" s="35"/>
      <c r="AB32" s="47"/>
      <c r="AC32" s="69"/>
      <c r="AD32" s="47"/>
      <c r="AE32" s="47"/>
      <c r="AF32" s="69"/>
      <c r="AG32" s="72"/>
    </row>
    <row r="33" customFormat="false" ht="12.95" hidden="false" customHeight="true" outlineLevel="0" collapsed="false">
      <c r="E33" s="44"/>
      <c r="K33" s="73"/>
      <c r="M33" s="73"/>
      <c r="N33" s="47"/>
      <c r="O33" s="35"/>
      <c r="P33" s="49"/>
      <c r="V33" s="44"/>
      <c r="W33" s="35"/>
      <c r="Y33" s="35"/>
      <c r="Z33" s="35"/>
      <c r="AA33" s="35"/>
      <c r="AB33" s="73"/>
      <c r="AC33" s="35"/>
      <c r="AD33" s="73"/>
      <c r="AE33" s="47"/>
      <c r="AF33" s="35"/>
      <c r="AG33" s="49"/>
    </row>
    <row r="34" customFormat="false" ht="12.95" hidden="false" customHeight="true" outlineLevel="0" collapsed="false">
      <c r="A34" s="34" t="s">
        <v>187</v>
      </c>
      <c r="B34" s="0" t="s">
        <v>188</v>
      </c>
      <c r="C34" s="35" t="s">
        <v>189</v>
      </c>
      <c r="D34" s="35" t="n">
        <v>27869</v>
      </c>
      <c r="E34" s="44"/>
      <c r="F34" s="35" t="s">
        <v>190</v>
      </c>
      <c r="G34" s="0" t="s">
        <v>191</v>
      </c>
      <c r="H34" s="35" t="s">
        <v>192</v>
      </c>
      <c r="I34" s="45" t="n">
        <v>0.2109</v>
      </c>
      <c r="J34" s="45" t="n">
        <v>0.2159</v>
      </c>
      <c r="K34" s="73" t="n">
        <v>88</v>
      </c>
      <c r="L34" s="48" t="n">
        <v>1.019</v>
      </c>
      <c r="M34" s="74" t="n">
        <f aca="false">K34*L34*J34</f>
        <v>19.3601848</v>
      </c>
      <c r="N34" s="50" t="n">
        <f aca="false">K34*31</f>
        <v>2728</v>
      </c>
      <c r="O34" s="51" t="n">
        <f aca="false">L34</f>
        <v>1.019</v>
      </c>
      <c r="P34" s="49" t="n">
        <f aca="false">N34*O34</f>
        <v>2779.832</v>
      </c>
      <c r="T34" s="35" t="s">
        <v>189</v>
      </c>
      <c r="U34" s="35" t="n">
        <v>27869</v>
      </c>
      <c r="V34" s="44"/>
      <c r="W34" s="35" t="s">
        <v>190</v>
      </c>
      <c r="X34" s="0" t="s">
        <v>191</v>
      </c>
      <c r="Y34" s="35" t="s">
        <v>192</v>
      </c>
      <c r="Z34" s="45" t="n">
        <v>50.91355</v>
      </c>
      <c r="AA34" s="45" t="n">
        <v>61.13498</v>
      </c>
      <c r="AB34" s="73" t="n">
        <v>71.35641</v>
      </c>
      <c r="AC34" s="48" t="n">
        <v>81.57784</v>
      </c>
      <c r="AD34" s="74" t="n">
        <f aca="false">AB34*AC34*AA34</f>
        <v>355872.941995906</v>
      </c>
      <c r="AE34" s="50" t="n">
        <f aca="false">AB34*31</f>
        <v>2212.04871</v>
      </c>
      <c r="AF34" s="51" t="n">
        <f aca="false">AC34</f>
        <v>81.57784</v>
      </c>
      <c r="AG34" s="49" t="n">
        <f aca="false">AE34*AF34</f>
        <v>180454.155736586</v>
      </c>
    </row>
    <row r="35" customFormat="false" ht="12.95" hidden="false" customHeight="true" outlineLevel="0" collapsed="false">
      <c r="A35" s="34" t="s">
        <v>187</v>
      </c>
      <c r="B35" s="0" t="s">
        <v>193</v>
      </c>
      <c r="C35" s="35" t="s">
        <v>189</v>
      </c>
      <c r="D35" s="35" t="n">
        <v>28941</v>
      </c>
      <c r="E35" s="44"/>
      <c r="F35" s="35" t="s">
        <v>190</v>
      </c>
      <c r="G35" s="0" t="s">
        <v>191</v>
      </c>
      <c r="H35" s="35" t="s">
        <v>192</v>
      </c>
      <c r="I35" s="45" t="n">
        <v>0.2109</v>
      </c>
      <c r="J35" s="45" t="n">
        <v>0.1111</v>
      </c>
      <c r="K35" s="73" t="n">
        <v>90</v>
      </c>
      <c r="L35" s="48" t="n">
        <v>1.028</v>
      </c>
      <c r="M35" s="74" t="n">
        <f aca="false">K35*L35*J35</f>
        <v>10.278972</v>
      </c>
      <c r="N35" s="50" t="n">
        <f aca="false">K35*31</f>
        <v>2790</v>
      </c>
      <c r="O35" s="51" t="n">
        <f aca="false">L35</f>
        <v>1.028</v>
      </c>
      <c r="P35" s="49" t="n">
        <f aca="false">N35*O35</f>
        <v>2868.12</v>
      </c>
      <c r="T35" s="35" t="s">
        <v>189</v>
      </c>
      <c r="U35" s="35" t="n">
        <v>28941</v>
      </c>
      <c r="V35" s="44"/>
      <c r="W35" s="35" t="s">
        <v>190</v>
      </c>
      <c r="X35" s="0" t="s">
        <v>191</v>
      </c>
      <c r="Y35" s="35" t="s">
        <v>192</v>
      </c>
      <c r="Z35" s="45" t="n">
        <v>45.92255</v>
      </c>
      <c r="AA35" s="45" t="n">
        <v>55.15657</v>
      </c>
      <c r="AB35" s="73" t="n">
        <v>64.39059</v>
      </c>
      <c r="AC35" s="48" t="n">
        <v>73.62461</v>
      </c>
      <c r="AD35" s="74" t="n">
        <f aca="false">AB35*AC35*AA35</f>
        <v>261482.5206243</v>
      </c>
      <c r="AE35" s="50" t="n">
        <f aca="false">AB35*31</f>
        <v>1996.10829</v>
      </c>
      <c r="AF35" s="51" t="n">
        <f aca="false">AC35</f>
        <v>73.62461</v>
      </c>
      <c r="AG35" s="49" t="n">
        <f aca="false">AE35*AF35</f>
        <v>146962.694369017</v>
      </c>
    </row>
    <row r="36" customFormat="false" ht="12.95" hidden="false" customHeight="true" outlineLevel="0" collapsed="false">
      <c r="A36" s="34" t="s">
        <v>187</v>
      </c>
      <c r="B36" s="0" t="s">
        <v>194</v>
      </c>
      <c r="C36" s="35" t="s">
        <v>189</v>
      </c>
      <c r="D36" s="35" t="n">
        <v>29254</v>
      </c>
      <c r="E36" s="44"/>
      <c r="F36" s="35" t="s">
        <v>190</v>
      </c>
      <c r="G36" s="0" t="s">
        <v>191</v>
      </c>
      <c r="H36" s="35" t="s">
        <v>192</v>
      </c>
      <c r="I36" s="45" t="n">
        <v>0.2109</v>
      </c>
      <c r="J36" s="45" t="n">
        <v>0.1045</v>
      </c>
      <c r="K36" s="73" t="n">
        <v>220</v>
      </c>
      <c r="L36" s="48" t="n">
        <v>1.017</v>
      </c>
      <c r="M36" s="74" t="n">
        <f aca="false">K36*L36*J36</f>
        <v>23.38083</v>
      </c>
      <c r="N36" s="50" t="n">
        <f aca="false">K36*31</f>
        <v>6820</v>
      </c>
      <c r="O36" s="51" t="n">
        <f aca="false">L36</f>
        <v>1.017</v>
      </c>
      <c r="P36" s="49" t="n">
        <f aca="false">N36*O36</f>
        <v>6935.94</v>
      </c>
      <c r="T36" s="35" t="s">
        <v>189</v>
      </c>
      <c r="U36" s="35" t="n">
        <v>29254</v>
      </c>
      <c r="V36" s="44"/>
      <c r="W36" s="35" t="s">
        <v>190</v>
      </c>
      <c r="X36" s="0" t="s">
        <v>191</v>
      </c>
      <c r="Y36" s="35" t="s">
        <v>192</v>
      </c>
      <c r="Z36" s="45" t="n">
        <v>110.91155</v>
      </c>
      <c r="AA36" s="45" t="n">
        <v>133.14293</v>
      </c>
      <c r="AB36" s="73" t="n">
        <v>155.37431</v>
      </c>
      <c r="AC36" s="48" t="n">
        <v>177.60569</v>
      </c>
      <c r="AD36" s="74" t="n">
        <f aca="false">AB36*AC36*AA36</f>
        <v>3674127.28928889</v>
      </c>
      <c r="AE36" s="50" t="n">
        <f aca="false">AB36*31</f>
        <v>4816.60361</v>
      </c>
      <c r="AF36" s="51" t="n">
        <f aca="false">AC36</f>
        <v>177.60569</v>
      </c>
      <c r="AG36" s="49" t="n">
        <f aca="false">AE36*AF36</f>
        <v>855456.207610541</v>
      </c>
    </row>
    <row r="37" customFormat="false" ht="12.95" hidden="false" customHeight="true" outlineLevel="0" collapsed="false">
      <c r="A37" s="34" t="s">
        <v>187</v>
      </c>
      <c r="B37" s="0" t="s">
        <v>195</v>
      </c>
      <c r="C37" s="35" t="s">
        <v>189</v>
      </c>
      <c r="D37" s="35" t="n">
        <v>27964</v>
      </c>
      <c r="E37" s="44"/>
      <c r="F37" s="35" t="s">
        <v>190</v>
      </c>
      <c r="G37" s="0" t="s">
        <v>191</v>
      </c>
      <c r="H37" s="35" t="s">
        <v>192</v>
      </c>
      <c r="I37" s="45" t="n">
        <v>0.5</v>
      </c>
      <c r="J37" s="45" t="n">
        <v>0.5068</v>
      </c>
      <c r="K37" s="73" t="n">
        <v>73</v>
      </c>
      <c r="L37" s="48" t="n">
        <v>1.016</v>
      </c>
      <c r="M37" s="74" t="n">
        <f aca="false">(K37*L37*J37)-1</f>
        <v>36.5883424</v>
      </c>
      <c r="N37" s="50" t="n">
        <f aca="false">K37*31</f>
        <v>2263</v>
      </c>
      <c r="O37" s="51" t="n">
        <f aca="false">L37</f>
        <v>1.016</v>
      </c>
      <c r="P37" s="49" t="n">
        <f aca="false">N37*O37</f>
        <v>2299.208</v>
      </c>
      <c r="T37" s="35" t="s">
        <v>189</v>
      </c>
      <c r="U37" s="35" t="n">
        <v>27964</v>
      </c>
      <c r="V37" s="44"/>
      <c r="W37" s="35" t="s">
        <v>190</v>
      </c>
      <c r="X37" s="0" t="s">
        <v>191</v>
      </c>
      <c r="Y37" s="35" t="s">
        <v>192</v>
      </c>
      <c r="Z37" s="45" t="n">
        <v>37.266</v>
      </c>
      <c r="AA37" s="45" t="n">
        <v>44.67012</v>
      </c>
      <c r="AB37" s="73" t="n">
        <v>52.07424</v>
      </c>
      <c r="AC37" s="48" t="n">
        <v>59.47836</v>
      </c>
      <c r="AD37" s="74" t="n">
        <f aca="false">AB37*AC37*AA37</f>
        <v>138356.333550098</v>
      </c>
      <c r="AE37" s="50" t="n">
        <f aca="false">AB37*31</f>
        <v>1614.30144</v>
      </c>
      <c r="AF37" s="51" t="n">
        <f aca="false">AC37</f>
        <v>59.47836</v>
      </c>
      <c r="AG37" s="49" t="n">
        <f aca="false">AE37*AF37</f>
        <v>96016.0021968384</v>
      </c>
    </row>
    <row r="38" customFormat="false" ht="12.95" hidden="false" customHeight="true" outlineLevel="0" collapsed="false">
      <c r="A38" s="34" t="s">
        <v>187</v>
      </c>
      <c r="B38" s="0" t="s">
        <v>196</v>
      </c>
      <c r="C38" s="35" t="s">
        <v>189</v>
      </c>
      <c r="D38" s="35" t="n">
        <v>28979</v>
      </c>
      <c r="E38" s="44"/>
      <c r="F38" s="35" t="s">
        <v>190</v>
      </c>
      <c r="G38" s="0" t="s">
        <v>191</v>
      </c>
      <c r="H38" s="35" t="s">
        <v>192</v>
      </c>
      <c r="I38" s="45" t="n">
        <v>0.5</v>
      </c>
      <c r="J38" s="45" t="n">
        <v>0.3789</v>
      </c>
      <c r="K38" s="73" t="n">
        <v>95</v>
      </c>
      <c r="L38" s="48" t="n">
        <v>1.015</v>
      </c>
      <c r="M38" s="74" t="n">
        <f aca="false">(K38*L38*J38)-1</f>
        <v>35.5354325</v>
      </c>
      <c r="N38" s="50" t="n">
        <f aca="false">K38*31</f>
        <v>2945</v>
      </c>
      <c r="O38" s="51" t="n">
        <f aca="false">L38</f>
        <v>1.015</v>
      </c>
      <c r="P38" s="49" t="n">
        <f aca="false">N38*O38</f>
        <v>2989.175</v>
      </c>
      <c r="T38" s="35" t="s">
        <v>189</v>
      </c>
      <c r="U38" s="35" t="n">
        <v>28979</v>
      </c>
      <c r="V38" s="44"/>
      <c r="W38" s="35" t="s">
        <v>190</v>
      </c>
      <c r="X38" s="0" t="s">
        <v>191</v>
      </c>
      <c r="Y38" s="35" t="s">
        <v>192</v>
      </c>
      <c r="Z38" s="45" t="n">
        <v>48.265</v>
      </c>
      <c r="AA38" s="45" t="n">
        <v>57.89318</v>
      </c>
      <c r="AB38" s="73" t="n">
        <v>67.52136</v>
      </c>
      <c r="AC38" s="48" t="n">
        <v>77.14954</v>
      </c>
      <c r="AD38" s="74" t="n">
        <f aca="false">AB38*AC38*AA38</f>
        <v>301579.576906184</v>
      </c>
      <c r="AE38" s="50" t="n">
        <f aca="false">AB38*31</f>
        <v>2093.16216</v>
      </c>
      <c r="AF38" s="51" t="n">
        <f aca="false">AC38</f>
        <v>77.14954</v>
      </c>
      <c r="AG38" s="49" t="n">
        <f aca="false">AE38*AF38</f>
        <v>161486.497789406</v>
      </c>
    </row>
    <row r="39" customFormat="false" ht="12.95" hidden="false" customHeight="true" outlineLevel="0" collapsed="false">
      <c r="A39" s="34" t="s">
        <v>187</v>
      </c>
      <c r="B39" s="0" t="s">
        <v>197</v>
      </c>
      <c r="C39" s="35" t="s">
        <v>189</v>
      </c>
      <c r="D39" s="35" t="n">
        <v>29795</v>
      </c>
      <c r="E39" s="44"/>
      <c r="F39" s="35" t="s">
        <v>190</v>
      </c>
      <c r="G39" s="0" t="s">
        <v>191</v>
      </c>
      <c r="H39" s="35" t="s">
        <v>192</v>
      </c>
      <c r="I39" s="45" t="n">
        <v>0.5</v>
      </c>
      <c r="J39" s="45" t="n">
        <v>0.5</v>
      </c>
      <c r="K39" s="73" t="n">
        <v>90</v>
      </c>
      <c r="L39" s="48" t="n">
        <v>1.014</v>
      </c>
      <c r="M39" s="74" t="n">
        <f aca="false">(K39*L39*J39)-1</f>
        <v>44.63</v>
      </c>
      <c r="N39" s="50" t="n">
        <f aca="false">K39*31</f>
        <v>2790</v>
      </c>
      <c r="O39" s="51" t="n">
        <f aca="false">L39</f>
        <v>1.014</v>
      </c>
      <c r="P39" s="49" t="n">
        <f aca="false">N39*O39</f>
        <v>2829.06</v>
      </c>
      <c r="T39" s="35" t="s">
        <v>189</v>
      </c>
      <c r="U39" s="35" t="n">
        <v>29795</v>
      </c>
      <c r="V39" s="44"/>
      <c r="W39" s="35" t="s">
        <v>190</v>
      </c>
      <c r="X39" s="0" t="s">
        <v>191</v>
      </c>
      <c r="Y39" s="35" t="s">
        <v>192</v>
      </c>
      <c r="Z39" s="45" t="n">
        <v>45.764</v>
      </c>
      <c r="AA39" s="45" t="n">
        <v>54.8682</v>
      </c>
      <c r="AB39" s="73" t="n">
        <v>63.9724</v>
      </c>
      <c r="AC39" s="48" t="n">
        <v>73.0766</v>
      </c>
      <c r="AD39" s="74" t="n">
        <f aca="false">AB39*AC39*AA39</f>
        <v>256502.551814166</v>
      </c>
      <c r="AE39" s="50" t="n">
        <f aca="false">AB39*31</f>
        <v>1983.1444</v>
      </c>
      <c r="AF39" s="51" t="n">
        <f aca="false">AC39</f>
        <v>73.0766</v>
      </c>
      <c r="AG39" s="49" t="n">
        <f aca="false">AE39*AF39</f>
        <v>144921.45006104</v>
      </c>
    </row>
    <row r="40" customFormat="false" ht="12.95" hidden="false" customHeight="true" outlineLevel="0" collapsed="false">
      <c r="A40" s="34" t="s">
        <v>187</v>
      </c>
      <c r="B40" s="0" t="s">
        <v>198</v>
      </c>
      <c r="C40" s="35" t="s">
        <v>189</v>
      </c>
      <c r="D40" s="35" t="n">
        <v>27965</v>
      </c>
      <c r="E40" s="44"/>
      <c r="F40" s="35" t="s">
        <v>190</v>
      </c>
      <c r="G40" s="0" t="s">
        <v>191</v>
      </c>
      <c r="H40" s="35" t="s">
        <v>192</v>
      </c>
      <c r="I40" s="45" t="n">
        <v>0.5</v>
      </c>
      <c r="J40" s="45" t="n">
        <v>0.5</v>
      </c>
      <c r="K40" s="73" t="n">
        <v>140</v>
      </c>
      <c r="L40" s="48" t="n">
        <v>0.998</v>
      </c>
      <c r="M40" s="74" t="n">
        <f aca="false">(K40*L40*J40)-1</f>
        <v>68.86</v>
      </c>
      <c r="N40" s="50" t="n">
        <f aca="false">K40*31</f>
        <v>4340</v>
      </c>
      <c r="O40" s="51" t="n">
        <f aca="false">L40</f>
        <v>0.998</v>
      </c>
      <c r="P40" s="49" t="n">
        <f aca="false">N40*O40</f>
        <v>4331.32</v>
      </c>
      <c r="T40" s="35" t="s">
        <v>189</v>
      </c>
      <c r="U40" s="35" t="n">
        <v>27965</v>
      </c>
      <c r="V40" s="44"/>
      <c r="W40" s="35" t="s">
        <v>190</v>
      </c>
      <c r="X40" s="0" t="s">
        <v>191</v>
      </c>
      <c r="Y40" s="35" t="s">
        <v>192</v>
      </c>
      <c r="Z40" s="45" t="n">
        <v>70.7480000000001</v>
      </c>
      <c r="AA40" s="45" t="n">
        <v>84.8474000000001</v>
      </c>
      <c r="AB40" s="73" t="n">
        <v>98.9468000000001</v>
      </c>
      <c r="AC40" s="48" t="n">
        <v>113.0462</v>
      </c>
      <c r="AD40" s="74" t="n">
        <f aca="false">AB40*AC40*AA40</f>
        <v>949065.661666949</v>
      </c>
      <c r="AE40" s="50" t="n">
        <f aca="false">AB40*31</f>
        <v>3067.3508</v>
      </c>
      <c r="AF40" s="51" t="n">
        <f aca="false">AC40</f>
        <v>113.0462</v>
      </c>
      <c r="AG40" s="49" t="n">
        <f aca="false">AE40*AF40</f>
        <v>346752.35200696</v>
      </c>
    </row>
    <row r="41" customFormat="false" ht="12.95" hidden="false" customHeight="true" outlineLevel="0" collapsed="false">
      <c r="A41" s="34" t="s">
        <v>187</v>
      </c>
      <c r="B41" s="0" t="s">
        <v>199</v>
      </c>
      <c r="C41" s="35" t="s">
        <v>189</v>
      </c>
      <c r="D41" s="35" t="n">
        <v>29079</v>
      </c>
      <c r="E41" s="44"/>
      <c r="F41" s="35" t="s">
        <v>190</v>
      </c>
      <c r="G41" s="0" t="s">
        <v>191</v>
      </c>
      <c r="H41" s="35" t="s">
        <v>192</v>
      </c>
      <c r="I41" s="45" t="n">
        <v>0.5</v>
      </c>
      <c r="J41" s="45" t="n">
        <v>0.5</v>
      </c>
      <c r="K41" s="73" t="n">
        <v>0</v>
      </c>
      <c r="L41" s="48" t="n">
        <v>1</v>
      </c>
      <c r="M41" s="74" t="n">
        <f aca="false">K41*L41*J41</f>
        <v>0</v>
      </c>
      <c r="N41" s="50" t="n">
        <f aca="false">K41*31</f>
        <v>0</v>
      </c>
      <c r="O41" s="51" t="n">
        <f aca="false">L41</f>
        <v>1</v>
      </c>
      <c r="P41" s="49" t="n">
        <f aca="false">N41*O41</f>
        <v>0</v>
      </c>
      <c r="T41" s="35" t="s">
        <v>189</v>
      </c>
      <c r="U41" s="35" t="n">
        <v>29079</v>
      </c>
      <c r="V41" s="44"/>
      <c r="W41" s="35" t="s">
        <v>190</v>
      </c>
      <c r="X41" s="0" t="s">
        <v>191</v>
      </c>
      <c r="Y41" s="35" t="s">
        <v>192</v>
      </c>
      <c r="Z41" s="45" t="n">
        <v>0.75</v>
      </c>
      <c r="AA41" s="45" t="n">
        <v>0.85</v>
      </c>
      <c r="AB41" s="73" t="n">
        <v>0.950000000000001</v>
      </c>
      <c r="AC41" s="48" t="n">
        <v>1.05</v>
      </c>
      <c r="AD41" s="74" t="n">
        <f aca="false">AB41*AC41*AA41</f>
        <v>0.847875000000001</v>
      </c>
      <c r="AE41" s="50" t="n">
        <f aca="false">AB41*31</f>
        <v>29.45</v>
      </c>
      <c r="AF41" s="51" t="n">
        <f aca="false">AC41</f>
        <v>1.05</v>
      </c>
      <c r="AG41" s="49" t="n">
        <f aca="false">AE41*AF41</f>
        <v>30.9225</v>
      </c>
    </row>
    <row r="42" customFormat="false" ht="12.95" hidden="false" customHeight="true" outlineLevel="0" collapsed="false">
      <c r="A42" s="53" t="s">
        <v>187</v>
      </c>
      <c r="B42" s="54" t="s">
        <v>200</v>
      </c>
      <c r="C42" s="55" t="s">
        <v>189</v>
      </c>
      <c r="D42" s="55" t="n">
        <v>29525</v>
      </c>
      <c r="E42" s="44"/>
      <c r="F42" s="55" t="s">
        <v>190</v>
      </c>
      <c r="G42" s="54" t="s">
        <v>191</v>
      </c>
      <c r="H42" s="55" t="s">
        <v>192</v>
      </c>
      <c r="I42" s="56" t="n">
        <v>0.5</v>
      </c>
      <c r="J42" s="56" t="n">
        <v>0.5</v>
      </c>
      <c r="K42" s="75" t="n">
        <v>150</v>
      </c>
      <c r="L42" s="58" t="n">
        <v>0.999</v>
      </c>
      <c r="M42" s="76" t="n">
        <f aca="false">K42*L42*J42</f>
        <v>74.925</v>
      </c>
      <c r="N42" s="57" t="n">
        <f aca="false">K42*31</f>
        <v>4650</v>
      </c>
      <c r="O42" s="58" t="n">
        <f aca="false">L42</f>
        <v>0.999</v>
      </c>
      <c r="P42" s="59" t="n">
        <f aca="false">N42*O42</f>
        <v>4645.35</v>
      </c>
      <c r="T42" s="55" t="s">
        <v>189</v>
      </c>
      <c r="U42" s="55" t="n">
        <v>29525</v>
      </c>
      <c r="V42" s="44"/>
      <c r="W42" s="55" t="s">
        <v>190</v>
      </c>
      <c r="X42" s="54" t="s">
        <v>191</v>
      </c>
      <c r="Y42" s="55" t="s">
        <v>192</v>
      </c>
      <c r="Z42" s="56" t="n">
        <v>75.749</v>
      </c>
      <c r="AA42" s="56" t="n">
        <v>90.8487</v>
      </c>
      <c r="AB42" s="75" t="n">
        <v>105.9484</v>
      </c>
      <c r="AC42" s="58" t="n">
        <v>121.0481</v>
      </c>
      <c r="AD42" s="76" t="n">
        <f aca="false">AB42*AC42*AA42</f>
        <v>1165121.17895566</v>
      </c>
      <c r="AE42" s="57" t="n">
        <f aca="false">AB42*31</f>
        <v>3284.4004</v>
      </c>
      <c r="AF42" s="58" t="n">
        <f aca="false">AC42</f>
        <v>121.0481</v>
      </c>
      <c r="AG42" s="59" t="n">
        <f aca="false">AE42*AF42</f>
        <v>397570.42805924</v>
      </c>
    </row>
    <row r="43" customFormat="false" ht="12.95" hidden="false" customHeight="true" outlineLevel="0" collapsed="false">
      <c r="C43" s="35"/>
      <c r="D43" s="35"/>
      <c r="E43" s="44"/>
      <c r="I43" s="45"/>
      <c r="J43" s="45"/>
      <c r="K43" s="73"/>
      <c r="L43" s="48"/>
      <c r="M43" s="74"/>
      <c r="N43" s="47"/>
      <c r="O43" s="48"/>
      <c r="P43" s="65"/>
      <c r="Q43" s="66" t="s">
        <v>184</v>
      </c>
      <c r="R43" s="66" t="s">
        <v>13</v>
      </c>
      <c r="S43" s="66" t="s">
        <v>185</v>
      </c>
      <c r="T43" s="35"/>
      <c r="U43" s="35"/>
      <c r="V43" s="44"/>
      <c r="W43" s="35"/>
      <c r="Y43" s="35"/>
      <c r="Z43" s="45"/>
      <c r="AA43" s="45"/>
      <c r="AB43" s="73"/>
      <c r="AC43" s="48"/>
      <c r="AD43" s="74"/>
      <c r="AE43" s="47"/>
      <c r="AF43" s="48"/>
      <c r="AG43" s="65"/>
      <c r="AH43" s="66" t="s">
        <v>184</v>
      </c>
    </row>
    <row r="44" customFormat="false" ht="12.95" hidden="false" customHeight="true" outlineLevel="0" collapsed="false">
      <c r="A44" s="77" t="s">
        <v>201</v>
      </c>
      <c r="B44" s="77"/>
      <c r="E44" s="44"/>
      <c r="K44" s="73" t="n">
        <f aca="false">SUM(K34:K43)</f>
        <v>946</v>
      </c>
      <c r="M44" s="74" t="n">
        <f aca="false">SUM(M34:M43)</f>
        <v>313.5587617</v>
      </c>
      <c r="N44" s="47" t="n">
        <f aca="false">SUM(N34:N43)</f>
        <v>29326</v>
      </c>
      <c r="O44" s="35"/>
      <c r="P44" s="70" t="n">
        <f aca="false">SUM(P34:P43)</f>
        <v>29678.005</v>
      </c>
      <c r="Q44" s="71" t="n">
        <v>0.75</v>
      </c>
      <c r="R44" s="65" t="n">
        <f aca="false">M44*Q44</f>
        <v>235.169071275</v>
      </c>
      <c r="S44" s="65" t="n">
        <f aca="false">M44-R44</f>
        <v>78.389690425</v>
      </c>
      <c r="V44" s="44"/>
      <c r="W44" s="35"/>
      <c r="Y44" s="35"/>
      <c r="Z44" s="35"/>
      <c r="AA44" s="35"/>
      <c r="AB44" s="73" t="n">
        <f aca="false">SUM(AB34:AB43)</f>
        <v>680.53451</v>
      </c>
      <c r="AC44" s="35"/>
      <c r="AD44" s="74" t="n">
        <f aca="false">SUM(AD34:AD43)</f>
        <v>7102108.90267716</v>
      </c>
      <c r="AE44" s="47" t="n">
        <f aca="false">SUM(AE34:AE43)</f>
        <v>21096.56981</v>
      </c>
      <c r="AF44" s="35"/>
      <c r="AG44" s="70" t="n">
        <f aca="false">SUM(AG34:AG43)</f>
        <v>2329650.71032963</v>
      </c>
      <c r="AH44" s="71" t="n">
        <v>1.75</v>
      </c>
    </row>
    <row r="45" customFormat="false" ht="12.95" hidden="false" customHeight="true" outlineLevel="0" collapsed="false">
      <c r="A45" s="66"/>
      <c r="B45" s="66"/>
      <c r="E45" s="44"/>
      <c r="K45" s="73"/>
      <c r="M45" s="74"/>
      <c r="N45" s="47"/>
      <c r="O45" s="35"/>
      <c r="P45" s="72"/>
      <c r="V45" s="44"/>
      <c r="W45" s="35"/>
      <c r="Y45" s="35"/>
      <c r="Z45" s="35"/>
      <c r="AA45" s="35"/>
      <c r="AB45" s="73"/>
      <c r="AC45" s="35"/>
      <c r="AD45" s="74"/>
      <c r="AE45" s="47"/>
      <c r="AF45" s="35"/>
      <c r="AG45" s="72"/>
    </row>
    <row r="46" customFormat="false" ht="12.95" hidden="false" customHeight="true" outlineLevel="0" collapsed="false">
      <c r="E46" s="44"/>
      <c r="K46" s="73"/>
      <c r="M46" s="73"/>
      <c r="N46" s="47"/>
      <c r="O46" s="35"/>
      <c r="P46" s="49"/>
      <c r="V46" s="44"/>
      <c r="W46" s="35"/>
      <c r="Y46" s="35"/>
      <c r="Z46" s="35"/>
      <c r="AA46" s="35"/>
      <c r="AB46" s="73"/>
      <c r="AC46" s="35"/>
      <c r="AD46" s="73"/>
      <c r="AE46" s="47"/>
      <c r="AF46" s="35"/>
      <c r="AG46" s="49"/>
    </row>
    <row r="47" customFormat="false" ht="12.95" hidden="false" customHeight="true" outlineLevel="0" collapsed="false">
      <c r="A47" s="34" t="s">
        <v>187</v>
      </c>
      <c r="B47" s="0" t="s">
        <v>202</v>
      </c>
      <c r="C47" s="43" t="s">
        <v>203</v>
      </c>
      <c r="D47" s="35" t="n">
        <v>147008</v>
      </c>
      <c r="E47" s="44" t="s">
        <v>204</v>
      </c>
      <c r="F47" s="35" t="s">
        <v>205</v>
      </c>
      <c r="G47" s="0" t="s">
        <v>191</v>
      </c>
      <c r="H47" s="35" t="s">
        <v>163</v>
      </c>
      <c r="I47" s="45" t="n">
        <v>1</v>
      </c>
      <c r="J47" s="45" t="n">
        <v>1</v>
      </c>
      <c r="K47" s="43" t="n">
        <v>62</v>
      </c>
      <c r="L47" s="43" t="n">
        <v>0.8857</v>
      </c>
      <c r="M47" s="78" t="n">
        <f aca="false">K47*L47</f>
        <v>54.9134</v>
      </c>
      <c r="N47" s="50" t="n">
        <f aca="false">K47*31</f>
        <v>1922</v>
      </c>
      <c r="O47" s="51" t="n">
        <f aca="false">L47</f>
        <v>0.8857</v>
      </c>
      <c r="P47" s="49" t="n">
        <f aca="false">N47*O47</f>
        <v>1702.3154</v>
      </c>
      <c r="T47" s="43" t="s">
        <v>203</v>
      </c>
      <c r="U47" s="35" t="n">
        <v>147008</v>
      </c>
      <c r="V47" s="44" t="s">
        <v>204</v>
      </c>
      <c r="W47" s="35" t="s">
        <v>205</v>
      </c>
      <c r="X47" s="0" t="s">
        <v>191</v>
      </c>
      <c r="Y47" s="35" t="s">
        <v>163</v>
      </c>
      <c r="Z47" s="45" t="n">
        <v>30.3857</v>
      </c>
      <c r="AA47" s="45" t="n">
        <v>36.25141</v>
      </c>
      <c r="AB47" s="43" t="n">
        <v>42.11712</v>
      </c>
      <c r="AC47" s="43" t="n">
        <v>47.98283</v>
      </c>
      <c r="AD47" s="78" t="n">
        <f aca="false">AB47*AC47</f>
        <v>2020.8986090496</v>
      </c>
      <c r="AE47" s="50" t="n">
        <f aca="false">AB47*31</f>
        <v>1305.63072</v>
      </c>
      <c r="AF47" s="51" t="n">
        <f aca="false">AC47</f>
        <v>47.98283</v>
      </c>
      <c r="AG47" s="49" t="n">
        <f aca="false">AE47*AF47</f>
        <v>62647.8568805376</v>
      </c>
    </row>
    <row r="48" customFormat="false" ht="12.95" hidden="false" customHeight="true" outlineLevel="0" collapsed="false">
      <c r="A48" s="34" t="s">
        <v>187</v>
      </c>
      <c r="B48" s="0" t="s">
        <v>206</v>
      </c>
      <c r="C48" s="43" t="s">
        <v>203</v>
      </c>
      <c r="D48" s="35" t="n">
        <v>514019</v>
      </c>
      <c r="E48" s="44" t="s">
        <v>204</v>
      </c>
      <c r="F48" s="35" t="s">
        <v>205</v>
      </c>
      <c r="G48" s="0" t="s">
        <v>191</v>
      </c>
      <c r="H48" s="35" t="s">
        <v>163</v>
      </c>
      <c r="I48" s="45" t="n">
        <v>1</v>
      </c>
      <c r="J48" s="45" t="n">
        <v>1</v>
      </c>
      <c r="K48" s="43" t="n">
        <v>0</v>
      </c>
      <c r="L48" s="79" t="n">
        <v>1</v>
      </c>
      <c r="M48" s="78" t="n">
        <f aca="false">K48*L48</f>
        <v>0</v>
      </c>
      <c r="N48" s="50" t="n">
        <f aca="false">K48*31</f>
        <v>0</v>
      </c>
      <c r="O48" s="51" t="n">
        <f aca="false">L48</f>
        <v>1</v>
      </c>
      <c r="P48" s="49" t="n">
        <f aca="false">N48*O48</f>
        <v>0</v>
      </c>
      <c r="T48" s="43" t="s">
        <v>203</v>
      </c>
      <c r="U48" s="35" t="n">
        <v>514019</v>
      </c>
      <c r="V48" s="44" t="s">
        <v>204</v>
      </c>
      <c r="W48" s="35" t="s">
        <v>205</v>
      </c>
      <c r="X48" s="0" t="s">
        <v>191</v>
      </c>
      <c r="Y48" s="35" t="s">
        <v>163</v>
      </c>
      <c r="Z48" s="45" t="n">
        <v>0.500000000000001</v>
      </c>
      <c r="AA48" s="45" t="n">
        <v>0.400000000000001</v>
      </c>
      <c r="AB48" s="43" t="n">
        <v>0.300000000000001</v>
      </c>
      <c r="AC48" s="79" t="n">
        <v>0.200000000000001</v>
      </c>
      <c r="AD48" s="78" t="n">
        <f aca="false">AB48*AC48</f>
        <v>0.0600000000000005</v>
      </c>
      <c r="AE48" s="50" t="n">
        <f aca="false">AB48*31</f>
        <v>9.30000000000003</v>
      </c>
      <c r="AF48" s="51" t="n">
        <f aca="false">AC48</f>
        <v>0.200000000000001</v>
      </c>
      <c r="AG48" s="49" t="n">
        <f aca="false">AE48*AF48</f>
        <v>1.86000000000002</v>
      </c>
    </row>
    <row r="49" customFormat="false" ht="12.95" hidden="false" customHeight="true" outlineLevel="0" collapsed="false">
      <c r="A49" s="34" t="s">
        <v>187</v>
      </c>
      <c r="B49" s="0" t="s">
        <v>207</v>
      </c>
      <c r="C49" s="43" t="s">
        <v>203</v>
      </c>
      <c r="D49" s="35" t="n">
        <v>147015</v>
      </c>
      <c r="E49" s="44" t="s">
        <v>208</v>
      </c>
      <c r="F49" s="35" t="s">
        <v>205</v>
      </c>
      <c r="G49" s="0" t="s">
        <v>191</v>
      </c>
      <c r="H49" s="35" t="s">
        <v>163</v>
      </c>
      <c r="I49" s="45" t="n">
        <v>1</v>
      </c>
      <c r="J49" s="45" t="n">
        <v>1</v>
      </c>
      <c r="K49" s="43" t="n">
        <v>6</v>
      </c>
      <c r="L49" s="43" t="n">
        <v>0.8581</v>
      </c>
      <c r="M49" s="78" t="n">
        <f aca="false">K49*L49</f>
        <v>5.1486</v>
      </c>
      <c r="N49" s="50" t="n">
        <f aca="false">K49*31</f>
        <v>186</v>
      </c>
      <c r="O49" s="51" t="n">
        <f aca="false">L49</f>
        <v>0.8581</v>
      </c>
      <c r="P49" s="49" t="n">
        <f aca="false">N49*O49</f>
        <v>159.6066</v>
      </c>
      <c r="T49" s="43" t="s">
        <v>203</v>
      </c>
      <c r="U49" s="35" t="n">
        <v>147015</v>
      </c>
      <c r="V49" s="44" t="s">
        <v>208</v>
      </c>
      <c r="W49" s="35" t="s">
        <v>205</v>
      </c>
      <c r="X49" s="0" t="s">
        <v>191</v>
      </c>
      <c r="Y49" s="35" t="s">
        <v>163</v>
      </c>
      <c r="Z49" s="45" t="n">
        <v>7.8581</v>
      </c>
      <c r="AA49" s="45" t="n">
        <v>9.21553</v>
      </c>
      <c r="AB49" s="43" t="n">
        <v>10.57296</v>
      </c>
      <c r="AC49" s="43" t="n">
        <v>11.93039</v>
      </c>
      <c r="AD49" s="78" t="n">
        <f aca="false">AB49*AC49</f>
        <v>126.1395362544</v>
      </c>
      <c r="AE49" s="50" t="n">
        <f aca="false">AB49*31</f>
        <v>327.76176</v>
      </c>
      <c r="AF49" s="51" t="n">
        <f aca="false">AC49</f>
        <v>11.93039</v>
      </c>
      <c r="AG49" s="49" t="n">
        <f aca="false">AE49*AF49</f>
        <v>3910.3256238864</v>
      </c>
    </row>
    <row r="50" customFormat="false" ht="12.95" hidden="false" customHeight="true" outlineLevel="0" collapsed="false">
      <c r="A50" s="34" t="s">
        <v>187</v>
      </c>
      <c r="B50" s="0" t="s">
        <v>209</v>
      </c>
      <c r="C50" s="43" t="s">
        <v>203</v>
      </c>
      <c r="D50" s="35" t="n">
        <v>37392</v>
      </c>
      <c r="E50" s="44" t="s">
        <v>208</v>
      </c>
      <c r="F50" s="35" t="s">
        <v>205</v>
      </c>
      <c r="G50" s="0" t="s">
        <v>191</v>
      </c>
      <c r="H50" s="35" t="s">
        <v>163</v>
      </c>
      <c r="I50" s="45" t="n">
        <v>1</v>
      </c>
      <c r="J50" s="45" t="n">
        <v>1</v>
      </c>
      <c r="K50" s="43" t="n">
        <v>53</v>
      </c>
      <c r="L50" s="43"/>
      <c r="M50" s="78" t="n">
        <f aca="false">K50*L50</f>
        <v>0</v>
      </c>
      <c r="N50" s="50" t="n">
        <f aca="false">K50*31</f>
        <v>1643</v>
      </c>
      <c r="O50" s="51" t="n">
        <f aca="false">L50</f>
        <v>0</v>
      </c>
      <c r="P50" s="49" t="n">
        <f aca="false">N50*O50</f>
        <v>0</v>
      </c>
      <c r="T50" s="43" t="s">
        <v>203</v>
      </c>
      <c r="U50" s="35" t="n">
        <v>37392</v>
      </c>
      <c r="V50" s="44" t="s">
        <v>208</v>
      </c>
      <c r="W50" s="35" t="s">
        <v>205</v>
      </c>
      <c r="X50" s="0" t="s">
        <v>191</v>
      </c>
      <c r="Y50" s="35" t="s">
        <v>163</v>
      </c>
      <c r="Z50" s="45" t="n">
        <v>66.3333333333333</v>
      </c>
      <c r="AA50" s="45" t="n">
        <v>90.8333333333333</v>
      </c>
      <c r="AB50" s="43" t="n">
        <v>115.333333333333</v>
      </c>
      <c r="AC50" s="43"/>
      <c r="AD50" s="78" t="n">
        <f aca="false">AB50*AC50</f>
        <v>0</v>
      </c>
      <c r="AE50" s="50" t="n">
        <f aca="false">AB50*31</f>
        <v>3575.33333333332</v>
      </c>
      <c r="AF50" s="51" t="n">
        <f aca="false">AC50</f>
        <v>0</v>
      </c>
      <c r="AG50" s="49" t="n">
        <f aca="false">AE50*AF50</f>
        <v>0</v>
      </c>
    </row>
    <row r="51" customFormat="false" ht="12.95" hidden="false" customHeight="true" outlineLevel="0" collapsed="false">
      <c r="A51" s="34" t="s">
        <v>187</v>
      </c>
      <c r="B51" s="0" t="s">
        <v>210</v>
      </c>
      <c r="C51" s="43" t="s">
        <v>203</v>
      </c>
      <c r="D51" s="35" t="n">
        <v>147016</v>
      </c>
      <c r="E51" s="44" t="s">
        <v>211</v>
      </c>
      <c r="F51" s="35" t="s">
        <v>190</v>
      </c>
      <c r="G51" s="0" t="s">
        <v>191</v>
      </c>
      <c r="H51" s="35" t="s">
        <v>163</v>
      </c>
      <c r="I51" s="45" t="n">
        <v>1</v>
      </c>
      <c r="J51" s="45" t="n">
        <v>1</v>
      </c>
      <c r="K51" s="43" t="n">
        <v>16</v>
      </c>
      <c r="L51" s="43" t="n">
        <v>0.9545</v>
      </c>
      <c r="M51" s="78" t="n">
        <f aca="false">K51*L51</f>
        <v>15.272</v>
      </c>
      <c r="N51" s="50" t="n">
        <f aca="false">K51*31</f>
        <v>496</v>
      </c>
      <c r="O51" s="51" t="n">
        <f aca="false">L51</f>
        <v>0.9545</v>
      </c>
      <c r="P51" s="49" t="n">
        <f aca="false">N51*O51</f>
        <v>473.432</v>
      </c>
      <c r="T51" s="43" t="s">
        <v>203</v>
      </c>
      <c r="U51" s="35" t="n">
        <v>147016</v>
      </c>
      <c r="V51" s="44" t="s">
        <v>211</v>
      </c>
      <c r="W51" s="35" t="s">
        <v>190</v>
      </c>
      <c r="X51" s="0" t="s">
        <v>191</v>
      </c>
      <c r="Y51" s="35" t="s">
        <v>163</v>
      </c>
      <c r="Z51" s="45" t="n">
        <v>8.4545</v>
      </c>
      <c r="AA51" s="45" t="n">
        <v>9.94085</v>
      </c>
      <c r="AB51" s="43" t="n">
        <v>11.4272</v>
      </c>
      <c r="AC51" s="43" t="n">
        <v>12.91355</v>
      </c>
      <c r="AD51" s="78" t="n">
        <f aca="false">AB51*AC51</f>
        <v>147.56571856</v>
      </c>
      <c r="AE51" s="50" t="n">
        <f aca="false">AB51*31</f>
        <v>354.2432</v>
      </c>
      <c r="AF51" s="51" t="n">
        <f aca="false">AC51</f>
        <v>12.91355</v>
      </c>
      <c r="AG51" s="49" t="n">
        <f aca="false">AE51*AF51</f>
        <v>4574.53727536</v>
      </c>
    </row>
    <row r="52" customFormat="false" ht="12.95" hidden="false" customHeight="true" outlineLevel="0" collapsed="false">
      <c r="A52" s="34" t="s">
        <v>187</v>
      </c>
      <c r="B52" s="0" t="s">
        <v>212</v>
      </c>
      <c r="C52" s="43" t="s">
        <v>203</v>
      </c>
      <c r="D52" s="35" t="n">
        <v>514013</v>
      </c>
      <c r="E52" s="44" t="s">
        <v>211</v>
      </c>
      <c r="F52" s="35" t="s">
        <v>190</v>
      </c>
      <c r="G52" s="0" t="s">
        <v>191</v>
      </c>
      <c r="H52" s="35" t="s">
        <v>163</v>
      </c>
      <c r="I52" s="45" t="n">
        <v>1</v>
      </c>
      <c r="J52" s="45" t="n">
        <v>1</v>
      </c>
      <c r="K52" s="43" t="n">
        <v>91</v>
      </c>
      <c r="L52" s="43" t="n">
        <v>0.9367</v>
      </c>
      <c r="M52" s="78" t="n">
        <f aca="false">K52*L52</f>
        <v>85.2397</v>
      </c>
      <c r="N52" s="50" t="n">
        <f aca="false">K52*31</f>
        <v>2821</v>
      </c>
      <c r="O52" s="51" t="n">
        <f aca="false">L52</f>
        <v>0.9367</v>
      </c>
      <c r="P52" s="49" t="n">
        <f aca="false">N52*O52</f>
        <v>2642.4307</v>
      </c>
      <c r="T52" s="43" t="s">
        <v>203</v>
      </c>
      <c r="U52" s="35" t="n">
        <v>514013</v>
      </c>
      <c r="V52" s="44" t="s">
        <v>211</v>
      </c>
      <c r="W52" s="35" t="s">
        <v>190</v>
      </c>
      <c r="X52" s="0" t="s">
        <v>191</v>
      </c>
      <c r="Y52" s="35" t="s">
        <v>163</v>
      </c>
      <c r="Z52" s="45" t="n">
        <v>46.9367</v>
      </c>
      <c r="AA52" s="45" t="n">
        <v>56.11771</v>
      </c>
      <c r="AB52" s="43" t="n">
        <v>65.29872</v>
      </c>
      <c r="AC52" s="43" t="n">
        <v>74.47973</v>
      </c>
      <c r="AD52" s="78" t="n">
        <f aca="false">AB52*AC52</f>
        <v>4863.4310349456</v>
      </c>
      <c r="AE52" s="50" t="n">
        <f aca="false">AB52*31</f>
        <v>2024.26032</v>
      </c>
      <c r="AF52" s="51" t="n">
        <f aca="false">AC52</f>
        <v>74.47973</v>
      </c>
      <c r="AG52" s="49" t="n">
        <f aca="false">AE52*AF52</f>
        <v>150766.362083314</v>
      </c>
    </row>
    <row r="53" customFormat="false" ht="12.95" hidden="false" customHeight="true" outlineLevel="0" collapsed="false">
      <c r="A53" s="34" t="s">
        <v>187</v>
      </c>
      <c r="B53" s="0" t="s">
        <v>213</v>
      </c>
      <c r="C53" s="43" t="s">
        <v>203</v>
      </c>
      <c r="D53" s="35" t="n">
        <v>147017</v>
      </c>
      <c r="E53" s="44" t="s">
        <v>214</v>
      </c>
      <c r="F53" s="35" t="s">
        <v>205</v>
      </c>
      <c r="G53" s="0" t="s">
        <v>191</v>
      </c>
      <c r="H53" s="35" t="s">
        <v>163</v>
      </c>
      <c r="I53" s="45" t="n">
        <v>1</v>
      </c>
      <c r="J53" s="45" t="n">
        <v>1</v>
      </c>
      <c r="K53" s="43" t="n">
        <v>6</v>
      </c>
      <c r="L53" s="43" t="n">
        <v>0.8641</v>
      </c>
      <c r="M53" s="78" t="n">
        <f aca="false">K53*L53</f>
        <v>5.1846</v>
      </c>
      <c r="N53" s="50" t="n">
        <f aca="false">K53*31</f>
        <v>186</v>
      </c>
      <c r="O53" s="51" t="n">
        <f aca="false">L53</f>
        <v>0.8641</v>
      </c>
      <c r="P53" s="49" t="n">
        <f aca="false">N53*O53</f>
        <v>160.7226</v>
      </c>
      <c r="T53" s="43" t="s">
        <v>203</v>
      </c>
      <c r="U53" s="35" t="n">
        <v>147017</v>
      </c>
      <c r="V53" s="44" t="s">
        <v>214</v>
      </c>
      <c r="W53" s="35" t="s">
        <v>205</v>
      </c>
      <c r="X53" s="0" t="s">
        <v>191</v>
      </c>
      <c r="Y53" s="35" t="s">
        <v>163</v>
      </c>
      <c r="Z53" s="45" t="n">
        <v>8.36410000000001</v>
      </c>
      <c r="AA53" s="45" t="n">
        <v>9.82333000000001</v>
      </c>
      <c r="AB53" s="43" t="n">
        <v>11.28256</v>
      </c>
      <c r="AC53" s="43" t="n">
        <v>12.74179</v>
      </c>
      <c r="AD53" s="78" t="n">
        <f aca="false">AB53*AC53</f>
        <v>143.7600101824</v>
      </c>
      <c r="AE53" s="50" t="n">
        <f aca="false">AB53*31</f>
        <v>349.75936</v>
      </c>
      <c r="AF53" s="51" t="n">
        <f aca="false">AC53</f>
        <v>12.74179</v>
      </c>
      <c r="AG53" s="49" t="n">
        <f aca="false">AE53*AF53</f>
        <v>4456.5603156544</v>
      </c>
    </row>
    <row r="54" customFormat="false" ht="12.95" hidden="false" customHeight="true" outlineLevel="0" collapsed="false">
      <c r="A54" s="34" t="s">
        <v>187</v>
      </c>
      <c r="B54" s="0" t="s">
        <v>215</v>
      </c>
      <c r="C54" s="43" t="s">
        <v>203</v>
      </c>
      <c r="D54" s="35" t="n">
        <v>514079</v>
      </c>
      <c r="E54" s="44" t="s">
        <v>214</v>
      </c>
      <c r="F54" s="35" t="s">
        <v>205</v>
      </c>
      <c r="G54" s="0" t="s">
        <v>191</v>
      </c>
      <c r="H54" s="35" t="s">
        <v>163</v>
      </c>
      <c r="I54" s="45" t="n">
        <v>1</v>
      </c>
      <c r="J54" s="45" t="n">
        <v>1</v>
      </c>
      <c r="K54" s="43" t="n">
        <v>92</v>
      </c>
      <c r="L54" s="43" t="n">
        <v>0.8524</v>
      </c>
      <c r="M54" s="78" t="n">
        <f aca="false">K54*L54</f>
        <v>78.4208</v>
      </c>
      <c r="N54" s="50" t="n">
        <f aca="false">K54*31</f>
        <v>2852</v>
      </c>
      <c r="O54" s="51" t="n">
        <f aca="false">L54</f>
        <v>0.8524</v>
      </c>
      <c r="P54" s="49" t="n">
        <f aca="false">N54*O54</f>
        <v>2431.0448</v>
      </c>
      <c r="T54" s="43" t="s">
        <v>203</v>
      </c>
      <c r="U54" s="35" t="n">
        <v>514079</v>
      </c>
      <c r="V54" s="44" t="s">
        <v>214</v>
      </c>
      <c r="W54" s="35" t="s">
        <v>205</v>
      </c>
      <c r="X54" s="0" t="s">
        <v>191</v>
      </c>
      <c r="Y54" s="35" t="s">
        <v>163</v>
      </c>
      <c r="Z54" s="45" t="n">
        <v>15.8524</v>
      </c>
      <c r="AA54" s="45" t="n">
        <v>18.80812</v>
      </c>
      <c r="AB54" s="43" t="n">
        <v>21.76384</v>
      </c>
      <c r="AC54" s="43" t="n">
        <v>24.71956</v>
      </c>
      <c r="AD54" s="78" t="n">
        <f aca="false">AB54*AC54</f>
        <v>537.9925487104</v>
      </c>
      <c r="AE54" s="50" t="n">
        <f aca="false">AB54*31</f>
        <v>674.67904</v>
      </c>
      <c r="AF54" s="51" t="n">
        <f aca="false">AC54</f>
        <v>24.71956</v>
      </c>
      <c r="AG54" s="49" t="n">
        <f aca="false">AE54*AF54</f>
        <v>16677.7690100224</v>
      </c>
    </row>
    <row r="55" customFormat="false" ht="12.95" hidden="false" customHeight="true" outlineLevel="0" collapsed="false">
      <c r="A55" s="34" t="s">
        <v>187</v>
      </c>
      <c r="B55" s="0" t="s">
        <v>216</v>
      </c>
      <c r="C55" s="43" t="s">
        <v>203</v>
      </c>
      <c r="D55" s="35" t="n">
        <v>147018</v>
      </c>
      <c r="E55" s="44" t="s">
        <v>217</v>
      </c>
      <c r="F55" s="35" t="s">
        <v>205</v>
      </c>
      <c r="G55" s="0" t="s">
        <v>191</v>
      </c>
      <c r="H55" s="35" t="s">
        <v>163</v>
      </c>
      <c r="I55" s="45" t="n">
        <v>0.743</v>
      </c>
      <c r="J55" s="45" t="n">
        <v>0.743</v>
      </c>
      <c r="K55" s="43" t="n">
        <v>41</v>
      </c>
      <c r="L55" s="43" t="n">
        <v>0.8791</v>
      </c>
      <c r="M55" s="78" t="n">
        <f aca="false">K55*L55</f>
        <v>36.0431</v>
      </c>
      <c r="N55" s="50" t="n">
        <f aca="false">K55*31</f>
        <v>1271</v>
      </c>
      <c r="O55" s="51" t="n">
        <f aca="false">L55</f>
        <v>0.8791</v>
      </c>
      <c r="P55" s="49" t="n">
        <f aca="false">N55*O55</f>
        <v>1117.3361</v>
      </c>
      <c r="T55" s="43" t="s">
        <v>203</v>
      </c>
      <c r="U55" s="35" t="n">
        <v>147018</v>
      </c>
      <c r="V55" s="44" t="s">
        <v>217</v>
      </c>
      <c r="W55" s="35" t="s">
        <v>205</v>
      </c>
      <c r="X55" s="0" t="s">
        <v>191</v>
      </c>
      <c r="Y55" s="35" t="s">
        <v>163</v>
      </c>
      <c r="Z55" s="45" t="n">
        <v>33.0076</v>
      </c>
      <c r="AA55" s="45" t="n">
        <v>39.47413</v>
      </c>
      <c r="AB55" s="43" t="n">
        <v>45.94066</v>
      </c>
      <c r="AC55" s="43" t="n">
        <v>52.40719</v>
      </c>
      <c r="AD55" s="78" t="n">
        <f aca="false">AB55*AC55</f>
        <v>2407.6208973454</v>
      </c>
      <c r="AE55" s="50" t="n">
        <f aca="false">AB55*31</f>
        <v>1424.16046</v>
      </c>
      <c r="AF55" s="51" t="n">
        <f aca="false">AC55</f>
        <v>52.40719</v>
      </c>
      <c r="AG55" s="49" t="n">
        <f aca="false">AE55*AF55</f>
        <v>74636.2478177074</v>
      </c>
    </row>
    <row r="56" customFormat="false" ht="12.95" hidden="false" customHeight="true" outlineLevel="0" collapsed="false">
      <c r="A56" s="34" t="s">
        <v>187</v>
      </c>
      <c r="B56" s="0" t="s">
        <v>218</v>
      </c>
      <c r="C56" s="43" t="s">
        <v>203</v>
      </c>
      <c r="D56" s="35" t="n">
        <v>514076</v>
      </c>
      <c r="E56" s="44" t="s">
        <v>217</v>
      </c>
      <c r="F56" s="35" t="s">
        <v>205</v>
      </c>
      <c r="G56" s="0" t="s">
        <v>191</v>
      </c>
      <c r="H56" s="35" t="s">
        <v>163</v>
      </c>
      <c r="I56" s="45" t="n">
        <v>0.743</v>
      </c>
      <c r="J56" s="45" t="n">
        <v>0.743</v>
      </c>
      <c r="K56" s="43" t="n">
        <v>48</v>
      </c>
      <c r="L56" s="79" t="n">
        <v>0.864</v>
      </c>
      <c r="M56" s="78" t="n">
        <f aca="false">K56*L56</f>
        <v>41.472</v>
      </c>
      <c r="N56" s="50" t="n">
        <f aca="false">K56*31</f>
        <v>1488</v>
      </c>
      <c r="O56" s="51" t="n">
        <f aca="false">L56</f>
        <v>0.864</v>
      </c>
      <c r="P56" s="49" t="n">
        <f aca="false">N56*O56</f>
        <v>1285.632</v>
      </c>
      <c r="T56" s="43" t="s">
        <v>203</v>
      </c>
      <c r="U56" s="35" t="n">
        <v>514076</v>
      </c>
      <c r="V56" s="44" t="s">
        <v>217</v>
      </c>
      <c r="W56" s="35" t="s">
        <v>205</v>
      </c>
      <c r="X56" s="0" t="s">
        <v>191</v>
      </c>
      <c r="Y56" s="35" t="s">
        <v>163</v>
      </c>
      <c r="Z56" s="45" t="n">
        <v>27.9925</v>
      </c>
      <c r="AA56" s="45" t="n">
        <v>33.4545</v>
      </c>
      <c r="AB56" s="43" t="n">
        <v>38.9165</v>
      </c>
      <c r="AC56" s="79" t="n">
        <v>44.3785</v>
      </c>
      <c r="AD56" s="78" t="n">
        <f aca="false">AB56*AC56</f>
        <v>1727.05589525</v>
      </c>
      <c r="AE56" s="50" t="n">
        <f aca="false">AB56*31</f>
        <v>1206.4115</v>
      </c>
      <c r="AF56" s="51" t="n">
        <f aca="false">AC56</f>
        <v>44.3785</v>
      </c>
      <c r="AG56" s="49" t="n">
        <f aca="false">AE56*AF56</f>
        <v>53538.73275275</v>
      </c>
    </row>
    <row r="57" customFormat="false" ht="12.95" hidden="false" customHeight="true" outlineLevel="0" collapsed="false">
      <c r="A57" s="34" t="s">
        <v>187</v>
      </c>
      <c r="B57" s="0" t="s">
        <v>219</v>
      </c>
      <c r="C57" s="43" t="s">
        <v>203</v>
      </c>
      <c r="D57" s="35" t="n">
        <v>147019</v>
      </c>
      <c r="E57" s="44" t="s">
        <v>220</v>
      </c>
      <c r="F57" s="35" t="s">
        <v>190</v>
      </c>
      <c r="G57" s="0" t="s">
        <v>191</v>
      </c>
      <c r="H57" s="35" t="s">
        <v>163</v>
      </c>
      <c r="I57" s="45" t="n">
        <v>1</v>
      </c>
      <c r="J57" s="45" t="n">
        <v>1</v>
      </c>
      <c r="K57" s="43" t="n">
        <v>24</v>
      </c>
      <c r="L57" s="43" t="n">
        <v>0.9869</v>
      </c>
      <c r="M57" s="78" t="n">
        <f aca="false">K57*L57</f>
        <v>23.6856</v>
      </c>
      <c r="N57" s="50" t="n">
        <f aca="false">K57*31</f>
        <v>744</v>
      </c>
      <c r="O57" s="51" t="n">
        <f aca="false">L57</f>
        <v>0.9869</v>
      </c>
      <c r="P57" s="49" t="n">
        <f aca="false">N57*O57</f>
        <v>734.2536</v>
      </c>
      <c r="T57" s="43" t="s">
        <v>203</v>
      </c>
      <c r="U57" s="35" t="n">
        <v>147019</v>
      </c>
      <c r="V57" s="44" t="s">
        <v>220</v>
      </c>
      <c r="W57" s="35" t="s">
        <v>190</v>
      </c>
      <c r="X57" s="0" t="s">
        <v>191</v>
      </c>
      <c r="Y57" s="35" t="s">
        <v>163</v>
      </c>
      <c r="Z57" s="45" t="n">
        <v>12.9869</v>
      </c>
      <c r="AA57" s="45" t="n">
        <v>15.38297</v>
      </c>
      <c r="AB57" s="43" t="n">
        <v>17.77904</v>
      </c>
      <c r="AC57" s="43" t="n">
        <v>20.17511</v>
      </c>
      <c r="AD57" s="78" t="n">
        <f aca="false">AB57*AC57</f>
        <v>358.6940876944</v>
      </c>
      <c r="AE57" s="50" t="n">
        <f aca="false">AB57*31</f>
        <v>551.15024</v>
      </c>
      <c r="AF57" s="51" t="n">
        <f aca="false">AC57</f>
        <v>20.17511</v>
      </c>
      <c r="AG57" s="49" t="n">
        <f aca="false">AE57*AF57</f>
        <v>11119.5167185264</v>
      </c>
    </row>
    <row r="58" customFormat="false" ht="12.95" hidden="false" customHeight="true" outlineLevel="0" collapsed="false">
      <c r="A58" s="34" t="s">
        <v>187</v>
      </c>
      <c r="B58" s="0" t="s">
        <v>221</v>
      </c>
      <c r="C58" s="43" t="s">
        <v>203</v>
      </c>
      <c r="D58" s="35" t="n">
        <v>514053</v>
      </c>
      <c r="E58" s="44" t="s">
        <v>220</v>
      </c>
      <c r="F58" s="35" t="s">
        <v>190</v>
      </c>
      <c r="G58" s="0" t="s">
        <v>191</v>
      </c>
      <c r="H58" s="35" t="s">
        <v>163</v>
      </c>
      <c r="I58" s="45" t="n">
        <v>1</v>
      </c>
      <c r="J58" s="45" t="n">
        <v>1</v>
      </c>
      <c r="K58" s="43" t="n">
        <v>45</v>
      </c>
      <c r="L58" s="43" t="n">
        <v>0.9841</v>
      </c>
      <c r="M58" s="78" t="n">
        <f aca="false">K58*L58</f>
        <v>44.2845</v>
      </c>
      <c r="N58" s="50" t="n">
        <f aca="false">K58*31</f>
        <v>1395</v>
      </c>
      <c r="O58" s="51" t="n">
        <f aca="false">L58</f>
        <v>0.9841</v>
      </c>
      <c r="P58" s="49" t="n">
        <f aca="false">N58*O58</f>
        <v>1372.8195</v>
      </c>
      <c r="T58" s="43" t="s">
        <v>203</v>
      </c>
      <c r="U58" s="35" t="n">
        <v>514053</v>
      </c>
      <c r="V58" s="44" t="s">
        <v>220</v>
      </c>
      <c r="W58" s="35" t="s">
        <v>190</v>
      </c>
      <c r="X58" s="0" t="s">
        <v>191</v>
      </c>
      <c r="Y58" s="35" t="s">
        <v>163</v>
      </c>
      <c r="Z58" s="45" t="n">
        <v>25.4841</v>
      </c>
      <c r="AA58" s="45" t="n">
        <v>30.37933</v>
      </c>
      <c r="AB58" s="43" t="n">
        <v>35.27456</v>
      </c>
      <c r="AC58" s="43" t="n">
        <v>40.16979</v>
      </c>
      <c r="AD58" s="78" t="n">
        <f aca="false">AB58*AC58</f>
        <v>1416.9716675424</v>
      </c>
      <c r="AE58" s="50" t="n">
        <f aca="false">AB58*31</f>
        <v>1093.51136</v>
      </c>
      <c r="AF58" s="51" t="n">
        <f aca="false">AC58</f>
        <v>40.16979</v>
      </c>
      <c r="AG58" s="49" t="n">
        <f aca="false">AE58*AF58</f>
        <v>43926.1216938144</v>
      </c>
    </row>
    <row r="59" customFormat="false" ht="12.95" hidden="false" customHeight="true" outlineLevel="0" collapsed="false">
      <c r="A59" s="34" t="s">
        <v>187</v>
      </c>
      <c r="B59" s="0" t="s">
        <v>222</v>
      </c>
      <c r="C59" s="43" t="s">
        <v>203</v>
      </c>
      <c r="D59" s="35" t="n">
        <v>147020</v>
      </c>
      <c r="E59" s="44" t="s">
        <v>223</v>
      </c>
      <c r="F59" s="35" t="s">
        <v>190</v>
      </c>
      <c r="G59" s="0" t="s">
        <v>191</v>
      </c>
      <c r="H59" s="35" t="s">
        <v>163</v>
      </c>
      <c r="I59" s="45" t="n">
        <v>1</v>
      </c>
      <c r="J59" s="45" t="n">
        <v>1</v>
      </c>
      <c r="K59" s="43" t="n">
        <v>39</v>
      </c>
      <c r="L59" s="79" t="n">
        <v>0.9803</v>
      </c>
      <c r="M59" s="78" t="n">
        <f aca="false">K59*L59</f>
        <v>38.2317</v>
      </c>
      <c r="N59" s="50" t="n">
        <f aca="false">K59*31</f>
        <v>1209</v>
      </c>
      <c r="O59" s="51" t="n">
        <f aca="false">L59</f>
        <v>0.9803</v>
      </c>
      <c r="P59" s="49" t="n">
        <f aca="false">N59*O59</f>
        <v>1185.1827</v>
      </c>
      <c r="T59" s="43" t="s">
        <v>203</v>
      </c>
      <c r="U59" s="35" t="n">
        <v>147020</v>
      </c>
      <c r="V59" s="44" t="s">
        <v>223</v>
      </c>
      <c r="W59" s="35" t="s">
        <v>190</v>
      </c>
      <c r="X59" s="0" t="s">
        <v>191</v>
      </c>
      <c r="Y59" s="35" t="s">
        <v>163</v>
      </c>
      <c r="Z59" s="45" t="n">
        <v>17.9803</v>
      </c>
      <c r="AA59" s="45" t="n">
        <v>21.37439</v>
      </c>
      <c r="AB59" s="43" t="n">
        <v>24.76848</v>
      </c>
      <c r="AC59" s="79" t="n">
        <v>28.16257</v>
      </c>
      <c r="AD59" s="78" t="n">
        <f aca="false">AB59*AC59</f>
        <v>697.5440517936</v>
      </c>
      <c r="AE59" s="50" t="n">
        <f aca="false">AB59*31</f>
        <v>767.82288</v>
      </c>
      <c r="AF59" s="51" t="n">
        <f aca="false">AC59</f>
        <v>28.16257</v>
      </c>
      <c r="AG59" s="49" t="n">
        <f aca="false">AE59*AF59</f>
        <v>21623.8656056016</v>
      </c>
    </row>
    <row r="60" customFormat="false" ht="12.95" hidden="false" customHeight="true" outlineLevel="0" collapsed="false">
      <c r="A60" s="34" t="s">
        <v>187</v>
      </c>
      <c r="B60" s="0" t="s">
        <v>224</v>
      </c>
      <c r="C60" s="43" t="s">
        <v>203</v>
      </c>
      <c r="D60" s="35" t="n">
        <v>514083</v>
      </c>
      <c r="E60" s="44" t="s">
        <v>223</v>
      </c>
      <c r="F60" s="35" t="s">
        <v>190</v>
      </c>
      <c r="G60" s="0" t="s">
        <v>191</v>
      </c>
      <c r="H60" s="35" t="s">
        <v>163</v>
      </c>
      <c r="I60" s="45" t="n">
        <v>1</v>
      </c>
      <c r="J60" s="45" t="n">
        <v>1</v>
      </c>
      <c r="K60" s="43" t="n">
        <v>62</v>
      </c>
      <c r="L60" s="43" t="n">
        <v>0.9766</v>
      </c>
      <c r="M60" s="78" t="n">
        <f aca="false">K60*L60</f>
        <v>60.5492</v>
      </c>
      <c r="N60" s="50" t="n">
        <f aca="false">K60*31</f>
        <v>1922</v>
      </c>
      <c r="O60" s="51" t="n">
        <f aca="false">L60</f>
        <v>0.9766</v>
      </c>
      <c r="P60" s="49" t="n">
        <f aca="false">N60*O60</f>
        <v>1877.0252</v>
      </c>
      <c r="T60" s="43" t="s">
        <v>203</v>
      </c>
      <c r="U60" s="35" t="n">
        <v>514083</v>
      </c>
      <c r="V60" s="44" t="s">
        <v>223</v>
      </c>
      <c r="W60" s="35" t="s">
        <v>190</v>
      </c>
      <c r="X60" s="0" t="s">
        <v>191</v>
      </c>
      <c r="Y60" s="35" t="s">
        <v>163</v>
      </c>
      <c r="Z60" s="45" t="n">
        <v>17.9766</v>
      </c>
      <c r="AA60" s="45" t="n">
        <v>21.36958</v>
      </c>
      <c r="AB60" s="43" t="n">
        <v>24.76256</v>
      </c>
      <c r="AC60" s="43" t="n">
        <v>28.15554</v>
      </c>
      <c r="AD60" s="78" t="n">
        <f aca="false">AB60*AC60</f>
        <v>697.2032485824</v>
      </c>
      <c r="AE60" s="50" t="n">
        <f aca="false">AB60*31</f>
        <v>767.63936</v>
      </c>
      <c r="AF60" s="51" t="n">
        <f aca="false">AC60</f>
        <v>28.15554</v>
      </c>
      <c r="AG60" s="49" t="n">
        <f aca="false">AE60*AF60</f>
        <v>21613.3007060544</v>
      </c>
    </row>
    <row r="61" customFormat="false" ht="12.95" hidden="false" customHeight="true" outlineLevel="0" collapsed="false">
      <c r="A61" s="34" t="s">
        <v>187</v>
      </c>
      <c r="B61" s="0" t="s">
        <v>225</v>
      </c>
      <c r="C61" s="43" t="s">
        <v>203</v>
      </c>
      <c r="D61" s="35" t="n">
        <v>147023</v>
      </c>
      <c r="E61" s="44" t="s">
        <v>226</v>
      </c>
      <c r="F61" s="35" t="s">
        <v>190</v>
      </c>
      <c r="G61" s="0" t="s">
        <v>191</v>
      </c>
      <c r="H61" s="35" t="s">
        <v>163</v>
      </c>
      <c r="I61" s="45" t="n">
        <v>1</v>
      </c>
      <c r="J61" s="45" t="n">
        <v>1</v>
      </c>
      <c r="K61" s="43" t="n">
        <v>34</v>
      </c>
      <c r="L61" s="43" t="n">
        <v>0.9485</v>
      </c>
      <c r="M61" s="78" t="n">
        <f aca="false">K61*L61</f>
        <v>32.249</v>
      </c>
      <c r="N61" s="50" t="n">
        <f aca="false">K61*31</f>
        <v>1054</v>
      </c>
      <c r="O61" s="51" t="n">
        <f aca="false">L61</f>
        <v>0.9485</v>
      </c>
      <c r="P61" s="49" t="n">
        <f aca="false">N61*O61</f>
        <v>999.719</v>
      </c>
      <c r="T61" s="43" t="s">
        <v>203</v>
      </c>
      <c r="U61" s="35" t="n">
        <v>147023</v>
      </c>
      <c r="V61" s="44" t="s">
        <v>226</v>
      </c>
      <c r="W61" s="35" t="s">
        <v>190</v>
      </c>
      <c r="X61" s="0" t="s">
        <v>191</v>
      </c>
      <c r="Y61" s="35" t="s">
        <v>163</v>
      </c>
      <c r="Z61" s="45" t="n">
        <v>8.4485</v>
      </c>
      <c r="AA61" s="45" t="n">
        <v>9.93305</v>
      </c>
      <c r="AB61" s="43" t="n">
        <v>11.4176</v>
      </c>
      <c r="AC61" s="43" t="n">
        <v>12.90215</v>
      </c>
      <c r="AD61" s="78" t="n">
        <f aca="false">AB61*AC61</f>
        <v>147.31158784</v>
      </c>
      <c r="AE61" s="50" t="n">
        <f aca="false">AB61*31</f>
        <v>353.9456</v>
      </c>
      <c r="AF61" s="51" t="n">
        <f aca="false">AC61</f>
        <v>12.90215</v>
      </c>
      <c r="AG61" s="49" t="n">
        <f aca="false">AE61*AF61</f>
        <v>4566.65922304</v>
      </c>
    </row>
    <row r="62" customFormat="false" ht="12.95" hidden="false" customHeight="true" outlineLevel="0" collapsed="false">
      <c r="A62" s="34" t="s">
        <v>187</v>
      </c>
      <c r="B62" s="0" t="s">
        <v>227</v>
      </c>
      <c r="C62" s="43" t="s">
        <v>203</v>
      </c>
      <c r="D62" s="35" t="n">
        <v>514086</v>
      </c>
      <c r="E62" s="44" t="s">
        <v>226</v>
      </c>
      <c r="F62" s="35" t="s">
        <v>190</v>
      </c>
      <c r="G62" s="0" t="s">
        <v>191</v>
      </c>
      <c r="H62" s="35" t="s">
        <v>163</v>
      </c>
      <c r="I62" s="45" t="n">
        <v>1</v>
      </c>
      <c r="J62" s="45" t="n">
        <v>1</v>
      </c>
      <c r="K62" s="43" t="n">
        <v>64</v>
      </c>
      <c r="L62" s="43" t="n">
        <v>0.9512</v>
      </c>
      <c r="M62" s="78" t="n">
        <f aca="false">K62*L62</f>
        <v>60.8768</v>
      </c>
      <c r="N62" s="50" t="n">
        <f aca="false">K62*31</f>
        <v>1984</v>
      </c>
      <c r="O62" s="51" t="n">
        <f aca="false">L62</f>
        <v>0.9512</v>
      </c>
      <c r="P62" s="49" t="n">
        <f aca="false">N62*O62</f>
        <v>1887.1808</v>
      </c>
      <c r="T62" s="43" t="s">
        <v>203</v>
      </c>
      <c r="U62" s="35" t="n">
        <v>514086</v>
      </c>
      <c r="V62" s="44" t="s">
        <v>226</v>
      </c>
      <c r="W62" s="35" t="s">
        <v>190</v>
      </c>
      <c r="X62" s="0" t="s">
        <v>191</v>
      </c>
      <c r="Y62" s="35" t="s">
        <v>163</v>
      </c>
      <c r="Z62" s="45" t="n">
        <v>39.4512</v>
      </c>
      <c r="AA62" s="45" t="n">
        <v>47.13656</v>
      </c>
      <c r="AB62" s="43" t="n">
        <v>54.82192</v>
      </c>
      <c r="AC62" s="43" t="n">
        <v>62.50728</v>
      </c>
      <c r="AD62" s="78" t="n">
        <f aca="false">AB62*AC62</f>
        <v>3426.7691035776</v>
      </c>
      <c r="AE62" s="50" t="n">
        <f aca="false">AB62*31</f>
        <v>1699.47952</v>
      </c>
      <c r="AF62" s="51" t="n">
        <f aca="false">AC62</f>
        <v>62.50728</v>
      </c>
      <c r="AG62" s="49" t="n">
        <f aca="false">AE62*AF62</f>
        <v>106229.842210906</v>
      </c>
    </row>
    <row r="63" customFormat="false" ht="12.95" hidden="false" customHeight="true" outlineLevel="0" collapsed="false">
      <c r="A63" s="34" t="s">
        <v>187</v>
      </c>
      <c r="B63" s="0" t="s">
        <v>228</v>
      </c>
      <c r="C63" s="43" t="s">
        <v>203</v>
      </c>
      <c r="D63" s="35"/>
      <c r="E63" s="44" t="s">
        <v>229</v>
      </c>
      <c r="F63" s="35" t="s">
        <v>190</v>
      </c>
      <c r="G63" s="0" t="s">
        <v>191</v>
      </c>
      <c r="H63" s="35" t="s">
        <v>163</v>
      </c>
      <c r="I63" s="45" t="n">
        <v>1</v>
      </c>
      <c r="J63" s="45" t="n">
        <v>1</v>
      </c>
      <c r="K63" s="43" t="n">
        <v>0</v>
      </c>
      <c r="L63" s="79" t="n">
        <v>0.936</v>
      </c>
      <c r="M63" s="78" t="n">
        <f aca="false">K63*L63</f>
        <v>0</v>
      </c>
      <c r="N63" s="50" t="n">
        <f aca="false">K63*31</f>
        <v>0</v>
      </c>
      <c r="O63" s="51" t="n">
        <f aca="false">L63</f>
        <v>0.936</v>
      </c>
      <c r="P63" s="49" t="n">
        <f aca="false">N63*O63</f>
        <v>0</v>
      </c>
      <c r="T63" s="43" t="s">
        <v>203</v>
      </c>
      <c r="U63" s="35"/>
      <c r="V63" s="44" t="s">
        <v>229</v>
      </c>
      <c r="W63" s="35" t="s">
        <v>190</v>
      </c>
      <c r="X63" s="0" t="s">
        <v>191</v>
      </c>
      <c r="Y63" s="35" t="s">
        <v>163</v>
      </c>
      <c r="Z63" s="45" t="n">
        <v>0.436</v>
      </c>
      <c r="AA63" s="45" t="n">
        <v>0.3168</v>
      </c>
      <c r="AB63" s="43" t="n">
        <v>0.1976</v>
      </c>
      <c r="AC63" s="79" t="n">
        <v>0.0783999999999998</v>
      </c>
      <c r="AD63" s="78" t="n">
        <f aca="false">AB63*AC63</f>
        <v>0.01549184</v>
      </c>
      <c r="AE63" s="50" t="n">
        <f aca="false">AB63*31</f>
        <v>6.1256</v>
      </c>
      <c r="AF63" s="51" t="n">
        <f aca="false">AC63</f>
        <v>0.0783999999999998</v>
      </c>
      <c r="AG63" s="49" t="n">
        <f aca="false">AE63*AF63</f>
        <v>0.480247039999999</v>
      </c>
    </row>
    <row r="64" customFormat="false" ht="12.95" hidden="false" customHeight="true" outlineLevel="0" collapsed="false">
      <c r="A64" s="34" t="s">
        <v>187</v>
      </c>
      <c r="B64" s="0" t="s">
        <v>230</v>
      </c>
      <c r="C64" s="43" t="s">
        <v>203</v>
      </c>
      <c r="D64" s="35" t="n">
        <v>514082</v>
      </c>
      <c r="E64" s="44" t="s">
        <v>229</v>
      </c>
      <c r="F64" s="35" t="s">
        <v>190</v>
      </c>
      <c r="G64" s="0" t="s">
        <v>191</v>
      </c>
      <c r="H64" s="35" t="s">
        <v>163</v>
      </c>
      <c r="I64" s="45" t="n">
        <v>1</v>
      </c>
      <c r="J64" s="45" t="n">
        <v>1</v>
      </c>
      <c r="K64" s="43" t="n">
        <v>44</v>
      </c>
      <c r="L64" s="43" t="n">
        <v>0.9365</v>
      </c>
      <c r="M64" s="78" t="n">
        <f aca="false">K64*L64</f>
        <v>41.206</v>
      </c>
      <c r="N64" s="50" t="n">
        <f aca="false">K64*31</f>
        <v>1364</v>
      </c>
      <c r="O64" s="51" t="n">
        <f aca="false">L64</f>
        <v>0.9365</v>
      </c>
      <c r="P64" s="49" t="n">
        <f aca="false">N64*O64</f>
        <v>1277.386</v>
      </c>
      <c r="T64" s="43" t="s">
        <v>203</v>
      </c>
      <c r="U64" s="35" t="n">
        <v>514082</v>
      </c>
      <c r="V64" s="44" t="s">
        <v>229</v>
      </c>
      <c r="W64" s="35" t="s">
        <v>190</v>
      </c>
      <c r="X64" s="0" t="s">
        <v>191</v>
      </c>
      <c r="Y64" s="35" t="s">
        <v>163</v>
      </c>
      <c r="Z64" s="45" t="n">
        <v>17.4365</v>
      </c>
      <c r="AA64" s="45" t="n">
        <v>20.71745</v>
      </c>
      <c r="AB64" s="43" t="n">
        <v>23.9984</v>
      </c>
      <c r="AC64" s="43" t="n">
        <v>27.27935</v>
      </c>
      <c r="AD64" s="78" t="n">
        <f aca="false">AB64*AC64</f>
        <v>654.66075304</v>
      </c>
      <c r="AE64" s="50" t="n">
        <f aca="false">AB64*31</f>
        <v>743.9504</v>
      </c>
      <c r="AF64" s="51" t="n">
        <f aca="false">AC64</f>
        <v>27.27935</v>
      </c>
      <c r="AG64" s="49" t="n">
        <f aca="false">AE64*AF64</f>
        <v>20294.48334424</v>
      </c>
    </row>
    <row r="65" customFormat="false" ht="12.95" hidden="false" customHeight="true" outlineLevel="0" collapsed="false">
      <c r="A65" s="34" t="s">
        <v>187</v>
      </c>
      <c r="B65" s="0" t="s">
        <v>231</v>
      </c>
      <c r="C65" s="43" t="s">
        <v>203</v>
      </c>
      <c r="D65" s="35" t="n">
        <v>147025</v>
      </c>
      <c r="E65" s="44" t="s">
        <v>232</v>
      </c>
      <c r="F65" s="35" t="s">
        <v>190</v>
      </c>
      <c r="G65" s="0" t="s">
        <v>191</v>
      </c>
      <c r="H65" s="35" t="s">
        <v>163</v>
      </c>
      <c r="I65" s="45" t="n">
        <v>1</v>
      </c>
      <c r="J65" s="45" t="n">
        <v>1</v>
      </c>
      <c r="K65" s="43" t="n">
        <v>22</v>
      </c>
      <c r="L65" s="43" t="n">
        <v>0.9279</v>
      </c>
      <c r="M65" s="78" t="n">
        <f aca="false">K65*L65</f>
        <v>20.4138</v>
      </c>
      <c r="N65" s="50" t="n">
        <f aca="false">K65*31</f>
        <v>682</v>
      </c>
      <c r="O65" s="51" t="n">
        <f aca="false">L65</f>
        <v>0.9279</v>
      </c>
      <c r="P65" s="49" t="n">
        <f aca="false">N65*O65</f>
        <v>632.8278</v>
      </c>
      <c r="T65" s="43" t="s">
        <v>203</v>
      </c>
      <c r="U65" s="35" t="n">
        <v>147025</v>
      </c>
      <c r="V65" s="44" t="s">
        <v>232</v>
      </c>
      <c r="W65" s="35" t="s">
        <v>190</v>
      </c>
      <c r="X65" s="0" t="s">
        <v>191</v>
      </c>
      <c r="Y65" s="35" t="s">
        <v>163</v>
      </c>
      <c r="Z65" s="45" t="n">
        <v>5.9279</v>
      </c>
      <c r="AA65" s="45" t="n">
        <v>6.90627</v>
      </c>
      <c r="AB65" s="43" t="n">
        <v>7.88464</v>
      </c>
      <c r="AC65" s="43" t="n">
        <v>8.86301</v>
      </c>
      <c r="AD65" s="78" t="n">
        <f aca="false">AB65*AC65</f>
        <v>69.8816431664</v>
      </c>
      <c r="AE65" s="50" t="n">
        <f aca="false">AB65*31</f>
        <v>244.42384</v>
      </c>
      <c r="AF65" s="51" t="n">
        <f aca="false">AC65</f>
        <v>8.86301</v>
      </c>
      <c r="AG65" s="49" t="n">
        <f aca="false">AE65*AF65</f>
        <v>2166.3309381584</v>
      </c>
    </row>
    <row r="66" customFormat="false" ht="12.95" hidden="false" customHeight="true" outlineLevel="0" collapsed="false">
      <c r="A66" s="34" t="s">
        <v>187</v>
      </c>
      <c r="B66" s="0" t="s">
        <v>233</v>
      </c>
      <c r="C66" s="43" t="s">
        <v>203</v>
      </c>
      <c r="D66" s="35" t="n">
        <v>514092</v>
      </c>
      <c r="E66" s="44" t="s">
        <v>232</v>
      </c>
      <c r="F66" s="35" t="s">
        <v>190</v>
      </c>
      <c r="G66" s="0" t="s">
        <v>191</v>
      </c>
      <c r="H66" s="35" t="s">
        <v>163</v>
      </c>
      <c r="I66" s="45" t="n">
        <v>1</v>
      </c>
      <c r="J66" s="45" t="n">
        <v>1</v>
      </c>
      <c r="K66" s="43" t="n">
        <v>40</v>
      </c>
      <c r="L66" s="43" t="n">
        <v>0.9285</v>
      </c>
      <c r="M66" s="78" t="n">
        <f aca="false">K66*L66</f>
        <v>37.14</v>
      </c>
      <c r="N66" s="50" t="n">
        <f aca="false">K66*31</f>
        <v>1240</v>
      </c>
      <c r="O66" s="51" t="n">
        <f aca="false">L66</f>
        <v>0.9285</v>
      </c>
      <c r="P66" s="49" t="n">
        <f aca="false">N66*O66</f>
        <v>1151.34</v>
      </c>
      <c r="T66" s="43" t="s">
        <v>203</v>
      </c>
      <c r="U66" s="35" t="n">
        <v>514092</v>
      </c>
      <c r="V66" s="44" t="s">
        <v>232</v>
      </c>
      <c r="W66" s="35" t="s">
        <v>190</v>
      </c>
      <c r="X66" s="0" t="s">
        <v>191</v>
      </c>
      <c r="Y66" s="35" t="s">
        <v>163</v>
      </c>
      <c r="Z66" s="45" t="n">
        <v>5.9285</v>
      </c>
      <c r="AA66" s="45" t="n">
        <v>6.90705</v>
      </c>
      <c r="AB66" s="43" t="n">
        <v>7.8856</v>
      </c>
      <c r="AC66" s="43" t="n">
        <v>8.86415</v>
      </c>
      <c r="AD66" s="78" t="n">
        <f aca="false">AB66*AC66</f>
        <v>69.89914124</v>
      </c>
      <c r="AE66" s="50" t="n">
        <f aca="false">AB66*31</f>
        <v>244.4536</v>
      </c>
      <c r="AF66" s="51" t="n">
        <f aca="false">AC66</f>
        <v>8.86415</v>
      </c>
      <c r="AG66" s="49" t="n">
        <f aca="false">AE66*AF66</f>
        <v>2166.87337844</v>
      </c>
    </row>
    <row r="67" customFormat="false" ht="12.95" hidden="false" customHeight="true" outlineLevel="0" collapsed="false">
      <c r="A67" s="34" t="s">
        <v>187</v>
      </c>
      <c r="B67" s="0" t="s">
        <v>234</v>
      </c>
      <c r="C67" s="43" t="s">
        <v>203</v>
      </c>
      <c r="D67" s="35" t="n">
        <v>147026</v>
      </c>
      <c r="E67" s="44" t="s">
        <v>235</v>
      </c>
      <c r="F67" s="35" t="s">
        <v>205</v>
      </c>
      <c r="G67" s="0" t="s">
        <v>191</v>
      </c>
      <c r="H67" s="35" t="s">
        <v>163</v>
      </c>
      <c r="I67" s="45" t="n">
        <v>1</v>
      </c>
      <c r="J67" s="45" t="n">
        <v>1</v>
      </c>
      <c r="K67" s="43" t="n">
        <v>11</v>
      </c>
      <c r="L67" s="79" t="n">
        <v>0.9247</v>
      </c>
      <c r="M67" s="78" t="n">
        <f aca="false">K67*L67</f>
        <v>10.1717</v>
      </c>
      <c r="N67" s="50" t="n">
        <f aca="false">K67*31</f>
        <v>341</v>
      </c>
      <c r="O67" s="51" t="n">
        <f aca="false">L67</f>
        <v>0.9247</v>
      </c>
      <c r="P67" s="49" t="n">
        <f aca="false">N67*O67</f>
        <v>315.3227</v>
      </c>
      <c r="T67" s="43" t="s">
        <v>203</v>
      </c>
      <c r="U67" s="35" t="n">
        <v>147026</v>
      </c>
      <c r="V67" s="44" t="s">
        <v>235</v>
      </c>
      <c r="W67" s="35" t="s">
        <v>205</v>
      </c>
      <c r="X67" s="0" t="s">
        <v>191</v>
      </c>
      <c r="Y67" s="35" t="s">
        <v>163</v>
      </c>
      <c r="Z67" s="45" t="n">
        <v>7.4247</v>
      </c>
      <c r="AA67" s="45" t="n">
        <v>8.70211</v>
      </c>
      <c r="AB67" s="43" t="n">
        <v>9.97952</v>
      </c>
      <c r="AC67" s="79" t="n">
        <v>11.25693</v>
      </c>
      <c r="AD67" s="78" t="n">
        <f aca="false">AB67*AC67</f>
        <v>112.3387580736</v>
      </c>
      <c r="AE67" s="50" t="n">
        <f aca="false">AB67*31</f>
        <v>309.36512</v>
      </c>
      <c r="AF67" s="51" t="n">
        <f aca="false">AC67</f>
        <v>11.25693</v>
      </c>
      <c r="AG67" s="49" t="n">
        <f aca="false">AE67*AF67</f>
        <v>3482.5015002816</v>
      </c>
    </row>
    <row r="68" customFormat="false" ht="12.95" hidden="false" customHeight="true" outlineLevel="0" collapsed="false">
      <c r="A68" s="34" t="s">
        <v>187</v>
      </c>
      <c r="B68" s="0" t="s">
        <v>236</v>
      </c>
      <c r="C68" s="43" t="s">
        <v>203</v>
      </c>
      <c r="D68" s="35" t="n">
        <v>514074</v>
      </c>
      <c r="E68" s="44" t="s">
        <v>235</v>
      </c>
      <c r="F68" s="35" t="s">
        <v>205</v>
      </c>
      <c r="G68" s="0" t="s">
        <v>191</v>
      </c>
      <c r="H68" s="35" t="s">
        <v>163</v>
      </c>
      <c r="I68" s="45" t="n">
        <v>1</v>
      </c>
      <c r="J68" s="45" t="n">
        <v>1</v>
      </c>
      <c r="K68" s="43" t="n">
        <v>60</v>
      </c>
      <c r="L68" s="43" t="n">
        <v>0.9285</v>
      </c>
      <c r="M68" s="78" t="n">
        <f aca="false">K68*L68</f>
        <v>55.71</v>
      </c>
      <c r="N68" s="50" t="n">
        <f aca="false">K68*31</f>
        <v>1860</v>
      </c>
      <c r="O68" s="51" t="n">
        <f aca="false">L68</f>
        <v>0.9285</v>
      </c>
      <c r="P68" s="49" t="n">
        <f aca="false">N68*O68</f>
        <v>1727.01</v>
      </c>
      <c r="T68" s="43" t="s">
        <v>203</v>
      </c>
      <c r="U68" s="35" t="n">
        <v>514074</v>
      </c>
      <c r="V68" s="44" t="s">
        <v>235</v>
      </c>
      <c r="W68" s="35" t="s">
        <v>205</v>
      </c>
      <c r="X68" s="0" t="s">
        <v>191</v>
      </c>
      <c r="Y68" s="35" t="s">
        <v>163</v>
      </c>
      <c r="Z68" s="45" t="n">
        <v>26.9285</v>
      </c>
      <c r="AA68" s="45" t="n">
        <v>32.10705</v>
      </c>
      <c r="AB68" s="43" t="n">
        <v>37.2856</v>
      </c>
      <c r="AC68" s="43" t="n">
        <v>42.46415</v>
      </c>
      <c r="AD68" s="78" t="n">
        <f aca="false">AB68*AC68</f>
        <v>1583.30131124</v>
      </c>
      <c r="AE68" s="50" t="n">
        <f aca="false">AB68*31</f>
        <v>1155.8536</v>
      </c>
      <c r="AF68" s="51" t="n">
        <f aca="false">AC68</f>
        <v>42.46415</v>
      </c>
      <c r="AG68" s="49" t="n">
        <f aca="false">AE68*AF68</f>
        <v>49082.34064844</v>
      </c>
    </row>
    <row r="69" customFormat="false" ht="12.95" hidden="false" customHeight="true" outlineLevel="0" collapsed="false">
      <c r="A69" s="34" t="s">
        <v>187</v>
      </c>
      <c r="B69" s="0" t="s">
        <v>237</v>
      </c>
      <c r="C69" s="43" t="s">
        <v>203</v>
      </c>
      <c r="D69" s="35" t="n">
        <v>147027</v>
      </c>
      <c r="E69" s="44" t="s">
        <v>238</v>
      </c>
      <c r="F69" s="35" t="s">
        <v>190</v>
      </c>
      <c r="G69" s="0" t="s">
        <v>191</v>
      </c>
      <c r="H69" s="35" t="s">
        <v>163</v>
      </c>
      <c r="I69" s="45" t="n">
        <v>1</v>
      </c>
      <c r="J69" s="45" t="n">
        <v>1</v>
      </c>
      <c r="K69" s="43" t="n">
        <v>23</v>
      </c>
      <c r="L69" s="43" t="n">
        <v>0.9822</v>
      </c>
      <c r="M69" s="78" t="n">
        <f aca="false">K69*L69</f>
        <v>22.5906</v>
      </c>
      <c r="N69" s="50" t="n">
        <f aca="false">K69*31</f>
        <v>713</v>
      </c>
      <c r="O69" s="51" t="n">
        <f aca="false">L69</f>
        <v>0.9822</v>
      </c>
      <c r="P69" s="49" t="n">
        <f aca="false">N69*O69</f>
        <v>700.3086</v>
      </c>
      <c r="T69" s="43" t="s">
        <v>203</v>
      </c>
      <c r="U69" s="35" t="n">
        <v>147027</v>
      </c>
      <c r="V69" s="44" t="s">
        <v>238</v>
      </c>
      <c r="W69" s="35" t="s">
        <v>190</v>
      </c>
      <c r="X69" s="0" t="s">
        <v>191</v>
      </c>
      <c r="Y69" s="35" t="s">
        <v>163</v>
      </c>
      <c r="Z69" s="45" t="n">
        <v>6.4822</v>
      </c>
      <c r="AA69" s="45" t="n">
        <v>7.57686</v>
      </c>
      <c r="AB69" s="43" t="n">
        <v>8.67152</v>
      </c>
      <c r="AC69" s="43" t="n">
        <v>9.76618</v>
      </c>
      <c r="AD69" s="78" t="n">
        <f aca="false">AB69*AC69</f>
        <v>84.6876251936</v>
      </c>
      <c r="AE69" s="50" t="n">
        <f aca="false">AB69*31</f>
        <v>268.81712</v>
      </c>
      <c r="AF69" s="51" t="n">
        <f aca="false">AC69</f>
        <v>9.76618</v>
      </c>
      <c r="AG69" s="49" t="n">
        <f aca="false">AE69*AF69</f>
        <v>2625.3163810016</v>
      </c>
    </row>
    <row r="70" customFormat="false" ht="12.95" hidden="false" customHeight="true" outlineLevel="0" collapsed="false">
      <c r="A70" s="34" t="s">
        <v>187</v>
      </c>
      <c r="B70" s="0" t="s">
        <v>239</v>
      </c>
      <c r="C70" s="43" t="s">
        <v>203</v>
      </c>
      <c r="D70" s="35" t="n">
        <v>814011</v>
      </c>
      <c r="E70" s="44" t="s">
        <v>238</v>
      </c>
      <c r="F70" s="35" t="s">
        <v>190</v>
      </c>
      <c r="G70" s="0" t="s">
        <v>191</v>
      </c>
      <c r="H70" s="35" t="s">
        <v>163</v>
      </c>
      <c r="I70" s="45" t="n">
        <v>1</v>
      </c>
      <c r="J70" s="45" t="n">
        <v>1</v>
      </c>
      <c r="K70" s="43" t="n">
        <v>57</v>
      </c>
      <c r="L70" s="43" t="n">
        <v>0.9847</v>
      </c>
      <c r="M70" s="78" t="n">
        <f aca="false">K70*L70</f>
        <v>56.1279</v>
      </c>
      <c r="N70" s="50" t="n">
        <f aca="false">K70*31</f>
        <v>1767</v>
      </c>
      <c r="O70" s="51" t="n">
        <f aca="false">L70</f>
        <v>0.9847</v>
      </c>
      <c r="P70" s="49" t="n">
        <f aca="false">N70*O70</f>
        <v>1739.9649</v>
      </c>
      <c r="T70" s="43" t="s">
        <v>203</v>
      </c>
      <c r="U70" s="35" t="n">
        <v>814011</v>
      </c>
      <c r="V70" s="44" t="s">
        <v>238</v>
      </c>
      <c r="W70" s="35" t="s">
        <v>190</v>
      </c>
      <c r="X70" s="0" t="s">
        <v>191</v>
      </c>
      <c r="Y70" s="35" t="s">
        <v>163</v>
      </c>
      <c r="Z70" s="45" t="n">
        <v>14.4847</v>
      </c>
      <c r="AA70" s="45" t="n">
        <v>17.18011</v>
      </c>
      <c r="AB70" s="43" t="n">
        <v>19.87552</v>
      </c>
      <c r="AC70" s="43" t="n">
        <v>22.57093</v>
      </c>
      <c r="AD70" s="78" t="n">
        <f aca="false">AB70*AC70</f>
        <v>448.6089706336</v>
      </c>
      <c r="AE70" s="50" t="n">
        <f aca="false">AB70*31</f>
        <v>616.14112</v>
      </c>
      <c r="AF70" s="51" t="n">
        <f aca="false">AC70</f>
        <v>22.57093</v>
      </c>
      <c r="AG70" s="49" t="n">
        <f aca="false">AE70*AF70</f>
        <v>13906.8780896416</v>
      </c>
    </row>
    <row r="71" customFormat="false" ht="12.95" hidden="false" customHeight="true" outlineLevel="0" collapsed="false">
      <c r="A71" s="34" t="s">
        <v>187</v>
      </c>
      <c r="B71" s="0" t="s">
        <v>240</v>
      </c>
      <c r="C71" s="43" t="s">
        <v>203</v>
      </c>
      <c r="D71" s="35" t="n">
        <v>147028</v>
      </c>
      <c r="E71" s="44" t="s">
        <v>241</v>
      </c>
      <c r="F71" s="35" t="s">
        <v>190</v>
      </c>
      <c r="G71" s="0" t="s">
        <v>191</v>
      </c>
      <c r="H71" s="35" t="s">
        <v>163</v>
      </c>
      <c r="I71" s="45" t="n">
        <v>1</v>
      </c>
      <c r="J71" s="45" t="n">
        <v>1</v>
      </c>
      <c r="K71" s="43" t="n">
        <v>41</v>
      </c>
      <c r="L71" s="43" t="n">
        <v>0.9927</v>
      </c>
      <c r="M71" s="78" t="n">
        <f aca="false">K71*L71</f>
        <v>40.7007</v>
      </c>
      <c r="N71" s="50" t="n">
        <f aca="false">K71*31</f>
        <v>1271</v>
      </c>
      <c r="O71" s="51" t="n">
        <f aca="false">L71</f>
        <v>0.9927</v>
      </c>
      <c r="P71" s="49" t="n">
        <f aca="false">N71*O71</f>
        <v>1261.7217</v>
      </c>
      <c r="T71" s="43" t="s">
        <v>203</v>
      </c>
      <c r="U71" s="35" t="n">
        <v>147028</v>
      </c>
      <c r="V71" s="44" t="s">
        <v>241</v>
      </c>
      <c r="W71" s="35" t="s">
        <v>190</v>
      </c>
      <c r="X71" s="0" t="s">
        <v>191</v>
      </c>
      <c r="Y71" s="35" t="s">
        <v>163</v>
      </c>
      <c r="Z71" s="45" t="n">
        <v>14.9927</v>
      </c>
      <c r="AA71" s="45" t="n">
        <v>17.79051</v>
      </c>
      <c r="AB71" s="43" t="n">
        <v>20.58832</v>
      </c>
      <c r="AC71" s="43" t="n">
        <v>23.38613</v>
      </c>
      <c r="AD71" s="78" t="n">
        <f aca="false">AB71*AC71</f>
        <v>481.4811280016</v>
      </c>
      <c r="AE71" s="50" t="n">
        <f aca="false">AB71*31</f>
        <v>638.23792</v>
      </c>
      <c r="AF71" s="51" t="n">
        <f aca="false">AC71</f>
        <v>23.38613</v>
      </c>
      <c r="AG71" s="49" t="n">
        <f aca="false">AE71*AF71</f>
        <v>14925.9149680496</v>
      </c>
    </row>
    <row r="72" customFormat="false" ht="12.95" hidden="false" customHeight="true" outlineLevel="0" collapsed="false">
      <c r="A72" s="34" t="s">
        <v>187</v>
      </c>
      <c r="B72" s="0" t="s">
        <v>242</v>
      </c>
      <c r="C72" s="43" t="s">
        <v>203</v>
      </c>
      <c r="D72" s="35" t="n">
        <v>814010</v>
      </c>
      <c r="E72" s="44" t="s">
        <v>241</v>
      </c>
      <c r="F72" s="35" t="s">
        <v>190</v>
      </c>
      <c r="G72" s="0" t="s">
        <v>191</v>
      </c>
      <c r="H72" s="35" t="s">
        <v>163</v>
      </c>
      <c r="I72" s="45" t="n">
        <v>1</v>
      </c>
      <c r="J72" s="45" t="n">
        <v>1</v>
      </c>
      <c r="K72" s="43" t="n">
        <v>49</v>
      </c>
      <c r="L72" s="43" t="n">
        <v>0.9876</v>
      </c>
      <c r="M72" s="78" t="n">
        <f aca="false">K72*L72</f>
        <v>48.3924</v>
      </c>
      <c r="N72" s="50" t="n">
        <f aca="false">K72*31</f>
        <v>1519</v>
      </c>
      <c r="O72" s="51" t="n">
        <f aca="false">L72</f>
        <v>0.9876</v>
      </c>
      <c r="P72" s="49" t="n">
        <f aca="false">N72*O72</f>
        <v>1500.1644</v>
      </c>
      <c r="T72" s="43" t="s">
        <v>203</v>
      </c>
      <c r="U72" s="35" t="n">
        <v>814010</v>
      </c>
      <c r="V72" s="44" t="s">
        <v>241</v>
      </c>
      <c r="W72" s="35" t="s">
        <v>190</v>
      </c>
      <c r="X72" s="0" t="s">
        <v>191</v>
      </c>
      <c r="Y72" s="35" t="s">
        <v>163</v>
      </c>
      <c r="Z72" s="45" t="n">
        <v>11.9876</v>
      </c>
      <c r="AA72" s="45" t="n">
        <v>14.18388</v>
      </c>
      <c r="AB72" s="43" t="n">
        <v>16.38016</v>
      </c>
      <c r="AC72" s="43" t="n">
        <v>18.57644</v>
      </c>
      <c r="AD72" s="78" t="n">
        <f aca="false">AB72*AC72</f>
        <v>304.2850594304</v>
      </c>
      <c r="AE72" s="50" t="n">
        <f aca="false">AB72*31</f>
        <v>507.78496</v>
      </c>
      <c r="AF72" s="51" t="n">
        <f aca="false">AC72</f>
        <v>18.57644</v>
      </c>
      <c r="AG72" s="49" t="n">
        <f aca="false">AE72*AF72</f>
        <v>9432.8368423424</v>
      </c>
    </row>
    <row r="73" customFormat="false" ht="12.95" hidden="false" customHeight="true" outlineLevel="0" collapsed="false">
      <c r="A73" s="34" t="s">
        <v>187</v>
      </c>
      <c r="B73" s="0" t="s">
        <v>243</v>
      </c>
      <c r="C73" s="43" t="s">
        <v>203</v>
      </c>
      <c r="D73" s="35" t="n">
        <v>147035</v>
      </c>
      <c r="E73" s="44" t="s">
        <v>223</v>
      </c>
      <c r="F73" s="35" t="s">
        <v>190</v>
      </c>
      <c r="G73" s="0" t="s">
        <v>191</v>
      </c>
      <c r="H73" s="35" t="s">
        <v>163</v>
      </c>
      <c r="I73" s="45" t="n">
        <v>1</v>
      </c>
      <c r="J73" s="45" t="n">
        <v>1</v>
      </c>
      <c r="K73" s="43" t="n">
        <v>39</v>
      </c>
      <c r="L73" s="43" t="n">
        <v>0.9678</v>
      </c>
      <c r="M73" s="78" t="n">
        <f aca="false">K73*L73</f>
        <v>37.7442</v>
      </c>
      <c r="N73" s="50" t="n">
        <f aca="false">K73*31</f>
        <v>1209</v>
      </c>
      <c r="O73" s="51" t="n">
        <f aca="false">L73</f>
        <v>0.9678</v>
      </c>
      <c r="P73" s="49" t="n">
        <f aca="false">N73*O73</f>
        <v>1170.0702</v>
      </c>
      <c r="T73" s="43" t="s">
        <v>203</v>
      </c>
      <c r="U73" s="35" t="n">
        <v>147035</v>
      </c>
      <c r="V73" s="44" t="s">
        <v>223</v>
      </c>
      <c r="W73" s="35" t="s">
        <v>190</v>
      </c>
      <c r="X73" s="0" t="s">
        <v>191</v>
      </c>
      <c r="Y73" s="35" t="s">
        <v>163</v>
      </c>
      <c r="Z73" s="45" t="n">
        <v>8.46780000000001</v>
      </c>
      <c r="AA73" s="45" t="n">
        <v>9.95814000000001</v>
      </c>
      <c r="AB73" s="43" t="n">
        <v>11.44848</v>
      </c>
      <c r="AC73" s="43" t="n">
        <v>12.93882</v>
      </c>
      <c r="AD73" s="78" t="n">
        <f aca="false">AB73*AC73</f>
        <v>148.1298219936</v>
      </c>
      <c r="AE73" s="50" t="n">
        <f aca="false">AB73*31</f>
        <v>354.90288</v>
      </c>
      <c r="AF73" s="51" t="n">
        <f aca="false">AC73</f>
        <v>12.93882</v>
      </c>
      <c r="AG73" s="49" t="n">
        <f aca="false">AE73*AF73</f>
        <v>4592.0244818016</v>
      </c>
    </row>
    <row r="74" customFormat="false" ht="12.95" hidden="false" customHeight="true" outlineLevel="0" collapsed="false">
      <c r="A74" s="34" t="s">
        <v>187</v>
      </c>
      <c r="B74" s="0" t="s">
        <v>244</v>
      </c>
      <c r="C74" s="43" t="s">
        <v>203</v>
      </c>
      <c r="D74" s="35" t="n">
        <v>814014</v>
      </c>
      <c r="E74" s="44" t="s">
        <v>223</v>
      </c>
      <c r="F74" s="35" t="s">
        <v>190</v>
      </c>
      <c r="G74" s="0" t="s">
        <v>191</v>
      </c>
      <c r="H74" s="35" t="s">
        <v>163</v>
      </c>
      <c r="I74" s="45" t="n">
        <v>1</v>
      </c>
      <c r="J74" s="45" t="n">
        <v>1</v>
      </c>
      <c r="K74" s="43" t="n">
        <v>83</v>
      </c>
      <c r="L74" s="43" t="n">
        <v>0.9693</v>
      </c>
      <c r="M74" s="78" t="n">
        <f aca="false">K74*L74</f>
        <v>80.4519</v>
      </c>
      <c r="N74" s="50" t="n">
        <f aca="false">K74*31</f>
        <v>2573</v>
      </c>
      <c r="O74" s="51" t="n">
        <f aca="false">L74</f>
        <v>0.9693</v>
      </c>
      <c r="P74" s="49" t="n">
        <f aca="false">N74*O74</f>
        <v>2494.0089</v>
      </c>
      <c r="T74" s="43" t="s">
        <v>203</v>
      </c>
      <c r="U74" s="35" t="n">
        <v>814014</v>
      </c>
      <c r="V74" s="44" t="s">
        <v>223</v>
      </c>
      <c r="W74" s="35" t="s">
        <v>190</v>
      </c>
      <c r="X74" s="0" t="s">
        <v>191</v>
      </c>
      <c r="Y74" s="35" t="s">
        <v>163</v>
      </c>
      <c r="Z74" s="45" t="n">
        <v>52.9693</v>
      </c>
      <c r="AA74" s="45" t="n">
        <v>63.36009</v>
      </c>
      <c r="AB74" s="43" t="n">
        <v>73.7508800000001</v>
      </c>
      <c r="AC74" s="43" t="n">
        <v>84.1416700000001</v>
      </c>
      <c r="AD74" s="78" t="n">
        <f aca="false">AB74*AC74</f>
        <v>6205.52220716962</v>
      </c>
      <c r="AE74" s="50" t="n">
        <f aca="false">AB74*31</f>
        <v>2286.27728</v>
      </c>
      <c r="AF74" s="51" t="n">
        <f aca="false">AC74</f>
        <v>84.1416700000001</v>
      </c>
      <c r="AG74" s="49" t="n">
        <f aca="false">AE74*AF74</f>
        <v>192371.188422258</v>
      </c>
    </row>
    <row r="75" customFormat="false" ht="12.95" hidden="false" customHeight="true" outlineLevel="0" collapsed="false">
      <c r="A75" s="34" t="s">
        <v>187</v>
      </c>
      <c r="B75" s="0" t="s">
        <v>245</v>
      </c>
      <c r="C75" s="43" t="s">
        <v>203</v>
      </c>
      <c r="D75" s="35" t="n">
        <v>147036</v>
      </c>
      <c r="E75" s="44" t="s">
        <v>246</v>
      </c>
      <c r="F75" s="35" t="s">
        <v>205</v>
      </c>
      <c r="G75" s="0" t="s">
        <v>191</v>
      </c>
      <c r="H75" s="35" t="s">
        <v>163</v>
      </c>
      <c r="I75" s="45" t="n">
        <v>1</v>
      </c>
      <c r="J75" s="45" t="n">
        <v>1</v>
      </c>
      <c r="K75" s="43" t="n">
        <v>43</v>
      </c>
      <c r="L75" s="43" t="n">
        <v>0.9459</v>
      </c>
      <c r="M75" s="78" t="n">
        <f aca="false">K75*L75</f>
        <v>40.6737</v>
      </c>
      <c r="N75" s="50" t="n">
        <f aca="false">K75*31</f>
        <v>1333</v>
      </c>
      <c r="O75" s="51" t="n">
        <f aca="false">L75</f>
        <v>0.9459</v>
      </c>
      <c r="P75" s="49" t="n">
        <f aca="false">N75*O75</f>
        <v>1260.8847</v>
      </c>
      <c r="T75" s="43" t="s">
        <v>203</v>
      </c>
      <c r="U75" s="35" t="n">
        <v>147036</v>
      </c>
      <c r="V75" s="44" t="s">
        <v>246</v>
      </c>
      <c r="W75" s="35" t="s">
        <v>205</v>
      </c>
      <c r="X75" s="0" t="s">
        <v>191</v>
      </c>
      <c r="Y75" s="35" t="s">
        <v>163</v>
      </c>
      <c r="Z75" s="45" t="n">
        <v>12.4459</v>
      </c>
      <c r="AA75" s="45" t="n">
        <v>14.72967</v>
      </c>
      <c r="AB75" s="43" t="n">
        <v>17.01344</v>
      </c>
      <c r="AC75" s="43" t="n">
        <v>19.29721</v>
      </c>
      <c r="AD75" s="78" t="n">
        <f aca="false">AB75*AC75</f>
        <v>328.3119245024</v>
      </c>
      <c r="AE75" s="50" t="n">
        <f aca="false">AB75*31</f>
        <v>527.41664</v>
      </c>
      <c r="AF75" s="51" t="n">
        <f aca="false">AC75</f>
        <v>19.29721</v>
      </c>
      <c r="AG75" s="49" t="n">
        <f aca="false">AE75*AF75</f>
        <v>10177.6696595744</v>
      </c>
    </row>
    <row r="76" customFormat="false" ht="12.95" hidden="false" customHeight="true" outlineLevel="0" collapsed="false">
      <c r="A76" s="34" t="s">
        <v>187</v>
      </c>
      <c r="B76" s="0" t="s">
        <v>247</v>
      </c>
      <c r="C76" s="43" t="s">
        <v>203</v>
      </c>
      <c r="D76" s="35" t="n">
        <v>514056</v>
      </c>
      <c r="E76" s="44" t="s">
        <v>246</v>
      </c>
      <c r="F76" s="35" t="s">
        <v>205</v>
      </c>
      <c r="G76" s="0" t="s">
        <v>191</v>
      </c>
      <c r="H76" s="35" t="s">
        <v>163</v>
      </c>
      <c r="I76" s="45" t="n">
        <v>1</v>
      </c>
      <c r="J76" s="45" t="n">
        <v>1</v>
      </c>
      <c r="K76" s="43" t="n">
        <v>55</v>
      </c>
      <c r="L76" s="43" t="n">
        <v>0.9447</v>
      </c>
      <c r="M76" s="78" t="n">
        <f aca="false">K76*L76</f>
        <v>51.9585</v>
      </c>
      <c r="N76" s="50" t="n">
        <f aca="false">K76*31</f>
        <v>1705</v>
      </c>
      <c r="O76" s="51" t="n">
        <f aca="false">L76</f>
        <v>0.9447</v>
      </c>
      <c r="P76" s="49" t="n">
        <f aca="false">N76*O76</f>
        <v>1610.7135</v>
      </c>
      <c r="T76" s="43" t="s">
        <v>203</v>
      </c>
      <c r="U76" s="35" t="n">
        <v>514056</v>
      </c>
      <c r="V76" s="44" t="s">
        <v>246</v>
      </c>
      <c r="W76" s="35" t="s">
        <v>205</v>
      </c>
      <c r="X76" s="0" t="s">
        <v>191</v>
      </c>
      <c r="Y76" s="35" t="s">
        <v>163</v>
      </c>
      <c r="Z76" s="45" t="n">
        <v>11.4447</v>
      </c>
      <c r="AA76" s="45" t="n">
        <v>13.52811</v>
      </c>
      <c r="AB76" s="43" t="n">
        <v>15.61152</v>
      </c>
      <c r="AC76" s="43" t="n">
        <v>17.69493</v>
      </c>
      <c r="AD76" s="78" t="n">
        <f aca="false">AB76*AC76</f>
        <v>276.2447535936</v>
      </c>
      <c r="AE76" s="50" t="n">
        <f aca="false">AB76*31</f>
        <v>483.95712</v>
      </c>
      <c r="AF76" s="51" t="n">
        <f aca="false">AC76</f>
        <v>17.69493</v>
      </c>
      <c r="AG76" s="49" t="n">
        <f aca="false">AE76*AF76</f>
        <v>8563.5873614016</v>
      </c>
    </row>
    <row r="77" customFormat="false" ht="12.95" hidden="false" customHeight="true" outlineLevel="0" collapsed="false">
      <c r="A77" s="34" t="s">
        <v>187</v>
      </c>
      <c r="B77" s="0" t="s">
        <v>248</v>
      </c>
      <c r="C77" s="43" t="s">
        <v>203</v>
      </c>
      <c r="D77" s="35" t="n">
        <v>514081</v>
      </c>
      <c r="E77" s="44" t="s">
        <v>249</v>
      </c>
      <c r="F77" s="35" t="s">
        <v>190</v>
      </c>
      <c r="G77" s="0" t="s">
        <v>191</v>
      </c>
      <c r="H77" s="35" t="s">
        <v>163</v>
      </c>
      <c r="I77" s="45" t="n">
        <v>1</v>
      </c>
      <c r="J77" s="45" t="n">
        <v>1</v>
      </c>
      <c r="K77" s="43" t="n">
        <v>14</v>
      </c>
      <c r="L77" s="43" t="n">
        <v>0.9085</v>
      </c>
      <c r="M77" s="78" t="n">
        <f aca="false">K77*L77</f>
        <v>12.719</v>
      </c>
      <c r="N77" s="50" t="n">
        <f aca="false">K77*31</f>
        <v>434</v>
      </c>
      <c r="O77" s="51" t="n">
        <f aca="false">L77</f>
        <v>0.9085</v>
      </c>
      <c r="P77" s="49" t="n">
        <f aca="false">N77*O77</f>
        <v>394.289</v>
      </c>
      <c r="T77" s="43" t="s">
        <v>203</v>
      </c>
      <c r="U77" s="35" t="n">
        <v>514081</v>
      </c>
      <c r="V77" s="44" t="s">
        <v>249</v>
      </c>
      <c r="W77" s="35" t="s">
        <v>190</v>
      </c>
      <c r="X77" s="0" t="s">
        <v>191</v>
      </c>
      <c r="Y77" s="35" t="s">
        <v>163</v>
      </c>
      <c r="Z77" s="45" t="n">
        <v>8.4085</v>
      </c>
      <c r="AA77" s="45" t="n">
        <v>9.88105</v>
      </c>
      <c r="AB77" s="43" t="n">
        <v>11.3536</v>
      </c>
      <c r="AC77" s="43" t="n">
        <v>12.82615</v>
      </c>
      <c r="AD77" s="78" t="n">
        <f aca="false">AB77*AC77</f>
        <v>145.62297664</v>
      </c>
      <c r="AE77" s="50" t="n">
        <f aca="false">AB77*31</f>
        <v>351.9616</v>
      </c>
      <c r="AF77" s="51" t="n">
        <f aca="false">AC77</f>
        <v>12.82615</v>
      </c>
      <c r="AG77" s="49" t="n">
        <f aca="false">AE77*AF77</f>
        <v>4514.31227584</v>
      </c>
    </row>
    <row r="78" customFormat="false" ht="12.95" hidden="false" customHeight="true" outlineLevel="0" collapsed="false">
      <c r="A78" s="34" t="s">
        <v>187</v>
      </c>
      <c r="B78" s="0" t="s">
        <v>250</v>
      </c>
      <c r="C78" s="43" t="s">
        <v>203</v>
      </c>
      <c r="D78" s="35" t="n">
        <v>147038</v>
      </c>
      <c r="E78" s="44" t="s">
        <v>249</v>
      </c>
      <c r="F78" s="35" t="s">
        <v>190</v>
      </c>
      <c r="G78" s="0" t="s">
        <v>191</v>
      </c>
      <c r="H78" s="35" t="s">
        <v>163</v>
      </c>
      <c r="I78" s="45" t="n">
        <v>1</v>
      </c>
      <c r="J78" s="45" t="n">
        <v>1</v>
      </c>
      <c r="K78" s="43" t="n">
        <v>101</v>
      </c>
      <c r="L78" s="79" t="n">
        <v>0.8798</v>
      </c>
      <c r="M78" s="78" t="n">
        <f aca="false">K78*L78</f>
        <v>88.8598</v>
      </c>
      <c r="N78" s="50" t="n">
        <f aca="false">K78*31</f>
        <v>3131</v>
      </c>
      <c r="O78" s="51" t="n">
        <f aca="false">L78</f>
        <v>0.8798</v>
      </c>
      <c r="P78" s="49" t="n">
        <f aca="false">N78*O78</f>
        <v>2754.6538</v>
      </c>
      <c r="T78" s="43" t="s">
        <v>203</v>
      </c>
      <c r="U78" s="35" t="n">
        <v>147038</v>
      </c>
      <c r="V78" s="44" t="s">
        <v>249</v>
      </c>
      <c r="W78" s="35" t="s">
        <v>190</v>
      </c>
      <c r="X78" s="0" t="s">
        <v>191</v>
      </c>
      <c r="Y78" s="35" t="s">
        <v>163</v>
      </c>
      <c r="Z78" s="45" t="n">
        <v>49.8798</v>
      </c>
      <c r="AA78" s="45" t="n">
        <v>59.64374</v>
      </c>
      <c r="AB78" s="43" t="n">
        <v>69.40768</v>
      </c>
      <c r="AC78" s="79" t="n">
        <v>79.17162</v>
      </c>
      <c r="AD78" s="78" t="n">
        <f aca="false">AB78*AC78</f>
        <v>5495.1184660416</v>
      </c>
      <c r="AE78" s="50" t="n">
        <f aca="false">AB78*31</f>
        <v>2151.63808</v>
      </c>
      <c r="AF78" s="51" t="n">
        <f aca="false">AC78</f>
        <v>79.17162</v>
      </c>
      <c r="AG78" s="49" t="n">
        <f aca="false">AE78*AF78</f>
        <v>170348.67244729</v>
      </c>
    </row>
    <row r="79" customFormat="false" ht="12.95" hidden="false" customHeight="true" outlineLevel="0" collapsed="false">
      <c r="A79" s="34" t="s">
        <v>187</v>
      </c>
      <c r="B79" s="0" t="s">
        <v>251</v>
      </c>
      <c r="C79" s="43" t="s">
        <v>203</v>
      </c>
      <c r="D79" s="35" t="n">
        <v>147039</v>
      </c>
      <c r="E79" s="44" t="s">
        <v>252</v>
      </c>
      <c r="F79" s="35" t="s">
        <v>190</v>
      </c>
      <c r="G79" s="0" t="s">
        <v>191</v>
      </c>
      <c r="H79" s="35" t="s">
        <v>163</v>
      </c>
      <c r="I79" s="45" t="n">
        <v>1</v>
      </c>
      <c r="J79" s="45" t="n">
        <v>1</v>
      </c>
      <c r="K79" s="43" t="n">
        <v>33</v>
      </c>
      <c r="L79" s="79" t="n">
        <v>0.968</v>
      </c>
      <c r="M79" s="78" t="n">
        <f aca="false">K79*L79</f>
        <v>31.944</v>
      </c>
      <c r="N79" s="50" t="n">
        <f aca="false">K79*31</f>
        <v>1023</v>
      </c>
      <c r="O79" s="51" t="n">
        <f aca="false">L79</f>
        <v>0.968</v>
      </c>
      <c r="P79" s="49" t="n">
        <f aca="false">N79*O79</f>
        <v>990.264</v>
      </c>
      <c r="T79" s="43" t="s">
        <v>203</v>
      </c>
      <c r="U79" s="35" t="n">
        <v>147039</v>
      </c>
      <c r="V79" s="44" t="s">
        <v>252</v>
      </c>
      <c r="W79" s="35" t="s">
        <v>190</v>
      </c>
      <c r="X79" s="0" t="s">
        <v>191</v>
      </c>
      <c r="Y79" s="35" t="s">
        <v>163</v>
      </c>
      <c r="Z79" s="45" t="n">
        <v>7.96800000000001</v>
      </c>
      <c r="AA79" s="45" t="n">
        <v>9.35840000000001</v>
      </c>
      <c r="AB79" s="43" t="n">
        <v>10.7488</v>
      </c>
      <c r="AC79" s="79" t="n">
        <v>12.1392</v>
      </c>
      <c r="AD79" s="78" t="n">
        <f aca="false">AB79*AC79</f>
        <v>130.48183296</v>
      </c>
      <c r="AE79" s="50" t="n">
        <f aca="false">AB79*31</f>
        <v>333.2128</v>
      </c>
      <c r="AF79" s="51" t="n">
        <f aca="false">AC79</f>
        <v>12.1392</v>
      </c>
      <c r="AG79" s="49" t="n">
        <f aca="false">AE79*AF79</f>
        <v>4044.93682176</v>
      </c>
    </row>
    <row r="80" customFormat="false" ht="12.95" hidden="false" customHeight="true" outlineLevel="0" collapsed="false">
      <c r="A80" s="34" t="s">
        <v>187</v>
      </c>
      <c r="B80" s="80" t="s">
        <v>253</v>
      </c>
      <c r="C80" s="43" t="s">
        <v>203</v>
      </c>
      <c r="D80" s="43" t="n">
        <v>514054</v>
      </c>
      <c r="E80" s="81" t="s">
        <v>254</v>
      </c>
      <c r="F80" s="43" t="s">
        <v>190</v>
      </c>
      <c r="G80" s="80" t="s">
        <v>191</v>
      </c>
      <c r="H80" s="35" t="s">
        <v>163</v>
      </c>
      <c r="I80" s="45" t="n">
        <v>1</v>
      </c>
      <c r="J80" s="45" t="n">
        <v>1</v>
      </c>
      <c r="K80" s="43" t="n">
        <v>54</v>
      </c>
      <c r="L80" s="43" t="n">
        <v>0.9724</v>
      </c>
      <c r="M80" s="78" t="n">
        <f aca="false">K80*L80</f>
        <v>52.5096</v>
      </c>
      <c r="N80" s="50" t="n">
        <f aca="false">K80*31</f>
        <v>1674</v>
      </c>
      <c r="O80" s="51" t="n">
        <f aca="false">L80</f>
        <v>0.9724</v>
      </c>
      <c r="P80" s="49" t="n">
        <f aca="false">N80*O80</f>
        <v>1627.7976</v>
      </c>
      <c r="T80" s="43" t="s">
        <v>203</v>
      </c>
      <c r="U80" s="43" t="n">
        <v>514054</v>
      </c>
      <c r="V80" s="81" t="s">
        <v>254</v>
      </c>
      <c r="W80" s="43" t="s">
        <v>190</v>
      </c>
      <c r="X80" s="80" t="s">
        <v>191</v>
      </c>
      <c r="Y80" s="35" t="s">
        <v>163</v>
      </c>
      <c r="Z80" s="45" t="n">
        <v>35.4724</v>
      </c>
      <c r="AA80" s="45" t="n">
        <v>42.36412</v>
      </c>
      <c r="AB80" s="43" t="n">
        <v>49.25584</v>
      </c>
      <c r="AC80" s="43" t="n">
        <v>56.14756</v>
      </c>
      <c r="AD80" s="78" t="n">
        <f aca="false">AB80*AC80</f>
        <v>2765.5952317504</v>
      </c>
      <c r="AE80" s="50" t="n">
        <f aca="false">AB80*31</f>
        <v>1526.93104</v>
      </c>
      <c r="AF80" s="51" t="n">
        <f aca="false">AC80</f>
        <v>56.14756</v>
      </c>
      <c r="AG80" s="49" t="n">
        <f aca="false">AE80*AF80</f>
        <v>85733.4521842624</v>
      </c>
    </row>
    <row r="81" customFormat="false" ht="12.95" hidden="false" customHeight="true" outlineLevel="0" collapsed="false">
      <c r="A81" s="34" t="s">
        <v>187</v>
      </c>
      <c r="B81" s="0" t="s">
        <v>255</v>
      </c>
      <c r="C81" s="43" t="s">
        <v>203</v>
      </c>
      <c r="D81" s="35" t="n">
        <v>147040</v>
      </c>
      <c r="E81" s="44" t="s">
        <v>256</v>
      </c>
      <c r="F81" s="35" t="s">
        <v>190</v>
      </c>
      <c r="G81" s="0" t="s">
        <v>191</v>
      </c>
      <c r="H81" s="35" t="s">
        <v>163</v>
      </c>
      <c r="I81" s="45" t="n">
        <v>1</v>
      </c>
      <c r="J81" s="45" t="n">
        <v>1</v>
      </c>
      <c r="K81" s="43" t="n">
        <v>27</v>
      </c>
      <c r="L81" s="43" t="n">
        <v>0.9815</v>
      </c>
      <c r="M81" s="78" t="n">
        <f aca="false">K81*L81</f>
        <v>26.5005</v>
      </c>
      <c r="N81" s="50" t="n">
        <f aca="false">K81*31</f>
        <v>837</v>
      </c>
      <c r="O81" s="51" t="n">
        <f aca="false">L81</f>
        <v>0.9815</v>
      </c>
      <c r="P81" s="49" t="n">
        <f aca="false">N81*O81</f>
        <v>821.5155</v>
      </c>
      <c r="T81" s="43" t="s">
        <v>203</v>
      </c>
      <c r="U81" s="35" t="n">
        <v>147040</v>
      </c>
      <c r="V81" s="44" t="s">
        <v>256</v>
      </c>
      <c r="W81" s="35" t="s">
        <v>190</v>
      </c>
      <c r="X81" s="0" t="s">
        <v>191</v>
      </c>
      <c r="Y81" s="35" t="s">
        <v>163</v>
      </c>
      <c r="Z81" s="45" t="n">
        <v>7.4815</v>
      </c>
      <c r="AA81" s="45" t="n">
        <v>8.77595000000001</v>
      </c>
      <c r="AB81" s="43" t="n">
        <v>10.0704</v>
      </c>
      <c r="AC81" s="43" t="n">
        <v>11.36485</v>
      </c>
      <c r="AD81" s="78" t="n">
        <f aca="false">AB81*AC81</f>
        <v>114.44858544</v>
      </c>
      <c r="AE81" s="50" t="n">
        <f aca="false">AB81*31</f>
        <v>312.1824</v>
      </c>
      <c r="AF81" s="51" t="n">
        <f aca="false">AC81</f>
        <v>11.36485</v>
      </c>
      <c r="AG81" s="49" t="n">
        <f aca="false">AE81*AF81</f>
        <v>3547.90614864</v>
      </c>
    </row>
    <row r="82" customFormat="false" ht="12.95" hidden="false" customHeight="true" outlineLevel="0" collapsed="false">
      <c r="A82" s="34" t="s">
        <v>187</v>
      </c>
      <c r="B82" s="0" t="s">
        <v>257</v>
      </c>
      <c r="C82" s="43" t="s">
        <v>203</v>
      </c>
      <c r="D82" s="35" t="n">
        <v>514084</v>
      </c>
      <c r="E82" s="44" t="s">
        <v>256</v>
      </c>
      <c r="F82" s="35" t="s">
        <v>190</v>
      </c>
      <c r="G82" s="0" t="s">
        <v>191</v>
      </c>
      <c r="H82" s="35" t="s">
        <v>163</v>
      </c>
      <c r="I82" s="45" t="n">
        <v>1</v>
      </c>
      <c r="J82" s="45" t="n">
        <v>1</v>
      </c>
      <c r="K82" s="43" t="n">
        <v>80</v>
      </c>
      <c r="L82" s="43" t="n">
        <v>0.9856</v>
      </c>
      <c r="M82" s="78" t="n">
        <f aca="false">K82*L82</f>
        <v>78.848</v>
      </c>
      <c r="N82" s="50" t="n">
        <f aca="false">K82*31</f>
        <v>2480</v>
      </c>
      <c r="O82" s="51" t="n">
        <f aca="false">L82</f>
        <v>0.9856</v>
      </c>
      <c r="P82" s="49" t="n">
        <f aca="false">N82*O82</f>
        <v>2444.288</v>
      </c>
      <c r="T82" s="43" t="s">
        <v>203</v>
      </c>
      <c r="U82" s="35" t="n">
        <v>514084</v>
      </c>
      <c r="V82" s="44" t="s">
        <v>256</v>
      </c>
      <c r="W82" s="35" t="s">
        <v>190</v>
      </c>
      <c r="X82" s="0" t="s">
        <v>191</v>
      </c>
      <c r="Y82" s="35" t="s">
        <v>163</v>
      </c>
      <c r="Z82" s="45" t="n">
        <v>24.4856</v>
      </c>
      <c r="AA82" s="45" t="n">
        <v>29.18128</v>
      </c>
      <c r="AB82" s="43" t="n">
        <v>33.87696</v>
      </c>
      <c r="AC82" s="43" t="n">
        <v>38.57264</v>
      </c>
      <c r="AD82" s="78" t="n">
        <f aca="false">AB82*AC82</f>
        <v>1306.7237823744</v>
      </c>
      <c r="AE82" s="50" t="n">
        <f aca="false">AB82*31</f>
        <v>1050.18576</v>
      </c>
      <c r="AF82" s="51" t="n">
        <f aca="false">AC82</f>
        <v>38.57264</v>
      </c>
      <c r="AG82" s="49" t="n">
        <f aca="false">AE82*AF82</f>
        <v>40508.4372536064</v>
      </c>
    </row>
    <row r="83" customFormat="false" ht="12.95" hidden="false" customHeight="true" outlineLevel="0" collapsed="false">
      <c r="A83" s="34" t="s">
        <v>187</v>
      </c>
      <c r="B83" s="0" t="s">
        <v>258</v>
      </c>
      <c r="C83" s="43" t="s">
        <v>203</v>
      </c>
      <c r="D83" s="35" t="n">
        <v>147041</v>
      </c>
      <c r="E83" s="44" t="s">
        <v>254</v>
      </c>
      <c r="F83" s="35" t="s">
        <v>190</v>
      </c>
      <c r="G83" s="0" t="s">
        <v>191</v>
      </c>
      <c r="H83" s="35" t="s">
        <v>163</v>
      </c>
      <c r="I83" s="45" t="n">
        <v>1</v>
      </c>
      <c r="J83" s="45" t="n">
        <v>1</v>
      </c>
      <c r="K83" s="43" t="n">
        <v>28</v>
      </c>
      <c r="L83" s="43" t="n">
        <v>0.9622</v>
      </c>
      <c r="M83" s="78" t="n">
        <f aca="false">K83*L83</f>
        <v>26.9416</v>
      </c>
      <c r="N83" s="50" t="n">
        <f aca="false">K83*31</f>
        <v>868</v>
      </c>
      <c r="O83" s="51" t="n">
        <f aca="false">L83</f>
        <v>0.9622</v>
      </c>
      <c r="P83" s="49" t="n">
        <f aca="false">N83*O83</f>
        <v>835.1896</v>
      </c>
      <c r="T83" s="43" t="s">
        <v>203</v>
      </c>
      <c r="U83" s="35" t="n">
        <v>147041</v>
      </c>
      <c r="V83" s="44" t="s">
        <v>254</v>
      </c>
      <c r="W83" s="35" t="s">
        <v>190</v>
      </c>
      <c r="X83" s="0" t="s">
        <v>191</v>
      </c>
      <c r="Y83" s="35" t="s">
        <v>163</v>
      </c>
      <c r="Z83" s="45" t="n">
        <v>10.4622</v>
      </c>
      <c r="AA83" s="45" t="n">
        <v>12.35086</v>
      </c>
      <c r="AB83" s="43" t="n">
        <v>14.23952</v>
      </c>
      <c r="AC83" s="43" t="n">
        <v>16.12818</v>
      </c>
      <c r="AD83" s="78" t="n">
        <f aca="false">AB83*AC83</f>
        <v>229.6575416736</v>
      </c>
      <c r="AE83" s="50" t="n">
        <f aca="false">AB83*31</f>
        <v>441.42512</v>
      </c>
      <c r="AF83" s="51" t="n">
        <f aca="false">AC83</f>
        <v>16.12818</v>
      </c>
      <c r="AG83" s="49" t="n">
        <f aca="false">AE83*AF83</f>
        <v>7119.3837918816</v>
      </c>
    </row>
    <row r="84" customFormat="false" ht="12.95" hidden="false" customHeight="true" outlineLevel="0" collapsed="false">
      <c r="A84" s="34" t="s">
        <v>187</v>
      </c>
      <c r="B84" s="0" t="s">
        <v>259</v>
      </c>
      <c r="C84" s="43" t="s">
        <v>203</v>
      </c>
      <c r="D84" s="35" t="n">
        <v>514087</v>
      </c>
      <c r="E84" s="44" t="s">
        <v>254</v>
      </c>
      <c r="F84" s="35" t="s">
        <v>190</v>
      </c>
      <c r="G84" s="0" t="s">
        <v>191</v>
      </c>
      <c r="H84" s="35" t="s">
        <v>163</v>
      </c>
      <c r="I84" s="45" t="n">
        <v>1</v>
      </c>
      <c r="J84" s="45" t="n">
        <v>1</v>
      </c>
      <c r="K84" s="43" t="n">
        <v>41</v>
      </c>
      <c r="L84" s="43" t="n">
        <v>0.8987</v>
      </c>
      <c r="M84" s="78" t="n">
        <f aca="false">K84*L84</f>
        <v>36.8467</v>
      </c>
      <c r="N84" s="50" t="n">
        <f aca="false">K84*31</f>
        <v>1271</v>
      </c>
      <c r="O84" s="51" t="n">
        <f aca="false">L84</f>
        <v>0.8987</v>
      </c>
      <c r="P84" s="49" t="n">
        <f aca="false">N84*O84</f>
        <v>1142.2477</v>
      </c>
      <c r="T84" s="43" t="s">
        <v>203</v>
      </c>
      <c r="U84" s="35" t="n">
        <v>514087</v>
      </c>
      <c r="V84" s="44" t="s">
        <v>254</v>
      </c>
      <c r="W84" s="35" t="s">
        <v>190</v>
      </c>
      <c r="X84" s="0" t="s">
        <v>191</v>
      </c>
      <c r="Y84" s="35" t="s">
        <v>163</v>
      </c>
      <c r="Z84" s="45" t="n">
        <v>8.8987</v>
      </c>
      <c r="AA84" s="45" t="n">
        <v>10.46831</v>
      </c>
      <c r="AB84" s="43" t="n">
        <v>12.03792</v>
      </c>
      <c r="AC84" s="43" t="n">
        <v>13.60753</v>
      </c>
      <c r="AD84" s="78" t="n">
        <f aca="false">AB84*AC84</f>
        <v>163.8063575376</v>
      </c>
      <c r="AE84" s="50" t="n">
        <f aca="false">AB84*31</f>
        <v>373.17552</v>
      </c>
      <c r="AF84" s="51" t="n">
        <f aca="false">AC84</f>
        <v>13.60753</v>
      </c>
      <c r="AG84" s="49" t="n">
        <f aca="false">AE84*AF84</f>
        <v>5077.9970836656</v>
      </c>
    </row>
    <row r="85" customFormat="false" ht="12.95" hidden="false" customHeight="true" outlineLevel="0" collapsed="false">
      <c r="A85" s="34" t="s">
        <v>187</v>
      </c>
      <c r="B85" s="0" t="s">
        <v>260</v>
      </c>
      <c r="C85" s="43" t="s">
        <v>203</v>
      </c>
      <c r="D85" s="35" t="n">
        <v>147042</v>
      </c>
      <c r="E85" s="44" t="s">
        <v>261</v>
      </c>
      <c r="F85" s="35" t="s">
        <v>190</v>
      </c>
      <c r="G85" s="0" t="s">
        <v>191</v>
      </c>
      <c r="H85" s="35" t="s">
        <v>163</v>
      </c>
      <c r="I85" s="45" t="n">
        <v>1</v>
      </c>
      <c r="J85" s="45" t="n">
        <v>1</v>
      </c>
      <c r="K85" s="43" t="n">
        <v>55</v>
      </c>
      <c r="L85" s="79" t="n">
        <v>0.9595</v>
      </c>
      <c r="M85" s="78" t="n">
        <f aca="false">K85*L85</f>
        <v>52.7725</v>
      </c>
      <c r="N85" s="50" t="n">
        <f aca="false">K85*31</f>
        <v>1705</v>
      </c>
      <c r="O85" s="51" t="n">
        <f aca="false">L85</f>
        <v>0.9595</v>
      </c>
      <c r="P85" s="49" t="n">
        <f aca="false">N85*O85</f>
        <v>1635.9475</v>
      </c>
      <c r="T85" s="43" t="s">
        <v>203</v>
      </c>
      <c r="U85" s="35" t="n">
        <v>147042</v>
      </c>
      <c r="V85" s="44" t="s">
        <v>261</v>
      </c>
      <c r="W85" s="35" t="s">
        <v>190</v>
      </c>
      <c r="X85" s="0" t="s">
        <v>191</v>
      </c>
      <c r="Y85" s="35" t="s">
        <v>163</v>
      </c>
      <c r="Z85" s="45" t="n">
        <v>27.9595</v>
      </c>
      <c r="AA85" s="45" t="n">
        <v>33.34735</v>
      </c>
      <c r="AB85" s="43" t="n">
        <v>38.7352</v>
      </c>
      <c r="AC85" s="79" t="n">
        <v>44.12305</v>
      </c>
      <c r="AD85" s="78" t="n">
        <f aca="false">AB85*AC85</f>
        <v>1709.11516636</v>
      </c>
      <c r="AE85" s="50" t="n">
        <f aca="false">AB85*31</f>
        <v>1200.7912</v>
      </c>
      <c r="AF85" s="51" t="n">
        <f aca="false">AC85</f>
        <v>44.12305</v>
      </c>
      <c r="AG85" s="49" t="n">
        <f aca="false">AE85*AF85</f>
        <v>52982.57015716</v>
      </c>
    </row>
    <row r="86" customFormat="false" ht="12.95" hidden="false" customHeight="true" outlineLevel="0" collapsed="false">
      <c r="A86" s="34" t="s">
        <v>187</v>
      </c>
      <c r="B86" s="0" t="s">
        <v>262</v>
      </c>
      <c r="C86" s="43" t="s">
        <v>203</v>
      </c>
      <c r="D86" s="35" t="n">
        <v>514055</v>
      </c>
      <c r="E86" s="44" t="s">
        <v>261</v>
      </c>
      <c r="F86" s="35" t="s">
        <v>190</v>
      </c>
      <c r="G86" s="0" t="s">
        <v>191</v>
      </c>
      <c r="H86" s="35" t="s">
        <v>163</v>
      </c>
      <c r="I86" s="45" t="n">
        <v>1</v>
      </c>
      <c r="J86" s="45" t="n">
        <v>1</v>
      </c>
      <c r="K86" s="43" t="n">
        <v>69</v>
      </c>
      <c r="L86" s="79" t="n">
        <v>0.9504</v>
      </c>
      <c r="M86" s="78" t="n">
        <f aca="false">K86*L86</f>
        <v>65.5776</v>
      </c>
      <c r="N86" s="50" t="n">
        <f aca="false">K86*31</f>
        <v>2139</v>
      </c>
      <c r="O86" s="51" t="n">
        <f aca="false">L86</f>
        <v>0.9504</v>
      </c>
      <c r="P86" s="49" t="n">
        <f aca="false">N86*O86</f>
        <v>2032.9056</v>
      </c>
      <c r="T86" s="43" t="s">
        <v>203</v>
      </c>
      <c r="U86" s="35" t="n">
        <v>514055</v>
      </c>
      <c r="V86" s="44" t="s">
        <v>261</v>
      </c>
      <c r="W86" s="35" t="s">
        <v>190</v>
      </c>
      <c r="X86" s="0" t="s">
        <v>191</v>
      </c>
      <c r="Y86" s="35" t="s">
        <v>163</v>
      </c>
      <c r="Z86" s="45" t="n">
        <v>29.4504</v>
      </c>
      <c r="AA86" s="45" t="n">
        <v>35.13552</v>
      </c>
      <c r="AB86" s="43" t="n">
        <v>40.82064</v>
      </c>
      <c r="AC86" s="79" t="n">
        <v>46.50576</v>
      </c>
      <c r="AD86" s="78" t="n">
        <f aca="false">AB86*AC86</f>
        <v>1898.3948868864</v>
      </c>
      <c r="AE86" s="50" t="n">
        <f aca="false">AB86*31</f>
        <v>1265.43984</v>
      </c>
      <c r="AF86" s="51" t="n">
        <f aca="false">AC86</f>
        <v>46.50576</v>
      </c>
      <c r="AG86" s="49" t="n">
        <f aca="false">AE86*AF86</f>
        <v>58850.2414934784</v>
      </c>
    </row>
    <row r="87" customFormat="false" ht="12.95" hidden="false" customHeight="true" outlineLevel="0" collapsed="false">
      <c r="A87" s="34" t="s">
        <v>187</v>
      </c>
      <c r="B87" s="0" t="s">
        <v>263</v>
      </c>
      <c r="C87" s="43" t="s">
        <v>203</v>
      </c>
      <c r="D87" s="35" t="n">
        <v>147044</v>
      </c>
      <c r="E87" s="44" t="s">
        <v>264</v>
      </c>
      <c r="F87" s="35" t="s">
        <v>190</v>
      </c>
      <c r="G87" s="0" t="s">
        <v>191</v>
      </c>
      <c r="H87" s="35" t="s">
        <v>163</v>
      </c>
      <c r="I87" s="45" t="n">
        <v>1</v>
      </c>
      <c r="J87" s="45" t="n">
        <v>1</v>
      </c>
      <c r="K87" s="43" t="n">
        <v>48</v>
      </c>
      <c r="L87" s="43" t="n">
        <v>0.9578</v>
      </c>
      <c r="M87" s="78" t="n">
        <f aca="false">K87*L87</f>
        <v>45.9744</v>
      </c>
      <c r="N87" s="50" t="n">
        <f aca="false">K87*31</f>
        <v>1488</v>
      </c>
      <c r="O87" s="51" t="n">
        <f aca="false">L87</f>
        <v>0.9578</v>
      </c>
      <c r="P87" s="49" t="n">
        <f aca="false">N87*O87</f>
        <v>1425.2064</v>
      </c>
      <c r="T87" s="43" t="s">
        <v>203</v>
      </c>
      <c r="U87" s="35" t="n">
        <v>147044</v>
      </c>
      <c r="V87" s="44" t="s">
        <v>264</v>
      </c>
      <c r="W87" s="35" t="s">
        <v>190</v>
      </c>
      <c r="X87" s="0" t="s">
        <v>191</v>
      </c>
      <c r="Y87" s="35" t="s">
        <v>163</v>
      </c>
      <c r="Z87" s="45" t="n">
        <v>24.4578</v>
      </c>
      <c r="AA87" s="45" t="n">
        <v>29.14514</v>
      </c>
      <c r="AB87" s="43" t="n">
        <v>33.83248</v>
      </c>
      <c r="AC87" s="43" t="n">
        <v>38.51982</v>
      </c>
      <c r="AD87" s="78" t="n">
        <f aca="false">AB87*AC87</f>
        <v>1303.2210397536</v>
      </c>
      <c r="AE87" s="50" t="n">
        <f aca="false">AB87*31</f>
        <v>1048.80688</v>
      </c>
      <c r="AF87" s="51" t="n">
        <f aca="false">AC87</f>
        <v>38.51982</v>
      </c>
      <c r="AG87" s="49" t="n">
        <f aca="false">AE87*AF87</f>
        <v>40399.8522323616</v>
      </c>
    </row>
    <row r="88" customFormat="false" ht="12.95" hidden="false" customHeight="true" outlineLevel="0" collapsed="false">
      <c r="A88" s="34" t="s">
        <v>187</v>
      </c>
      <c r="B88" s="80" t="s">
        <v>265</v>
      </c>
      <c r="C88" s="43" t="s">
        <v>203</v>
      </c>
      <c r="D88" s="43" t="n">
        <v>514072</v>
      </c>
      <c r="E88" s="81" t="s">
        <v>266</v>
      </c>
      <c r="F88" s="43" t="s">
        <v>190</v>
      </c>
      <c r="G88" s="0" t="s">
        <v>191</v>
      </c>
      <c r="H88" s="35" t="s">
        <v>163</v>
      </c>
      <c r="I88" s="45" t="n">
        <v>1</v>
      </c>
      <c r="J88" s="45" t="n">
        <v>1</v>
      </c>
      <c r="K88" s="43" t="n">
        <v>0</v>
      </c>
      <c r="L88" s="43" t="n">
        <v>0.935</v>
      </c>
      <c r="M88" s="78" t="n">
        <f aca="false">K88*L88</f>
        <v>0</v>
      </c>
      <c r="N88" s="50" t="n">
        <f aca="false">K88*31</f>
        <v>0</v>
      </c>
      <c r="O88" s="51" t="n">
        <f aca="false">L88</f>
        <v>0.935</v>
      </c>
      <c r="P88" s="49" t="n">
        <f aca="false">N88*O88</f>
        <v>0</v>
      </c>
      <c r="T88" s="43" t="s">
        <v>203</v>
      </c>
      <c r="U88" s="43" t="n">
        <v>514072</v>
      </c>
      <c r="V88" s="81" t="s">
        <v>266</v>
      </c>
      <c r="W88" s="43" t="s">
        <v>190</v>
      </c>
      <c r="X88" s="0" t="s">
        <v>191</v>
      </c>
      <c r="Y88" s="35" t="s">
        <v>163</v>
      </c>
      <c r="Z88" s="45" t="n">
        <v>0.435</v>
      </c>
      <c r="AA88" s="45" t="n">
        <v>0.3155</v>
      </c>
      <c r="AB88" s="43" t="n">
        <v>0.196</v>
      </c>
      <c r="AC88" s="43" t="n">
        <v>0.0765</v>
      </c>
      <c r="AD88" s="78" t="n">
        <f aca="false">AB88*AC88</f>
        <v>0.014994</v>
      </c>
      <c r="AE88" s="50" t="n">
        <f aca="false">AB88*31</f>
        <v>6.076</v>
      </c>
      <c r="AF88" s="51" t="n">
        <f aca="false">AC88</f>
        <v>0.0765</v>
      </c>
      <c r="AG88" s="49" t="n">
        <f aca="false">AE88*AF88</f>
        <v>0.464814</v>
      </c>
    </row>
    <row r="89" customFormat="false" ht="12.95" hidden="false" customHeight="true" outlineLevel="0" collapsed="false">
      <c r="A89" s="34" t="s">
        <v>187</v>
      </c>
      <c r="B89" s="0" t="s">
        <v>267</v>
      </c>
      <c r="C89" s="43" t="s">
        <v>203</v>
      </c>
      <c r="D89" s="35" t="n">
        <v>147045</v>
      </c>
      <c r="E89" s="44" t="s">
        <v>268</v>
      </c>
      <c r="F89" s="35" t="s">
        <v>190</v>
      </c>
      <c r="G89" s="0" t="s">
        <v>191</v>
      </c>
      <c r="H89" s="35" t="s">
        <v>163</v>
      </c>
      <c r="I89" s="45" t="n">
        <v>1</v>
      </c>
      <c r="J89" s="45" t="n">
        <v>1</v>
      </c>
      <c r="K89" s="43" t="n">
        <v>21</v>
      </c>
      <c r="L89" s="79" t="n">
        <v>0.998</v>
      </c>
      <c r="M89" s="78" t="n">
        <f aca="false">K89*L89</f>
        <v>20.958</v>
      </c>
      <c r="N89" s="50" t="n">
        <f aca="false">K89*31</f>
        <v>651</v>
      </c>
      <c r="O89" s="51" t="n">
        <f aca="false">L89</f>
        <v>0.998</v>
      </c>
      <c r="P89" s="49" t="n">
        <f aca="false">N89*O89</f>
        <v>649.698</v>
      </c>
      <c r="T89" s="43" t="s">
        <v>203</v>
      </c>
      <c r="U89" s="35" t="n">
        <v>147045</v>
      </c>
      <c r="V89" s="44" t="s">
        <v>268</v>
      </c>
      <c r="W89" s="35" t="s">
        <v>190</v>
      </c>
      <c r="X89" s="0" t="s">
        <v>191</v>
      </c>
      <c r="Y89" s="35" t="s">
        <v>163</v>
      </c>
      <c r="Z89" s="45" t="n">
        <v>9.998</v>
      </c>
      <c r="AA89" s="45" t="n">
        <v>11.7974</v>
      </c>
      <c r="AB89" s="43" t="n">
        <v>13.5968</v>
      </c>
      <c r="AC89" s="79" t="n">
        <v>15.3962</v>
      </c>
      <c r="AD89" s="78" t="n">
        <f aca="false">AB89*AC89</f>
        <v>209.33905216</v>
      </c>
      <c r="AE89" s="50" t="n">
        <f aca="false">AB89*31</f>
        <v>421.5008</v>
      </c>
      <c r="AF89" s="51" t="n">
        <f aca="false">AC89</f>
        <v>15.3962</v>
      </c>
      <c r="AG89" s="49" t="n">
        <f aca="false">AE89*AF89</f>
        <v>6489.51061696</v>
      </c>
    </row>
    <row r="90" customFormat="false" ht="12.95" hidden="false" customHeight="true" outlineLevel="0" collapsed="false">
      <c r="A90" s="34" t="s">
        <v>187</v>
      </c>
      <c r="B90" s="0" t="s">
        <v>269</v>
      </c>
      <c r="C90" s="43" t="s">
        <v>203</v>
      </c>
      <c r="D90" s="35" t="n">
        <v>514071</v>
      </c>
      <c r="E90" s="44" t="s">
        <v>268</v>
      </c>
      <c r="F90" s="35" t="s">
        <v>190</v>
      </c>
      <c r="G90" s="0" t="s">
        <v>191</v>
      </c>
      <c r="H90" s="35" t="s">
        <v>163</v>
      </c>
      <c r="I90" s="45" t="n">
        <v>1</v>
      </c>
      <c r="J90" s="45" t="n">
        <v>1</v>
      </c>
      <c r="K90" s="43" t="n">
        <v>42</v>
      </c>
      <c r="L90" s="43" t="n">
        <v>0.9981</v>
      </c>
      <c r="M90" s="78" t="n">
        <f aca="false">K90*L90</f>
        <v>41.9202</v>
      </c>
      <c r="N90" s="50" t="n">
        <f aca="false">K90*31</f>
        <v>1302</v>
      </c>
      <c r="O90" s="51" t="n">
        <f aca="false">L90</f>
        <v>0.9981</v>
      </c>
      <c r="P90" s="49" t="n">
        <f aca="false">N90*O90</f>
        <v>1299.5262</v>
      </c>
      <c r="T90" s="43" t="s">
        <v>203</v>
      </c>
      <c r="U90" s="35" t="n">
        <v>514071</v>
      </c>
      <c r="V90" s="44" t="s">
        <v>268</v>
      </c>
      <c r="W90" s="35" t="s">
        <v>190</v>
      </c>
      <c r="X90" s="0" t="s">
        <v>191</v>
      </c>
      <c r="Y90" s="35" t="s">
        <v>163</v>
      </c>
      <c r="Z90" s="45" t="n">
        <v>19.4981</v>
      </c>
      <c r="AA90" s="45" t="n">
        <v>23.19753</v>
      </c>
      <c r="AB90" s="43" t="n">
        <v>26.89696</v>
      </c>
      <c r="AC90" s="43" t="n">
        <v>30.59639</v>
      </c>
      <c r="AD90" s="78" t="n">
        <f aca="false">AB90*AC90</f>
        <v>822.9498779744</v>
      </c>
      <c r="AE90" s="50" t="n">
        <f aca="false">AB90*31</f>
        <v>833.80576</v>
      </c>
      <c r="AF90" s="51" t="n">
        <f aca="false">AC90</f>
        <v>30.59639</v>
      </c>
      <c r="AG90" s="49" t="n">
        <f aca="false">AE90*AF90</f>
        <v>25511.4462172064</v>
      </c>
    </row>
    <row r="91" customFormat="false" ht="12.95" hidden="false" customHeight="true" outlineLevel="0" collapsed="false">
      <c r="A91" s="34" t="s">
        <v>187</v>
      </c>
      <c r="B91" s="0" t="s">
        <v>270</v>
      </c>
      <c r="C91" s="43" t="s">
        <v>203</v>
      </c>
      <c r="D91" s="35" t="n">
        <v>147046</v>
      </c>
      <c r="E91" s="44" t="s">
        <v>208</v>
      </c>
      <c r="F91" s="35" t="s">
        <v>205</v>
      </c>
      <c r="G91" s="0" t="s">
        <v>191</v>
      </c>
      <c r="H91" s="35" t="s">
        <v>163</v>
      </c>
      <c r="I91" s="45" t="n">
        <v>1</v>
      </c>
      <c r="J91" s="45" t="n">
        <v>1</v>
      </c>
      <c r="K91" s="43" t="n">
        <v>48</v>
      </c>
      <c r="L91" s="43" t="n">
        <v>0.8082</v>
      </c>
      <c r="M91" s="78" t="n">
        <f aca="false">K91*L91</f>
        <v>38.7936</v>
      </c>
      <c r="N91" s="50" t="n">
        <f aca="false">K91*31</f>
        <v>1488</v>
      </c>
      <c r="O91" s="51" t="n">
        <f aca="false">L91</f>
        <v>0.8082</v>
      </c>
      <c r="P91" s="49" t="n">
        <f aca="false">N91*O91</f>
        <v>1202.6016</v>
      </c>
      <c r="T91" s="43" t="s">
        <v>203</v>
      </c>
      <c r="U91" s="35" t="n">
        <v>147046</v>
      </c>
      <c r="V91" s="44" t="s">
        <v>208</v>
      </c>
      <c r="W91" s="35" t="s">
        <v>205</v>
      </c>
      <c r="X91" s="0" t="s">
        <v>191</v>
      </c>
      <c r="Y91" s="35" t="s">
        <v>163</v>
      </c>
      <c r="Z91" s="45" t="n">
        <v>23.3082</v>
      </c>
      <c r="AA91" s="45" t="n">
        <v>27.75066</v>
      </c>
      <c r="AB91" s="43" t="n">
        <v>32.19312</v>
      </c>
      <c r="AC91" s="43" t="n">
        <v>36.63558</v>
      </c>
      <c r="AD91" s="78" t="n">
        <f aca="false">AB91*AC91</f>
        <v>1179.4136232096</v>
      </c>
      <c r="AE91" s="50" t="n">
        <f aca="false">AB91*31</f>
        <v>997.98672</v>
      </c>
      <c r="AF91" s="51" t="n">
        <f aca="false">AC91</f>
        <v>36.63558</v>
      </c>
      <c r="AG91" s="49" t="n">
        <f aca="false">AE91*AF91</f>
        <v>36561.8223194976</v>
      </c>
    </row>
    <row r="92" customFormat="false" ht="12.95" hidden="false" customHeight="true" outlineLevel="0" collapsed="false">
      <c r="A92" s="34" t="s">
        <v>187</v>
      </c>
      <c r="B92" s="80" t="s">
        <v>271</v>
      </c>
      <c r="C92" s="43" t="s">
        <v>203</v>
      </c>
      <c r="D92" s="43" t="n">
        <v>514057</v>
      </c>
      <c r="E92" s="81" t="s">
        <v>272</v>
      </c>
      <c r="F92" s="43" t="s">
        <v>205</v>
      </c>
      <c r="G92" s="0" t="s">
        <v>191</v>
      </c>
      <c r="H92" s="35" t="s">
        <v>163</v>
      </c>
      <c r="I92" s="45" t="n">
        <v>1</v>
      </c>
      <c r="J92" s="45" t="n">
        <v>1</v>
      </c>
      <c r="K92" s="43" t="n">
        <v>28</v>
      </c>
      <c r="L92" s="43" t="n">
        <v>0.8161</v>
      </c>
      <c r="M92" s="78" t="n">
        <f aca="false">K92*L92</f>
        <v>22.8508</v>
      </c>
      <c r="N92" s="50" t="n">
        <f aca="false">K92*31</f>
        <v>868</v>
      </c>
      <c r="O92" s="51" t="n">
        <f aca="false">L92</f>
        <v>0.8161</v>
      </c>
      <c r="P92" s="49" t="n">
        <f aca="false">N92*O92</f>
        <v>708.3748</v>
      </c>
      <c r="T92" s="43" t="s">
        <v>203</v>
      </c>
      <c r="U92" s="43" t="n">
        <v>514057</v>
      </c>
      <c r="V92" s="81" t="s">
        <v>272</v>
      </c>
      <c r="W92" s="43" t="s">
        <v>205</v>
      </c>
      <c r="X92" s="0" t="s">
        <v>191</v>
      </c>
      <c r="Y92" s="35" t="s">
        <v>163</v>
      </c>
      <c r="Z92" s="45" t="n">
        <v>19.3161</v>
      </c>
      <c r="AA92" s="45" t="n">
        <v>22.96093</v>
      </c>
      <c r="AB92" s="43" t="n">
        <v>26.60576</v>
      </c>
      <c r="AC92" s="43" t="n">
        <v>30.25059</v>
      </c>
      <c r="AD92" s="78" t="n">
        <f aca="false">AB92*AC92</f>
        <v>804.8399373984</v>
      </c>
      <c r="AE92" s="50" t="n">
        <f aca="false">AB92*31</f>
        <v>824.77856</v>
      </c>
      <c r="AF92" s="51" t="n">
        <f aca="false">AC92</f>
        <v>30.25059</v>
      </c>
      <c r="AG92" s="49" t="n">
        <f aca="false">AE92*AF92</f>
        <v>24950.0380593504</v>
      </c>
    </row>
    <row r="93" customFormat="false" ht="12.95" hidden="false" customHeight="true" outlineLevel="0" collapsed="false">
      <c r="A93" s="34" t="s">
        <v>187</v>
      </c>
      <c r="B93" s="0" t="s">
        <v>273</v>
      </c>
      <c r="C93" s="43" t="s">
        <v>203</v>
      </c>
      <c r="D93" s="35" t="n">
        <v>147048</v>
      </c>
      <c r="E93" s="44" t="s">
        <v>274</v>
      </c>
      <c r="F93" s="35" t="s">
        <v>190</v>
      </c>
      <c r="G93" s="0" t="s">
        <v>191</v>
      </c>
      <c r="H93" s="35" t="s">
        <v>163</v>
      </c>
      <c r="I93" s="45" t="n">
        <v>1</v>
      </c>
      <c r="J93" s="45" t="n">
        <v>1</v>
      </c>
      <c r="K93" s="43" t="n">
        <v>27</v>
      </c>
      <c r="L93" s="43" t="n">
        <v>0.9467</v>
      </c>
      <c r="M93" s="78" t="n">
        <f aca="false">K93*L93</f>
        <v>25.5609</v>
      </c>
      <c r="N93" s="50" t="n">
        <f aca="false">K93*31</f>
        <v>837</v>
      </c>
      <c r="O93" s="51" t="n">
        <f aca="false">L93</f>
        <v>0.9467</v>
      </c>
      <c r="P93" s="49" t="n">
        <f aca="false">N93*O93</f>
        <v>792.3879</v>
      </c>
      <c r="T93" s="43" t="s">
        <v>203</v>
      </c>
      <c r="U93" s="35" t="n">
        <v>147048</v>
      </c>
      <c r="V93" s="44" t="s">
        <v>274</v>
      </c>
      <c r="W93" s="35" t="s">
        <v>190</v>
      </c>
      <c r="X93" s="0" t="s">
        <v>191</v>
      </c>
      <c r="Y93" s="35" t="s">
        <v>163</v>
      </c>
      <c r="Z93" s="45" t="n">
        <v>6.9467</v>
      </c>
      <c r="AA93" s="45" t="n">
        <v>8.13071</v>
      </c>
      <c r="AB93" s="43" t="n">
        <v>9.31472</v>
      </c>
      <c r="AC93" s="43" t="n">
        <v>10.49873</v>
      </c>
      <c r="AD93" s="78" t="n">
        <f aca="false">AB93*AC93</f>
        <v>97.7927303056</v>
      </c>
      <c r="AE93" s="50" t="n">
        <f aca="false">AB93*31</f>
        <v>288.75632</v>
      </c>
      <c r="AF93" s="51" t="n">
        <f aca="false">AC93</f>
        <v>10.49873</v>
      </c>
      <c r="AG93" s="49" t="n">
        <f aca="false">AE93*AF93</f>
        <v>3031.5746394736</v>
      </c>
    </row>
    <row r="94" customFormat="false" ht="12.95" hidden="false" customHeight="true" outlineLevel="0" collapsed="false">
      <c r="A94" s="34" t="s">
        <v>187</v>
      </c>
      <c r="B94" s="0" t="s">
        <v>275</v>
      </c>
      <c r="C94" s="43" t="s">
        <v>203</v>
      </c>
      <c r="D94" s="35" t="n">
        <v>514080</v>
      </c>
      <c r="E94" s="44" t="s">
        <v>274</v>
      </c>
      <c r="F94" s="35" t="s">
        <v>190</v>
      </c>
      <c r="G94" s="0" t="s">
        <v>191</v>
      </c>
      <c r="H94" s="35" t="s">
        <v>163</v>
      </c>
      <c r="I94" s="45" t="n">
        <v>1</v>
      </c>
      <c r="J94" s="45" t="n">
        <v>1</v>
      </c>
      <c r="K94" s="43" t="n">
        <v>6</v>
      </c>
      <c r="L94" s="43" t="n">
        <v>0.9086</v>
      </c>
      <c r="M94" s="78" t="n">
        <f aca="false">K94*L94</f>
        <v>5.4516</v>
      </c>
      <c r="N94" s="50" t="n">
        <f aca="false">K94*31</f>
        <v>186</v>
      </c>
      <c r="O94" s="51" t="n">
        <f aca="false">L94</f>
        <v>0.9086</v>
      </c>
      <c r="P94" s="49" t="n">
        <f aca="false">N94*O94</f>
        <v>168.9996</v>
      </c>
      <c r="T94" s="43" t="s">
        <v>203</v>
      </c>
      <c r="U94" s="35" t="n">
        <v>514080</v>
      </c>
      <c r="V94" s="44" t="s">
        <v>274</v>
      </c>
      <c r="W94" s="35" t="s">
        <v>190</v>
      </c>
      <c r="X94" s="0" t="s">
        <v>191</v>
      </c>
      <c r="Y94" s="35" t="s">
        <v>163</v>
      </c>
      <c r="Z94" s="45" t="n">
        <v>2.9086</v>
      </c>
      <c r="AA94" s="45" t="n">
        <v>3.28118</v>
      </c>
      <c r="AB94" s="43" t="n">
        <v>3.65376</v>
      </c>
      <c r="AC94" s="43" t="n">
        <v>4.02634</v>
      </c>
      <c r="AD94" s="78" t="n">
        <f aca="false">AB94*AC94</f>
        <v>14.7112800384</v>
      </c>
      <c r="AE94" s="50" t="n">
        <f aca="false">AB94*31</f>
        <v>113.26656</v>
      </c>
      <c r="AF94" s="51" t="n">
        <f aca="false">AC94</f>
        <v>4.02634</v>
      </c>
      <c r="AG94" s="49" t="n">
        <f aca="false">AE94*AF94</f>
        <v>456.0496811904</v>
      </c>
    </row>
    <row r="95" customFormat="false" ht="12.95" hidden="false" customHeight="true" outlineLevel="0" collapsed="false">
      <c r="A95" s="34" t="s">
        <v>187</v>
      </c>
      <c r="B95" s="0" t="s">
        <v>276</v>
      </c>
      <c r="C95" s="43" t="s">
        <v>203</v>
      </c>
      <c r="D95" s="35" t="n">
        <v>147050</v>
      </c>
      <c r="E95" s="44" t="s">
        <v>277</v>
      </c>
      <c r="F95" s="35" t="s">
        <v>205</v>
      </c>
      <c r="G95" s="0" t="s">
        <v>191</v>
      </c>
      <c r="H95" s="35" t="s">
        <v>163</v>
      </c>
      <c r="I95" s="45" t="n">
        <v>1</v>
      </c>
      <c r="J95" s="45" t="n">
        <v>1</v>
      </c>
      <c r="K95" s="43" t="n">
        <v>16</v>
      </c>
      <c r="L95" s="43" t="n">
        <v>0.9145</v>
      </c>
      <c r="M95" s="78" t="n">
        <f aca="false">K95*L95</f>
        <v>14.632</v>
      </c>
      <c r="N95" s="50" t="n">
        <f aca="false">K95*31</f>
        <v>496</v>
      </c>
      <c r="O95" s="51" t="n">
        <f aca="false">L95</f>
        <v>0.9145</v>
      </c>
      <c r="P95" s="49" t="n">
        <f aca="false">N95*O95</f>
        <v>453.592</v>
      </c>
      <c r="T95" s="43" t="s">
        <v>203</v>
      </c>
      <c r="U95" s="35" t="n">
        <v>147050</v>
      </c>
      <c r="V95" s="44" t="s">
        <v>277</v>
      </c>
      <c r="W95" s="35" t="s">
        <v>205</v>
      </c>
      <c r="X95" s="0" t="s">
        <v>191</v>
      </c>
      <c r="Y95" s="35" t="s">
        <v>163</v>
      </c>
      <c r="Z95" s="45" t="n">
        <v>2.9145</v>
      </c>
      <c r="AA95" s="45" t="n">
        <v>3.28885</v>
      </c>
      <c r="AB95" s="43" t="n">
        <v>3.6632</v>
      </c>
      <c r="AC95" s="43" t="n">
        <v>4.03755</v>
      </c>
      <c r="AD95" s="78" t="n">
        <f aca="false">AB95*AC95</f>
        <v>14.79035316</v>
      </c>
      <c r="AE95" s="50" t="n">
        <f aca="false">AB95*31</f>
        <v>113.5592</v>
      </c>
      <c r="AF95" s="51" t="n">
        <f aca="false">AC95</f>
        <v>4.03755</v>
      </c>
      <c r="AG95" s="49" t="n">
        <f aca="false">AE95*AF95</f>
        <v>458.50094796</v>
      </c>
    </row>
    <row r="96" customFormat="false" ht="12.95" hidden="false" customHeight="true" outlineLevel="0" collapsed="false">
      <c r="A96" s="34" t="s">
        <v>187</v>
      </c>
      <c r="B96" s="0" t="s">
        <v>278</v>
      </c>
      <c r="C96" s="43" t="s">
        <v>203</v>
      </c>
      <c r="D96" s="35" t="n">
        <v>147050</v>
      </c>
      <c r="E96" s="44" t="s">
        <v>277</v>
      </c>
      <c r="F96" s="35" t="s">
        <v>205</v>
      </c>
      <c r="G96" s="0" t="s">
        <v>191</v>
      </c>
      <c r="H96" s="35" t="s">
        <v>163</v>
      </c>
      <c r="I96" s="45" t="n">
        <v>1</v>
      </c>
      <c r="J96" s="45" t="n">
        <v>1</v>
      </c>
      <c r="K96" s="43" t="n">
        <v>65</v>
      </c>
      <c r="L96" s="43"/>
      <c r="M96" s="78" t="n">
        <f aca="false">K96*L96</f>
        <v>0</v>
      </c>
      <c r="N96" s="50" t="n">
        <f aca="false">K96*31</f>
        <v>2015</v>
      </c>
      <c r="O96" s="51" t="n">
        <f aca="false">L96</f>
        <v>0</v>
      </c>
      <c r="P96" s="49" t="n">
        <f aca="false">N96*O96</f>
        <v>0</v>
      </c>
      <c r="T96" s="43" t="s">
        <v>203</v>
      </c>
      <c r="U96" s="35" t="n">
        <v>147050</v>
      </c>
      <c r="V96" s="44" t="s">
        <v>277</v>
      </c>
      <c r="W96" s="35" t="s">
        <v>205</v>
      </c>
      <c r="X96" s="0" t="s">
        <v>191</v>
      </c>
      <c r="Y96" s="35" t="s">
        <v>163</v>
      </c>
      <c r="Z96" s="45" t="n">
        <v>33</v>
      </c>
      <c r="AA96" s="45" t="n">
        <v>45</v>
      </c>
      <c r="AB96" s="43" t="n">
        <v>57</v>
      </c>
      <c r="AC96" s="43"/>
      <c r="AD96" s="78" t="n">
        <f aca="false">AB96*AC96</f>
        <v>0</v>
      </c>
      <c r="AE96" s="50" t="n">
        <f aca="false">AB96*31</f>
        <v>1767</v>
      </c>
      <c r="AF96" s="51" t="n">
        <f aca="false">AC96</f>
        <v>0</v>
      </c>
      <c r="AG96" s="49" t="n">
        <f aca="false">AE96*AF96</f>
        <v>0</v>
      </c>
    </row>
    <row r="97" customFormat="false" ht="12.95" hidden="false" customHeight="true" outlineLevel="0" collapsed="false">
      <c r="A97" s="34" t="s">
        <v>187</v>
      </c>
      <c r="B97" s="0" t="s">
        <v>279</v>
      </c>
      <c r="C97" s="43" t="s">
        <v>203</v>
      </c>
      <c r="D97" s="35" t="n">
        <v>147052</v>
      </c>
      <c r="E97" s="44" t="s">
        <v>280</v>
      </c>
      <c r="F97" s="35" t="s">
        <v>190</v>
      </c>
      <c r="G97" s="0" t="s">
        <v>191</v>
      </c>
      <c r="H97" s="35" t="s">
        <v>163</v>
      </c>
      <c r="I97" s="45" t="n">
        <v>1</v>
      </c>
      <c r="J97" s="45" t="n">
        <v>1</v>
      </c>
      <c r="K97" s="43" t="n">
        <v>31</v>
      </c>
      <c r="L97" s="43" t="n">
        <v>0.9488</v>
      </c>
      <c r="M97" s="78" t="n">
        <f aca="false">K97*L97</f>
        <v>29.4128</v>
      </c>
      <c r="N97" s="50" t="n">
        <f aca="false">K97*31</f>
        <v>961</v>
      </c>
      <c r="O97" s="51" t="n">
        <f aca="false">L97</f>
        <v>0.9488</v>
      </c>
      <c r="P97" s="49" t="n">
        <f aca="false">N97*O97</f>
        <v>911.7968</v>
      </c>
      <c r="T97" s="43" t="s">
        <v>203</v>
      </c>
      <c r="U97" s="35" t="n">
        <v>147052</v>
      </c>
      <c r="V97" s="44" t="s">
        <v>280</v>
      </c>
      <c r="W97" s="35" t="s">
        <v>190</v>
      </c>
      <c r="X97" s="0" t="s">
        <v>191</v>
      </c>
      <c r="Y97" s="35" t="s">
        <v>163</v>
      </c>
      <c r="Z97" s="45" t="n">
        <v>15.4488</v>
      </c>
      <c r="AA97" s="45" t="n">
        <v>18.33344</v>
      </c>
      <c r="AB97" s="43" t="n">
        <v>21.21808</v>
      </c>
      <c r="AC97" s="43" t="n">
        <v>24.10272</v>
      </c>
      <c r="AD97" s="78" t="n">
        <f aca="false">AB97*AC97</f>
        <v>511.4134411776</v>
      </c>
      <c r="AE97" s="50" t="n">
        <f aca="false">AB97*31</f>
        <v>657.76048</v>
      </c>
      <c r="AF97" s="51" t="n">
        <f aca="false">AC97</f>
        <v>24.10272</v>
      </c>
      <c r="AG97" s="49" t="n">
        <f aca="false">AE97*AF97</f>
        <v>15853.8166765056</v>
      </c>
    </row>
    <row r="98" customFormat="false" ht="12.95" hidden="false" customHeight="true" outlineLevel="0" collapsed="false">
      <c r="A98" s="34" t="s">
        <v>187</v>
      </c>
      <c r="B98" s="0" t="s">
        <v>281</v>
      </c>
      <c r="C98" s="43" t="s">
        <v>203</v>
      </c>
      <c r="D98" s="35" t="n">
        <v>514015</v>
      </c>
      <c r="E98" s="44" t="s">
        <v>280</v>
      </c>
      <c r="F98" s="35" t="s">
        <v>190</v>
      </c>
      <c r="G98" s="0" t="s">
        <v>191</v>
      </c>
      <c r="H98" s="35" t="s">
        <v>163</v>
      </c>
      <c r="I98" s="45" t="n">
        <v>1</v>
      </c>
      <c r="J98" s="45" t="n">
        <v>1</v>
      </c>
      <c r="K98" s="43" t="n">
        <v>45</v>
      </c>
      <c r="L98" s="43" t="n">
        <v>0.9481</v>
      </c>
      <c r="M98" s="78" t="n">
        <f aca="false">K98*L98</f>
        <v>42.6645</v>
      </c>
      <c r="N98" s="50" t="n">
        <f aca="false">K98*31</f>
        <v>1395</v>
      </c>
      <c r="O98" s="51" t="n">
        <f aca="false">L98</f>
        <v>0.9481</v>
      </c>
      <c r="P98" s="49" t="n">
        <f aca="false">N98*O98</f>
        <v>1322.5995</v>
      </c>
      <c r="T98" s="43" t="s">
        <v>203</v>
      </c>
      <c r="U98" s="35" t="n">
        <v>514015</v>
      </c>
      <c r="V98" s="44" t="s">
        <v>280</v>
      </c>
      <c r="W98" s="35" t="s">
        <v>190</v>
      </c>
      <c r="X98" s="0" t="s">
        <v>191</v>
      </c>
      <c r="Y98" s="35" t="s">
        <v>163</v>
      </c>
      <c r="Z98" s="45" t="n">
        <v>27.4481</v>
      </c>
      <c r="AA98" s="45" t="n">
        <v>32.73253</v>
      </c>
      <c r="AB98" s="43" t="n">
        <v>38.01696</v>
      </c>
      <c r="AC98" s="43" t="n">
        <v>43.30139</v>
      </c>
      <c r="AD98" s="78" t="n">
        <f aca="false">AB98*AC98</f>
        <v>1646.1872115744</v>
      </c>
      <c r="AE98" s="50" t="n">
        <f aca="false">AB98*31</f>
        <v>1178.52576</v>
      </c>
      <c r="AF98" s="51" t="n">
        <f aca="false">AC98</f>
        <v>43.30139</v>
      </c>
      <c r="AG98" s="49" t="n">
        <f aca="false">AE98*AF98</f>
        <v>51031.8035588064</v>
      </c>
    </row>
    <row r="99" customFormat="false" ht="12.95" hidden="false" customHeight="true" outlineLevel="0" collapsed="false">
      <c r="A99" s="34" t="s">
        <v>187</v>
      </c>
      <c r="B99" s="0" t="s">
        <v>282</v>
      </c>
      <c r="C99" s="43" t="s">
        <v>203</v>
      </c>
      <c r="D99" s="35" t="n">
        <v>147053</v>
      </c>
      <c r="E99" s="44" t="s">
        <v>283</v>
      </c>
      <c r="F99" s="35" t="s">
        <v>190</v>
      </c>
      <c r="G99" s="0" t="s">
        <v>191</v>
      </c>
      <c r="H99" s="35" t="s">
        <v>163</v>
      </c>
      <c r="I99" s="45" t="n">
        <v>1</v>
      </c>
      <c r="J99" s="45" t="n">
        <v>1</v>
      </c>
      <c r="K99" s="43" t="n">
        <v>27</v>
      </c>
      <c r="L99" s="79" t="n">
        <v>0.9003</v>
      </c>
      <c r="M99" s="78" t="n">
        <f aca="false">K99*L99</f>
        <v>24.3081</v>
      </c>
      <c r="N99" s="50" t="n">
        <f aca="false">K99*31</f>
        <v>837</v>
      </c>
      <c r="O99" s="51" t="n">
        <f aca="false">L99</f>
        <v>0.9003</v>
      </c>
      <c r="P99" s="49" t="n">
        <f aca="false">N99*O99</f>
        <v>753.5511</v>
      </c>
      <c r="T99" s="43" t="s">
        <v>203</v>
      </c>
      <c r="U99" s="35" t="n">
        <v>147053</v>
      </c>
      <c r="V99" s="44" t="s">
        <v>283</v>
      </c>
      <c r="W99" s="35" t="s">
        <v>190</v>
      </c>
      <c r="X99" s="0" t="s">
        <v>191</v>
      </c>
      <c r="Y99" s="35" t="s">
        <v>163</v>
      </c>
      <c r="Z99" s="45" t="n">
        <v>13.4003</v>
      </c>
      <c r="AA99" s="45" t="n">
        <v>15.87039</v>
      </c>
      <c r="AB99" s="43" t="n">
        <v>18.34048</v>
      </c>
      <c r="AC99" s="79" t="n">
        <v>20.81057</v>
      </c>
      <c r="AD99" s="78" t="n">
        <f aca="false">AB99*AC99</f>
        <v>381.6758428736</v>
      </c>
      <c r="AE99" s="50" t="n">
        <f aca="false">AB99*31</f>
        <v>568.55488</v>
      </c>
      <c r="AF99" s="51" t="n">
        <f aca="false">AC99</f>
        <v>20.81057</v>
      </c>
      <c r="AG99" s="49" t="n">
        <f aca="false">AE99*AF99</f>
        <v>11831.9511290816</v>
      </c>
    </row>
    <row r="100" customFormat="false" ht="12.95" hidden="false" customHeight="true" outlineLevel="0" collapsed="false">
      <c r="A100" s="34" t="s">
        <v>187</v>
      </c>
      <c r="B100" s="0" t="s">
        <v>284</v>
      </c>
      <c r="C100" s="43" t="s">
        <v>203</v>
      </c>
      <c r="D100" s="35" t="n">
        <v>514088</v>
      </c>
      <c r="E100" s="44" t="s">
        <v>283</v>
      </c>
      <c r="F100" s="35" t="s">
        <v>190</v>
      </c>
      <c r="G100" s="0" t="s">
        <v>191</v>
      </c>
      <c r="H100" s="35" t="s">
        <v>163</v>
      </c>
      <c r="I100" s="45" t="n">
        <v>1</v>
      </c>
      <c r="J100" s="45" t="n">
        <v>1</v>
      </c>
      <c r="K100" s="43" t="n">
        <v>53</v>
      </c>
      <c r="L100" s="79" t="n">
        <v>0.882</v>
      </c>
      <c r="M100" s="78" t="n">
        <f aca="false">K100*L100</f>
        <v>46.746</v>
      </c>
      <c r="N100" s="50" t="n">
        <f aca="false">K100*31</f>
        <v>1643</v>
      </c>
      <c r="O100" s="51" t="n">
        <f aca="false">L100</f>
        <v>0.882</v>
      </c>
      <c r="P100" s="49" t="n">
        <f aca="false">N100*O100</f>
        <v>1449.126</v>
      </c>
      <c r="T100" s="43" t="s">
        <v>203</v>
      </c>
      <c r="U100" s="35" t="n">
        <v>514088</v>
      </c>
      <c r="V100" s="44" t="s">
        <v>283</v>
      </c>
      <c r="W100" s="35" t="s">
        <v>190</v>
      </c>
      <c r="X100" s="0" t="s">
        <v>191</v>
      </c>
      <c r="Y100" s="35" t="s">
        <v>163</v>
      </c>
      <c r="Z100" s="45" t="n">
        <v>11.382</v>
      </c>
      <c r="AA100" s="45" t="n">
        <v>13.4466</v>
      </c>
      <c r="AB100" s="43" t="n">
        <v>15.5112</v>
      </c>
      <c r="AC100" s="79" t="n">
        <v>17.5758</v>
      </c>
      <c r="AD100" s="78" t="n">
        <f aca="false">AB100*AC100</f>
        <v>272.62174896</v>
      </c>
      <c r="AE100" s="50" t="n">
        <f aca="false">AB100*31</f>
        <v>480.8472</v>
      </c>
      <c r="AF100" s="51" t="n">
        <f aca="false">AC100</f>
        <v>17.5758</v>
      </c>
      <c r="AG100" s="49" t="n">
        <f aca="false">AE100*AF100</f>
        <v>8451.27421776</v>
      </c>
    </row>
    <row r="101" customFormat="false" ht="12.95" hidden="false" customHeight="true" outlineLevel="0" collapsed="false">
      <c r="A101" s="34" t="s">
        <v>187</v>
      </c>
      <c r="B101" s="0" t="s">
        <v>285</v>
      </c>
      <c r="C101" s="43" t="s">
        <v>203</v>
      </c>
      <c r="D101" s="35" t="n">
        <v>147055</v>
      </c>
      <c r="E101" s="44" t="s">
        <v>241</v>
      </c>
      <c r="F101" s="35" t="s">
        <v>190</v>
      </c>
      <c r="G101" s="0" t="s">
        <v>191</v>
      </c>
      <c r="H101" s="35" t="s">
        <v>163</v>
      </c>
      <c r="I101" s="45" t="n">
        <v>1</v>
      </c>
      <c r="J101" s="45" t="n">
        <v>1</v>
      </c>
      <c r="K101" s="43" t="n">
        <v>47</v>
      </c>
      <c r="L101" s="79" t="n">
        <v>0.986</v>
      </c>
      <c r="M101" s="78" t="n">
        <f aca="false">K101*L101</f>
        <v>46.342</v>
      </c>
      <c r="N101" s="50" t="n">
        <f aca="false">K101*31</f>
        <v>1457</v>
      </c>
      <c r="O101" s="51" t="n">
        <f aca="false">L101</f>
        <v>0.986</v>
      </c>
      <c r="P101" s="49" t="n">
        <f aca="false">N101*O101</f>
        <v>1436.602</v>
      </c>
      <c r="T101" s="43" t="s">
        <v>203</v>
      </c>
      <c r="U101" s="35" t="n">
        <v>147055</v>
      </c>
      <c r="V101" s="44" t="s">
        <v>241</v>
      </c>
      <c r="W101" s="35" t="s">
        <v>190</v>
      </c>
      <c r="X101" s="0" t="s">
        <v>191</v>
      </c>
      <c r="Y101" s="35" t="s">
        <v>163</v>
      </c>
      <c r="Z101" s="45" t="n">
        <v>11.486</v>
      </c>
      <c r="AA101" s="45" t="n">
        <v>13.5818</v>
      </c>
      <c r="AB101" s="43" t="n">
        <v>15.6776</v>
      </c>
      <c r="AC101" s="79" t="n">
        <v>17.7734</v>
      </c>
      <c r="AD101" s="78" t="n">
        <f aca="false">AB101*AC101</f>
        <v>278.64425584</v>
      </c>
      <c r="AE101" s="50" t="n">
        <f aca="false">AB101*31</f>
        <v>486.0056</v>
      </c>
      <c r="AF101" s="51" t="n">
        <f aca="false">AC101</f>
        <v>17.7734</v>
      </c>
      <c r="AG101" s="49" t="n">
        <f aca="false">AE101*AF101</f>
        <v>8637.97193104</v>
      </c>
    </row>
    <row r="102" customFormat="false" ht="12.95" hidden="false" customHeight="true" outlineLevel="0" collapsed="false">
      <c r="A102" s="34" t="s">
        <v>187</v>
      </c>
      <c r="B102" s="0" t="s">
        <v>286</v>
      </c>
      <c r="C102" s="43" t="s">
        <v>203</v>
      </c>
      <c r="D102" s="35" t="n">
        <v>814009</v>
      </c>
      <c r="E102" s="44" t="s">
        <v>241</v>
      </c>
      <c r="F102" s="35" t="s">
        <v>190</v>
      </c>
      <c r="G102" s="0" t="s">
        <v>191</v>
      </c>
      <c r="H102" s="35" t="s">
        <v>163</v>
      </c>
      <c r="I102" s="45" t="n">
        <v>1</v>
      </c>
      <c r="J102" s="45" t="n">
        <v>1</v>
      </c>
      <c r="K102" s="43" t="n">
        <v>56</v>
      </c>
      <c r="L102" s="43" t="n">
        <v>0.9866</v>
      </c>
      <c r="M102" s="78" t="n">
        <f aca="false">K102*L102</f>
        <v>55.2496</v>
      </c>
      <c r="N102" s="50" t="n">
        <f aca="false">K102*31</f>
        <v>1736</v>
      </c>
      <c r="O102" s="51" t="n">
        <f aca="false">L102</f>
        <v>0.9866</v>
      </c>
      <c r="P102" s="49" t="n">
        <f aca="false">N102*O102</f>
        <v>1712.7376</v>
      </c>
      <c r="T102" s="43" t="s">
        <v>203</v>
      </c>
      <c r="U102" s="35" t="n">
        <v>814009</v>
      </c>
      <c r="V102" s="44" t="s">
        <v>241</v>
      </c>
      <c r="W102" s="35" t="s">
        <v>190</v>
      </c>
      <c r="X102" s="0" t="s">
        <v>191</v>
      </c>
      <c r="Y102" s="35" t="s">
        <v>163</v>
      </c>
      <c r="Z102" s="45" t="n">
        <v>14.4866</v>
      </c>
      <c r="AA102" s="45" t="n">
        <v>17.18258</v>
      </c>
      <c r="AB102" s="43" t="n">
        <v>19.87856</v>
      </c>
      <c r="AC102" s="43" t="n">
        <v>22.57454</v>
      </c>
      <c r="AD102" s="78" t="n">
        <f aca="false">AB102*AC102</f>
        <v>448.7493478624</v>
      </c>
      <c r="AE102" s="50" t="n">
        <f aca="false">AB102*31</f>
        <v>616.23536</v>
      </c>
      <c r="AF102" s="51" t="n">
        <f aca="false">AC102</f>
        <v>22.57454</v>
      </c>
      <c r="AG102" s="49" t="n">
        <f aca="false">AE102*AF102</f>
        <v>13911.2297837344</v>
      </c>
    </row>
    <row r="103" customFormat="false" ht="12.95" hidden="false" customHeight="true" outlineLevel="0" collapsed="false">
      <c r="A103" s="34" t="s">
        <v>187</v>
      </c>
      <c r="B103" s="0" t="s">
        <v>287</v>
      </c>
      <c r="C103" s="43" t="s">
        <v>203</v>
      </c>
      <c r="D103" s="35" t="n">
        <v>147056</v>
      </c>
      <c r="E103" s="44" t="s">
        <v>288</v>
      </c>
      <c r="F103" s="35" t="s">
        <v>190</v>
      </c>
      <c r="G103" s="0" t="s">
        <v>191</v>
      </c>
      <c r="H103" s="35" t="s">
        <v>163</v>
      </c>
      <c r="I103" s="45" t="n">
        <v>1</v>
      </c>
      <c r="J103" s="45" t="n">
        <v>1</v>
      </c>
      <c r="K103" s="43" t="n">
        <v>52</v>
      </c>
      <c r="L103" s="43" t="n">
        <v>0.9731</v>
      </c>
      <c r="M103" s="78" t="n">
        <f aca="false">K103*L103</f>
        <v>50.6012</v>
      </c>
      <c r="N103" s="50" t="n">
        <f aca="false">K103*31</f>
        <v>1612</v>
      </c>
      <c r="O103" s="51" t="n">
        <f aca="false">L103</f>
        <v>0.9731</v>
      </c>
      <c r="P103" s="49" t="n">
        <f aca="false">N103*O103</f>
        <v>1568.6372</v>
      </c>
      <c r="T103" s="43" t="s">
        <v>203</v>
      </c>
      <c r="U103" s="35" t="n">
        <v>147056</v>
      </c>
      <c r="V103" s="44" t="s">
        <v>288</v>
      </c>
      <c r="W103" s="35" t="s">
        <v>190</v>
      </c>
      <c r="X103" s="0" t="s">
        <v>191</v>
      </c>
      <c r="Y103" s="35" t="s">
        <v>163</v>
      </c>
      <c r="Z103" s="45" t="n">
        <v>14.4731</v>
      </c>
      <c r="AA103" s="45" t="n">
        <v>17.16503</v>
      </c>
      <c r="AB103" s="43" t="n">
        <v>19.85696</v>
      </c>
      <c r="AC103" s="43" t="n">
        <v>22.54889</v>
      </c>
      <c r="AD103" s="78" t="n">
        <f aca="false">AB103*AC103</f>
        <v>447.7524067744</v>
      </c>
      <c r="AE103" s="50" t="n">
        <f aca="false">AB103*31</f>
        <v>615.56576</v>
      </c>
      <c r="AF103" s="51" t="n">
        <f aca="false">AC103</f>
        <v>22.54889</v>
      </c>
      <c r="AG103" s="49" t="n">
        <f aca="false">AE103*AF103</f>
        <v>13880.3246100064</v>
      </c>
    </row>
    <row r="104" customFormat="false" ht="12.95" hidden="false" customHeight="true" outlineLevel="0" collapsed="false">
      <c r="A104" s="34" t="s">
        <v>187</v>
      </c>
      <c r="B104" s="0" t="s">
        <v>289</v>
      </c>
      <c r="C104" s="43" t="s">
        <v>203</v>
      </c>
      <c r="D104" s="35" t="n">
        <v>514017</v>
      </c>
      <c r="E104" s="44" t="s">
        <v>288</v>
      </c>
      <c r="F104" s="35" t="s">
        <v>190</v>
      </c>
      <c r="G104" s="0" t="s">
        <v>191</v>
      </c>
      <c r="H104" s="35" t="s">
        <v>163</v>
      </c>
      <c r="I104" s="45" t="n">
        <v>1</v>
      </c>
      <c r="J104" s="45" t="n">
        <v>1</v>
      </c>
      <c r="K104" s="43" t="n">
        <v>52</v>
      </c>
      <c r="L104" s="43" t="n">
        <v>0.9762</v>
      </c>
      <c r="M104" s="78" t="n">
        <f aca="false">K104*L104</f>
        <v>50.7624</v>
      </c>
      <c r="N104" s="50" t="n">
        <f aca="false">K104*31</f>
        <v>1612</v>
      </c>
      <c r="O104" s="51" t="n">
        <f aca="false">L104</f>
        <v>0.9762</v>
      </c>
      <c r="P104" s="49" t="n">
        <f aca="false">N104*O104</f>
        <v>1573.6344</v>
      </c>
      <c r="T104" s="43" t="s">
        <v>203</v>
      </c>
      <c r="U104" s="35" t="n">
        <v>514017</v>
      </c>
      <c r="V104" s="44" t="s">
        <v>288</v>
      </c>
      <c r="W104" s="35" t="s">
        <v>190</v>
      </c>
      <c r="X104" s="0" t="s">
        <v>191</v>
      </c>
      <c r="Y104" s="35" t="s">
        <v>163</v>
      </c>
      <c r="Z104" s="45" t="n">
        <v>15.4762</v>
      </c>
      <c r="AA104" s="45" t="n">
        <v>18.36906</v>
      </c>
      <c r="AB104" s="43" t="n">
        <v>21.26192</v>
      </c>
      <c r="AC104" s="43" t="n">
        <v>24.15478</v>
      </c>
      <c r="AD104" s="78" t="n">
        <f aca="false">AB104*AC104</f>
        <v>513.5769999776</v>
      </c>
      <c r="AE104" s="50" t="n">
        <f aca="false">AB104*31</f>
        <v>659.11952</v>
      </c>
      <c r="AF104" s="51" t="n">
        <f aca="false">AC104</f>
        <v>24.15478</v>
      </c>
      <c r="AG104" s="49" t="n">
        <f aca="false">AE104*AF104</f>
        <v>15920.8869993056</v>
      </c>
    </row>
    <row r="105" customFormat="false" ht="12.95" hidden="false" customHeight="true" outlineLevel="0" collapsed="false">
      <c r="A105" s="34" t="s">
        <v>187</v>
      </c>
      <c r="B105" s="0" t="s">
        <v>290</v>
      </c>
      <c r="C105" s="43" t="s">
        <v>203</v>
      </c>
      <c r="D105" s="35" t="n">
        <v>147057</v>
      </c>
      <c r="E105" s="44" t="s">
        <v>291</v>
      </c>
      <c r="F105" s="35" t="s">
        <v>190</v>
      </c>
      <c r="G105" s="0" t="s">
        <v>191</v>
      </c>
      <c r="H105" s="35" t="s">
        <v>163</v>
      </c>
      <c r="I105" s="45" t="n">
        <v>1</v>
      </c>
      <c r="J105" s="45" t="n">
        <v>1</v>
      </c>
      <c r="K105" s="43" t="n">
        <v>25</v>
      </c>
      <c r="L105" s="43" t="n">
        <v>0.9796</v>
      </c>
      <c r="M105" s="78" t="n">
        <f aca="false">K105*L105</f>
        <v>24.49</v>
      </c>
      <c r="N105" s="50" t="n">
        <f aca="false">K105*31</f>
        <v>775</v>
      </c>
      <c r="O105" s="51" t="n">
        <f aca="false">L105</f>
        <v>0.9796</v>
      </c>
      <c r="P105" s="49" t="n">
        <f aca="false">N105*O105</f>
        <v>759.19</v>
      </c>
      <c r="T105" s="43" t="s">
        <v>203</v>
      </c>
      <c r="U105" s="35" t="n">
        <v>147057</v>
      </c>
      <c r="V105" s="44" t="s">
        <v>291</v>
      </c>
      <c r="W105" s="35" t="s">
        <v>190</v>
      </c>
      <c r="X105" s="0" t="s">
        <v>191</v>
      </c>
      <c r="Y105" s="35" t="s">
        <v>163</v>
      </c>
      <c r="Z105" s="45" t="n">
        <v>11.4796</v>
      </c>
      <c r="AA105" s="45" t="n">
        <v>13.57348</v>
      </c>
      <c r="AB105" s="43" t="n">
        <v>15.66736</v>
      </c>
      <c r="AC105" s="43" t="n">
        <v>17.76124</v>
      </c>
      <c r="AD105" s="78" t="n">
        <f aca="false">AB105*AC105</f>
        <v>278.2717411264</v>
      </c>
      <c r="AE105" s="50" t="n">
        <f aca="false">AB105*31</f>
        <v>485.68816</v>
      </c>
      <c r="AF105" s="51" t="n">
        <f aca="false">AC105</f>
        <v>17.76124</v>
      </c>
      <c r="AG105" s="49" t="n">
        <f aca="false">AE105*AF105</f>
        <v>8626.4239749184</v>
      </c>
    </row>
    <row r="106" customFormat="false" ht="12.95" hidden="false" customHeight="true" outlineLevel="0" collapsed="false">
      <c r="A106" s="34" t="s">
        <v>187</v>
      </c>
      <c r="B106" s="0" t="s">
        <v>292</v>
      </c>
      <c r="C106" s="43" t="s">
        <v>203</v>
      </c>
      <c r="D106" s="35" t="n">
        <v>514016</v>
      </c>
      <c r="E106" s="44" t="s">
        <v>291</v>
      </c>
      <c r="F106" s="35" t="s">
        <v>190</v>
      </c>
      <c r="G106" s="0" t="s">
        <v>191</v>
      </c>
      <c r="H106" s="35" t="s">
        <v>163</v>
      </c>
      <c r="I106" s="45" t="n">
        <v>1</v>
      </c>
      <c r="J106" s="45" t="n">
        <v>1</v>
      </c>
      <c r="K106" s="43" t="n">
        <v>41</v>
      </c>
      <c r="L106" s="43" t="n">
        <v>0.9647</v>
      </c>
      <c r="M106" s="78" t="n">
        <f aca="false">K106*L106</f>
        <v>39.5527</v>
      </c>
      <c r="N106" s="50" t="n">
        <f aca="false">K106*31</f>
        <v>1271</v>
      </c>
      <c r="O106" s="51" t="n">
        <f aca="false">L106</f>
        <v>0.9647</v>
      </c>
      <c r="P106" s="49" t="n">
        <f aca="false">N106*O106</f>
        <v>1226.1337</v>
      </c>
      <c r="T106" s="43" t="s">
        <v>203</v>
      </c>
      <c r="U106" s="35" t="n">
        <v>514016</v>
      </c>
      <c r="V106" s="44" t="s">
        <v>291</v>
      </c>
      <c r="W106" s="35" t="s">
        <v>190</v>
      </c>
      <c r="X106" s="0" t="s">
        <v>191</v>
      </c>
      <c r="Y106" s="35" t="s">
        <v>163</v>
      </c>
      <c r="Z106" s="45" t="n">
        <v>23.9647</v>
      </c>
      <c r="AA106" s="45" t="n">
        <v>28.55411</v>
      </c>
      <c r="AB106" s="43" t="n">
        <v>33.14352</v>
      </c>
      <c r="AC106" s="43" t="n">
        <v>37.73293</v>
      </c>
      <c r="AD106" s="78" t="n">
        <f aca="false">AB106*AC106</f>
        <v>1250.6021201136</v>
      </c>
      <c r="AE106" s="50" t="n">
        <f aca="false">AB106*31</f>
        <v>1027.44912</v>
      </c>
      <c r="AF106" s="51" t="n">
        <f aca="false">AC106</f>
        <v>37.73293</v>
      </c>
      <c r="AG106" s="49" t="n">
        <f aca="false">AE106*AF106</f>
        <v>38768.6657235216</v>
      </c>
    </row>
    <row r="107" customFormat="false" ht="12.95" hidden="false" customHeight="true" outlineLevel="0" collapsed="false">
      <c r="A107" s="34" t="s">
        <v>187</v>
      </c>
      <c r="B107" s="0" t="s">
        <v>293</v>
      </c>
      <c r="C107" s="43" t="s">
        <v>203</v>
      </c>
      <c r="D107" s="35" t="n">
        <v>147059</v>
      </c>
      <c r="E107" s="44" t="s">
        <v>294</v>
      </c>
      <c r="F107" s="35" t="s">
        <v>190</v>
      </c>
      <c r="G107" s="0" t="s">
        <v>191</v>
      </c>
      <c r="H107" s="35" t="s">
        <v>163</v>
      </c>
      <c r="I107" s="45" t="n">
        <v>1</v>
      </c>
      <c r="J107" s="45" t="n">
        <v>1</v>
      </c>
      <c r="K107" s="43" t="n">
        <v>18</v>
      </c>
      <c r="L107" s="43" t="n">
        <v>0.9579</v>
      </c>
      <c r="M107" s="78" t="n">
        <f aca="false">K107*L107</f>
        <v>17.2422</v>
      </c>
      <c r="N107" s="50" t="n">
        <f aca="false">K107*31</f>
        <v>558</v>
      </c>
      <c r="O107" s="51" t="n">
        <f aca="false">L107</f>
        <v>0.9579</v>
      </c>
      <c r="P107" s="49" t="n">
        <f aca="false">N107*O107</f>
        <v>534.5082</v>
      </c>
      <c r="T107" s="43" t="s">
        <v>203</v>
      </c>
      <c r="U107" s="35" t="n">
        <v>147059</v>
      </c>
      <c r="V107" s="44" t="s">
        <v>294</v>
      </c>
      <c r="W107" s="35" t="s">
        <v>190</v>
      </c>
      <c r="X107" s="0" t="s">
        <v>191</v>
      </c>
      <c r="Y107" s="35" t="s">
        <v>163</v>
      </c>
      <c r="Z107" s="45" t="n">
        <v>9.9579</v>
      </c>
      <c r="AA107" s="45" t="n">
        <v>11.74527</v>
      </c>
      <c r="AB107" s="43" t="n">
        <v>13.53264</v>
      </c>
      <c r="AC107" s="43" t="n">
        <v>15.32001</v>
      </c>
      <c r="AD107" s="78" t="n">
        <f aca="false">AB107*AC107</f>
        <v>207.3201801264</v>
      </c>
      <c r="AE107" s="50" t="n">
        <f aca="false">AB107*31</f>
        <v>419.51184</v>
      </c>
      <c r="AF107" s="51" t="n">
        <f aca="false">AC107</f>
        <v>15.32001</v>
      </c>
      <c r="AG107" s="49" t="n">
        <f aca="false">AE107*AF107</f>
        <v>6426.9255839184</v>
      </c>
    </row>
    <row r="108" customFormat="false" ht="12.95" hidden="false" customHeight="true" outlineLevel="0" collapsed="false">
      <c r="A108" s="34" t="s">
        <v>187</v>
      </c>
      <c r="B108" s="0" t="s">
        <v>295</v>
      </c>
      <c r="C108" s="43" t="s">
        <v>203</v>
      </c>
      <c r="D108" s="35" t="n">
        <v>514090</v>
      </c>
      <c r="E108" s="44" t="s">
        <v>294</v>
      </c>
      <c r="F108" s="35" t="s">
        <v>190</v>
      </c>
      <c r="G108" s="0" t="s">
        <v>191</v>
      </c>
      <c r="H108" s="35" t="s">
        <v>163</v>
      </c>
      <c r="I108" s="45" t="n">
        <v>1</v>
      </c>
      <c r="J108" s="45" t="n">
        <v>1</v>
      </c>
      <c r="K108" s="43" t="n">
        <v>29</v>
      </c>
      <c r="L108" s="43" t="n">
        <v>0.9671</v>
      </c>
      <c r="M108" s="78" t="n">
        <f aca="false">K108*L108</f>
        <v>28.0459</v>
      </c>
      <c r="N108" s="50" t="n">
        <f aca="false">K108*31</f>
        <v>899</v>
      </c>
      <c r="O108" s="51" t="n">
        <f aca="false">L108</f>
        <v>0.9671</v>
      </c>
      <c r="P108" s="49" t="n">
        <f aca="false">N108*O108</f>
        <v>869.4229</v>
      </c>
      <c r="T108" s="43" t="s">
        <v>203</v>
      </c>
      <c r="U108" s="35" t="n">
        <v>514090</v>
      </c>
      <c r="V108" s="44" t="s">
        <v>294</v>
      </c>
      <c r="W108" s="35" t="s">
        <v>190</v>
      </c>
      <c r="X108" s="0" t="s">
        <v>191</v>
      </c>
      <c r="Y108" s="35" t="s">
        <v>163</v>
      </c>
      <c r="Z108" s="45" t="n">
        <v>15.9671</v>
      </c>
      <c r="AA108" s="45" t="n">
        <v>18.95723</v>
      </c>
      <c r="AB108" s="43" t="n">
        <v>21.94736</v>
      </c>
      <c r="AC108" s="43" t="n">
        <v>24.93749</v>
      </c>
      <c r="AD108" s="78" t="n">
        <f aca="false">AB108*AC108</f>
        <v>547.3120705264</v>
      </c>
      <c r="AE108" s="50" t="n">
        <f aca="false">AB108*31</f>
        <v>680.36816</v>
      </c>
      <c r="AF108" s="51" t="n">
        <f aca="false">AC108</f>
        <v>24.93749</v>
      </c>
      <c r="AG108" s="49" t="n">
        <f aca="false">AE108*AF108</f>
        <v>16966.6741863184</v>
      </c>
    </row>
    <row r="109" customFormat="false" ht="12.95" hidden="false" customHeight="true" outlineLevel="0" collapsed="false">
      <c r="A109" s="34" t="s">
        <v>187</v>
      </c>
      <c r="B109" s="0" t="s">
        <v>296</v>
      </c>
      <c r="C109" s="43" t="s">
        <v>203</v>
      </c>
      <c r="D109" s="35" t="n">
        <v>147060</v>
      </c>
      <c r="E109" s="44" t="s">
        <v>297</v>
      </c>
      <c r="F109" s="35" t="s">
        <v>190</v>
      </c>
      <c r="G109" s="0" t="s">
        <v>191</v>
      </c>
      <c r="H109" s="35" t="s">
        <v>163</v>
      </c>
      <c r="I109" s="45" t="n">
        <v>1</v>
      </c>
      <c r="J109" s="45" t="n">
        <v>1</v>
      </c>
      <c r="K109" s="43" t="n">
        <v>34</v>
      </c>
      <c r="L109" s="79" t="n">
        <v>0.9603</v>
      </c>
      <c r="M109" s="78" t="n">
        <f aca="false">K109*L109</f>
        <v>32.6502</v>
      </c>
      <c r="N109" s="50" t="n">
        <f aca="false">K109*31</f>
        <v>1054</v>
      </c>
      <c r="O109" s="51" t="n">
        <f aca="false">L109</f>
        <v>0.9603</v>
      </c>
      <c r="P109" s="49" t="n">
        <f aca="false">N109*O109</f>
        <v>1012.1562</v>
      </c>
      <c r="T109" s="43" t="s">
        <v>203</v>
      </c>
      <c r="U109" s="35" t="n">
        <v>147060</v>
      </c>
      <c r="V109" s="44" t="s">
        <v>297</v>
      </c>
      <c r="W109" s="35" t="s">
        <v>190</v>
      </c>
      <c r="X109" s="0" t="s">
        <v>191</v>
      </c>
      <c r="Y109" s="35" t="s">
        <v>163</v>
      </c>
      <c r="Z109" s="45" t="n">
        <v>9.4603</v>
      </c>
      <c r="AA109" s="45" t="n">
        <v>11.14839</v>
      </c>
      <c r="AB109" s="43" t="n">
        <v>12.83648</v>
      </c>
      <c r="AC109" s="79" t="n">
        <v>14.52457</v>
      </c>
      <c r="AD109" s="78" t="n">
        <f aca="false">AB109*AC109</f>
        <v>186.4443523136</v>
      </c>
      <c r="AE109" s="50" t="n">
        <f aca="false">AB109*31</f>
        <v>397.93088</v>
      </c>
      <c r="AF109" s="51" t="n">
        <f aca="false">AC109</f>
        <v>14.52457</v>
      </c>
      <c r="AG109" s="49" t="n">
        <f aca="false">AE109*AF109</f>
        <v>5779.7749217216</v>
      </c>
    </row>
    <row r="110" customFormat="false" ht="12.95" hidden="false" customHeight="true" outlineLevel="0" collapsed="false">
      <c r="A110" s="34" t="s">
        <v>187</v>
      </c>
      <c r="B110" s="0" t="s">
        <v>298</v>
      </c>
      <c r="C110" s="43" t="s">
        <v>203</v>
      </c>
      <c r="D110" s="35" t="n">
        <v>514089</v>
      </c>
      <c r="E110" s="44" t="s">
        <v>297</v>
      </c>
      <c r="F110" s="35" t="s">
        <v>190</v>
      </c>
      <c r="G110" s="0" t="s">
        <v>191</v>
      </c>
      <c r="H110" s="35" t="s">
        <v>163</v>
      </c>
      <c r="I110" s="45" t="n">
        <v>1</v>
      </c>
      <c r="J110" s="45" t="n">
        <v>1</v>
      </c>
      <c r="K110" s="43" t="n">
        <v>41</v>
      </c>
      <c r="L110" s="79" t="n">
        <v>0.9503</v>
      </c>
      <c r="M110" s="78" t="n">
        <f aca="false">K110*L110</f>
        <v>38.9623</v>
      </c>
      <c r="N110" s="50" t="n">
        <f aca="false">K110*31</f>
        <v>1271</v>
      </c>
      <c r="O110" s="51" t="n">
        <f aca="false">L110</f>
        <v>0.9503</v>
      </c>
      <c r="P110" s="49" t="n">
        <f aca="false">N110*O110</f>
        <v>1207.8313</v>
      </c>
      <c r="T110" s="43" t="s">
        <v>203</v>
      </c>
      <c r="U110" s="35" t="n">
        <v>514089</v>
      </c>
      <c r="V110" s="44" t="s">
        <v>297</v>
      </c>
      <c r="W110" s="35" t="s">
        <v>190</v>
      </c>
      <c r="X110" s="0" t="s">
        <v>191</v>
      </c>
      <c r="Y110" s="35" t="s">
        <v>163</v>
      </c>
      <c r="Z110" s="45" t="n">
        <v>7.45030000000001</v>
      </c>
      <c r="AA110" s="45" t="n">
        <v>8.73539000000001</v>
      </c>
      <c r="AB110" s="43" t="n">
        <v>10.02048</v>
      </c>
      <c r="AC110" s="79" t="n">
        <v>11.30557</v>
      </c>
      <c r="AD110" s="78" t="n">
        <f aca="false">AB110*AC110</f>
        <v>113.2872380736</v>
      </c>
      <c r="AE110" s="50" t="n">
        <f aca="false">AB110*31</f>
        <v>310.63488</v>
      </c>
      <c r="AF110" s="51" t="n">
        <f aca="false">AC110</f>
        <v>11.30557</v>
      </c>
      <c r="AG110" s="49" t="n">
        <f aca="false">AE110*AF110</f>
        <v>3511.9043802816</v>
      </c>
    </row>
    <row r="111" customFormat="false" ht="12.95" hidden="false" customHeight="true" outlineLevel="0" collapsed="false">
      <c r="A111" s="34" t="s">
        <v>187</v>
      </c>
      <c r="B111" s="0" t="s">
        <v>299</v>
      </c>
      <c r="C111" s="43" t="s">
        <v>203</v>
      </c>
      <c r="D111" s="35" t="n">
        <v>147063</v>
      </c>
      <c r="E111" s="44" t="s">
        <v>300</v>
      </c>
      <c r="F111" s="35" t="s">
        <v>190</v>
      </c>
      <c r="G111" s="0" t="s">
        <v>191</v>
      </c>
      <c r="H111" s="35" t="s">
        <v>163</v>
      </c>
      <c r="I111" s="45" t="n">
        <v>1</v>
      </c>
      <c r="J111" s="45" t="n">
        <v>1</v>
      </c>
      <c r="K111" s="43" t="n">
        <v>18</v>
      </c>
      <c r="L111" s="43" t="n">
        <v>0.9879</v>
      </c>
      <c r="M111" s="78" t="n">
        <f aca="false">K111*L111</f>
        <v>17.7822</v>
      </c>
      <c r="N111" s="50" t="n">
        <f aca="false">K111*31</f>
        <v>558</v>
      </c>
      <c r="O111" s="51" t="n">
        <f aca="false">L111</f>
        <v>0.9879</v>
      </c>
      <c r="P111" s="49" t="n">
        <f aca="false">N111*O111</f>
        <v>551.2482</v>
      </c>
      <c r="T111" s="43" t="s">
        <v>203</v>
      </c>
      <c r="U111" s="35" t="n">
        <v>147063</v>
      </c>
      <c r="V111" s="44" t="s">
        <v>300</v>
      </c>
      <c r="W111" s="35" t="s">
        <v>190</v>
      </c>
      <c r="X111" s="0" t="s">
        <v>191</v>
      </c>
      <c r="Y111" s="35" t="s">
        <v>163</v>
      </c>
      <c r="Z111" s="45" t="n">
        <v>5.4879</v>
      </c>
      <c r="AA111" s="45" t="n">
        <v>6.38427</v>
      </c>
      <c r="AB111" s="43" t="n">
        <v>7.28064</v>
      </c>
      <c r="AC111" s="43" t="n">
        <v>8.17701</v>
      </c>
      <c r="AD111" s="78" t="n">
        <f aca="false">AB111*AC111</f>
        <v>59.5338660864</v>
      </c>
      <c r="AE111" s="50" t="n">
        <f aca="false">AB111*31</f>
        <v>225.69984</v>
      </c>
      <c r="AF111" s="51" t="n">
        <f aca="false">AC111</f>
        <v>8.17701</v>
      </c>
      <c r="AG111" s="49" t="n">
        <f aca="false">AE111*AF111</f>
        <v>1845.5498486784</v>
      </c>
    </row>
    <row r="112" customFormat="false" ht="12.95" hidden="false" customHeight="true" outlineLevel="0" collapsed="false">
      <c r="A112" s="34" t="s">
        <v>187</v>
      </c>
      <c r="B112" s="0" t="s">
        <v>301</v>
      </c>
      <c r="C112" s="43" t="s">
        <v>203</v>
      </c>
      <c r="D112" s="35"/>
      <c r="E112" s="44" t="s">
        <v>300</v>
      </c>
      <c r="F112" s="35" t="s">
        <v>190</v>
      </c>
      <c r="G112" s="0" t="s">
        <v>191</v>
      </c>
      <c r="H112" s="35" t="s">
        <v>163</v>
      </c>
      <c r="I112" s="45" t="n">
        <v>1</v>
      </c>
      <c r="J112" s="45" t="n">
        <v>1</v>
      </c>
      <c r="K112" s="43" t="n">
        <v>0</v>
      </c>
      <c r="L112" s="43" t="n">
        <v>0.936</v>
      </c>
      <c r="M112" s="78" t="n">
        <f aca="false">K112*L112</f>
        <v>0</v>
      </c>
      <c r="N112" s="50" t="n">
        <f aca="false">K112*31</f>
        <v>0</v>
      </c>
      <c r="O112" s="51" t="n">
        <f aca="false">L112</f>
        <v>0.936</v>
      </c>
      <c r="P112" s="49" t="n">
        <f aca="false">N112*O112</f>
        <v>0</v>
      </c>
      <c r="T112" s="43" t="s">
        <v>203</v>
      </c>
      <c r="U112" s="35"/>
      <c r="V112" s="44" t="s">
        <v>300</v>
      </c>
      <c r="W112" s="35" t="s">
        <v>190</v>
      </c>
      <c r="X112" s="0" t="s">
        <v>191</v>
      </c>
      <c r="Y112" s="35" t="s">
        <v>163</v>
      </c>
      <c r="Z112" s="45" t="n">
        <v>0.436</v>
      </c>
      <c r="AA112" s="45" t="n">
        <v>0.3168</v>
      </c>
      <c r="AB112" s="43" t="n">
        <v>0.1976</v>
      </c>
      <c r="AC112" s="43" t="n">
        <v>0.0783999999999998</v>
      </c>
      <c r="AD112" s="78" t="n">
        <f aca="false">AB112*AC112</f>
        <v>0.01549184</v>
      </c>
      <c r="AE112" s="50" t="n">
        <f aca="false">AB112*31</f>
        <v>6.1256</v>
      </c>
      <c r="AF112" s="51" t="n">
        <f aca="false">AC112</f>
        <v>0.0783999999999998</v>
      </c>
      <c r="AG112" s="49" t="n">
        <f aca="false">AE112*AF112</f>
        <v>0.480247039999999</v>
      </c>
    </row>
    <row r="113" customFormat="false" ht="12.95" hidden="false" customHeight="true" outlineLevel="0" collapsed="false">
      <c r="A113" s="34" t="s">
        <v>187</v>
      </c>
      <c r="B113" s="0" t="s">
        <v>302</v>
      </c>
      <c r="C113" s="43" t="s">
        <v>203</v>
      </c>
      <c r="D113" s="35" t="n">
        <v>147064</v>
      </c>
      <c r="E113" s="44" t="s">
        <v>303</v>
      </c>
      <c r="F113" s="35" t="s">
        <v>190</v>
      </c>
      <c r="G113" s="0" t="s">
        <v>191</v>
      </c>
      <c r="H113" s="35" t="s">
        <v>163</v>
      </c>
      <c r="I113" s="45" t="n">
        <v>1</v>
      </c>
      <c r="J113" s="45" t="n">
        <v>1</v>
      </c>
      <c r="K113" s="43" t="n">
        <v>66</v>
      </c>
      <c r="L113" s="43" t="n">
        <v>0.9867</v>
      </c>
      <c r="M113" s="78" t="n">
        <f aca="false">K113*L113</f>
        <v>65.1222</v>
      </c>
      <c r="N113" s="50" t="n">
        <f aca="false">K113*31</f>
        <v>2046</v>
      </c>
      <c r="O113" s="51" t="n">
        <f aca="false">L113</f>
        <v>0.9867</v>
      </c>
      <c r="P113" s="49" t="n">
        <f aca="false">N113*O113</f>
        <v>2018.7882</v>
      </c>
      <c r="T113" s="43" t="s">
        <v>203</v>
      </c>
      <c r="U113" s="35" t="n">
        <v>147064</v>
      </c>
      <c r="V113" s="44" t="s">
        <v>303</v>
      </c>
      <c r="W113" s="35" t="s">
        <v>190</v>
      </c>
      <c r="X113" s="0" t="s">
        <v>191</v>
      </c>
      <c r="Y113" s="35" t="s">
        <v>163</v>
      </c>
      <c r="Z113" s="45" t="n">
        <v>13.4867</v>
      </c>
      <c r="AA113" s="45" t="n">
        <v>15.98271</v>
      </c>
      <c r="AB113" s="43" t="n">
        <v>18.47872</v>
      </c>
      <c r="AC113" s="43" t="n">
        <v>20.97473</v>
      </c>
      <c r="AD113" s="78" t="n">
        <f aca="false">AB113*AC113</f>
        <v>387.5861627456</v>
      </c>
      <c r="AE113" s="50" t="n">
        <f aca="false">AB113*31</f>
        <v>572.84032</v>
      </c>
      <c r="AF113" s="51" t="n">
        <f aca="false">AC113</f>
        <v>20.97473</v>
      </c>
      <c r="AG113" s="49" t="n">
        <f aca="false">AE113*AF113</f>
        <v>12015.1710451136</v>
      </c>
    </row>
    <row r="114" customFormat="false" ht="12.95" hidden="false" customHeight="true" outlineLevel="0" collapsed="false">
      <c r="A114" s="34" t="s">
        <v>187</v>
      </c>
      <c r="B114" s="0" t="s">
        <v>304</v>
      </c>
      <c r="C114" s="43" t="s">
        <v>203</v>
      </c>
      <c r="D114" s="35" t="n">
        <v>514012</v>
      </c>
      <c r="E114" s="44" t="s">
        <v>303</v>
      </c>
      <c r="F114" s="35" t="s">
        <v>190</v>
      </c>
      <c r="G114" s="0" t="s">
        <v>191</v>
      </c>
      <c r="H114" s="35" t="s">
        <v>163</v>
      </c>
      <c r="I114" s="45" t="n">
        <v>1</v>
      </c>
      <c r="J114" s="45" t="n">
        <v>1</v>
      </c>
      <c r="K114" s="43" t="n">
        <v>73</v>
      </c>
      <c r="L114" s="43" t="n">
        <v>0.9846</v>
      </c>
      <c r="M114" s="78" t="n">
        <f aca="false">K114*L114</f>
        <v>71.8758</v>
      </c>
      <c r="N114" s="50" t="n">
        <f aca="false">K114*31</f>
        <v>2263</v>
      </c>
      <c r="O114" s="51" t="n">
        <f aca="false">L114</f>
        <v>0.9846</v>
      </c>
      <c r="P114" s="49" t="n">
        <f aca="false">N114*O114</f>
        <v>2228.1498</v>
      </c>
      <c r="T114" s="43" t="s">
        <v>203</v>
      </c>
      <c r="U114" s="35" t="n">
        <v>514012</v>
      </c>
      <c r="V114" s="44" t="s">
        <v>303</v>
      </c>
      <c r="W114" s="35" t="s">
        <v>190</v>
      </c>
      <c r="X114" s="0" t="s">
        <v>191</v>
      </c>
      <c r="Y114" s="35" t="s">
        <v>163</v>
      </c>
      <c r="Z114" s="45" t="n">
        <v>17.9846</v>
      </c>
      <c r="AA114" s="45" t="n">
        <v>21.37998</v>
      </c>
      <c r="AB114" s="43" t="n">
        <v>24.77536</v>
      </c>
      <c r="AC114" s="43" t="n">
        <v>28.17074</v>
      </c>
      <c r="AD114" s="78" t="n">
        <f aca="false">AB114*AC114</f>
        <v>697.9402249664</v>
      </c>
      <c r="AE114" s="50" t="n">
        <f aca="false">AB114*31</f>
        <v>768.03616</v>
      </c>
      <c r="AF114" s="51" t="n">
        <f aca="false">AC114</f>
        <v>28.17074</v>
      </c>
      <c r="AG114" s="49" t="n">
        <f aca="false">AE114*AF114</f>
        <v>21636.1469739584</v>
      </c>
    </row>
    <row r="115" customFormat="false" ht="12.95" hidden="false" customHeight="true" outlineLevel="0" collapsed="false">
      <c r="A115" s="34" t="s">
        <v>187</v>
      </c>
      <c r="B115" s="0" t="s">
        <v>305</v>
      </c>
      <c r="C115" s="43" t="s">
        <v>203</v>
      </c>
      <c r="D115" s="35" t="n">
        <v>147065</v>
      </c>
      <c r="E115" s="44" t="s">
        <v>306</v>
      </c>
      <c r="F115" s="35" t="s">
        <v>190</v>
      </c>
      <c r="G115" s="0" t="s">
        <v>191</v>
      </c>
      <c r="H115" s="35" t="s">
        <v>163</v>
      </c>
      <c r="I115" s="45" t="n">
        <v>1</v>
      </c>
      <c r="J115" s="45" t="n">
        <v>1</v>
      </c>
      <c r="K115" s="43" t="n">
        <v>38</v>
      </c>
      <c r="L115" s="43" t="n">
        <v>0.9178</v>
      </c>
      <c r="M115" s="78" t="n">
        <f aca="false">K115*L115</f>
        <v>34.8764</v>
      </c>
      <c r="N115" s="50" t="n">
        <f aca="false">K115*31</f>
        <v>1178</v>
      </c>
      <c r="O115" s="51" t="n">
        <f aca="false">L115</f>
        <v>0.9178</v>
      </c>
      <c r="P115" s="49" t="n">
        <f aca="false">N115*O115</f>
        <v>1081.1684</v>
      </c>
      <c r="T115" s="43" t="s">
        <v>203</v>
      </c>
      <c r="U115" s="35" t="n">
        <v>147065</v>
      </c>
      <c r="V115" s="44" t="s">
        <v>306</v>
      </c>
      <c r="W115" s="35" t="s">
        <v>190</v>
      </c>
      <c r="X115" s="0" t="s">
        <v>191</v>
      </c>
      <c r="Y115" s="35" t="s">
        <v>163</v>
      </c>
      <c r="Z115" s="45" t="n">
        <v>23.9178</v>
      </c>
      <c r="AA115" s="45" t="n">
        <v>28.49314</v>
      </c>
      <c r="AB115" s="43" t="n">
        <v>33.06848</v>
      </c>
      <c r="AC115" s="43" t="n">
        <v>37.64382</v>
      </c>
      <c r="AD115" s="78" t="n">
        <f aca="false">AB115*AC115</f>
        <v>1244.8239087936</v>
      </c>
      <c r="AE115" s="50" t="n">
        <f aca="false">AB115*31</f>
        <v>1025.12288</v>
      </c>
      <c r="AF115" s="51" t="n">
        <f aca="false">AC115</f>
        <v>37.64382</v>
      </c>
      <c r="AG115" s="49" t="n">
        <f aca="false">AE115*AF115</f>
        <v>38589.5411726016</v>
      </c>
    </row>
    <row r="116" customFormat="false" ht="12.95" hidden="false" customHeight="true" outlineLevel="0" collapsed="false">
      <c r="A116" s="34" t="s">
        <v>187</v>
      </c>
      <c r="B116" s="0" t="s">
        <v>307</v>
      </c>
      <c r="C116" s="43" t="s">
        <v>203</v>
      </c>
      <c r="D116" s="35" t="n">
        <v>514068</v>
      </c>
      <c r="E116" s="44" t="s">
        <v>306</v>
      </c>
      <c r="F116" s="35" t="s">
        <v>190</v>
      </c>
      <c r="G116" s="0" t="s">
        <v>191</v>
      </c>
      <c r="H116" s="35" t="s">
        <v>163</v>
      </c>
      <c r="I116" s="45" t="n">
        <v>1</v>
      </c>
      <c r="J116" s="45" t="n">
        <v>1</v>
      </c>
      <c r="K116" s="43" t="n">
        <v>53</v>
      </c>
      <c r="L116" s="43" t="n">
        <v>0.8936</v>
      </c>
      <c r="M116" s="78" t="n">
        <f aca="false">K116*L116</f>
        <v>47.3608</v>
      </c>
      <c r="N116" s="50" t="n">
        <f aca="false">K116*31</f>
        <v>1643</v>
      </c>
      <c r="O116" s="51" t="n">
        <f aca="false">L116</f>
        <v>0.8936</v>
      </c>
      <c r="P116" s="49" t="n">
        <f aca="false">N116*O116</f>
        <v>1468.1848</v>
      </c>
      <c r="T116" s="43" t="s">
        <v>203</v>
      </c>
      <c r="U116" s="35" t="n">
        <v>514068</v>
      </c>
      <c r="V116" s="44" t="s">
        <v>306</v>
      </c>
      <c r="W116" s="35" t="s">
        <v>190</v>
      </c>
      <c r="X116" s="0" t="s">
        <v>191</v>
      </c>
      <c r="Y116" s="35" t="s">
        <v>163</v>
      </c>
      <c r="Z116" s="45" t="n">
        <v>35.3936</v>
      </c>
      <c r="AA116" s="45" t="n">
        <v>42.26168</v>
      </c>
      <c r="AB116" s="43" t="n">
        <v>49.12976</v>
      </c>
      <c r="AC116" s="43" t="n">
        <v>55.99784</v>
      </c>
      <c r="AD116" s="78" t="n">
        <f aca="false">AB116*AC116</f>
        <v>2751.1604397184</v>
      </c>
      <c r="AE116" s="50" t="n">
        <f aca="false">AB116*31</f>
        <v>1523.02256</v>
      </c>
      <c r="AF116" s="51" t="n">
        <f aca="false">AC116</f>
        <v>55.99784</v>
      </c>
      <c r="AG116" s="49" t="n">
        <f aca="false">AE116*AF116</f>
        <v>85285.9736312704</v>
      </c>
    </row>
    <row r="117" customFormat="false" ht="12.95" hidden="false" customHeight="true" outlineLevel="0" collapsed="false">
      <c r="A117" s="34" t="s">
        <v>187</v>
      </c>
      <c r="B117" s="0" t="s">
        <v>308</v>
      </c>
      <c r="C117" s="43" t="s">
        <v>203</v>
      </c>
      <c r="D117" s="35" t="n">
        <v>147066</v>
      </c>
      <c r="E117" s="44" t="s">
        <v>309</v>
      </c>
      <c r="F117" s="35" t="s">
        <v>205</v>
      </c>
      <c r="G117" s="0" t="s">
        <v>191</v>
      </c>
      <c r="H117" s="35" t="s">
        <v>163</v>
      </c>
      <c r="I117" s="45" t="n">
        <v>1</v>
      </c>
      <c r="J117" s="45" t="n">
        <v>1</v>
      </c>
      <c r="K117" s="43" t="n">
        <v>78</v>
      </c>
      <c r="L117" s="43" t="n">
        <v>0.9063</v>
      </c>
      <c r="M117" s="78" t="n">
        <f aca="false">K117*L117</f>
        <v>70.6914</v>
      </c>
      <c r="N117" s="50" t="n">
        <f aca="false">K117*31</f>
        <v>2418</v>
      </c>
      <c r="O117" s="51" t="n">
        <f aca="false">L117</f>
        <v>0.9063</v>
      </c>
      <c r="P117" s="49" t="n">
        <f aca="false">N117*O117</f>
        <v>2191.4334</v>
      </c>
      <c r="T117" s="43" t="s">
        <v>203</v>
      </c>
      <c r="U117" s="35" t="n">
        <v>147066</v>
      </c>
      <c r="V117" s="44" t="s">
        <v>309</v>
      </c>
      <c r="W117" s="35" t="s">
        <v>205</v>
      </c>
      <c r="X117" s="0" t="s">
        <v>191</v>
      </c>
      <c r="Y117" s="35" t="s">
        <v>163</v>
      </c>
      <c r="Z117" s="45" t="n">
        <v>12.9063</v>
      </c>
      <c r="AA117" s="45" t="n">
        <v>15.27819</v>
      </c>
      <c r="AB117" s="43" t="n">
        <v>17.65008</v>
      </c>
      <c r="AC117" s="43" t="n">
        <v>20.02197</v>
      </c>
      <c r="AD117" s="78" t="n">
        <f aca="false">AB117*AC117</f>
        <v>353.3893722576</v>
      </c>
      <c r="AE117" s="50" t="n">
        <f aca="false">AB117*31</f>
        <v>547.15248</v>
      </c>
      <c r="AF117" s="51" t="n">
        <f aca="false">AC117</f>
        <v>20.02197</v>
      </c>
      <c r="AG117" s="49" t="n">
        <f aca="false">AE117*AF117</f>
        <v>10955.0705399856</v>
      </c>
    </row>
    <row r="118" customFormat="false" ht="12.95" hidden="false" customHeight="true" outlineLevel="0" collapsed="false">
      <c r="A118" s="34" t="s">
        <v>187</v>
      </c>
      <c r="B118" s="0" t="s">
        <v>310</v>
      </c>
      <c r="C118" s="43" t="s">
        <v>203</v>
      </c>
      <c r="D118" s="35" t="n">
        <v>514018</v>
      </c>
      <c r="E118" s="44" t="s">
        <v>309</v>
      </c>
      <c r="F118" s="35" t="s">
        <v>205</v>
      </c>
      <c r="G118" s="0" t="s">
        <v>191</v>
      </c>
      <c r="H118" s="35" t="s">
        <v>163</v>
      </c>
      <c r="I118" s="45" t="n">
        <v>1</v>
      </c>
      <c r="J118" s="45" t="n">
        <v>1</v>
      </c>
      <c r="K118" s="43" t="n">
        <v>97</v>
      </c>
      <c r="L118" s="79" t="n">
        <v>0.912</v>
      </c>
      <c r="M118" s="78" t="n">
        <f aca="false">K118*L118</f>
        <v>88.464</v>
      </c>
      <c r="N118" s="50" t="n">
        <f aca="false">K118*31</f>
        <v>3007</v>
      </c>
      <c r="O118" s="51" t="n">
        <f aca="false">L118</f>
        <v>0.912</v>
      </c>
      <c r="P118" s="49" t="n">
        <f aca="false">N118*O118</f>
        <v>2742.384</v>
      </c>
      <c r="T118" s="43" t="s">
        <v>203</v>
      </c>
      <c r="U118" s="35" t="n">
        <v>514018</v>
      </c>
      <c r="V118" s="44" t="s">
        <v>309</v>
      </c>
      <c r="W118" s="35" t="s">
        <v>205</v>
      </c>
      <c r="X118" s="0" t="s">
        <v>191</v>
      </c>
      <c r="Y118" s="35" t="s">
        <v>163</v>
      </c>
      <c r="Z118" s="45" t="n">
        <v>15.412</v>
      </c>
      <c r="AA118" s="45" t="n">
        <v>18.2856</v>
      </c>
      <c r="AB118" s="43" t="n">
        <v>21.1592</v>
      </c>
      <c r="AC118" s="79" t="n">
        <v>24.0328</v>
      </c>
      <c r="AD118" s="78" t="n">
        <f aca="false">AB118*AC118</f>
        <v>508.51482176</v>
      </c>
      <c r="AE118" s="50" t="n">
        <f aca="false">AB118*31</f>
        <v>655.9352</v>
      </c>
      <c r="AF118" s="51" t="n">
        <f aca="false">AC118</f>
        <v>24.0328</v>
      </c>
      <c r="AG118" s="49" t="n">
        <f aca="false">AE118*AF118</f>
        <v>15763.95947456</v>
      </c>
    </row>
    <row r="119" customFormat="false" ht="12.95" hidden="false" customHeight="true" outlineLevel="0" collapsed="false">
      <c r="A119" s="34" t="s">
        <v>187</v>
      </c>
      <c r="B119" s="0" t="s">
        <v>311</v>
      </c>
      <c r="C119" s="43" t="s">
        <v>203</v>
      </c>
      <c r="D119" s="35" t="n">
        <v>147068</v>
      </c>
      <c r="E119" s="44" t="s">
        <v>312</v>
      </c>
      <c r="F119" s="35" t="s">
        <v>205</v>
      </c>
      <c r="G119" s="0" t="s">
        <v>191</v>
      </c>
      <c r="H119" s="35" t="s">
        <v>163</v>
      </c>
      <c r="I119" s="45" t="n">
        <v>1</v>
      </c>
      <c r="J119" s="45" t="n">
        <v>1</v>
      </c>
      <c r="K119" s="43" t="n">
        <v>50</v>
      </c>
      <c r="L119" s="43" t="n">
        <v>0.8686</v>
      </c>
      <c r="M119" s="78" t="n">
        <f aca="false">K119*L119</f>
        <v>43.43</v>
      </c>
      <c r="N119" s="50" t="n">
        <f aca="false">K119*31</f>
        <v>1550</v>
      </c>
      <c r="O119" s="51" t="n">
        <f aca="false">L119</f>
        <v>0.8686</v>
      </c>
      <c r="P119" s="49" t="n">
        <f aca="false">N119*O119</f>
        <v>1346.33</v>
      </c>
      <c r="T119" s="43" t="s">
        <v>203</v>
      </c>
      <c r="U119" s="35" t="n">
        <v>147068</v>
      </c>
      <c r="V119" s="44" t="s">
        <v>312</v>
      </c>
      <c r="W119" s="35" t="s">
        <v>205</v>
      </c>
      <c r="X119" s="0" t="s">
        <v>191</v>
      </c>
      <c r="Y119" s="35" t="s">
        <v>163</v>
      </c>
      <c r="Z119" s="45" t="n">
        <v>13.8686</v>
      </c>
      <c r="AA119" s="45" t="n">
        <v>16.42918</v>
      </c>
      <c r="AB119" s="43" t="n">
        <v>18.98976</v>
      </c>
      <c r="AC119" s="43" t="n">
        <v>21.55034</v>
      </c>
      <c r="AD119" s="78" t="n">
        <f aca="false">AB119*AC119</f>
        <v>409.2357845184</v>
      </c>
      <c r="AE119" s="50" t="n">
        <f aca="false">AB119*31</f>
        <v>588.68256</v>
      </c>
      <c r="AF119" s="51" t="n">
        <f aca="false">AC119</f>
        <v>21.55034</v>
      </c>
      <c r="AG119" s="49" t="n">
        <f aca="false">AE119*AF119</f>
        <v>12686.3093200704</v>
      </c>
    </row>
    <row r="120" customFormat="false" ht="12.95" hidden="false" customHeight="true" outlineLevel="0" collapsed="false">
      <c r="A120" s="34" t="s">
        <v>187</v>
      </c>
      <c r="B120" s="0" t="s">
        <v>313</v>
      </c>
      <c r="C120" s="43" t="s">
        <v>203</v>
      </c>
      <c r="D120" s="35" t="n">
        <v>514067</v>
      </c>
      <c r="E120" s="44" t="s">
        <v>312</v>
      </c>
      <c r="F120" s="35" t="s">
        <v>205</v>
      </c>
      <c r="G120" s="0" t="s">
        <v>191</v>
      </c>
      <c r="H120" s="35" t="s">
        <v>163</v>
      </c>
      <c r="I120" s="45" t="n">
        <v>1</v>
      </c>
      <c r="J120" s="45" t="n">
        <v>1</v>
      </c>
      <c r="K120" s="43" t="n">
        <v>47</v>
      </c>
      <c r="L120" s="43" t="n">
        <v>0.8406</v>
      </c>
      <c r="M120" s="78" t="n">
        <f aca="false">K120*L120</f>
        <v>39.5082</v>
      </c>
      <c r="N120" s="50" t="n">
        <f aca="false">K120*31</f>
        <v>1457</v>
      </c>
      <c r="O120" s="51" t="n">
        <f aca="false">L120</f>
        <v>0.8406</v>
      </c>
      <c r="P120" s="49" t="n">
        <f aca="false">N120*O120</f>
        <v>1224.7542</v>
      </c>
      <c r="T120" s="43" t="s">
        <v>203</v>
      </c>
      <c r="U120" s="35" t="n">
        <v>514067</v>
      </c>
      <c r="V120" s="44" t="s">
        <v>312</v>
      </c>
      <c r="W120" s="35" t="s">
        <v>205</v>
      </c>
      <c r="X120" s="0" t="s">
        <v>191</v>
      </c>
      <c r="Y120" s="35" t="s">
        <v>163</v>
      </c>
      <c r="Z120" s="45" t="n">
        <v>8.84060000000001</v>
      </c>
      <c r="AA120" s="45" t="n">
        <v>10.39278</v>
      </c>
      <c r="AB120" s="43" t="n">
        <v>11.94496</v>
      </c>
      <c r="AC120" s="43" t="n">
        <v>13.49714</v>
      </c>
      <c r="AD120" s="78" t="n">
        <f aca="false">AB120*AC120</f>
        <v>161.2227974144</v>
      </c>
      <c r="AE120" s="50" t="n">
        <f aca="false">AB120*31</f>
        <v>370.29376</v>
      </c>
      <c r="AF120" s="51" t="n">
        <f aca="false">AC120</f>
        <v>13.49714</v>
      </c>
      <c r="AG120" s="49" t="n">
        <f aca="false">AE120*AF120</f>
        <v>4997.9067198464</v>
      </c>
    </row>
    <row r="121" customFormat="false" ht="12.95" hidden="false" customHeight="true" outlineLevel="0" collapsed="false">
      <c r="A121" s="34" t="s">
        <v>187</v>
      </c>
      <c r="B121" s="0" t="s">
        <v>314</v>
      </c>
      <c r="C121" s="43" t="s">
        <v>203</v>
      </c>
      <c r="D121" s="35" t="n">
        <v>147095</v>
      </c>
      <c r="E121" s="44" t="s">
        <v>238</v>
      </c>
      <c r="F121" s="35" t="s">
        <v>190</v>
      </c>
      <c r="G121" s="0" t="s">
        <v>191</v>
      </c>
      <c r="H121" s="35" t="s">
        <v>163</v>
      </c>
      <c r="I121" s="45" t="n">
        <v>1</v>
      </c>
      <c r="J121" s="45" t="n">
        <v>1</v>
      </c>
      <c r="K121" s="43" t="n">
        <v>31</v>
      </c>
      <c r="L121" s="43" t="n">
        <v>0.9735</v>
      </c>
      <c r="M121" s="78" t="n">
        <f aca="false">K121*L121</f>
        <v>30.1785</v>
      </c>
      <c r="N121" s="50" t="n">
        <f aca="false">K121*31</f>
        <v>961</v>
      </c>
      <c r="O121" s="51" t="n">
        <f aca="false">L121</f>
        <v>0.9735</v>
      </c>
      <c r="P121" s="49" t="n">
        <f aca="false">N121*O121</f>
        <v>935.5335</v>
      </c>
      <c r="T121" s="43" t="s">
        <v>203</v>
      </c>
      <c r="U121" s="35" t="n">
        <v>147095</v>
      </c>
      <c r="V121" s="44" t="s">
        <v>238</v>
      </c>
      <c r="W121" s="35" t="s">
        <v>190</v>
      </c>
      <c r="X121" s="0" t="s">
        <v>191</v>
      </c>
      <c r="Y121" s="35" t="s">
        <v>163</v>
      </c>
      <c r="Z121" s="45" t="n">
        <v>7.4735</v>
      </c>
      <c r="AA121" s="45" t="n">
        <v>8.76555</v>
      </c>
      <c r="AB121" s="43" t="n">
        <v>10.0576</v>
      </c>
      <c r="AC121" s="43" t="n">
        <v>11.34965</v>
      </c>
      <c r="AD121" s="78" t="n">
        <f aca="false">AB121*AC121</f>
        <v>114.15023984</v>
      </c>
      <c r="AE121" s="50" t="n">
        <f aca="false">AB121*31</f>
        <v>311.7856</v>
      </c>
      <c r="AF121" s="51" t="n">
        <f aca="false">AC121</f>
        <v>11.34965</v>
      </c>
      <c r="AG121" s="49" t="n">
        <f aca="false">AE121*AF121</f>
        <v>3538.65743504</v>
      </c>
    </row>
    <row r="122" customFormat="false" ht="12.95" hidden="false" customHeight="true" outlineLevel="0" collapsed="false">
      <c r="A122" s="53" t="s">
        <v>187</v>
      </c>
      <c r="B122" s="54" t="s">
        <v>315</v>
      </c>
      <c r="C122" s="43" t="s">
        <v>203</v>
      </c>
      <c r="D122" s="55"/>
      <c r="E122" s="44" t="s">
        <v>241</v>
      </c>
      <c r="F122" s="55" t="s">
        <v>190</v>
      </c>
      <c r="G122" s="54" t="s">
        <v>191</v>
      </c>
      <c r="H122" s="55" t="s">
        <v>163</v>
      </c>
      <c r="I122" s="45" t="n">
        <v>1</v>
      </c>
      <c r="J122" s="45" t="n">
        <v>1</v>
      </c>
      <c r="K122" s="43" t="n">
        <v>0</v>
      </c>
      <c r="L122" s="43" t="n">
        <v>0.96</v>
      </c>
      <c r="M122" s="78" t="n">
        <f aca="false">K122*L122</f>
        <v>0</v>
      </c>
      <c r="N122" s="57" t="n">
        <f aca="false">K122*31</f>
        <v>0</v>
      </c>
      <c r="O122" s="58" t="n">
        <f aca="false">L122</f>
        <v>0.96</v>
      </c>
      <c r="P122" s="59" t="n">
        <f aca="false">N122*O122</f>
        <v>0</v>
      </c>
      <c r="T122" s="43" t="s">
        <v>203</v>
      </c>
      <c r="U122" s="55"/>
      <c r="V122" s="44" t="s">
        <v>241</v>
      </c>
      <c r="W122" s="55" t="s">
        <v>190</v>
      </c>
      <c r="X122" s="54" t="s">
        <v>191</v>
      </c>
      <c r="Y122" s="55" t="s">
        <v>163</v>
      </c>
      <c r="Z122" s="45" t="n">
        <v>0.948571428571428</v>
      </c>
      <c r="AA122" s="45" t="n">
        <v>0.934285714285714</v>
      </c>
      <c r="AB122" s="43" t="n">
        <v>0.919999999999999</v>
      </c>
      <c r="AC122" s="43" t="n">
        <v>0.905714285714285</v>
      </c>
      <c r="AD122" s="78" t="n">
        <f aca="false">AB122*AC122</f>
        <v>0.833257142857141</v>
      </c>
      <c r="AE122" s="57" t="n">
        <f aca="false">AB122*31</f>
        <v>28.52</v>
      </c>
      <c r="AF122" s="58" t="n">
        <f aca="false">AC122</f>
        <v>0.905714285714285</v>
      </c>
      <c r="AG122" s="59" t="n">
        <f aca="false">AE122*AF122</f>
        <v>25.8309714285714</v>
      </c>
    </row>
    <row r="123" customFormat="false" ht="12.95" hidden="false" customHeight="true" outlineLevel="0" collapsed="false">
      <c r="A123" s="60"/>
      <c r="B123" s="61"/>
      <c r="C123" s="44"/>
      <c r="D123" s="44"/>
      <c r="E123" s="44"/>
      <c r="F123" s="44"/>
      <c r="G123" s="61"/>
      <c r="H123" s="44"/>
      <c r="I123" s="45"/>
      <c r="J123" s="45"/>
      <c r="K123" s="63"/>
      <c r="L123" s="51"/>
      <c r="M123" s="63"/>
      <c r="N123" s="50"/>
      <c r="O123" s="51"/>
      <c r="P123" s="65"/>
      <c r="Q123" s="66" t="s">
        <v>184</v>
      </c>
      <c r="R123" s="66" t="s">
        <v>13</v>
      </c>
      <c r="S123" s="66" t="s">
        <v>185</v>
      </c>
      <c r="T123" s="44"/>
      <c r="U123" s="44"/>
      <c r="V123" s="44"/>
      <c r="W123" s="44"/>
      <c r="X123" s="61"/>
      <c r="Y123" s="44"/>
      <c r="Z123" s="45"/>
      <c r="AA123" s="45"/>
      <c r="AB123" s="63"/>
      <c r="AC123" s="51"/>
      <c r="AD123" s="63"/>
      <c r="AE123" s="50"/>
      <c r="AF123" s="51"/>
      <c r="AG123" s="65"/>
      <c r="AH123" s="66" t="s">
        <v>184</v>
      </c>
    </row>
    <row r="124" customFormat="false" ht="12.95" hidden="false" customHeight="true" outlineLevel="0" collapsed="false">
      <c r="A124" s="67" t="s">
        <v>316</v>
      </c>
      <c r="B124" s="67"/>
      <c r="C124" s="68"/>
      <c r="D124" s="68"/>
      <c r="E124" s="44"/>
      <c r="K124" s="47" t="n">
        <f aca="false">SUM(K47:K122)</f>
        <v>3155</v>
      </c>
      <c r="L124" s="69"/>
      <c r="M124" s="47" t="n">
        <f aca="false">SUM(M47:M122)</f>
        <v>2850.8326</v>
      </c>
      <c r="N124" s="47" t="n">
        <f aca="false">SUM(N47:N122)</f>
        <v>97805</v>
      </c>
      <c r="O124" s="69"/>
      <c r="P124" s="70" t="n">
        <f aca="false">M124-O124</f>
        <v>2850.8326</v>
      </c>
      <c r="Q124" s="71" t="n">
        <v>0.8</v>
      </c>
      <c r="R124" s="65" t="n">
        <f aca="false">M124*Q124</f>
        <v>2280.66608</v>
      </c>
      <c r="S124" s="65" t="n">
        <f aca="false">M124-R124</f>
        <v>570.16652</v>
      </c>
      <c r="T124" s="68"/>
      <c r="U124" s="68"/>
      <c r="V124" s="44"/>
      <c r="W124" s="35"/>
      <c r="Y124" s="35"/>
      <c r="Z124" s="35"/>
      <c r="AA124" s="35"/>
      <c r="AB124" s="47" t="n">
        <f aca="false">SUM(AB47:AB122)</f>
        <v>1790.40937333333</v>
      </c>
      <c r="AC124" s="69"/>
      <c r="AD124" s="47" t="n">
        <f aca="false">SUM(AD47:AD122)</f>
        <v>61664.6896265143</v>
      </c>
      <c r="AE124" s="47" t="n">
        <f aca="false">SUM(AE47:AE122)</f>
        <v>55502.6905733333</v>
      </c>
      <c r="AF124" s="69"/>
      <c r="AG124" s="70" t="n">
        <f aca="false">AD124-AF124</f>
        <v>61664.6896265143</v>
      </c>
      <c r="AH124" s="71" t="n">
        <v>1.8</v>
      </c>
    </row>
    <row r="125" customFormat="false" ht="12.95" hidden="false" customHeight="true" outlineLevel="0" collapsed="false">
      <c r="E125" s="44"/>
      <c r="K125" s="73"/>
      <c r="M125" s="73"/>
      <c r="N125" s="47"/>
      <c r="O125" s="35"/>
      <c r="P125" s="49"/>
      <c r="V125" s="44"/>
      <c r="W125" s="35"/>
      <c r="Y125" s="35"/>
      <c r="Z125" s="35"/>
      <c r="AA125" s="35"/>
      <c r="AB125" s="73"/>
      <c r="AC125" s="35"/>
      <c r="AD125" s="73"/>
      <c r="AE125" s="47"/>
      <c r="AF125" s="35"/>
      <c r="AG125" s="49"/>
    </row>
    <row r="126" customFormat="false" ht="12.95" hidden="false" customHeight="true" outlineLevel="0" collapsed="false">
      <c r="A126" s="34" t="s">
        <v>187</v>
      </c>
      <c r="B126" s="0" t="s">
        <v>317</v>
      </c>
      <c r="C126" s="43" t="s">
        <v>203</v>
      </c>
      <c r="D126" s="35" t="n">
        <v>147011</v>
      </c>
      <c r="E126" s="44" t="s">
        <v>318</v>
      </c>
      <c r="F126" s="35" t="s">
        <v>319</v>
      </c>
      <c r="G126" s="0" t="s">
        <v>191</v>
      </c>
      <c r="H126" s="35" t="s">
        <v>163</v>
      </c>
      <c r="I126" s="45" t="n">
        <v>1</v>
      </c>
      <c r="J126" s="45" t="n">
        <v>1</v>
      </c>
      <c r="K126" s="43" t="n">
        <v>48</v>
      </c>
      <c r="L126" s="43" t="n">
        <v>0.9129</v>
      </c>
      <c r="M126" s="78" t="n">
        <f aca="false">K126*L126</f>
        <v>43.8192</v>
      </c>
      <c r="N126" s="50" t="n">
        <f aca="false">K126*31</f>
        <v>1488</v>
      </c>
      <c r="O126" s="51" t="n">
        <f aca="false">L126</f>
        <v>0.9129</v>
      </c>
      <c r="P126" s="49" t="n">
        <f aca="false">N126*O126</f>
        <v>1358.3952</v>
      </c>
      <c r="T126" s="43" t="s">
        <v>203</v>
      </c>
      <c r="U126" s="35" t="n">
        <v>147011</v>
      </c>
      <c r="V126" s="44" t="s">
        <v>318</v>
      </c>
      <c r="W126" s="35" t="s">
        <v>319</v>
      </c>
      <c r="X126" s="0" t="s">
        <v>191</v>
      </c>
      <c r="Y126" s="35" t="s">
        <v>163</v>
      </c>
      <c r="Z126" s="45" t="n">
        <v>27.4129</v>
      </c>
      <c r="AA126" s="45" t="n">
        <v>32.68677</v>
      </c>
      <c r="AB126" s="43" t="n">
        <v>37.96064</v>
      </c>
      <c r="AC126" s="43" t="n">
        <v>43.23451</v>
      </c>
      <c r="AD126" s="78" t="n">
        <f aca="false">AB126*AC126</f>
        <v>1641.2096696864</v>
      </c>
      <c r="AE126" s="50" t="n">
        <f aca="false">AB126*31</f>
        <v>1176.77984</v>
      </c>
      <c r="AF126" s="51" t="n">
        <f aca="false">AC126</f>
        <v>43.23451</v>
      </c>
      <c r="AG126" s="49" t="n">
        <f aca="false">AE126*AF126</f>
        <v>50877.4997602784</v>
      </c>
    </row>
    <row r="127" customFormat="false" ht="12.95" hidden="false" customHeight="true" outlineLevel="0" collapsed="false">
      <c r="A127" s="34" t="s">
        <v>187</v>
      </c>
      <c r="B127" s="0" t="s">
        <v>320</v>
      </c>
      <c r="C127" s="43" t="s">
        <v>203</v>
      </c>
      <c r="D127" s="35" t="n">
        <v>37391</v>
      </c>
      <c r="E127" s="44" t="s">
        <v>318</v>
      </c>
      <c r="F127" s="35" t="s">
        <v>319</v>
      </c>
      <c r="G127" s="0" t="s">
        <v>191</v>
      </c>
      <c r="H127" s="35" t="s">
        <v>163</v>
      </c>
      <c r="I127" s="45" t="n">
        <v>1</v>
      </c>
      <c r="J127" s="45" t="n">
        <v>1</v>
      </c>
      <c r="K127" s="43" t="n">
        <v>127</v>
      </c>
      <c r="L127" s="43" t="n">
        <v>1</v>
      </c>
      <c r="M127" s="78" t="n">
        <f aca="false">K127*L127</f>
        <v>127</v>
      </c>
      <c r="N127" s="50" t="n">
        <f aca="false">K127*31</f>
        <v>3937</v>
      </c>
      <c r="O127" s="51" t="n">
        <f aca="false">L127</f>
        <v>1</v>
      </c>
      <c r="P127" s="49" t="n">
        <f aca="false">N127*O127</f>
        <v>3937</v>
      </c>
      <c r="T127" s="43" t="s">
        <v>203</v>
      </c>
      <c r="U127" s="35" t="n">
        <v>37391</v>
      </c>
      <c r="V127" s="44" t="s">
        <v>318</v>
      </c>
      <c r="W127" s="35" t="s">
        <v>319</v>
      </c>
      <c r="X127" s="0" t="s">
        <v>191</v>
      </c>
      <c r="Y127" s="35" t="s">
        <v>163</v>
      </c>
      <c r="Z127" s="45" t="n">
        <v>92</v>
      </c>
      <c r="AA127" s="45" t="n">
        <v>110.2</v>
      </c>
      <c r="AB127" s="43" t="n">
        <v>128.4</v>
      </c>
      <c r="AC127" s="43" t="n">
        <v>146.6</v>
      </c>
      <c r="AD127" s="78" t="n">
        <f aca="false">AB127*AC127</f>
        <v>18823.44</v>
      </c>
      <c r="AE127" s="50" t="n">
        <f aca="false">AB127*31</f>
        <v>3980.4</v>
      </c>
      <c r="AF127" s="51" t="n">
        <f aca="false">AC127</f>
        <v>146.6</v>
      </c>
      <c r="AG127" s="49" t="n">
        <f aca="false">AE127*AF127</f>
        <v>583526.64</v>
      </c>
    </row>
    <row r="128" customFormat="false" ht="12.95" hidden="false" customHeight="true" outlineLevel="0" collapsed="false">
      <c r="A128" s="34" t="s">
        <v>187</v>
      </c>
      <c r="B128" s="0" t="s">
        <v>321</v>
      </c>
      <c r="C128" s="43" t="s">
        <v>203</v>
      </c>
      <c r="D128" s="35" t="n">
        <v>147012</v>
      </c>
      <c r="E128" s="44" t="s">
        <v>322</v>
      </c>
      <c r="F128" s="35" t="s">
        <v>319</v>
      </c>
      <c r="G128" s="0" t="s">
        <v>191</v>
      </c>
      <c r="H128" s="35" t="s">
        <v>163</v>
      </c>
      <c r="I128" s="45" t="n">
        <v>1</v>
      </c>
      <c r="J128" s="45" t="n">
        <v>1</v>
      </c>
      <c r="K128" s="43" t="n">
        <v>44</v>
      </c>
      <c r="L128" s="79" t="n">
        <v>1</v>
      </c>
      <c r="M128" s="78" t="n">
        <f aca="false">K128*L128</f>
        <v>44</v>
      </c>
      <c r="N128" s="50" t="n">
        <f aca="false">K128*31</f>
        <v>1364</v>
      </c>
      <c r="O128" s="51" t="n">
        <f aca="false">L128</f>
        <v>1</v>
      </c>
      <c r="P128" s="49" t="n">
        <f aca="false">N128*O128</f>
        <v>1364</v>
      </c>
      <c r="T128" s="43" t="s">
        <v>203</v>
      </c>
      <c r="U128" s="35" t="n">
        <v>147012</v>
      </c>
      <c r="V128" s="44" t="s">
        <v>322</v>
      </c>
      <c r="W128" s="35" t="s">
        <v>319</v>
      </c>
      <c r="X128" s="0" t="s">
        <v>191</v>
      </c>
      <c r="Y128" s="35" t="s">
        <v>163</v>
      </c>
      <c r="Z128" s="45" t="n">
        <v>28</v>
      </c>
      <c r="AA128" s="45" t="n">
        <v>33.4</v>
      </c>
      <c r="AB128" s="43" t="n">
        <v>38.8</v>
      </c>
      <c r="AC128" s="79" t="n">
        <v>44.2</v>
      </c>
      <c r="AD128" s="78" t="n">
        <f aca="false">AB128*AC128</f>
        <v>1714.96</v>
      </c>
      <c r="AE128" s="50" t="n">
        <f aca="false">AB128*31</f>
        <v>1202.8</v>
      </c>
      <c r="AF128" s="51" t="n">
        <f aca="false">AC128</f>
        <v>44.2</v>
      </c>
      <c r="AG128" s="49" t="n">
        <f aca="false">AE128*AF128</f>
        <v>53163.76</v>
      </c>
    </row>
    <row r="129" customFormat="false" ht="12.95" hidden="false" customHeight="true" outlineLevel="0" collapsed="false">
      <c r="A129" s="34" t="s">
        <v>187</v>
      </c>
      <c r="B129" s="0" t="s">
        <v>323</v>
      </c>
      <c r="C129" s="43" t="s">
        <v>203</v>
      </c>
      <c r="D129" s="35" t="n">
        <v>514066</v>
      </c>
      <c r="E129" s="44" t="s">
        <v>322</v>
      </c>
      <c r="F129" s="35" t="s">
        <v>319</v>
      </c>
      <c r="G129" s="0" t="s">
        <v>191</v>
      </c>
      <c r="H129" s="35" t="s">
        <v>163</v>
      </c>
      <c r="I129" s="45" t="n">
        <v>1</v>
      </c>
      <c r="J129" s="45" t="n">
        <v>1</v>
      </c>
      <c r="K129" s="43" t="n">
        <v>20</v>
      </c>
      <c r="L129" s="43" t="n">
        <v>0.9036</v>
      </c>
      <c r="M129" s="78" t="n">
        <f aca="false">K129*L129</f>
        <v>18.072</v>
      </c>
      <c r="N129" s="50" t="n">
        <f aca="false">K129*31</f>
        <v>620</v>
      </c>
      <c r="O129" s="51" t="n">
        <f aca="false">L129</f>
        <v>0.9036</v>
      </c>
      <c r="P129" s="49" t="n">
        <f aca="false">N129*O129</f>
        <v>560.232</v>
      </c>
      <c r="T129" s="43" t="s">
        <v>203</v>
      </c>
      <c r="U129" s="35" t="n">
        <v>514066</v>
      </c>
      <c r="V129" s="44" t="s">
        <v>322</v>
      </c>
      <c r="W129" s="35" t="s">
        <v>319</v>
      </c>
      <c r="X129" s="0" t="s">
        <v>191</v>
      </c>
      <c r="Y129" s="35" t="s">
        <v>163</v>
      </c>
      <c r="Z129" s="45" t="n">
        <v>11.9036</v>
      </c>
      <c r="AA129" s="45" t="n">
        <v>14.07468</v>
      </c>
      <c r="AB129" s="43" t="n">
        <v>16.24576</v>
      </c>
      <c r="AC129" s="43" t="n">
        <v>18.41684</v>
      </c>
      <c r="AD129" s="78" t="n">
        <f aca="false">AB129*AC129</f>
        <v>299.1955625984</v>
      </c>
      <c r="AE129" s="50" t="n">
        <f aca="false">AB129*31</f>
        <v>503.61856</v>
      </c>
      <c r="AF129" s="51" t="n">
        <f aca="false">AC129</f>
        <v>18.41684</v>
      </c>
      <c r="AG129" s="49" t="n">
        <f aca="false">AE129*AF129</f>
        <v>9275.0624405504</v>
      </c>
    </row>
    <row r="130" customFormat="false" ht="12.95" hidden="false" customHeight="true" outlineLevel="0" collapsed="false">
      <c r="A130" s="34" t="s">
        <v>187</v>
      </c>
      <c r="B130" s="0" t="s">
        <v>324</v>
      </c>
      <c r="C130" s="43" t="s">
        <v>203</v>
      </c>
      <c r="D130" s="35" t="n">
        <v>147013</v>
      </c>
      <c r="E130" s="44" t="s">
        <v>325</v>
      </c>
      <c r="F130" s="35" t="s">
        <v>319</v>
      </c>
      <c r="G130" s="0" t="s">
        <v>191</v>
      </c>
      <c r="H130" s="35" t="s">
        <v>163</v>
      </c>
      <c r="I130" s="45" t="n">
        <v>1</v>
      </c>
      <c r="J130" s="45" t="n">
        <v>1</v>
      </c>
      <c r="K130" s="43" t="n">
        <v>67</v>
      </c>
      <c r="L130" s="43" t="n">
        <v>0.9238</v>
      </c>
      <c r="M130" s="78" t="n">
        <f aca="false">K130*L130</f>
        <v>61.8946</v>
      </c>
      <c r="N130" s="50" t="n">
        <f aca="false">K130*31</f>
        <v>2077</v>
      </c>
      <c r="O130" s="51" t="n">
        <f aca="false">L130</f>
        <v>0.9238</v>
      </c>
      <c r="P130" s="49" t="n">
        <f aca="false">N130*O130</f>
        <v>1918.7326</v>
      </c>
      <c r="T130" s="43" t="s">
        <v>203</v>
      </c>
      <c r="U130" s="35" t="n">
        <v>147013</v>
      </c>
      <c r="V130" s="44" t="s">
        <v>325</v>
      </c>
      <c r="W130" s="35" t="s">
        <v>319</v>
      </c>
      <c r="X130" s="0" t="s">
        <v>191</v>
      </c>
      <c r="Y130" s="35" t="s">
        <v>163</v>
      </c>
      <c r="Z130" s="45" t="n">
        <v>34.4238</v>
      </c>
      <c r="AA130" s="45" t="n">
        <v>41.10094</v>
      </c>
      <c r="AB130" s="43" t="n">
        <v>47.77808</v>
      </c>
      <c r="AC130" s="43" t="n">
        <v>54.45522</v>
      </c>
      <c r="AD130" s="78" t="n">
        <f aca="false">AB130*AC130</f>
        <v>2601.7658575776</v>
      </c>
      <c r="AE130" s="50" t="n">
        <f aca="false">AB130*31</f>
        <v>1481.12048</v>
      </c>
      <c r="AF130" s="51" t="n">
        <f aca="false">AC130</f>
        <v>54.45522</v>
      </c>
      <c r="AG130" s="49" t="n">
        <f aca="false">AE130*AF130</f>
        <v>80654.7415849056</v>
      </c>
    </row>
    <row r="131" customFormat="false" ht="12.95" hidden="false" customHeight="true" outlineLevel="0" collapsed="false">
      <c r="A131" s="34" t="s">
        <v>187</v>
      </c>
      <c r="B131" s="0" t="s">
        <v>326</v>
      </c>
      <c r="C131" s="43" t="s">
        <v>203</v>
      </c>
      <c r="D131" s="35" t="n">
        <v>514077</v>
      </c>
      <c r="E131" s="44" t="s">
        <v>325</v>
      </c>
      <c r="F131" s="35" t="s">
        <v>319</v>
      </c>
      <c r="G131" s="0" t="s">
        <v>191</v>
      </c>
      <c r="H131" s="35" t="s">
        <v>163</v>
      </c>
      <c r="I131" s="45" t="n">
        <v>1</v>
      </c>
      <c r="J131" s="45" t="n">
        <v>1</v>
      </c>
      <c r="K131" s="43" t="n">
        <v>91</v>
      </c>
      <c r="L131" s="79" t="n">
        <v>0.9304</v>
      </c>
      <c r="M131" s="78" t="n">
        <f aca="false">K131*L131</f>
        <v>84.6664</v>
      </c>
      <c r="N131" s="50" t="n">
        <f aca="false">K131*31</f>
        <v>2821</v>
      </c>
      <c r="O131" s="51" t="n">
        <f aca="false">L131</f>
        <v>0.9304</v>
      </c>
      <c r="P131" s="49" t="n">
        <f aca="false">N131*O131</f>
        <v>2624.6584</v>
      </c>
      <c r="T131" s="43" t="s">
        <v>203</v>
      </c>
      <c r="U131" s="35" t="n">
        <v>514077</v>
      </c>
      <c r="V131" s="44" t="s">
        <v>325</v>
      </c>
      <c r="W131" s="35" t="s">
        <v>319</v>
      </c>
      <c r="X131" s="0" t="s">
        <v>191</v>
      </c>
      <c r="Y131" s="35" t="s">
        <v>163</v>
      </c>
      <c r="Z131" s="45" t="n">
        <v>32.9304</v>
      </c>
      <c r="AA131" s="45" t="n">
        <v>39.30952</v>
      </c>
      <c r="AB131" s="43" t="n">
        <v>45.68864</v>
      </c>
      <c r="AC131" s="79" t="n">
        <v>52.06776</v>
      </c>
      <c r="AD131" s="78" t="n">
        <f aca="false">AB131*AC131</f>
        <v>2378.9051422464</v>
      </c>
      <c r="AE131" s="50" t="n">
        <f aca="false">AB131*31</f>
        <v>1416.34784</v>
      </c>
      <c r="AF131" s="51" t="n">
        <f aca="false">AC131</f>
        <v>52.06776</v>
      </c>
      <c r="AG131" s="49" t="n">
        <f aca="false">AE131*AF131</f>
        <v>73746.0594096384</v>
      </c>
    </row>
    <row r="132" customFormat="false" ht="12.95" hidden="false" customHeight="true" outlineLevel="0" collapsed="false">
      <c r="A132" s="34" t="s">
        <v>187</v>
      </c>
      <c r="B132" s="0" t="s">
        <v>327</v>
      </c>
      <c r="C132" s="43" t="s">
        <v>203</v>
      </c>
      <c r="D132" s="35" t="n">
        <v>147014</v>
      </c>
      <c r="E132" s="44" t="s">
        <v>328</v>
      </c>
      <c r="F132" s="35" t="s">
        <v>319</v>
      </c>
      <c r="G132" s="0" t="s">
        <v>191</v>
      </c>
      <c r="H132" s="35" t="s">
        <v>163</v>
      </c>
      <c r="I132" s="45" t="n">
        <v>1</v>
      </c>
      <c r="J132" s="45" t="n">
        <v>1</v>
      </c>
      <c r="K132" s="43" t="n">
        <v>55</v>
      </c>
      <c r="L132" s="43" t="n">
        <v>0.9254</v>
      </c>
      <c r="M132" s="78" t="n">
        <f aca="false">K132*L132</f>
        <v>50.897</v>
      </c>
      <c r="N132" s="50" t="n">
        <f aca="false">K132*31</f>
        <v>1705</v>
      </c>
      <c r="O132" s="51" t="n">
        <f aca="false">L132</f>
        <v>0.9254</v>
      </c>
      <c r="P132" s="49" t="n">
        <f aca="false">N132*O132</f>
        <v>1577.807</v>
      </c>
      <c r="T132" s="43" t="s">
        <v>203</v>
      </c>
      <c r="U132" s="35" t="n">
        <v>147014</v>
      </c>
      <c r="V132" s="44" t="s">
        <v>328</v>
      </c>
      <c r="W132" s="35" t="s">
        <v>319</v>
      </c>
      <c r="X132" s="0" t="s">
        <v>191</v>
      </c>
      <c r="Y132" s="35" t="s">
        <v>163</v>
      </c>
      <c r="Z132" s="45" t="n">
        <v>25.4254</v>
      </c>
      <c r="AA132" s="45" t="n">
        <v>30.30302</v>
      </c>
      <c r="AB132" s="43" t="n">
        <v>35.18064</v>
      </c>
      <c r="AC132" s="43" t="n">
        <v>40.05826</v>
      </c>
      <c r="AD132" s="78" t="n">
        <f aca="false">AB132*AC132</f>
        <v>1409.2752240864</v>
      </c>
      <c r="AE132" s="50" t="n">
        <f aca="false">AB132*31</f>
        <v>1090.59984</v>
      </c>
      <c r="AF132" s="51" t="n">
        <f aca="false">AC132</f>
        <v>40.05826</v>
      </c>
      <c r="AG132" s="49" t="n">
        <f aca="false">AE132*AF132</f>
        <v>43687.5319466784</v>
      </c>
    </row>
    <row r="133" customFormat="false" ht="12.95" hidden="false" customHeight="true" outlineLevel="0" collapsed="false">
      <c r="A133" s="34" t="s">
        <v>187</v>
      </c>
      <c r="B133" s="0" t="s">
        <v>329</v>
      </c>
      <c r="C133" s="43" t="s">
        <v>203</v>
      </c>
      <c r="D133" s="35" t="n">
        <v>514078</v>
      </c>
      <c r="E133" s="44" t="s">
        <v>328</v>
      </c>
      <c r="F133" s="35" t="s">
        <v>319</v>
      </c>
      <c r="G133" s="0" t="s">
        <v>191</v>
      </c>
      <c r="H133" s="35" t="s">
        <v>163</v>
      </c>
      <c r="I133" s="45" t="n">
        <v>1</v>
      </c>
      <c r="J133" s="45" t="n">
        <v>1</v>
      </c>
      <c r="K133" s="43" t="n">
        <v>62</v>
      </c>
      <c r="L133" s="79" t="n">
        <v>0.9333</v>
      </c>
      <c r="M133" s="78" t="n">
        <f aca="false">K133*L133</f>
        <v>57.8646</v>
      </c>
      <c r="N133" s="50" t="n">
        <f aca="false">K133*31</f>
        <v>1922</v>
      </c>
      <c r="O133" s="51" t="n">
        <f aca="false">L133</f>
        <v>0.9333</v>
      </c>
      <c r="P133" s="49" t="n">
        <f aca="false">N133*O133</f>
        <v>1793.8026</v>
      </c>
      <c r="T133" s="43" t="s">
        <v>203</v>
      </c>
      <c r="U133" s="35" t="n">
        <v>514078</v>
      </c>
      <c r="V133" s="44" t="s">
        <v>328</v>
      </c>
      <c r="W133" s="35" t="s">
        <v>319</v>
      </c>
      <c r="X133" s="0" t="s">
        <v>191</v>
      </c>
      <c r="Y133" s="35" t="s">
        <v>163</v>
      </c>
      <c r="Z133" s="45" t="n">
        <v>22.9333</v>
      </c>
      <c r="AA133" s="45" t="n">
        <v>27.31329</v>
      </c>
      <c r="AB133" s="43" t="n">
        <v>31.69328</v>
      </c>
      <c r="AC133" s="79" t="n">
        <v>36.07327</v>
      </c>
      <c r="AD133" s="78" t="n">
        <f aca="false">AB133*AC133</f>
        <v>1143.2802466256</v>
      </c>
      <c r="AE133" s="50" t="n">
        <f aca="false">AB133*31</f>
        <v>982.49168</v>
      </c>
      <c r="AF133" s="51" t="n">
        <f aca="false">AC133</f>
        <v>36.07327</v>
      </c>
      <c r="AG133" s="49" t="n">
        <f aca="false">AE133*AF133</f>
        <v>35441.6876453936</v>
      </c>
    </row>
    <row r="134" customFormat="false" ht="12.95" hidden="false" customHeight="true" outlineLevel="0" collapsed="false">
      <c r="A134" s="34" t="s">
        <v>187</v>
      </c>
      <c r="B134" s="0" t="s">
        <v>330</v>
      </c>
      <c r="C134" s="43" t="s">
        <v>203</v>
      </c>
      <c r="D134" s="35" t="n">
        <v>147022</v>
      </c>
      <c r="E134" s="44" t="s">
        <v>226</v>
      </c>
      <c r="F134" s="35" t="s">
        <v>319</v>
      </c>
      <c r="G134" s="0" t="s">
        <v>191</v>
      </c>
      <c r="H134" s="35" t="s">
        <v>163</v>
      </c>
      <c r="I134" s="45" t="n">
        <v>1</v>
      </c>
      <c r="J134" s="45" t="n">
        <v>1</v>
      </c>
      <c r="K134" s="43" t="n">
        <v>55</v>
      </c>
      <c r="L134" s="79" t="n">
        <v>0.9231</v>
      </c>
      <c r="M134" s="78" t="n">
        <f aca="false">K134*L134</f>
        <v>50.7705</v>
      </c>
      <c r="N134" s="50" t="n">
        <f aca="false">K134*31</f>
        <v>1705</v>
      </c>
      <c r="O134" s="51" t="n">
        <f aca="false">L134</f>
        <v>0.9231</v>
      </c>
      <c r="P134" s="49" t="n">
        <f aca="false">N134*O134</f>
        <v>1573.8855</v>
      </c>
      <c r="T134" s="43" t="s">
        <v>203</v>
      </c>
      <c r="U134" s="35" t="n">
        <v>147022</v>
      </c>
      <c r="V134" s="44" t="s">
        <v>226</v>
      </c>
      <c r="W134" s="35" t="s">
        <v>319</v>
      </c>
      <c r="X134" s="0" t="s">
        <v>191</v>
      </c>
      <c r="Y134" s="35" t="s">
        <v>163</v>
      </c>
      <c r="Z134" s="45" t="n">
        <v>0.901128571428571</v>
      </c>
      <c r="AA134" s="45" t="n">
        <v>0.873664285714285</v>
      </c>
      <c r="AB134" s="43"/>
      <c r="AC134" s="79" t="n">
        <v>0.818735714285714</v>
      </c>
      <c r="AD134" s="78" t="n">
        <f aca="false">AB134*AC134</f>
        <v>0</v>
      </c>
      <c r="AE134" s="50" t="n">
        <f aca="false">AB134*31</f>
        <v>0</v>
      </c>
      <c r="AF134" s="51" t="n">
        <f aca="false">AC134</f>
        <v>0.818735714285714</v>
      </c>
      <c r="AG134" s="49" t="n">
        <f aca="false">AE134*AF134</f>
        <v>0</v>
      </c>
    </row>
    <row r="135" customFormat="false" ht="12.95" hidden="false" customHeight="true" outlineLevel="0" collapsed="false">
      <c r="A135" s="34" t="s">
        <v>187</v>
      </c>
      <c r="B135" s="0" t="s">
        <v>331</v>
      </c>
      <c r="C135" s="43" t="s">
        <v>203</v>
      </c>
      <c r="D135" s="35" t="n">
        <v>814007</v>
      </c>
      <c r="E135" s="44" t="s">
        <v>226</v>
      </c>
      <c r="F135" s="35" t="s">
        <v>319</v>
      </c>
      <c r="G135" s="0" t="s">
        <v>191</v>
      </c>
      <c r="H135" s="35" t="s">
        <v>163</v>
      </c>
      <c r="I135" s="45" t="n">
        <v>1</v>
      </c>
      <c r="J135" s="45" t="n">
        <v>1</v>
      </c>
      <c r="K135" s="43" t="n">
        <v>88</v>
      </c>
      <c r="L135" s="79" t="n">
        <v>0.917</v>
      </c>
      <c r="M135" s="78" t="n">
        <f aca="false">K135*L135</f>
        <v>80.696</v>
      </c>
      <c r="N135" s="50" t="n">
        <f aca="false">K135*31</f>
        <v>2728</v>
      </c>
      <c r="O135" s="51" t="n">
        <f aca="false">L135</f>
        <v>0.917</v>
      </c>
      <c r="P135" s="49" t="n">
        <f aca="false">N135*O135</f>
        <v>2501.576</v>
      </c>
      <c r="T135" s="43" t="s">
        <v>203</v>
      </c>
      <c r="U135" s="35" t="n">
        <v>814007</v>
      </c>
      <c r="V135" s="44" t="s">
        <v>226</v>
      </c>
      <c r="W135" s="35" t="s">
        <v>319</v>
      </c>
      <c r="X135" s="0" t="s">
        <v>191</v>
      </c>
      <c r="Y135" s="35" t="s">
        <v>163</v>
      </c>
      <c r="Z135" s="45" t="n">
        <v>42.917</v>
      </c>
      <c r="AA135" s="45" t="n">
        <v>51.2921</v>
      </c>
      <c r="AB135" s="43" t="n">
        <v>59.6672</v>
      </c>
      <c r="AC135" s="79" t="n">
        <v>68.0423</v>
      </c>
      <c r="AD135" s="78" t="n">
        <f aca="false">AB135*AC135</f>
        <v>4059.89352256</v>
      </c>
      <c r="AE135" s="50" t="n">
        <f aca="false">AB135*31</f>
        <v>1849.6832</v>
      </c>
      <c r="AF135" s="51" t="n">
        <f aca="false">AC135</f>
        <v>68.0423</v>
      </c>
      <c r="AG135" s="49" t="n">
        <f aca="false">AE135*AF135</f>
        <v>125856.69919936</v>
      </c>
    </row>
    <row r="136" customFormat="false" ht="12.95" hidden="false" customHeight="true" outlineLevel="0" collapsed="false">
      <c r="A136" s="34" t="s">
        <v>187</v>
      </c>
      <c r="B136" s="0" t="s">
        <v>332</v>
      </c>
      <c r="C136" s="43" t="s">
        <v>203</v>
      </c>
      <c r="D136" s="35" t="n">
        <v>514058</v>
      </c>
      <c r="E136" s="44" t="s">
        <v>333</v>
      </c>
      <c r="F136" s="43" t="s">
        <v>334</v>
      </c>
      <c r="G136" s="0" t="s">
        <v>191</v>
      </c>
      <c r="H136" s="35" t="s">
        <v>163</v>
      </c>
      <c r="I136" s="45" t="n">
        <v>1</v>
      </c>
      <c r="J136" s="45" t="n">
        <v>1</v>
      </c>
      <c r="K136" s="73" t="n">
        <v>0</v>
      </c>
      <c r="L136" s="35" t="n">
        <v>0.921</v>
      </c>
      <c r="M136" s="74" t="n">
        <f aca="false">K136*L136</f>
        <v>0</v>
      </c>
      <c r="N136" s="50" t="n">
        <f aca="false">K136*31</f>
        <v>0</v>
      </c>
      <c r="O136" s="51" t="n">
        <f aca="false">L136</f>
        <v>0.921</v>
      </c>
      <c r="P136" s="49" t="n">
        <f aca="false">N136*O136</f>
        <v>0</v>
      </c>
      <c r="T136" s="43" t="s">
        <v>203</v>
      </c>
      <c r="U136" s="35" t="n">
        <v>514058</v>
      </c>
      <c r="V136" s="44" t="s">
        <v>333</v>
      </c>
      <c r="W136" s="43" t="s">
        <v>334</v>
      </c>
      <c r="X136" s="0" t="s">
        <v>191</v>
      </c>
      <c r="Y136" s="35" t="s">
        <v>163</v>
      </c>
      <c r="Z136" s="45" t="n">
        <v>0.421</v>
      </c>
      <c r="AA136" s="45" t="n">
        <v>0.2973</v>
      </c>
      <c r="AB136" s="73" t="n">
        <v>0.1736</v>
      </c>
      <c r="AC136" s="35" t="n">
        <v>0.0499000000000009</v>
      </c>
      <c r="AD136" s="74" t="n">
        <f aca="false">AB136*AC136</f>
        <v>0.00866264000000016</v>
      </c>
      <c r="AE136" s="50" t="n">
        <f aca="false">AB136*31</f>
        <v>5.3816</v>
      </c>
      <c r="AF136" s="51" t="n">
        <f aca="false">AC136</f>
        <v>0.0499000000000009</v>
      </c>
      <c r="AG136" s="49" t="n">
        <f aca="false">AE136*AF136</f>
        <v>0.268541840000005</v>
      </c>
    </row>
    <row r="137" customFormat="false" ht="12.95" hidden="false" customHeight="true" outlineLevel="0" collapsed="false">
      <c r="A137" s="34" t="s">
        <v>187</v>
      </c>
      <c r="B137" s="0" t="s">
        <v>335</v>
      </c>
      <c r="C137" s="43" t="s">
        <v>203</v>
      </c>
      <c r="D137" s="35" t="n">
        <v>147031</v>
      </c>
      <c r="E137" s="44" t="s">
        <v>336</v>
      </c>
      <c r="F137" s="43" t="s">
        <v>205</v>
      </c>
      <c r="G137" s="0" t="s">
        <v>191</v>
      </c>
      <c r="H137" s="35" t="s">
        <v>163</v>
      </c>
      <c r="I137" s="45" t="n">
        <v>1</v>
      </c>
      <c r="J137" s="45" t="n">
        <v>1</v>
      </c>
      <c r="K137" s="43" t="n">
        <v>49</v>
      </c>
      <c r="L137" s="43" t="n">
        <v>0.8577</v>
      </c>
      <c r="M137" s="78" t="n">
        <f aca="false">K137*L137</f>
        <v>42.0273</v>
      </c>
      <c r="N137" s="50" t="n">
        <f aca="false">K137*31</f>
        <v>1519</v>
      </c>
      <c r="O137" s="51" t="n">
        <f aca="false">L137</f>
        <v>0.8577</v>
      </c>
      <c r="P137" s="49" t="n">
        <f aca="false">N137*O137</f>
        <v>1302.8463</v>
      </c>
      <c r="T137" s="43" t="s">
        <v>203</v>
      </c>
      <c r="U137" s="35" t="n">
        <v>147031</v>
      </c>
      <c r="V137" s="44" t="s">
        <v>336</v>
      </c>
      <c r="W137" s="43" t="s">
        <v>205</v>
      </c>
      <c r="X137" s="0" t="s">
        <v>191</v>
      </c>
      <c r="Y137" s="35" t="s">
        <v>163</v>
      </c>
      <c r="Z137" s="45" t="n">
        <v>30.8577</v>
      </c>
      <c r="AA137" s="45" t="n">
        <v>36.81501</v>
      </c>
      <c r="AB137" s="43" t="n">
        <v>42.77232</v>
      </c>
      <c r="AC137" s="43" t="n">
        <v>48.72963</v>
      </c>
      <c r="AD137" s="78" t="n">
        <f aca="false">AB137*AC137</f>
        <v>2084.2793278416</v>
      </c>
      <c r="AE137" s="50" t="n">
        <f aca="false">AB137*31</f>
        <v>1325.94192</v>
      </c>
      <c r="AF137" s="51" t="n">
        <f aca="false">AC137</f>
        <v>48.72963</v>
      </c>
      <c r="AG137" s="49" t="n">
        <f aca="false">AE137*AF137</f>
        <v>64612.6591630896</v>
      </c>
    </row>
    <row r="138" customFormat="false" ht="12.95" hidden="false" customHeight="true" outlineLevel="0" collapsed="false">
      <c r="A138" s="34" t="s">
        <v>187</v>
      </c>
      <c r="B138" s="0" t="s">
        <v>337</v>
      </c>
      <c r="C138" s="43" t="s">
        <v>203</v>
      </c>
      <c r="D138" s="35" t="n">
        <v>514064</v>
      </c>
      <c r="E138" s="44" t="s">
        <v>336</v>
      </c>
      <c r="F138" s="43" t="s">
        <v>205</v>
      </c>
      <c r="G138" s="0" t="s">
        <v>191</v>
      </c>
      <c r="H138" s="35" t="s">
        <v>163</v>
      </c>
      <c r="I138" s="45" t="n">
        <v>1</v>
      </c>
      <c r="J138" s="45" t="n">
        <v>1</v>
      </c>
      <c r="K138" s="43" t="n">
        <v>85</v>
      </c>
      <c r="L138" s="82" t="n">
        <v>0.8766</v>
      </c>
      <c r="M138" s="78" t="n">
        <f aca="false">K138*L138</f>
        <v>74.511</v>
      </c>
      <c r="N138" s="50" t="n">
        <f aca="false">K138*31</f>
        <v>2635</v>
      </c>
      <c r="O138" s="51" t="n">
        <f aca="false">L138</f>
        <v>0.8766</v>
      </c>
      <c r="P138" s="49" t="n">
        <f aca="false">N138*O138</f>
        <v>2309.841</v>
      </c>
      <c r="T138" s="43" t="s">
        <v>203</v>
      </c>
      <c r="U138" s="35" t="n">
        <v>514064</v>
      </c>
      <c r="V138" s="44" t="s">
        <v>336</v>
      </c>
      <c r="W138" s="43" t="s">
        <v>205</v>
      </c>
      <c r="X138" s="0" t="s">
        <v>191</v>
      </c>
      <c r="Y138" s="35" t="s">
        <v>163</v>
      </c>
      <c r="Z138" s="45" t="n">
        <v>102.333333333333</v>
      </c>
      <c r="AA138" s="45" t="n">
        <v>140.333333333333</v>
      </c>
      <c r="AB138" s="43" t="n">
        <v>178.333333333333</v>
      </c>
      <c r="AC138" s="82" t="n">
        <v>0.8766</v>
      </c>
      <c r="AD138" s="78" t="n">
        <f aca="false">AB138*AC138</f>
        <v>156.327</v>
      </c>
      <c r="AE138" s="50" t="n">
        <f aca="false">AB138*31</f>
        <v>5528.33333333332</v>
      </c>
      <c r="AF138" s="51" t="n">
        <f aca="false">AC138</f>
        <v>0.8766</v>
      </c>
      <c r="AG138" s="49" t="n">
        <f aca="false">AE138*AF138</f>
        <v>4846.13699999999</v>
      </c>
    </row>
    <row r="139" customFormat="false" ht="12.95" hidden="false" customHeight="true" outlineLevel="0" collapsed="false">
      <c r="A139" s="34" t="s">
        <v>187</v>
      </c>
      <c r="B139" s="0" t="s">
        <v>338</v>
      </c>
      <c r="C139" s="43" t="s">
        <v>203</v>
      </c>
      <c r="D139" s="35" t="n">
        <v>147032</v>
      </c>
      <c r="E139" s="44" t="s">
        <v>339</v>
      </c>
      <c r="F139" s="35" t="s">
        <v>319</v>
      </c>
      <c r="G139" s="0" t="s">
        <v>191</v>
      </c>
      <c r="H139" s="35" t="s">
        <v>163</v>
      </c>
      <c r="I139" s="45" t="n">
        <v>1</v>
      </c>
      <c r="J139" s="45" t="n">
        <v>1</v>
      </c>
      <c r="K139" s="43" t="n">
        <v>60</v>
      </c>
      <c r="L139" s="43" t="n">
        <v>0.9205</v>
      </c>
      <c r="M139" s="78" t="n">
        <f aca="false">K139*L139</f>
        <v>55.23</v>
      </c>
      <c r="N139" s="50" t="n">
        <f aca="false">K139*31</f>
        <v>1860</v>
      </c>
      <c r="O139" s="51" t="n">
        <f aca="false">L139</f>
        <v>0.9205</v>
      </c>
      <c r="P139" s="49" t="n">
        <f aca="false">N139*O139</f>
        <v>1712.13</v>
      </c>
      <c r="T139" s="43" t="s">
        <v>203</v>
      </c>
      <c r="U139" s="35" t="n">
        <v>147032</v>
      </c>
      <c r="V139" s="44" t="s">
        <v>339</v>
      </c>
      <c r="W139" s="35" t="s">
        <v>319</v>
      </c>
      <c r="X139" s="0" t="s">
        <v>191</v>
      </c>
      <c r="Y139" s="35" t="s">
        <v>163</v>
      </c>
      <c r="Z139" s="45" t="n">
        <v>30.9205</v>
      </c>
      <c r="AA139" s="45" t="n">
        <v>36.89665</v>
      </c>
      <c r="AB139" s="43" t="n">
        <v>42.8728</v>
      </c>
      <c r="AC139" s="43" t="n">
        <v>48.84895</v>
      </c>
      <c r="AD139" s="78" t="n">
        <f aca="false">AB139*AC139</f>
        <v>2094.29126356</v>
      </c>
      <c r="AE139" s="50" t="n">
        <f aca="false">AB139*31</f>
        <v>1329.0568</v>
      </c>
      <c r="AF139" s="51" t="n">
        <f aca="false">AC139</f>
        <v>48.84895</v>
      </c>
      <c r="AG139" s="49" t="n">
        <f aca="false">AE139*AF139</f>
        <v>64923.02917036</v>
      </c>
    </row>
    <row r="140" customFormat="false" ht="12.95" hidden="false" customHeight="true" outlineLevel="0" collapsed="false">
      <c r="A140" s="34" t="s">
        <v>187</v>
      </c>
      <c r="B140" s="0" t="s">
        <v>340</v>
      </c>
      <c r="C140" s="43" t="s">
        <v>203</v>
      </c>
      <c r="D140" s="35" t="n">
        <v>147032</v>
      </c>
      <c r="E140" s="44" t="s">
        <v>339</v>
      </c>
      <c r="F140" s="35" t="s">
        <v>319</v>
      </c>
      <c r="G140" s="0" t="s">
        <v>191</v>
      </c>
      <c r="H140" s="35" t="s">
        <v>163</v>
      </c>
      <c r="I140" s="45" t="n">
        <v>1</v>
      </c>
      <c r="J140" s="45" t="n">
        <v>1</v>
      </c>
      <c r="K140" s="43" t="n">
        <v>18</v>
      </c>
      <c r="L140" s="43"/>
      <c r="M140" s="78" t="n">
        <f aca="false">K140*L140</f>
        <v>0</v>
      </c>
      <c r="N140" s="50" t="n">
        <f aca="false">K140*31</f>
        <v>558</v>
      </c>
      <c r="O140" s="51" t="n">
        <f aca="false">L140</f>
        <v>0</v>
      </c>
      <c r="P140" s="49" t="n">
        <f aca="false">N140*O140</f>
        <v>0</v>
      </c>
      <c r="T140" s="43" t="s">
        <v>203</v>
      </c>
      <c r="U140" s="35" t="n">
        <v>147032</v>
      </c>
      <c r="V140" s="44" t="s">
        <v>339</v>
      </c>
      <c r="W140" s="35" t="s">
        <v>319</v>
      </c>
      <c r="X140" s="0" t="s">
        <v>191</v>
      </c>
      <c r="Y140" s="35" t="s">
        <v>163</v>
      </c>
      <c r="Z140" s="45" t="n">
        <v>41</v>
      </c>
      <c r="AA140" s="45" t="n">
        <v>56</v>
      </c>
      <c r="AB140" s="43" t="n">
        <v>71</v>
      </c>
      <c r="AC140" s="43"/>
      <c r="AD140" s="78" t="n">
        <f aca="false">AB140*AC140</f>
        <v>0</v>
      </c>
      <c r="AE140" s="50" t="n">
        <f aca="false">AB140*31</f>
        <v>2201</v>
      </c>
      <c r="AF140" s="51" t="n">
        <f aca="false">AC140</f>
        <v>0</v>
      </c>
      <c r="AG140" s="49" t="n">
        <f aca="false">AE140*AF140</f>
        <v>0</v>
      </c>
    </row>
    <row r="141" customFormat="false" ht="12.95" hidden="false" customHeight="true" outlineLevel="0" collapsed="false">
      <c r="A141" s="34" t="s">
        <v>187</v>
      </c>
      <c r="B141" s="0" t="s">
        <v>341</v>
      </c>
      <c r="C141" s="43" t="s">
        <v>203</v>
      </c>
      <c r="D141" s="35" t="n">
        <v>147033</v>
      </c>
      <c r="E141" s="44" t="s">
        <v>342</v>
      </c>
      <c r="F141" s="35" t="s">
        <v>319</v>
      </c>
      <c r="G141" s="0" t="s">
        <v>191</v>
      </c>
      <c r="H141" s="35" t="s">
        <v>163</v>
      </c>
      <c r="I141" s="45" t="n">
        <v>1</v>
      </c>
      <c r="J141" s="45" t="n">
        <v>1</v>
      </c>
      <c r="K141" s="43" t="n">
        <v>75</v>
      </c>
      <c r="L141" s="43" t="n">
        <v>0.9245</v>
      </c>
      <c r="M141" s="78" t="n">
        <f aca="false">K141*L141</f>
        <v>69.3375</v>
      </c>
      <c r="N141" s="50" t="n">
        <f aca="false">K141*31</f>
        <v>2325</v>
      </c>
      <c r="O141" s="51" t="n">
        <f aca="false">L141</f>
        <v>0.9245</v>
      </c>
      <c r="P141" s="49" t="n">
        <f aca="false">N141*O141</f>
        <v>2149.4625</v>
      </c>
      <c r="T141" s="43" t="s">
        <v>203</v>
      </c>
      <c r="U141" s="35" t="n">
        <v>147033</v>
      </c>
      <c r="V141" s="44" t="s">
        <v>342</v>
      </c>
      <c r="W141" s="35" t="s">
        <v>319</v>
      </c>
      <c r="X141" s="0" t="s">
        <v>191</v>
      </c>
      <c r="Y141" s="35" t="s">
        <v>163</v>
      </c>
      <c r="Z141" s="45" t="n">
        <v>43.9245</v>
      </c>
      <c r="AA141" s="45" t="n">
        <v>52.50185</v>
      </c>
      <c r="AB141" s="43" t="n">
        <v>61.0792</v>
      </c>
      <c r="AC141" s="43" t="n">
        <v>69.65655</v>
      </c>
      <c r="AD141" s="78" t="n">
        <f aca="false">AB141*AC141</f>
        <v>4254.56634876</v>
      </c>
      <c r="AE141" s="50" t="n">
        <f aca="false">AB141*31</f>
        <v>1893.4552</v>
      </c>
      <c r="AF141" s="51" t="n">
        <f aca="false">AC141</f>
        <v>69.65655</v>
      </c>
      <c r="AG141" s="49" t="n">
        <f aca="false">AE141*AF141</f>
        <v>131891.55681156</v>
      </c>
    </row>
    <row r="142" customFormat="false" ht="12.95" hidden="false" customHeight="true" outlineLevel="0" collapsed="false">
      <c r="A142" s="34" t="s">
        <v>187</v>
      </c>
      <c r="B142" s="0" t="s">
        <v>343</v>
      </c>
      <c r="C142" s="43" t="s">
        <v>203</v>
      </c>
      <c r="D142" s="35" t="n">
        <v>147033</v>
      </c>
      <c r="E142" s="44" t="s">
        <v>342</v>
      </c>
      <c r="F142" s="35" t="s">
        <v>319</v>
      </c>
      <c r="G142" s="0" t="s">
        <v>191</v>
      </c>
      <c r="H142" s="35" t="s">
        <v>163</v>
      </c>
      <c r="I142" s="45" t="n">
        <v>1</v>
      </c>
      <c r="J142" s="45" t="n">
        <v>1</v>
      </c>
      <c r="K142" s="43" t="n">
        <v>72</v>
      </c>
      <c r="L142" s="79" t="n">
        <v>0.9214</v>
      </c>
      <c r="M142" s="78" t="n">
        <f aca="false">K142*L142</f>
        <v>66.3408</v>
      </c>
      <c r="N142" s="50" t="n">
        <f aca="false">K142*31</f>
        <v>2232</v>
      </c>
      <c r="O142" s="51" t="n">
        <f aca="false">L142</f>
        <v>0.9214</v>
      </c>
      <c r="P142" s="49" t="n">
        <f aca="false">N142*O142</f>
        <v>2056.5648</v>
      </c>
      <c r="T142" s="43" t="s">
        <v>203</v>
      </c>
      <c r="U142" s="35" t="n">
        <v>147033</v>
      </c>
      <c r="V142" s="44" t="s">
        <v>342</v>
      </c>
      <c r="W142" s="35" t="s">
        <v>319</v>
      </c>
      <c r="X142" s="0" t="s">
        <v>191</v>
      </c>
      <c r="Y142" s="35" t="s">
        <v>163</v>
      </c>
      <c r="Z142" s="45" t="n">
        <v>43.9214</v>
      </c>
      <c r="AA142" s="45" t="n">
        <v>52.49782</v>
      </c>
      <c r="AB142" s="43" t="n">
        <v>61.07424</v>
      </c>
      <c r="AC142" s="79" t="n">
        <v>69.65066</v>
      </c>
      <c r="AD142" s="78" t="n">
        <f aca="false">AB142*AC142</f>
        <v>4253.8611249984</v>
      </c>
      <c r="AE142" s="50" t="n">
        <f aca="false">AB142*31</f>
        <v>1893.30144</v>
      </c>
      <c r="AF142" s="51" t="n">
        <f aca="false">AC142</f>
        <v>69.65066</v>
      </c>
      <c r="AG142" s="49" t="n">
        <f aca="false">AE142*AF142</f>
        <v>131869.69487495</v>
      </c>
    </row>
    <row r="143" customFormat="false" ht="12.95" hidden="false" customHeight="true" outlineLevel="0" collapsed="false">
      <c r="A143" s="34" t="s">
        <v>187</v>
      </c>
      <c r="B143" s="0" t="s">
        <v>344</v>
      </c>
      <c r="C143" s="43" t="s">
        <v>203</v>
      </c>
      <c r="D143" s="35" t="n">
        <v>147034</v>
      </c>
      <c r="E143" s="44" t="s">
        <v>345</v>
      </c>
      <c r="F143" s="35" t="s">
        <v>319</v>
      </c>
      <c r="G143" s="0" t="s">
        <v>191</v>
      </c>
      <c r="H143" s="35" t="s">
        <v>163</v>
      </c>
      <c r="I143" s="45" t="n">
        <v>1</v>
      </c>
      <c r="J143" s="45" t="n">
        <v>1</v>
      </c>
      <c r="K143" s="43" t="n">
        <v>49</v>
      </c>
      <c r="L143" s="43" t="n">
        <v>0.9341</v>
      </c>
      <c r="M143" s="78" t="n">
        <f aca="false">K143*L143</f>
        <v>45.7709</v>
      </c>
      <c r="N143" s="50" t="n">
        <f aca="false">K143*31</f>
        <v>1519</v>
      </c>
      <c r="O143" s="51" t="n">
        <f aca="false">L143</f>
        <v>0.9341</v>
      </c>
      <c r="P143" s="49" t="n">
        <f aca="false">N143*O143</f>
        <v>1418.8979</v>
      </c>
      <c r="T143" s="43" t="s">
        <v>203</v>
      </c>
      <c r="U143" s="35" t="n">
        <v>147034</v>
      </c>
      <c r="V143" s="44" t="s">
        <v>345</v>
      </c>
      <c r="W143" s="35" t="s">
        <v>319</v>
      </c>
      <c r="X143" s="0" t="s">
        <v>191</v>
      </c>
      <c r="Y143" s="35" t="s">
        <v>163</v>
      </c>
      <c r="Z143" s="45" t="n">
        <v>28.9341</v>
      </c>
      <c r="AA143" s="45" t="n">
        <v>34.51433</v>
      </c>
      <c r="AB143" s="43" t="n">
        <v>40.09456</v>
      </c>
      <c r="AC143" s="43" t="n">
        <v>45.67479</v>
      </c>
      <c r="AD143" s="78" t="n">
        <f aca="false">AB143*AC143</f>
        <v>1831.3106081424</v>
      </c>
      <c r="AE143" s="50" t="n">
        <f aca="false">AB143*31</f>
        <v>1242.93136</v>
      </c>
      <c r="AF143" s="51" t="n">
        <f aca="false">AC143</f>
        <v>45.67479</v>
      </c>
      <c r="AG143" s="49" t="n">
        <f aca="false">AE143*AF143</f>
        <v>56770.6288524144</v>
      </c>
    </row>
    <row r="144" customFormat="false" ht="12.95" hidden="false" customHeight="true" outlineLevel="0" collapsed="false">
      <c r="A144" s="34" t="s">
        <v>187</v>
      </c>
      <c r="B144" s="0" t="s">
        <v>346</v>
      </c>
      <c r="C144" s="43" t="s">
        <v>203</v>
      </c>
      <c r="D144" s="35" t="n">
        <v>514063</v>
      </c>
      <c r="E144" s="44" t="s">
        <v>345</v>
      </c>
      <c r="F144" s="35" t="s">
        <v>319</v>
      </c>
      <c r="G144" s="0" t="s">
        <v>191</v>
      </c>
      <c r="H144" s="35" t="s">
        <v>163</v>
      </c>
      <c r="I144" s="45" t="n">
        <v>1</v>
      </c>
      <c r="J144" s="45" t="n">
        <v>1</v>
      </c>
      <c r="K144" s="43" t="n">
        <v>101</v>
      </c>
      <c r="L144" s="43" t="n">
        <v>0.9551</v>
      </c>
      <c r="M144" s="78" t="n">
        <f aca="false">K144*L144</f>
        <v>96.4651</v>
      </c>
      <c r="N144" s="50" t="n">
        <f aca="false">K144*31</f>
        <v>3131</v>
      </c>
      <c r="O144" s="51" t="n">
        <f aca="false">L144</f>
        <v>0.9551</v>
      </c>
      <c r="P144" s="49" t="n">
        <f aca="false">N144*O144</f>
        <v>2990.4181</v>
      </c>
      <c r="T144" s="43" t="s">
        <v>203</v>
      </c>
      <c r="U144" s="35" t="n">
        <v>514063</v>
      </c>
      <c r="V144" s="44" t="s">
        <v>345</v>
      </c>
      <c r="W144" s="35" t="s">
        <v>319</v>
      </c>
      <c r="X144" s="0" t="s">
        <v>191</v>
      </c>
      <c r="Y144" s="35" t="s">
        <v>163</v>
      </c>
      <c r="Z144" s="45" t="n">
        <v>52.9551</v>
      </c>
      <c r="AA144" s="45" t="n">
        <v>63.34163</v>
      </c>
      <c r="AB144" s="43" t="n">
        <v>73.72816</v>
      </c>
      <c r="AC144" s="43" t="n">
        <v>84.11469</v>
      </c>
      <c r="AD144" s="78" t="n">
        <f aca="false">AB144*AC144</f>
        <v>6201.6213226704</v>
      </c>
      <c r="AE144" s="50" t="n">
        <f aca="false">AB144*31</f>
        <v>2285.57296</v>
      </c>
      <c r="AF144" s="51" t="n">
        <f aca="false">AC144</f>
        <v>84.11469</v>
      </c>
      <c r="AG144" s="49" t="n">
        <f aca="false">AE144*AF144</f>
        <v>192250.261002782</v>
      </c>
    </row>
    <row r="145" customFormat="false" ht="12.95" hidden="false" customHeight="true" outlineLevel="0" collapsed="false">
      <c r="A145" s="34" t="s">
        <v>187</v>
      </c>
      <c r="B145" s="0" t="s">
        <v>347</v>
      </c>
      <c r="C145" s="43" t="s">
        <v>203</v>
      </c>
      <c r="D145" s="35" t="n">
        <v>147037</v>
      </c>
      <c r="E145" s="44" t="s">
        <v>348</v>
      </c>
      <c r="F145" s="35" t="s">
        <v>319</v>
      </c>
      <c r="G145" s="0" t="s">
        <v>191</v>
      </c>
      <c r="H145" s="35" t="s">
        <v>163</v>
      </c>
      <c r="I145" s="45" t="n">
        <v>1</v>
      </c>
      <c r="J145" s="45" t="n">
        <v>1</v>
      </c>
      <c r="K145" s="43" t="n">
        <v>47</v>
      </c>
      <c r="L145" s="43" t="n">
        <v>0.9086</v>
      </c>
      <c r="M145" s="78" t="n">
        <f aca="false">K145*L145</f>
        <v>42.7042</v>
      </c>
      <c r="N145" s="50" t="n">
        <f aca="false">K145*31</f>
        <v>1457</v>
      </c>
      <c r="O145" s="51" t="n">
        <f aca="false">L145</f>
        <v>0.9086</v>
      </c>
      <c r="P145" s="49" t="n">
        <f aca="false">N145*O145</f>
        <v>1323.8302</v>
      </c>
      <c r="T145" s="43" t="s">
        <v>203</v>
      </c>
      <c r="U145" s="35" t="n">
        <v>147037</v>
      </c>
      <c r="V145" s="44" t="s">
        <v>348</v>
      </c>
      <c r="W145" s="35" t="s">
        <v>319</v>
      </c>
      <c r="X145" s="0" t="s">
        <v>191</v>
      </c>
      <c r="Y145" s="35" t="s">
        <v>163</v>
      </c>
      <c r="Z145" s="45" t="n">
        <v>23.9086</v>
      </c>
      <c r="AA145" s="45" t="n">
        <v>28.48118</v>
      </c>
      <c r="AB145" s="43" t="n">
        <v>33.05376</v>
      </c>
      <c r="AC145" s="43" t="n">
        <v>37.62634</v>
      </c>
      <c r="AD145" s="78" t="n">
        <f aca="false">AB145*AC145</f>
        <v>1243.6920120384</v>
      </c>
      <c r="AE145" s="50" t="n">
        <f aca="false">AB145*31</f>
        <v>1024.66656</v>
      </c>
      <c r="AF145" s="51" t="n">
        <f aca="false">AC145</f>
        <v>37.62634</v>
      </c>
      <c r="AG145" s="49" t="n">
        <f aca="false">AE145*AF145</f>
        <v>38554.4523731904</v>
      </c>
    </row>
    <row r="146" customFormat="false" ht="12.95" hidden="false" customHeight="true" outlineLevel="0" collapsed="false">
      <c r="A146" s="34" t="s">
        <v>187</v>
      </c>
      <c r="B146" s="0" t="s">
        <v>349</v>
      </c>
      <c r="C146" s="43" t="s">
        <v>203</v>
      </c>
      <c r="D146" s="35" t="n">
        <v>514065</v>
      </c>
      <c r="E146" s="44" t="s">
        <v>348</v>
      </c>
      <c r="F146" s="35" t="s">
        <v>319</v>
      </c>
      <c r="G146" s="0" t="s">
        <v>191</v>
      </c>
      <c r="H146" s="35" t="s">
        <v>163</v>
      </c>
      <c r="I146" s="45" t="n">
        <v>1</v>
      </c>
      <c r="J146" s="45" t="n">
        <v>1</v>
      </c>
      <c r="K146" s="43" t="n">
        <v>80</v>
      </c>
      <c r="L146" s="43" t="n">
        <v>0.9245</v>
      </c>
      <c r="M146" s="78" t="n">
        <f aca="false">K146*L146</f>
        <v>73.96</v>
      </c>
      <c r="N146" s="50" t="n">
        <f aca="false">K146*31</f>
        <v>2480</v>
      </c>
      <c r="O146" s="51" t="n">
        <f aca="false">L146</f>
        <v>0.9245</v>
      </c>
      <c r="P146" s="49" t="n">
        <f aca="false">N146*O146</f>
        <v>2292.76</v>
      </c>
      <c r="T146" s="43" t="s">
        <v>203</v>
      </c>
      <c r="U146" s="35" t="n">
        <v>514065</v>
      </c>
      <c r="V146" s="44" t="s">
        <v>348</v>
      </c>
      <c r="W146" s="35" t="s">
        <v>319</v>
      </c>
      <c r="X146" s="0" t="s">
        <v>191</v>
      </c>
      <c r="Y146" s="35" t="s">
        <v>163</v>
      </c>
      <c r="Z146" s="45" t="n">
        <v>39.9245</v>
      </c>
      <c r="AA146" s="45" t="n">
        <v>47.70185</v>
      </c>
      <c r="AB146" s="43" t="n">
        <v>55.4792</v>
      </c>
      <c r="AC146" s="43" t="n">
        <v>63.25655</v>
      </c>
      <c r="AD146" s="78" t="n">
        <f aca="false">AB146*AC146</f>
        <v>3509.42278876</v>
      </c>
      <c r="AE146" s="50" t="n">
        <f aca="false">AB146*31</f>
        <v>1719.8552</v>
      </c>
      <c r="AF146" s="51" t="n">
        <f aca="false">AC146</f>
        <v>63.25655</v>
      </c>
      <c r="AG146" s="49" t="n">
        <f aca="false">AE146*AF146</f>
        <v>108792.10645156</v>
      </c>
    </row>
    <row r="147" customFormat="false" ht="12.95" hidden="false" customHeight="true" outlineLevel="0" collapsed="false">
      <c r="A147" s="34" t="s">
        <v>187</v>
      </c>
      <c r="B147" s="0" t="s">
        <v>350</v>
      </c>
      <c r="C147" s="43" t="s">
        <v>203</v>
      </c>
      <c r="D147" s="35" t="n">
        <v>147051</v>
      </c>
      <c r="E147" s="44" t="s">
        <v>351</v>
      </c>
      <c r="F147" s="35" t="s">
        <v>319</v>
      </c>
      <c r="G147" s="0" t="s">
        <v>191</v>
      </c>
      <c r="H147" s="35" t="s">
        <v>163</v>
      </c>
      <c r="I147" s="45" t="n">
        <v>1</v>
      </c>
      <c r="J147" s="45" t="n">
        <v>1</v>
      </c>
      <c r="K147" s="43" t="n">
        <v>52</v>
      </c>
      <c r="L147" s="79" t="n">
        <v>0.9678</v>
      </c>
      <c r="M147" s="78" t="n">
        <f aca="false">K147*L147</f>
        <v>50.3256</v>
      </c>
      <c r="N147" s="50" t="n">
        <f aca="false">K147*31</f>
        <v>1612</v>
      </c>
      <c r="O147" s="51" t="n">
        <f aca="false">L147</f>
        <v>0.9678</v>
      </c>
      <c r="P147" s="49" t="n">
        <f aca="false">N147*O147</f>
        <v>1560.0936</v>
      </c>
      <c r="T147" s="43" t="s">
        <v>203</v>
      </c>
      <c r="U147" s="35" t="n">
        <v>147051</v>
      </c>
      <c r="V147" s="44" t="s">
        <v>351</v>
      </c>
      <c r="W147" s="35" t="s">
        <v>319</v>
      </c>
      <c r="X147" s="0" t="s">
        <v>191</v>
      </c>
      <c r="Y147" s="35" t="s">
        <v>163</v>
      </c>
      <c r="Z147" s="45" t="n">
        <v>25.9678</v>
      </c>
      <c r="AA147" s="45" t="n">
        <v>30.95814</v>
      </c>
      <c r="AB147" s="43" t="n">
        <v>35.94848</v>
      </c>
      <c r="AC147" s="79" t="n">
        <v>40.93882</v>
      </c>
      <c r="AD147" s="78" t="n">
        <f aca="false">AB147*AC147</f>
        <v>1471.6883519936</v>
      </c>
      <c r="AE147" s="50" t="n">
        <f aca="false">AB147*31</f>
        <v>1114.40288</v>
      </c>
      <c r="AF147" s="51" t="n">
        <f aca="false">AC147</f>
        <v>40.93882</v>
      </c>
      <c r="AG147" s="49" t="n">
        <f aca="false">AE147*AF147</f>
        <v>45622.3389118016</v>
      </c>
    </row>
    <row r="148" customFormat="false" ht="12.95" hidden="false" customHeight="true" outlineLevel="0" collapsed="false">
      <c r="A148" s="34" t="s">
        <v>187</v>
      </c>
      <c r="B148" s="0" t="s">
        <v>352</v>
      </c>
      <c r="C148" s="43" t="s">
        <v>203</v>
      </c>
      <c r="D148" s="35" t="n">
        <v>147054</v>
      </c>
      <c r="E148" s="44" t="s">
        <v>353</v>
      </c>
      <c r="F148" s="35" t="s">
        <v>319</v>
      </c>
      <c r="G148" s="0" t="s">
        <v>191</v>
      </c>
      <c r="H148" s="35" t="s">
        <v>163</v>
      </c>
      <c r="I148" s="45" t="n">
        <v>1</v>
      </c>
      <c r="J148" s="45" t="n">
        <v>1</v>
      </c>
      <c r="K148" s="43" t="n">
        <v>8</v>
      </c>
      <c r="L148" s="43" t="n">
        <v>0.9268</v>
      </c>
      <c r="M148" s="78" t="n">
        <f aca="false">K148*L148</f>
        <v>7.4144</v>
      </c>
      <c r="N148" s="50" t="n">
        <f aca="false">K148*31</f>
        <v>248</v>
      </c>
      <c r="O148" s="51" t="n">
        <f aca="false">L148</f>
        <v>0.9268</v>
      </c>
      <c r="P148" s="49" t="n">
        <f aca="false">N148*O148</f>
        <v>229.8464</v>
      </c>
      <c r="T148" s="43" t="s">
        <v>203</v>
      </c>
      <c r="U148" s="35" t="n">
        <v>147054</v>
      </c>
      <c r="V148" s="44" t="s">
        <v>353</v>
      </c>
      <c r="W148" s="35" t="s">
        <v>319</v>
      </c>
      <c r="X148" s="0" t="s">
        <v>191</v>
      </c>
      <c r="Y148" s="35" t="s">
        <v>163</v>
      </c>
      <c r="Z148" s="45" t="n">
        <v>23.4268</v>
      </c>
      <c r="AA148" s="45" t="n">
        <v>27.90484</v>
      </c>
      <c r="AB148" s="43" t="n">
        <v>32.38288</v>
      </c>
      <c r="AC148" s="43" t="n">
        <v>36.86092</v>
      </c>
      <c r="AD148" s="78" t="n">
        <f aca="false">AB148*AC148</f>
        <v>1193.6627490496</v>
      </c>
      <c r="AE148" s="50" t="n">
        <f aca="false">AB148*31</f>
        <v>1003.86928</v>
      </c>
      <c r="AF148" s="51" t="n">
        <f aca="false">AC148</f>
        <v>36.86092</v>
      </c>
      <c r="AG148" s="49" t="n">
        <f aca="false">AE148*AF148</f>
        <v>37003.5452205376</v>
      </c>
    </row>
    <row r="149" customFormat="false" ht="12.95" hidden="false" customHeight="true" outlineLevel="0" collapsed="false">
      <c r="A149" s="34" t="s">
        <v>187</v>
      </c>
      <c r="B149" s="0" t="s">
        <v>354</v>
      </c>
      <c r="C149" s="43" t="s">
        <v>203</v>
      </c>
      <c r="D149" s="35" t="n">
        <v>514070</v>
      </c>
      <c r="E149" s="44" t="s">
        <v>353</v>
      </c>
      <c r="F149" s="35" t="s">
        <v>319</v>
      </c>
      <c r="G149" s="0" t="s">
        <v>191</v>
      </c>
      <c r="H149" s="35" t="s">
        <v>163</v>
      </c>
      <c r="I149" s="45" t="n">
        <v>1</v>
      </c>
      <c r="J149" s="45" t="n">
        <v>1</v>
      </c>
      <c r="K149" s="43" t="n">
        <v>53</v>
      </c>
      <c r="L149" s="43" t="n">
        <v>0.9369</v>
      </c>
      <c r="M149" s="78" t="n">
        <f aca="false">K149*L149</f>
        <v>49.6557</v>
      </c>
      <c r="N149" s="50" t="n">
        <f aca="false">K149*31</f>
        <v>1643</v>
      </c>
      <c r="O149" s="51" t="n">
        <f aca="false">L149</f>
        <v>0.9369</v>
      </c>
      <c r="P149" s="49" t="n">
        <f aca="false">N149*O149</f>
        <v>1539.3267</v>
      </c>
      <c r="T149" s="43" t="s">
        <v>203</v>
      </c>
      <c r="U149" s="35" t="n">
        <v>514070</v>
      </c>
      <c r="V149" s="44" t="s">
        <v>353</v>
      </c>
      <c r="W149" s="35" t="s">
        <v>319</v>
      </c>
      <c r="X149" s="0" t="s">
        <v>191</v>
      </c>
      <c r="Y149" s="35" t="s">
        <v>163</v>
      </c>
      <c r="Z149" s="45" t="n">
        <v>23.4369</v>
      </c>
      <c r="AA149" s="45" t="n">
        <v>27.91797</v>
      </c>
      <c r="AB149" s="43" t="n">
        <v>32.39904</v>
      </c>
      <c r="AC149" s="43" t="n">
        <v>36.88011</v>
      </c>
      <c r="AD149" s="78" t="n">
        <f aca="false">AB149*AC149</f>
        <v>1194.8801590944</v>
      </c>
      <c r="AE149" s="50" t="n">
        <f aca="false">AB149*31</f>
        <v>1004.37024</v>
      </c>
      <c r="AF149" s="51" t="n">
        <f aca="false">AC149</f>
        <v>36.88011</v>
      </c>
      <c r="AG149" s="49" t="n">
        <f aca="false">AE149*AF149</f>
        <v>37041.2849319264</v>
      </c>
    </row>
    <row r="150" customFormat="false" ht="12.95" hidden="false" customHeight="true" outlineLevel="0" collapsed="false">
      <c r="A150" s="34" t="s">
        <v>187</v>
      </c>
      <c r="B150" s="0" t="s">
        <v>355</v>
      </c>
      <c r="C150" s="43" t="s">
        <v>203</v>
      </c>
      <c r="D150" s="35" t="n">
        <v>147069</v>
      </c>
      <c r="E150" s="44" t="s">
        <v>356</v>
      </c>
      <c r="F150" s="35" t="s">
        <v>319</v>
      </c>
      <c r="G150" s="0" t="s">
        <v>191</v>
      </c>
      <c r="H150" s="35" t="s">
        <v>163</v>
      </c>
      <c r="I150" s="45" t="n">
        <v>1</v>
      </c>
      <c r="J150" s="45" t="n">
        <v>1</v>
      </c>
      <c r="K150" s="43" t="n">
        <v>69</v>
      </c>
      <c r="L150" s="79" t="n">
        <v>0.942</v>
      </c>
      <c r="M150" s="78" t="n">
        <f aca="false">K150*L150</f>
        <v>64.998</v>
      </c>
      <c r="N150" s="50" t="n">
        <f aca="false">K150*31</f>
        <v>2139</v>
      </c>
      <c r="O150" s="51" t="n">
        <f aca="false">L150</f>
        <v>0.942</v>
      </c>
      <c r="P150" s="49" t="n">
        <f aca="false">N150*O150</f>
        <v>2014.938</v>
      </c>
      <c r="T150" s="43" t="s">
        <v>203</v>
      </c>
      <c r="U150" s="35" t="n">
        <v>147069</v>
      </c>
      <c r="V150" s="44" t="s">
        <v>356</v>
      </c>
      <c r="W150" s="35" t="s">
        <v>319</v>
      </c>
      <c r="X150" s="0" t="s">
        <v>191</v>
      </c>
      <c r="Y150" s="35" t="s">
        <v>163</v>
      </c>
      <c r="Z150" s="45" t="n">
        <v>43.442</v>
      </c>
      <c r="AA150" s="45" t="n">
        <v>51.9246</v>
      </c>
      <c r="AB150" s="43" t="n">
        <v>60.4072</v>
      </c>
      <c r="AC150" s="79" t="n">
        <v>68.8898</v>
      </c>
      <c r="AD150" s="78" t="n">
        <f aca="false">AB150*AC150</f>
        <v>4161.43992656</v>
      </c>
      <c r="AE150" s="50" t="n">
        <f aca="false">AB150*31</f>
        <v>1872.6232</v>
      </c>
      <c r="AF150" s="51" t="n">
        <f aca="false">AC150</f>
        <v>68.8898</v>
      </c>
      <c r="AG150" s="49" t="n">
        <f aca="false">AE150*AF150</f>
        <v>129004.63772336</v>
      </c>
    </row>
    <row r="151" customFormat="false" ht="12.95" hidden="false" customHeight="true" outlineLevel="0" collapsed="false">
      <c r="A151" s="53" t="s">
        <v>187</v>
      </c>
      <c r="B151" s="54" t="s">
        <v>357</v>
      </c>
      <c r="C151" s="43" t="s">
        <v>203</v>
      </c>
      <c r="D151" s="55" t="n">
        <v>514059</v>
      </c>
      <c r="E151" s="44" t="s">
        <v>356</v>
      </c>
      <c r="F151" s="55" t="s">
        <v>319</v>
      </c>
      <c r="G151" s="54" t="s">
        <v>191</v>
      </c>
      <c r="H151" s="55" t="s">
        <v>163</v>
      </c>
      <c r="I151" s="56" t="n">
        <v>1</v>
      </c>
      <c r="J151" s="56" t="n">
        <v>1</v>
      </c>
      <c r="K151" s="43" t="n">
        <v>44</v>
      </c>
      <c r="L151" s="43" t="n">
        <v>0.9473</v>
      </c>
      <c r="M151" s="78" t="n">
        <f aca="false">K151*L151</f>
        <v>41.6812</v>
      </c>
      <c r="N151" s="57" t="n">
        <f aca="false">K151*31</f>
        <v>1364</v>
      </c>
      <c r="O151" s="58" t="n">
        <f aca="false">L151</f>
        <v>0.9473</v>
      </c>
      <c r="P151" s="59" t="n">
        <f aca="false">N151*O151</f>
        <v>1292.1172</v>
      </c>
      <c r="T151" s="43" t="s">
        <v>203</v>
      </c>
      <c r="U151" s="55" t="n">
        <v>514059</v>
      </c>
      <c r="V151" s="44" t="s">
        <v>356</v>
      </c>
      <c r="W151" s="55" t="s">
        <v>319</v>
      </c>
      <c r="X151" s="54" t="s">
        <v>191</v>
      </c>
      <c r="Y151" s="55" t="s">
        <v>163</v>
      </c>
      <c r="Z151" s="56" t="n">
        <v>19.4473</v>
      </c>
      <c r="AA151" s="56" t="n">
        <v>23.13149</v>
      </c>
      <c r="AB151" s="43" t="n">
        <v>26.81568</v>
      </c>
      <c r="AC151" s="43" t="n">
        <v>30.49987</v>
      </c>
      <c r="AD151" s="78" t="n">
        <f aca="false">AB151*AC151</f>
        <v>817.8747539616</v>
      </c>
      <c r="AE151" s="57" t="n">
        <f aca="false">AB151*31</f>
        <v>831.28608</v>
      </c>
      <c r="AF151" s="58" t="n">
        <f aca="false">AC151</f>
        <v>30.49987</v>
      </c>
      <c r="AG151" s="59" t="n">
        <f aca="false">AE151*AF151</f>
        <v>25354.1173728096</v>
      </c>
    </row>
    <row r="152" customFormat="false" ht="12.95" hidden="false" customHeight="true" outlineLevel="0" collapsed="false">
      <c r="A152" s="60"/>
      <c r="B152" s="61"/>
      <c r="C152" s="44"/>
      <c r="D152" s="44"/>
      <c r="E152" s="44"/>
      <c r="F152" s="44"/>
      <c r="G152" s="61"/>
      <c r="H152" s="44"/>
      <c r="I152" s="62"/>
      <c r="J152" s="62"/>
      <c r="K152" s="63"/>
      <c r="L152" s="44"/>
      <c r="M152" s="64"/>
      <c r="N152" s="50"/>
      <c r="O152" s="44"/>
      <c r="P152" s="65"/>
      <c r="Q152" s="66" t="s">
        <v>184</v>
      </c>
      <c r="R152" s="66" t="s">
        <v>13</v>
      </c>
      <c r="S152" s="66" t="s">
        <v>185</v>
      </c>
      <c r="T152" s="44"/>
      <c r="U152" s="44"/>
      <c r="V152" s="44"/>
      <c r="W152" s="44"/>
      <c r="X152" s="61"/>
      <c r="Y152" s="44"/>
      <c r="Z152" s="62"/>
      <c r="AA152" s="62"/>
      <c r="AB152" s="63"/>
      <c r="AC152" s="44"/>
      <c r="AD152" s="64"/>
      <c r="AE152" s="50"/>
      <c r="AF152" s="44"/>
      <c r="AG152" s="65"/>
      <c r="AH152" s="66" t="s">
        <v>184</v>
      </c>
    </row>
    <row r="153" customFormat="false" ht="12.95" hidden="false" customHeight="true" outlineLevel="0" collapsed="false">
      <c r="A153" s="67" t="s">
        <v>358</v>
      </c>
      <c r="B153" s="67"/>
      <c r="C153" s="68"/>
      <c r="D153" s="68"/>
      <c r="E153" s="44"/>
      <c r="K153" s="47" t="n">
        <f aca="false">SUM(K126:K151)</f>
        <v>1519</v>
      </c>
      <c r="L153" s="69"/>
      <c r="M153" s="47" t="n">
        <f aca="false">SUM(M126:M151)</f>
        <v>1400.102</v>
      </c>
      <c r="N153" s="47" t="n">
        <f aca="false">SUM(N126:N151)</f>
        <v>47089</v>
      </c>
      <c r="O153" s="69"/>
      <c r="P153" s="70" t="n">
        <f aca="false">SUM(P126:P152)</f>
        <v>43403.162</v>
      </c>
      <c r="Q153" s="71" t="n">
        <v>0.8</v>
      </c>
      <c r="R153" s="65" t="n">
        <f aca="false">M153*Q153</f>
        <v>1120.0816</v>
      </c>
      <c r="S153" s="65" t="n">
        <f aca="false">M153-R153</f>
        <v>280.0204</v>
      </c>
      <c r="T153" s="68"/>
      <c r="U153" s="68"/>
      <c r="V153" s="44"/>
      <c r="W153" s="35"/>
      <c r="Y153" s="35"/>
      <c r="Z153" s="35"/>
      <c r="AA153" s="35"/>
      <c r="AB153" s="47" t="n">
        <f aca="false">SUM(AB126:AB151)</f>
        <v>1289.02869333333</v>
      </c>
      <c r="AC153" s="69"/>
      <c r="AD153" s="47" t="n">
        <f aca="false">SUM(AD126:AD151)</f>
        <v>68540.8516254512</v>
      </c>
      <c r="AE153" s="47" t="n">
        <f aca="false">SUM(AE126:AE151)</f>
        <v>39959.8894933333</v>
      </c>
      <c r="AF153" s="69"/>
      <c r="AG153" s="70" t="n">
        <f aca="false">SUM(AG126:AG152)</f>
        <v>2124766.40038899</v>
      </c>
      <c r="AH153" s="71" t="n">
        <v>1.8</v>
      </c>
    </row>
    <row r="154" customFormat="false" ht="12.95" hidden="false" customHeight="true" outlineLevel="0" collapsed="false">
      <c r="A154" s="68"/>
      <c r="B154" s="68"/>
      <c r="C154" s="68"/>
      <c r="D154" s="68"/>
      <c r="E154" s="44"/>
      <c r="K154" s="47"/>
      <c r="L154" s="69"/>
      <c r="M154" s="47"/>
      <c r="N154" s="47"/>
      <c r="O154" s="69"/>
      <c r="P154" s="72"/>
      <c r="T154" s="68"/>
      <c r="U154" s="68"/>
      <c r="V154" s="44"/>
      <c r="W154" s="35"/>
      <c r="Y154" s="35"/>
      <c r="Z154" s="35"/>
      <c r="AA154" s="35"/>
      <c r="AB154" s="47"/>
      <c r="AC154" s="69"/>
      <c r="AD154" s="47"/>
      <c r="AE154" s="47"/>
      <c r="AF154" s="69"/>
      <c r="AG154" s="72"/>
    </row>
    <row r="155" customFormat="false" ht="12.95" hidden="false" customHeight="true" outlineLevel="0" collapsed="false">
      <c r="B155" s="34"/>
      <c r="C155" s="34"/>
      <c r="D155" s="34"/>
      <c r="E155" s="44"/>
      <c r="K155" s="73"/>
      <c r="M155" s="73"/>
      <c r="N155" s="47"/>
      <c r="O155" s="35"/>
      <c r="P155" s="49"/>
      <c r="T155" s="34"/>
      <c r="U155" s="34"/>
      <c r="V155" s="44"/>
      <c r="W155" s="35"/>
      <c r="Y155" s="35"/>
      <c r="Z155" s="35"/>
      <c r="AA155" s="35"/>
      <c r="AB155" s="73"/>
      <c r="AC155" s="35"/>
      <c r="AD155" s="73"/>
      <c r="AE155" s="47"/>
      <c r="AF155" s="35"/>
      <c r="AG155" s="49"/>
    </row>
    <row r="156" customFormat="false" ht="12.95" hidden="false" customHeight="true" outlineLevel="0" collapsed="false">
      <c r="A156" s="83" t="s">
        <v>359</v>
      </c>
      <c r="E156" s="44"/>
      <c r="K156" s="73"/>
      <c r="M156" s="73"/>
      <c r="N156" s="47"/>
      <c r="O156" s="35"/>
      <c r="P156" s="49"/>
      <c r="V156" s="44"/>
      <c r="W156" s="35"/>
      <c r="Y156" s="35"/>
      <c r="Z156" s="35"/>
      <c r="AA156" s="35"/>
      <c r="AB156" s="73"/>
      <c r="AC156" s="35"/>
      <c r="AD156" s="73"/>
      <c r="AE156" s="47"/>
      <c r="AF156" s="35"/>
      <c r="AG156" s="49"/>
    </row>
    <row r="157" customFormat="false" ht="12.95" hidden="false" customHeight="true" outlineLevel="0" collapsed="false">
      <c r="A157" s="34" t="s">
        <v>187</v>
      </c>
      <c r="B157" s="0" t="s">
        <v>360</v>
      </c>
      <c r="C157" s="43" t="s">
        <v>203</v>
      </c>
      <c r="D157" s="35" t="n">
        <v>147067</v>
      </c>
      <c r="E157" s="44" t="s">
        <v>361</v>
      </c>
      <c r="F157" s="35" t="s">
        <v>319</v>
      </c>
      <c r="G157" s="0" t="s">
        <v>191</v>
      </c>
      <c r="H157" s="35" t="s">
        <v>163</v>
      </c>
      <c r="I157" s="62" t="n">
        <v>1</v>
      </c>
      <c r="J157" s="62" t="n">
        <v>1</v>
      </c>
      <c r="K157" s="43" t="n">
        <v>39</v>
      </c>
      <c r="L157" s="43" t="n">
        <v>0.8889</v>
      </c>
      <c r="M157" s="78" t="n">
        <f aca="false">K157*L157</f>
        <v>34.6671</v>
      </c>
      <c r="N157" s="50" t="n">
        <f aca="false">K157*31</f>
        <v>1209</v>
      </c>
      <c r="O157" s="51" t="n">
        <f aca="false">L157</f>
        <v>0.8889</v>
      </c>
      <c r="P157" s="49" t="n">
        <f aca="false">N157*O157</f>
        <v>1074.6801</v>
      </c>
      <c r="T157" s="43" t="s">
        <v>203</v>
      </c>
      <c r="U157" s="35" t="n">
        <v>147067</v>
      </c>
      <c r="V157" s="44" t="s">
        <v>361</v>
      </c>
      <c r="W157" s="35" t="s">
        <v>319</v>
      </c>
      <c r="X157" s="0" t="s">
        <v>191</v>
      </c>
      <c r="Y157" s="35" t="s">
        <v>163</v>
      </c>
      <c r="Z157" s="62" t="n">
        <v>23.8889</v>
      </c>
      <c r="AA157" s="62" t="n">
        <v>28.45557</v>
      </c>
      <c r="AB157" s="43" t="n">
        <v>33.02224</v>
      </c>
      <c r="AC157" s="43" t="n">
        <v>37.58891</v>
      </c>
      <c r="AD157" s="78" t="n">
        <f aca="false">AB157*AC157</f>
        <v>1241.2700073584</v>
      </c>
      <c r="AE157" s="50" t="n">
        <f aca="false">AB157*31</f>
        <v>1023.68944</v>
      </c>
      <c r="AF157" s="51" t="n">
        <f aca="false">AC157</f>
        <v>37.58891</v>
      </c>
      <c r="AG157" s="49" t="n">
        <f aca="false">AE157*AF157</f>
        <v>38479.3702281104</v>
      </c>
    </row>
    <row r="158" customFormat="false" ht="12.95" hidden="false" customHeight="true" outlineLevel="0" collapsed="false">
      <c r="A158" s="53" t="s">
        <v>187</v>
      </c>
      <c r="B158" s="54" t="s">
        <v>362</v>
      </c>
      <c r="C158" s="43" t="s">
        <v>203</v>
      </c>
      <c r="D158" s="55" t="n">
        <v>514006</v>
      </c>
      <c r="E158" s="44" t="s">
        <v>361</v>
      </c>
      <c r="F158" s="55" t="s">
        <v>319</v>
      </c>
      <c r="G158" s="54" t="s">
        <v>191</v>
      </c>
      <c r="H158" s="55" t="s">
        <v>163</v>
      </c>
      <c r="I158" s="56" t="n">
        <v>1</v>
      </c>
      <c r="J158" s="56" t="n">
        <v>1</v>
      </c>
      <c r="K158" s="43" t="n">
        <v>25</v>
      </c>
      <c r="L158" s="79" t="n">
        <v>0.8868</v>
      </c>
      <c r="M158" s="78" t="n">
        <f aca="false">K158*L158</f>
        <v>22.17</v>
      </c>
      <c r="N158" s="57" t="n">
        <f aca="false">K158*31</f>
        <v>775</v>
      </c>
      <c r="O158" s="58" t="n">
        <f aca="false">L158</f>
        <v>0.8868</v>
      </c>
      <c r="P158" s="59" t="n">
        <f aca="false">N158*O158</f>
        <v>687.27</v>
      </c>
      <c r="T158" s="43" t="s">
        <v>203</v>
      </c>
      <c r="U158" s="55" t="n">
        <v>514006</v>
      </c>
      <c r="V158" s="44" t="s">
        <v>361</v>
      </c>
      <c r="W158" s="55" t="s">
        <v>319</v>
      </c>
      <c r="X158" s="54" t="s">
        <v>191</v>
      </c>
      <c r="Y158" s="55" t="s">
        <v>163</v>
      </c>
      <c r="Z158" s="56" t="n">
        <v>9.8868</v>
      </c>
      <c r="AA158" s="56" t="n">
        <v>11.65284</v>
      </c>
      <c r="AB158" s="43" t="n">
        <v>13.41888</v>
      </c>
      <c r="AC158" s="79" t="n">
        <v>15.18492</v>
      </c>
      <c r="AD158" s="78" t="n">
        <f aca="false">AB158*AC158</f>
        <v>203.7646192896</v>
      </c>
      <c r="AE158" s="57" t="n">
        <f aca="false">AB158*31</f>
        <v>415.98528</v>
      </c>
      <c r="AF158" s="58" t="n">
        <f aca="false">AC158</f>
        <v>15.18492</v>
      </c>
      <c r="AG158" s="59" t="n">
        <f aca="false">AE158*AF158</f>
        <v>6316.7031979776</v>
      </c>
    </row>
    <row r="159" customFormat="false" ht="12.95" hidden="false" customHeight="true" outlineLevel="0" collapsed="false">
      <c r="A159" s="60"/>
      <c r="B159" s="61"/>
      <c r="C159" s="44"/>
      <c r="D159" s="44"/>
      <c r="E159" s="44"/>
      <c r="F159" s="44"/>
      <c r="G159" s="61"/>
      <c r="H159" s="44"/>
      <c r="I159" s="62"/>
      <c r="J159" s="62"/>
      <c r="K159" s="63"/>
      <c r="L159" s="51"/>
      <c r="M159" s="63"/>
      <c r="N159" s="50"/>
      <c r="O159" s="51"/>
      <c r="P159" s="65"/>
      <c r="Q159" s="66" t="s">
        <v>184</v>
      </c>
      <c r="R159" s="66" t="s">
        <v>13</v>
      </c>
      <c r="S159" s="66" t="s">
        <v>185</v>
      </c>
      <c r="T159" s="44"/>
      <c r="U159" s="44"/>
      <c r="V159" s="44"/>
      <c r="W159" s="44"/>
      <c r="X159" s="61"/>
      <c r="Y159" s="44"/>
      <c r="Z159" s="62"/>
      <c r="AA159" s="62"/>
      <c r="AB159" s="63"/>
      <c r="AC159" s="51"/>
      <c r="AD159" s="63"/>
      <c r="AE159" s="50"/>
      <c r="AF159" s="51"/>
      <c r="AG159" s="65"/>
      <c r="AH159" s="66" t="s">
        <v>184</v>
      </c>
    </row>
    <row r="160" customFormat="false" ht="12.95" hidden="false" customHeight="true" outlineLevel="0" collapsed="false">
      <c r="A160" s="67" t="s">
        <v>363</v>
      </c>
      <c r="B160" s="67"/>
      <c r="C160" s="68"/>
      <c r="D160" s="68"/>
      <c r="E160" s="44"/>
      <c r="K160" s="73" t="n">
        <f aca="false">K157+K158</f>
        <v>64</v>
      </c>
      <c r="M160" s="74" t="n">
        <f aca="false">M157+M158</f>
        <v>56.8371</v>
      </c>
      <c r="N160" s="47" t="n">
        <f aca="false">N157+N158</f>
        <v>1984</v>
      </c>
      <c r="O160" s="35"/>
      <c r="P160" s="70" t="n">
        <f aca="false">M160-O160</f>
        <v>56.8371</v>
      </c>
      <c r="Q160" s="71" t="n">
        <v>0.8</v>
      </c>
      <c r="R160" s="65" t="n">
        <f aca="false">M160*Q160</f>
        <v>45.46968</v>
      </c>
      <c r="S160" s="65" t="n">
        <f aca="false">M160-R160</f>
        <v>11.36742</v>
      </c>
      <c r="T160" s="68"/>
      <c r="U160" s="68"/>
      <c r="V160" s="44"/>
      <c r="W160" s="35"/>
      <c r="Y160" s="35"/>
      <c r="Z160" s="35"/>
      <c r="AA160" s="35"/>
      <c r="AB160" s="73" t="n">
        <f aca="false">AB157+AB158</f>
        <v>46.44112</v>
      </c>
      <c r="AC160" s="35"/>
      <c r="AD160" s="74" t="n">
        <f aca="false">AD157+AD158</f>
        <v>1445.034626648</v>
      </c>
      <c r="AE160" s="47" t="n">
        <f aca="false">AE157+AE158</f>
        <v>1439.67472</v>
      </c>
      <c r="AF160" s="35"/>
      <c r="AG160" s="70" t="n">
        <f aca="false">AD160-AF160</f>
        <v>1445.034626648</v>
      </c>
      <c r="AH160" s="71" t="n">
        <v>1.8</v>
      </c>
    </row>
    <row r="161" customFormat="false" ht="12.95" hidden="false" customHeight="true" outlineLevel="0" collapsed="false">
      <c r="E161" s="44"/>
      <c r="K161" s="73"/>
      <c r="M161" s="73"/>
      <c r="N161" s="47"/>
      <c r="O161" s="35"/>
      <c r="P161" s="49"/>
      <c r="V161" s="44"/>
      <c r="W161" s="35"/>
      <c r="Y161" s="35"/>
      <c r="Z161" s="35"/>
      <c r="AA161" s="35"/>
      <c r="AB161" s="73"/>
      <c r="AC161" s="35"/>
      <c r="AD161" s="73"/>
      <c r="AE161" s="47"/>
      <c r="AF161" s="35"/>
      <c r="AG161" s="49"/>
    </row>
    <row r="162" customFormat="false" ht="12.95" hidden="false" customHeight="true" outlineLevel="0" collapsed="false">
      <c r="A162" s="83" t="s">
        <v>359</v>
      </c>
      <c r="E162" s="44"/>
      <c r="K162" s="73"/>
      <c r="M162" s="73"/>
      <c r="N162" s="47"/>
      <c r="O162" s="35"/>
      <c r="P162" s="49"/>
      <c r="V162" s="44"/>
      <c r="W162" s="35"/>
      <c r="Y162" s="35"/>
      <c r="Z162" s="35"/>
      <c r="AA162" s="35"/>
      <c r="AB162" s="73"/>
      <c r="AC162" s="35"/>
      <c r="AD162" s="73"/>
      <c r="AE162" s="47"/>
      <c r="AF162" s="35"/>
      <c r="AG162" s="49"/>
    </row>
    <row r="163" customFormat="false" ht="12.95" hidden="false" customHeight="true" outlineLevel="0" collapsed="false">
      <c r="A163" s="34" t="s">
        <v>187</v>
      </c>
      <c r="B163" s="0" t="s">
        <v>364</v>
      </c>
      <c r="C163" s="43" t="s">
        <v>203</v>
      </c>
      <c r="D163" s="35" t="n">
        <v>147010</v>
      </c>
      <c r="E163" s="44" t="s">
        <v>365</v>
      </c>
      <c r="F163" s="35" t="s">
        <v>334</v>
      </c>
      <c r="G163" s="0" t="s">
        <v>191</v>
      </c>
      <c r="H163" s="35" t="s">
        <v>163</v>
      </c>
      <c r="I163" s="62" t="n">
        <v>1</v>
      </c>
      <c r="J163" s="62" t="n">
        <v>1</v>
      </c>
      <c r="K163" s="43" t="n">
        <v>51</v>
      </c>
      <c r="L163" s="43" t="n">
        <v>0.9472</v>
      </c>
      <c r="M163" s="78" t="n">
        <f aca="false">K163*L163</f>
        <v>48.3072</v>
      </c>
      <c r="N163" s="50" t="n">
        <f aca="false">K163*31</f>
        <v>1581</v>
      </c>
      <c r="O163" s="51" t="n">
        <f aca="false">L163</f>
        <v>0.9472</v>
      </c>
      <c r="P163" s="49" t="n">
        <f aca="false">N163*O163</f>
        <v>1497.5232</v>
      </c>
      <c r="T163" s="43" t="s">
        <v>203</v>
      </c>
      <c r="U163" s="35" t="n">
        <v>147010</v>
      </c>
      <c r="V163" s="44" t="s">
        <v>365</v>
      </c>
      <c r="W163" s="35" t="s">
        <v>334</v>
      </c>
      <c r="X163" s="0" t="s">
        <v>191</v>
      </c>
      <c r="Y163" s="35" t="s">
        <v>163</v>
      </c>
      <c r="Z163" s="62" t="n">
        <v>30.9472</v>
      </c>
      <c r="AA163" s="62" t="n">
        <v>36.93136</v>
      </c>
      <c r="AB163" s="43" t="n">
        <v>42.91552</v>
      </c>
      <c r="AC163" s="43" t="n">
        <v>48.89968</v>
      </c>
      <c r="AD163" s="78" t="n">
        <f aca="false">AB163*AC163</f>
        <v>2098.5551950336</v>
      </c>
      <c r="AE163" s="50" t="n">
        <f aca="false">AB163*31</f>
        <v>1330.38112</v>
      </c>
      <c r="AF163" s="51" t="n">
        <f aca="false">AC163</f>
        <v>48.89968</v>
      </c>
      <c r="AG163" s="49" t="n">
        <f aca="false">AE163*AF163</f>
        <v>65055.2110460416</v>
      </c>
    </row>
    <row r="164" customFormat="false" ht="12.95" hidden="false" customHeight="true" outlineLevel="0" collapsed="false">
      <c r="A164" s="34" t="s">
        <v>187</v>
      </c>
      <c r="B164" s="0" t="s">
        <v>366</v>
      </c>
      <c r="C164" s="43" t="s">
        <v>203</v>
      </c>
      <c r="D164" s="35" t="n">
        <v>514061</v>
      </c>
      <c r="E164" s="44" t="s">
        <v>365</v>
      </c>
      <c r="F164" s="35" t="s">
        <v>334</v>
      </c>
      <c r="G164" s="0" t="s">
        <v>191</v>
      </c>
      <c r="H164" s="35" t="s">
        <v>163</v>
      </c>
      <c r="I164" s="62" t="n">
        <v>1</v>
      </c>
      <c r="J164" s="62" t="n">
        <v>1</v>
      </c>
      <c r="K164" s="43" t="n">
        <v>66</v>
      </c>
      <c r="L164" s="79" t="n">
        <v>0.947</v>
      </c>
      <c r="M164" s="78" t="n">
        <f aca="false">K164*L164</f>
        <v>62.502</v>
      </c>
      <c r="N164" s="50" t="n">
        <f aca="false">K164*31</f>
        <v>2046</v>
      </c>
      <c r="O164" s="51" t="n">
        <f aca="false">L164</f>
        <v>0.947</v>
      </c>
      <c r="P164" s="49" t="n">
        <f aca="false">N164*O164</f>
        <v>1937.562</v>
      </c>
      <c r="T164" s="43" t="s">
        <v>203</v>
      </c>
      <c r="U164" s="35" t="n">
        <v>514061</v>
      </c>
      <c r="V164" s="44" t="s">
        <v>365</v>
      </c>
      <c r="W164" s="35" t="s">
        <v>334</v>
      </c>
      <c r="X164" s="0" t="s">
        <v>191</v>
      </c>
      <c r="Y164" s="35" t="s">
        <v>163</v>
      </c>
      <c r="Z164" s="62" t="n">
        <v>41.947</v>
      </c>
      <c r="AA164" s="62" t="n">
        <v>50.1311</v>
      </c>
      <c r="AB164" s="43" t="n">
        <v>58.3152</v>
      </c>
      <c r="AC164" s="79" t="n">
        <v>66.4993</v>
      </c>
      <c r="AD164" s="78" t="n">
        <f aca="false">AB164*AC164</f>
        <v>3877.91997936</v>
      </c>
      <c r="AE164" s="50" t="n">
        <f aca="false">AB164*31</f>
        <v>1807.7712</v>
      </c>
      <c r="AF164" s="51" t="n">
        <f aca="false">AC164</f>
        <v>66.4993</v>
      </c>
      <c r="AG164" s="49" t="n">
        <f aca="false">AE164*AF164</f>
        <v>120215.51936016</v>
      </c>
    </row>
    <row r="165" customFormat="false" ht="12.95" hidden="false" customHeight="true" outlineLevel="0" collapsed="false">
      <c r="A165" s="34" t="s">
        <v>187</v>
      </c>
      <c r="B165" s="0" t="s">
        <v>367</v>
      </c>
      <c r="C165" s="43" t="s">
        <v>203</v>
      </c>
      <c r="D165" s="35" t="n">
        <v>147021</v>
      </c>
      <c r="E165" s="44" t="s">
        <v>368</v>
      </c>
      <c r="F165" s="35" t="s">
        <v>334</v>
      </c>
      <c r="G165" s="0" t="s">
        <v>191</v>
      </c>
      <c r="H165" s="35" t="s">
        <v>163</v>
      </c>
      <c r="I165" s="62" t="n">
        <v>1</v>
      </c>
      <c r="J165" s="62" t="n">
        <v>1</v>
      </c>
      <c r="K165" s="43" t="n">
        <v>77</v>
      </c>
      <c r="L165" s="43" t="n">
        <v>0.9498</v>
      </c>
      <c r="M165" s="78" t="n">
        <f aca="false">K165*L165</f>
        <v>73.1346</v>
      </c>
      <c r="N165" s="50" t="n">
        <f aca="false">K165*31</f>
        <v>2387</v>
      </c>
      <c r="O165" s="51" t="n">
        <f aca="false">L165</f>
        <v>0.9498</v>
      </c>
      <c r="P165" s="49" t="n">
        <f aca="false">N165*O165</f>
        <v>2267.1726</v>
      </c>
      <c r="T165" s="43" t="s">
        <v>203</v>
      </c>
      <c r="U165" s="35" t="n">
        <v>147021</v>
      </c>
      <c r="V165" s="44" t="s">
        <v>368</v>
      </c>
      <c r="W165" s="35" t="s">
        <v>334</v>
      </c>
      <c r="X165" s="0" t="s">
        <v>191</v>
      </c>
      <c r="Y165" s="35" t="s">
        <v>163</v>
      </c>
      <c r="Z165" s="62" t="n">
        <v>39.4498</v>
      </c>
      <c r="AA165" s="62" t="n">
        <v>47.13474</v>
      </c>
      <c r="AB165" s="43" t="n">
        <v>54.81968</v>
      </c>
      <c r="AC165" s="43" t="n">
        <v>62.50462</v>
      </c>
      <c r="AD165" s="78" t="n">
        <f aca="false">AB165*AC165</f>
        <v>3426.4832669216</v>
      </c>
      <c r="AE165" s="50" t="n">
        <f aca="false">AB165*31</f>
        <v>1699.41008</v>
      </c>
      <c r="AF165" s="51" t="n">
        <f aca="false">AC165</f>
        <v>62.50462</v>
      </c>
      <c r="AG165" s="49" t="n">
        <f aca="false">AE165*AF165</f>
        <v>106220.98127457</v>
      </c>
    </row>
    <row r="166" customFormat="false" ht="12.95" hidden="false" customHeight="true" outlineLevel="0" collapsed="false">
      <c r="A166" s="34" t="s">
        <v>187</v>
      </c>
      <c r="B166" s="0" t="s">
        <v>369</v>
      </c>
      <c r="C166" s="43" t="s">
        <v>203</v>
      </c>
      <c r="D166" s="35" t="n">
        <v>514075</v>
      </c>
      <c r="E166" s="44" t="s">
        <v>368</v>
      </c>
      <c r="F166" s="35" t="s">
        <v>334</v>
      </c>
      <c r="G166" s="0" t="s">
        <v>191</v>
      </c>
      <c r="H166" s="35" t="s">
        <v>163</v>
      </c>
      <c r="I166" s="62" t="n">
        <v>1</v>
      </c>
      <c r="J166" s="62" t="n">
        <v>1</v>
      </c>
      <c r="K166" s="43" t="n">
        <v>71</v>
      </c>
      <c r="L166" s="79" t="n">
        <v>0.9513</v>
      </c>
      <c r="M166" s="78" t="n">
        <f aca="false">K166*L166</f>
        <v>67.5423</v>
      </c>
      <c r="N166" s="50" t="n">
        <f aca="false">K166*31</f>
        <v>2201</v>
      </c>
      <c r="O166" s="51" t="n">
        <f aca="false">L166</f>
        <v>0.9513</v>
      </c>
      <c r="P166" s="49" t="n">
        <f aca="false">N166*O166</f>
        <v>2093.8113</v>
      </c>
      <c r="T166" s="43" t="s">
        <v>203</v>
      </c>
      <c r="U166" s="35" t="n">
        <v>514075</v>
      </c>
      <c r="V166" s="44" t="s">
        <v>368</v>
      </c>
      <c r="W166" s="35" t="s">
        <v>334</v>
      </c>
      <c r="X166" s="0" t="s">
        <v>191</v>
      </c>
      <c r="Y166" s="35" t="s">
        <v>163</v>
      </c>
      <c r="Z166" s="62" t="n">
        <v>37.4513</v>
      </c>
      <c r="AA166" s="62" t="n">
        <v>44.73669</v>
      </c>
      <c r="AB166" s="43" t="n">
        <v>52.02208</v>
      </c>
      <c r="AC166" s="79" t="n">
        <v>59.30747</v>
      </c>
      <c r="AD166" s="78" t="n">
        <f aca="false">AB166*AC166</f>
        <v>3085.2979489376</v>
      </c>
      <c r="AE166" s="50" t="n">
        <f aca="false">AB166*31</f>
        <v>1612.68448</v>
      </c>
      <c r="AF166" s="51" t="n">
        <f aca="false">AC166</f>
        <v>59.30747</v>
      </c>
      <c r="AG166" s="49" t="n">
        <f aca="false">AE166*AF166</f>
        <v>95644.2364170656</v>
      </c>
    </row>
    <row r="167" customFormat="false" ht="12.95" hidden="false" customHeight="true" outlineLevel="0" collapsed="false">
      <c r="A167" s="34" t="s">
        <v>187</v>
      </c>
      <c r="B167" s="0" t="s">
        <v>370</v>
      </c>
      <c r="C167" s="43" t="s">
        <v>203</v>
      </c>
      <c r="D167" s="35" t="n">
        <v>147030</v>
      </c>
      <c r="E167" s="44" t="s">
        <v>333</v>
      </c>
      <c r="F167" s="35" t="s">
        <v>334</v>
      </c>
      <c r="G167" s="0" t="s">
        <v>191</v>
      </c>
      <c r="H167" s="35" t="s">
        <v>163</v>
      </c>
      <c r="I167" s="62" t="n">
        <v>1</v>
      </c>
      <c r="J167" s="62" t="n">
        <v>1</v>
      </c>
      <c r="K167" s="43" t="n">
        <v>101</v>
      </c>
      <c r="L167" s="79" t="n">
        <v>0.9365</v>
      </c>
      <c r="M167" s="78" t="n">
        <f aca="false">K167*L167</f>
        <v>94.5865</v>
      </c>
      <c r="N167" s="50" t="n">
        <f aca="false">K167*31</f>
        <v>3131</v>
      </c>
      <c r="O167" s="51" t="n">
        <f aca="false">L167</f>
        <v>0.9365</v>
      </c>
      <c r="P167" s="49" t="n">
        <f aca="false">N167*O167</f>
        <v>2932.1815</v>
      </c>
      <c r="T167" s="43" t="s">
        <v>203</v>
      </c>
      <c r="U167" s="35" t="n">
        <v>147030</v>
      </c>
      <c r="V167" s="44" t="s">
        <v>333</v>
      </c>
      <c r="W167" s="35" t="s">
        <v>334</v>
      </c>
      <c r="X167" s="0" t="s">
        <v>191</v>
      </c>
      <c r="Y167" s="35" t="s">
        <v>163</v>
      </c>
      <c r="Z167" s="62" t="n">
        <v>52.4365</v>
      </c>
      <c r="AA167" s="62" t="n">
        <v>62.71745</v>
      </c>
      <c r="AB167" s="43" t="n">
        <v>72.9984</v>
      </c>
      <c r="AC167" s="79" t="n">
        <v>83.27935</v>
      </c>
      <c r="AD167" s="78" t="n">
        <f aca="false">AB167*AC167</f>
        <v>6079.25930304</v>
      </c>
      <c r="AE167" s="50" t="n">
        <f aca="false">AB167*31</f>
        <v>2262.9504</v>
      </c>
      <c r="AF167" s="51" t="n">
        <f aca="false">AC167</f>
        <v>83.27935</v>
      </c>
      <c r="AG167" s="49" t="n">
        <f aca="false">AE167*AF167</f>
        <v>188457.03839424</v>
      </c>
    </row>
    <row r="168" customFormat="false" ht="12.95" hidden="false" customHeight="true" outlineLevel="0" collapsed="false">
      <c r="A168" s="34" t="s">
        <v>187</v>
      </c>
      <c r="B168" s="0" t="s">
        <v>371</v>
      </c>
      <c r="C168" s="43" t="s">
        <v>203</v>
      </c>
      <c r="D168" s="35" t="n">
        <v>147043</v>
      </c>
      <c r="E168" s="44" t="s">
        <v>372</v>
      </c>
      <c r="F168" s="35" t="s">
        <v>319</v>
      </c>
      <c r="G168" s="0" t="s">
        <v>191</v>
      </c>
      <c r="H168" s="35" t="s">
        <v>163</v>
      </c>
      <c r="I168" s="62" t="n">
        <v>1</v>
      </c>
      <c r="J168" s="62" t="n">
        <v>1</v>
      </c>
      <c r="K168" s="43" t="n">
        <v>80</v>
      </c>
      <c r="L168" s="43" t="n">
        <v>0.9279</v>
      </c>
      <c r="M168" s="78" t="n">
        <f aca="false">K168*L168</f>
        <v>74.232</v>
      </c>
      <c r="N168" s="50" t="n">
        <f aca="false">K168*31</f>
        <v>2480</v>
      </c>
      <c r="O168" s="51" t="n">
        <f aca="false">L168</f>
        <v>0.9279</v>
      </c>
      <c r="P168" s="49" t="n">
        <f aca="false">N168*O168</f>
        <v>2301.192</v>
      </c>
      <c r="T168" s="43" t="s">
        <v>203</v>
      </c>
      <c r="U168" s="35" t="n">
        <v>147043</v>
      </c>
      <c r="V168" s="44" t="s">
        <v>372</v>
      </c>
      <c r="W168" s="35" t="s">
        <v>319</v>
      </c>
      <c r="X168" s="0" t="s">
        <v>191</v>
      </c>
      <c r="Y168" s="35" t="s">
        <v>163</v>
      </c>
      <c r="Z168" s="62" t="n">
        <v>44.4279</v>
      </c>
      <c r="AA168" s="62" t="n">
        <v>53.10627</v>
      </c>
      <c r="AB168" s="43" t="n">
        <v>61.78464</v>
      </c>
      <c r="AC168" s="43" t="n">
        <v>70.46301</v>
      </c>
      <c r="AD168" s="78" t="n">
        <f aca="false">AB168*AC168</f>
        <v>4353.5317061664</v>
      </c>
      <c r="AE168" s="50" t="n">
        <f aca="false">AB168*31</f>
        <v>1915.32384</v>
      </c>
      <c r="AF168" s="51" t="n">
        <f aca="false">AC168</f>
        <v>70.46301</v>
      </c>
      <c r="AG168" s="49" t="n">
        <f aca="false">AE168*AF168</f>
        <v>134959.482891158</v>
      </c>
    </row>
    <row r="169" customFormat="false" ht="12.95" hidden="false" customHeight="true" outlineLevel="0" collapsed="false">
      <c r="A169" s="34" t="s">
        <v>187</v>
      </c>
      <c r="B169" s="0" t="s">
        <v>373</v>
      </c>
      <c r="C169" s="43" t="s">
        <v>203</v>
      </c>
      <c r="D169" s="35" t="n">
        <v>514073</v>
      </c>
      <c r="E169" s="44" t="s">
        <v>372</v>
      </c>
      <c r="F169" s="35" t="s">
        <v>319</v>
      </c>
      <c r="G169" s="0" t="s">
        <v>191</v>
      </c>
      <c r="H169" s="35" t="s">
        <v>163</v>
      </c>
      <c r="I169" s="62" t="n">
        <v>1</v>
      </c>
      <c r="J169" s="62" t="n">
        <v>1</v>
      </c>
      <c r="K169" s="43" t="n">
        <v>40</v>
      </c>
      <c r="L169" s="79" t="n">
        <v>0.9352</v>
      </c>
      <c r="M169" s="78" t="n">
        <f aca="false">K169*L169</f>
        <v>37.408</v>
      </c>
      <c r="N169" s="50" t="n">
        <f aca="false">K169*31</f>
        <v>1240</v>
      </c>
      <c r="O169" s="51" t="n">
        <f aca="false">L169</f>
        <v>0.9352</v>
      </c>
      <c r="P169" s="49" t="n">
        <f aca="false">N169*O169</f>
        <v>1159.648</v>
      </c>
    </row>
    <row r="170" customFormat="false" ht="12.95" hidden="false" customHeight="true" outlineLevel="0" collapsed="false">
      <c r="A170" s="34" t="s">
        <v>187</v>
      </c>
      <c r="B170" s="0" t="s">
        <v>374</v>
      </c>
      <c r="C170" s="43" t="s">
        <v>203</v>
      </c>
      <c r="D170" s="35" t="n">
        <v>147049</v>
      </c>
      <c r="E170" s="44" t="s">
        <v>375</v>
      </c>
      <c r="F170" s="35" t="s">
        <v>334</v>
      </c>
      <c r="G170" s="0" t="s">
        <v>191</v>
      </c>
      <c r="H170" s="35" t="s">
        <v>163</v>
      </c>
      <c r="I170" s="62" t="n">
        <v>1</v>
      </c>
      <c r="J170" s="62" t="n">
        <v>1</v>
      </c>
      <c r="K170" s="43" t="n">
        <v>88</v>
      </c>
      <c r="L170" s="79" t="n">
        <v>0.9386</v>
      </c>
      <c r="M170" s="78" t="n">
        <f aca="false">K170*L170</f>
        <v>82.5968</v>
      </c>
      <c r="N170" s="50" t="n">
        <f aca="false">K170*31</f>
        <v>2728</v>
      </c>
      <c r="O170" s="51" t="n">
        <f aca="false">L170</f>
        <v>0.9386</v>
      </c>
      <c r="P170" s="49" t="n">
        <f aca="false">N170*O170</f>
        <v>2560.5008</v>
      </c>
    </row>
    <row r="171" customFormat="false" ht="12.95" hidden="false" customHeight="true" outlineLevel="0" collapsed="false">
      <c r="A171" s="34" t="s">
        <v>187</v>
      </c>
      <c r="B171" s="0" t="s">
        <v>376</v>
      </c>
      <c r="C171" s="43" t="s">
        <v>203</v>
      </c>
      <c r="D171" s="35"/>
      <c r="E171" s="44" t="s">
        <v>375</v>
      </c>
      <c r="F171" s="35" t="s">
        <v>334</v>
      </c>
      <c r="G171" s="0" t="s">
        <v>191</v>
      </c>
      <c r="H171" s="35" t="s">
        <v>163</v>
      </c>
      <c r="I171" s="62" t="n">
        <v>1</v>
      </c>
      <c r="J171" s="62" t="n">
        <v>1</v>
      </c>
      <c r="K171" s="43" t="n">
        <v>0</v>
      </c>
      <c r="L171" s="79" t="n">
        <v>1</v>
      </c>
      <c r="M171" s="78" t="n">
        <f aca="false">K171*L171</f>
        <v>0</v>
      </c>
      <c r="N171" s="50" t="n">
        <f aca="false">K171*31</f>
        <v>0</v>
      </c>
      <c r="O171" s="51" t="n">
        <f aca="false">L171</f>
        <v>1</v>
      </c>
      <c r="P171" s="49" t="n">
        <f aca="false">N171*O171</f>
        <v>0</v>
      </c>
    </row>
    <row r="172" customFormat="false" ht="12.95" hidden="false" customHeight="true" outlineLevel="0" collapsed="false">
      <c r="A172" s="34" t="s">
        <v>187</v>
      </c>
      <c r="B172" s="0" t="s">
        <v>377</v>
      </c>
      <c r="C172" s="43" t="s">
        <v>203</v>
      </c>
      <c r="D172" s="35" t="s">
        <v>378</v>
      </c>
      <c r="E172" s="44" t="s">
        <v>375</v>
      </c>
      <c r="F172" s="35" t="s">
        <v>334</v>
      </c>
      <c r="G172" s="0" t="s">
        <v>191</v>
      </c>
      <c r="H172" s="35" t="s">
        <v>163</v>
      </c>
      <c r="I172" s="62" t="n">
        <v>1</v>
      </c>
      <c r="J172" s="62" t="n">
        <v>1</v>
      </c>
      <c r="K172" s="43" t="n">
        <v>158</v>
      </c>
      <c r="L172" s="79" t="n">
        <v>1</v>
      </c>
      <c r="M172" s="78" t="n">
        <f aca="false">K172*L172</f>
        <v>158</v>
      </c>
      <c r="N172" s="50" t="n">
        <f aca="false">K172*31</f>
        <v>4898</v>
      </c>
      <c r="O172" s="51" t="n">
        <f aca="false">L172</f>
        <v>1</v>
      </c>
      <c r="P172" s="49" t="n">
        <f aca="false">N172*O172</f>
        <v>4898</v>
      </c>
    </row>
    <row r="173" customFormat="false" ht="12.95" hidden="false" customHeight="true" outlineLevel="0" collapsed="false">
      <c r="A173" s="34" t="s">
        <v>187</v>
      </c>
      <c r="B173" s="0" t="s">
        <v>379</v>
      </c>
      <c r="C173" s="43" t="s">
        <v>203</v>
      </c>
      <c r="D173" s="35" t="n">
        <v>147058</v>
      </c>
      <c r="E173" s="44" t="s">
        <v>380</v>
      </c>
      <c r="F173" s="35" t="s">
        <v>334</v>
      </c>
      <c r="G173" s="0" t="s">
        <v>191</v>
      </c>
      <c r="H173" s="35" t="s">
        <v>163</v>
      </c>
      <c r="I173" s="62" t="n">
        <v>1</v>
      </c>
      <c r="J173" s="62" t="n">
        <v>1</v>
      </c>
      <c r="K173" s="43" t="n">
        <v>76</v>
      </c>
      <c r="L173" s="43" t="n">
        <v>0.9344</v>
      </c>
      <c r="M173" s="78" t="n">
        <f aca="false">K173*L173</f>
        <v>71.0144</v>
      </c>
      <c r="N173" s="50" t="n">
        <f aca="false">K173*31</f>
        <v>2356</v>
      </c>
      <c r="O173" s="51" t="n">
        <f aca="false">L173</f>
        <v>0.9344</v>
      </c>
      <c r="P173" s="49" t="n">
        <f aca="false">N173*O173</f>
        <v>2201.4464</v>
      </c>
    </row>
    <row r="174" customFormat="false" ht="12.95" hidden="false" customHeight="true" outlineLevel="0" collapsed="false">
      <c r="A174" s="34" t="s">
        <v>187</v>
      </c>
      <c r="B174" s="0" t="s">
        <v>381</v>
      </c>
      <c r="C174" s="43" t="s">
        <v>203</v>
      </c>
      <c r="D174" s="35" t="n">
        <v>514069</v>
      </c>
      <c r="E174" s="44" t="s">
        <v>380</v>
      </c>
      <c r="F174" s="35" t="s">
        <v>334</v>
      </c>
      <c r="G174" s="0" t="s">
        <v>191</v>
      </c>
      <c r="H174" s="35" t="s">
        <v>163</v>
      </c>
      <c r="I174" s="62" t="n">
        <v>1</v>
      </c>
      <c r="J174" s="62" t="n">
        <v>1</v>
      </c>
      <c r="K174" s="43" t="n">
        <v>31</v>
      </c>
      <c r="L174" s="79" t="n">
        <v>0.94</v>
      </c>
      <c r="M174" s="78" t="n">
        <f aca="false">K174*L174</f>
        <v>29.14</v>
      </c>
      <c r="N174" s="50" t="n">
        <f aca="false">K174*31</f>
        <v>961</v>
      </c>
      <c r="O174" s="51" t="n">
        <f aca="false">L174</f>
        <v>0.94</v>
      </c>
      <c r="P174" s="49" t="n">
        <f aca="false">N174*O174</f>
        <v>903.34</v>
      </c>
    </row>
    <row r="175" customFormat="false" ht="12.95" hidden="false" customHeight="true" outlineLevel="0" collapsed="false">
      <c r="A175" s="34" t="s">
        <v>187</v>
      </c>
      <c r="B175" s="0" t="s">
        <v>382</v>
      </c>
      <c r="C175" s="43" t="s">
        <v>203</v>
      </c>
      <c r="D175" s="35" t="n">
        <v>147062</v>
      </c>
      <c r="E175" s="44" t="s">
        <v>383</v>
      </c>
      <c r="F175" s="35" t="s">
        <v>334</v>
      </c>
      <c r="G175" s="0" t="s">
        <v>191</v>
      </c>
      <c r="H175" s="35" t="s">
        <v>163</v>
      </c>
      <c r="I175" s="62" t="n">
        <v>1</v>
      </c>
      <c r="J175" s="62" t="n">
        <v>1</v>
      </c>
      <c r="K175" s="43" t="n">
        <v>117</v>
      </c>
      <c r="L175" s="43" t="n">
        <v>0.9388</v>
      </c>
      <c r="M175" s="78" t="n">
        <f aca="false">K175*L175</f>
        <v>109.8396</v>
      </c>
      <c r="N175" s="50" t="n">
        <f aca="false">K175*31</f>
        <v>3627</v>
      </c>
      <c r="O175" s="51" t="n">
        <f aca="false">L175</f>
        <v>0.9388</v>
      </c>
      <c r="P175" s="49" t="n">
        <f aca="false">N175*O175</f>
        <v>3405.0276</v>
      </c>
    </row>
    <row r="176" customFormat="false" ht="12.95" hidden="false" customHeight="true" outlineLevel="0" collapsed="false">
      <c r="A176" s="53" t="s">
        <v>187</v>
      </c>
      <c r="B176" s="54" t="s">
        <v>384</v>
      </c>
      <c r="C176" s="43" t="s">
        <v>203</v>
      </c>
      <c r="D176" s="55" t="n">
        <v>514062</v>
      </c>
      <c r="E176" s="44" t="s">
        <v>383</v>
      </c>
      <c r="F176" s="55" t="s">
        <v>334</v>
      </c>
      <c r="G176" s="54" t="s">
        <v>191</v>
      </c>
      <c r="H176" s="55" t="s">
        <v>163</v>
      </c>
      <c r="I176" s="56" t="n">
        <v>1</v>
      </c>
      <c r="J176" s="56" t="n">
        <v>1</v>
      </c>
      <c r="K176" s="43" t="n">
        <v>61</v>
      </c>
      <c r="L176" s="79" t="n">
        <v>0.935</v>
      </c>
      <c r="M176" s="78" t="n">
        <f aca="false">K176*L176</f>
        <v>57.035</v>
      </c>
      <c r="N176" s="57" t="n">
        <f aca="false">K176*31</f>
        <v>1891</v>
      </c>
      <c r="O176" s="58" t="n">
        <f aca="false">L176</f>
        <v>0.935</v>
      </c>
      <c r="P176" s="59" t="n">
        <f aca="false">N176*O176</f>
        <v>1768.085</v>
      </c>
    </row>
    <row r="177" customFormat="false" ht="12.95" hidden="false" customHeight="true" outlineLevel="0" collapsed="false">
      <c r="C177" s="35"/>
      <c r="D177" s="35"/>
      <c r="E177" s="35"/>
      <c r="I177" s="62"/>
      <c r="J177" s="62"/>
      <c r="K177" s="73"/>
      <c r="L177" s="48"/>
      <c r="M177" s="73"/>
      <c r="N177" s="47"/>
      <c r="O177" s="48"/>
      <c r="P177" s="65"/>
      <c r="Q177" s="66" t="s">
        <v>184</v>
      </c>
      <c r="R177" s="66" t="s">
        <v>13</v>
      </c>
      <c r="S177" s="66" t="s">
        <v>185</v>
      </c>
    </row>
    <row r="178" customFormat="false" ht="12.95" hidden="false" customHeight="true" outlineLevel="0" collapsed="false">
      <c r="A178" s="67" t="s">
        <v>385</v>
      </c>
      <c r="B178" s="67"/>
      <c r="C178" s="68"/>
      <c r="D178" s="68"/>
      <c r="E178" s="68"/>
      <c r="K178" s="47" t="n">
        <f aca="false">SUM(K163:K176)</f>
        <v>1017</v>
      </c>
      <c r="L178" s="69"/>
      <c r="M178" s="47" t="n">
        <f aca="false">SUM(M163:M176)</f>
        <v>965.3384</v>
      </c>
      <c r="N178" s="47" t="n">
        <f aca="false">SUM(N163:N176)</f>
        <v>31527</v>
      </c>
      <c r="O178" s="69"/>
      <c r="P178" s="70" t="n">
        <f aca="false">M178-O178</f>
        <v>965.3384</v>
      </c>
      <c r="Q178" s="71" t="n">
        <v>0.8</v>
      </c>
      <c r="R178" s="65" t="n">
        <f aca="false">M178*Q178</f>
        <v>772.27072</v>
      </c>
      <c r="S178" s="65" t="n">
        <f aca="false">M178-R178</f>
        <v>193.06768</v>
      </c>
    </row>
    <row r="179" customFormat="false" ht="12.95" hidden="false" customHeight="true" outlineLevel="0" collapsed="false">
      <c r="A179" s="67"/>
      <c r="B179" s="67"/>
      <c r="C179" s="68"/>
      <c r="D179" s="68"/>
      <c r="E179" s="68"/>
      <c r="K179" s="69"/>
      <c r="L179" s="69"/>
      <c r="M179" s="47"/>
      <c r="N179" s="47"/>
      <c r="O179" s="69"/>
      <c r="P179" s="70"/>
      <c r="Q179" s="71"/>
      <c r="R179" s="65"/>
      <c r="S179" s="65"/>
    </row>
    <row r="180" customFormat="false" ht="12.75" hidden="false" customHeight="false" outlineLevel="0" collapsed="false">
      <c r="K180" s="73"/>
      <c r="M180" s="73"/>
      <c r="N180" s="49"/>
      <c r="P180" s="49"/>
    </row>
    <row r="181" customFormat="false" ht="12.75" hidden="false" customHeight="false" outlineLevel="0" collapsed="false">
      <c r="K181" s="73"/>
      <c r="N181" s="49"/>
      <c r="P181" s="49"/>
    </row>
    <row r="182" customFormat="false" ht="12.75" hidden="false" customHeight="false" outlineLevel="0" collapsed="false">
      <c r="K182" s="73"/>
      <c r="N182" s="49"/>
      <c r="P182" s="49"/>
    </row>
    <row r="183" customFormat="false" ht="12.75" hidden="false" customHeight="false" outlineLevel="0" collapsed="false">
      <c r="K183" s="73"/>
      <c r="N183" s="49"/>
      <c r="P183" s="49"/>
    </row>
    <row r="184" customFormat="false" ht="12.75" hidden="false" customHeight="false" outlineLevel="0" collapsed="false">
      <c r="K184" s="73"/>
      <c r="P184" s="49"/>
    </row>
    <row r="185" customFormat="false" ht="12.75" hidden="false" customHeight="false" outlineLevel="0" collapsed="false">
      <c r="K185" s="73"/>
      <c r="P185" s="49"/>
    </row>
    <row r="186" customFormat="false" ht="12.75" hidden="false" customHeight="false" outlineLevel="0" collapsed="false">
      <c r="K186" s="73"/>
      <c r="P186" s="49"/>
    </row>
    <row r="187" customFormat="false" ht="12.75" hidden="false" customHeight="false" outlineLevel="0" collapsed="false">
      <c r="K187" s="73"/>
      <c r="P187" s="49"/>
    </row>
    <row r="188" customFormat="false" ht="12.75" hidden="false" customHeight="false" outlineLevel="0" collapsed="false">
      <c r="K188" s="73"/>
      <c r="P188" s="49"/>
    </row>
    <row r="189" customFormat="false" ht="12.75" hidden="false" customHeight="false" outlineLevel="0" collapsed="false">
      <c r="K189" s="73"/>
      <c r="P189" s="49"/>
    </row>
    <row r="190" customFormat="false" ht="12.75" hidden="false" customHeight="false" outlineLevel="0" collapsed="false">
      <c r="K190" s="73"/>
      <c r="P190" s="49"/>
    </row>
    <row r="191" customFormat="false" ht="12.75" hidden="false" customHeight="false" outlineLevel="0" collapsed="false">
      <c r="P191" s="49"/>
    </row>
    <row r="192" customFormat="false" ht="12.75" hidden="false" customHeight="false" outlineLevel="0" collapsed="false">
      <c r="P192" s="49"/>
    </row>
    <row r="193" customFormat="false" ht="12.75" hidden="false" customHeight="false" outlineLevel="0" collapsed="false">
      <c r="P193" s="49"/>
    </row>
    <row r="194" customFormat="false" ht="12.75" hidden="false" customHeight="false" outlineLevel="0" collapsed="false">
      <c r="P194" s="49"/>
    </row>
    <row r="195" customFormat="false" ht="12.75" hidden="false" customHeight="false" outlineLevel="0" collapsed="false">
      <c r="P195" s="49"/>
    </row>
    <row r="196" customFormat="false" ht="12.75" hidden="false" customHeight="false" outlineLevel="0" collapsed="false">
      <c r="P196" s="49"/>
    </row>
    <row r="197" customFormat="false" ht="12.75" hidden="false" customHeight="false" outlineLevel="0" collapsed="false">
      <c r="P197" s="49"/>
    </row>
    <row r="198" customFormat="false" ht="12.75" hidden="false" customHeight="false" outlineLevel="0" collapsed="false">
      <c r="P198" s="49"/>
    </row>
    <row r="199" customFormat="false" ht="12.75" hidden="false" customHeight="false" outlineLevel="0" collapsed="false">
      <c r="P199" s="49"/>
    </row>
    <row r="200" customFormat="false" ht="12.75" hidden="false" customHeight="false" outlineLevel="0" collapsed="false">
      <c r="P200" s="49"/>
    </row>
    <row r="201" customFormat="false" ht="12.75" hidden="false" customHeight="false" outlineLevel="0" collapsed="false">
      <c r="P201" s="49"/>
    </row>
    <row r="202" customFormat="false" ht="12.75" hidden="false" customHeight="false" outlineLevel="0" collapsed="false">
      <c r="P202" s="49"/>
    </row>
    <row r="203" customFormat="false" ht="12.75" hidden="false" customHeight="false" outlineLevel="0" collapsed="false">
      <c r="P203" s="49"/>
    </row>
    <row r="204" customFormat="false" ht="12.75" hidden="false" customHeight="false" outlineLevel="0" collapsed="false">
      <c r="P204" s="49"/>
    </row>
    <row r="205" customFormat="false" ht="12.75" hidden="false" customHeight="false" outlineLevel="0" collapsed="false">
      <c r="P205" s="49"/>
    </row>
    <row r="206" customFormat="false" ht="12.75" hidden="false" customHeight="false" outlineLevel="0" collapsed="false">
      <c r="P206" s="49"/>
    </row>
    <row r="207" customFormat="false" ht="12.75" hidden="false" customHeight="false" outlineLevel="0" collapsed="false">
      <c r="P207" s="49"/>
    </row>
    <row r="208" customFormat="false" ht="12.75" hidden="false" customHeight="false" outlineLevel="0" collapsed="false">
      <c r="P208" s="49"/>
    </row>
    <row r="209" customFormat="false" ht="12.75" hidden="false" customHeight="false" outlineLevel="0" collapsed="false">
      <c r="P209" s="49"/>
    </row>
    <row r="210" customFormat="false" ht="12.75" hidden="false" customHeight="false" outlineLevel="0" collapsed="false">
      <c r="P210" s="49"/>
    </row>
    <row r="211" customFormat="false" ht="12.75" hidden="false" customHeight="false" outlineLevel="0" collapsed="false">
      <c r="P211" s="49"/>
    </row>
  </sheetData>
  <mergeCells count="7">
    <mergeCell ref="A31:B31"/>
    <mergeCell ref="A44:B44"/>
    <mergeCell ref="A124:B124"/>
    <mergeCell ref="A153:B153"/>
    <mergeCell ref="A160:B160"/>
    <mergeCell ref="A178:B178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2001-01-22T16:48:19Z</cp:lastPrinted>
  <cp:revision>0</cp:revision>
  <dc:subject/>
  <dc:title/>
</cp:coreProperties>
</file>