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  <sheet name="ENOVAT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'ENOVATE DPR'!$A$1:$Q$13</definedName>
    <definedName function="false" hidden="false" localSheetId="1" name="_xlnm.Print_Area" vbProcedure="false">'ENOVATE DPR2'!$A$1:$Q$22</definedName>
    <definedName function="false" hidden="false" name="ComposeOrNot" vbProcedure="false">'[1]'!$A$7:$A$19</definedName>
    <definedName function="false" hidden="false" name="ComposeOrNotIndex" vbProcedure="false">'[1]'!$A$7</definedName>
    <definedName function="false" hidden="false" name="ComposeResult" vbProcedure="false">'[1]'!$G$7:$G$19</definedName>
    <definedName function="false" hidden="false" name="nr_Bridgeline" vbProcedure="false">'ENOVATE DPR'!$A$6:$Q$13</definedName>
    <definedName function="false" hidden="false" name="nr_dpr_ect_group_and_other" vbProcedure="false">#REF!</definedName>
    <definedName function="false" hidden="false" name="nr_dpr_ees" vbProcedure="false">#REF!</definedName>
    <definedName function="false" hidden="false" name="nr_dpr_emerging_businesses" vbProcedure="false">#REF!</definedName>
    <definedName function="false" hidden="false" name="nr_dpr_enron_asia_africa" vbProcedure="false">#REF!</definedName>
    <definedName function="false" hidden="false" name="nr_dpr_enron_europe" vbProcedure="false">#REF!</definedName>
    <definedName function="false" hidden="false" name="nr_dpr_enron_northamerica" vbProcedure="false">'ENOVATE DPR2'!$A$10:$Q$11</definedName>
    <definedName function="false" hidden="false" name="nr_dpr_enron_southamerica" vbProcedure="false">#REF!</definedName>
    <definedName function="false" hidden="false" name="nr_dpr_financial_trading" vbProcedure="false">#REF!</definedName>
    <definedName function="false" hidden="false" name="nr_dpr_footer_and_totals" vbProcedure="false">'ENOVATE DPR2'!$A$20:$Q$22</definedName>
    <definedName function="false" hidden="false" name="nr_dpr_gas_assets" vbProcedure="false">#REF!</definedName>
    <definedName function="false" hidden="false" name="nr_dpr_gas_trading" vbProcedure="false">'ENOVATE DPR2'!$A$12:$Q$14</definedName>
    <definedName function="false" hidden="false" name="nr_dpr_header" vbProcedure="false">'ENOVATE DPR2'!$A$6:$Q$9</definedName>
    <definedName function="false" hidden="false" name="nr_dpr_merchant_equity_portfolio" vbProcedure="false">#REF!</definedName>
    <definedName function="false" hidden="false" name="nr_dpr_originations" vbProcedure="false">#REF!</definedName>
    <definedName function="false" hidden="false" name="nr_dpr_power_trading" vbProcedure="false">#REF!</definedName>
    <definedName function="false" hidden="false" name="nr_dpr_total_trading" vbProcedure="false">'ENOVATE DPR2'!$A$15:$Q$17</definedName>
    <definedName function="false" hidden="false" name="nr_dpr_total_trading_with_originations" vbProcedure="false">'ENOVATE DPR2'!$A$18:$Q$19</definedName>
    <definedName function="false" hidden="false" name="NumberOfCopies" vbProcedure="false">#REF!</definedName>
    <definedName function="false" hidden="false" name="PhoneNumbers" vbProcedure="false">'[2]Orig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name="summary" vbProcedure="false">'ENOVATE DPR2'!$A$1:$Q$22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<sst xmlns="http://schemas.openxmlformats.org/spreadsheetml/2006/main" count="97" uniqueCount="45">
  <si>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</si>
  <si>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</si>
  <si>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</si>
  <si>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</si>
  <si>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</si>
  <si>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</si>
  <si>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</si>
  <si>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</si>
  <si>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</si>
  <si>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</si>
  <si>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</si>
  <si>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</si>
  <si>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</si>
  <si>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</si>
  <si>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</si>
  <si>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</si>
  <si>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</si>
  <si>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</si>
  <si>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</si>
  <si>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</si>
  <si>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</si>
  <si>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         Short Term Trading</t>
  </si>
  <si>
    <t xml:space="preserve">         Long Term Trading</t>
  </si>
  <si>
    <t xml:space="preserve">Yesterday's MTD</t>
  </si>
  <si>
    <t xml:space="preserve">Yesterday's QTD</t>
  </si>
  <si>
    <t xml:space="preserve">Yesterday's YTD</t>
  </si>
  <si>
    <t xml:space="preserve">10 Bcf</t>
  </si>
  <si>
    <t xml:space="preserve">20 Bcf</t>
  </si>
  <si>
    <t xml:space="preserve">TOTAL TRADING</t>
  </si>
  <si>
    <t xml:space="preserve">Notes to File</t>
  </si>
  <si>
    <t xml:space="preserve">MTD 12/12</t>
  </si>
  <si>
    <t xml:space="preserve">P&amp;L 13th</t>
  </si>
  <si>
    <t xml:space="preserve">MTD 13th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</si>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</sst>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  <numFmt numFmtId="191" formatCode="#,##0.0_);\(#,##0.0\)"/>
    <numFmt numFmtId="192" formatCode="_(* #,##0.00_);_(* \(#,##0.00\);_(* \-??_);_(@_)"/>
    <numFmt numFmtId="193" formatCode="\$#,##0_);&quot;($&quot;#,##0\);\-??_)"/>
    <numFmt numFmtId="194" formatCode="\$#,##0.0_);[RED]&quot;($&quot;#,##0.0\)"/>
    <numFmt numFmtId="195" formatCode="0.0000000000000000000000000000"/>
  </numFmts>
  <fonts count="8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b val="true"/>
      <sz val="12"/>
      <color rgb="FFFF0000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  <font>
      <b val="true"/>
      <sz val="2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sz val="12"/>
      <name val="Times New Roman"/>
      <family val="1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b val="true"/>
      <sz val="24"/>
      <color rgb="FFFF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7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1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3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7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61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3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7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3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5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4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7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9" fillId="15" borderId="8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74" fillId="15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7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1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60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2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11</xdr:col>
      <xdr:colOff>360</xdr:colOff>
      <xdr:row>6</xdr:row>
      <xdr:rowOff>161640</xdr:rowOff>
    </xdr:to>
    <xdr:sp>
      <xdr:nvSpPr>
        <xdr:cNvPr id="2" name="Rectangle 10"/>
        <xdr:cNvSpPr/>
      </xdr:nvSpPr>
      <xdr:spPr>
        <a:xfrm>
          <a:off x="4636080" y="828720"/>
          <a:ext cx="13276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4</xdr:col>
      <xdr:colOff>1440</xdr:colOff>
      <xdr:row>7</xdr:row>
      <xdr:rowOff>238320</xdr:rowOff>
    </xdr:to>
    <xdr:sp>
      <xdr:nvSpPr>
        <xdr:cNvPr id="3" name="Rectangle 1"/>
        <xdr:cNvSpPr/>
      </xdr:nvSpPr>
      <xdr:spPr>
        <a:xfrm>
          <a:off x="3089880" y="1571760"/>
          <a:ext cx="20739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7</xdr:col>
      <xdr:colOff>1080</xdr:colOff>
      <xdr:row>7</xdr:row>
      <xdr:rowOff>238320</xdr:rowOff>
    </xdr:to>
    <xdr:sp>
      <xdr:nvSpPr>
        <xdr:cNvPr id="4" name="Rectangle 2"/>
        <xdr:cNvSpPr/>
      </xdr:nvSpPr>
      <xdr:spPr>
        <a:xfrm>
          <a:off x="6380640" y="1571760"/>
          <a:ext cx="207432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1541520</xdr:colOff>
          <xdr:row>3</xdr:row>
          <xdr:rowOff>85320</xdr:rowOff>
        </xdr:from>
        <xdr:to>
          <xdr:col>1</xdr:col>
          <xdr:colOff>0</xdr:colOff>
          <xdr:row>5</xdr:row>
          <xdr:rowOff>123480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1521360</xdr:colOff>
          <xdr:row>2</xdr:row>
          <xdr:rowOff>0</xdr:rowOff>
        </xdr:from>
        <xdr:to>
          <xdr:col>1</xdr:col>
          <xdr:colOff>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905760</xdr:colOff>
      <xdr:row>7</xdr:row>
      <xdr:rowOff>238320</xdr:rowOff>
    </xdr:to>
    <xdr:sp>
      <xdr:nvSpPr>
        <xdr:cNvPr id="5" name="Rectangle 10"/>
        <xdr:cNvSpPr/>
      </xdr:nvSpPr>
      <xdr:spPr>
        <a:xfrm>
          <a:off x="9751680" y="1571760"/>
          <a:ext cx="32608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200/Control/Efpb02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CENTRAL/Midwest%20P&amp;L/2002/Jan-02/EMW0131%20final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2/Jan-02/Gas%20Bench/BenchByTrader013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an/VAR/1%2031%2002%20Var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Report"/>
      <sheetName val="Postid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Intra-EMWNSS1"/>
      <sheetName val="Intra-EMWNSS2"/>
      <sheetName val="TP-EMWNSS"/>
      <sheetName val="Intra-Enovate"/>
      <sheetName val="Total Intra"/>
      <sheetName val="Physical Input"/>
      <sheetName val="WeaponX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"/>
      <sheetName val="Enovate"/>
      <sheetName val="OA Flash"/>
      <sheetName val="Daily Macros"/>
      <sheetName val="Monthly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2">
          <cell r="O112">
            <v>4178602.16271</v>
          </cell>
        </row>
        <row r="114">
          <cell r="O114">
            <v>5734252.139</v>
          </cell>
        </row>
        <row r="116">
          <cell r="O116">
            <v>4429787.139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4">
          <cell r="A4">
            <v>37287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QueryPage"/>
      <sheetName val="GRMSPositions"/>
      <sheetName val="GRMSQue"/>
      <sheetName val="12 Month"/>
      <sheetName val="Lavorato Publish"/>
      <sheetName val="Lavorato"/>
      <sheetName val="Lavo Change"/>
      <sheetName val="Lavo PriorDay"/>
      <sheetName val="Check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E3">
            <v>39.3107438651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452">
          <cell r="E452">
            <v>46.05546904</v>
          </cell>
        </row>
        <row r="452">
          <cell r="I452">
            <v>-8.3069298756</v>
          </cell>
        </row>
        <row r="452">
          <cell r="K452">
            <v>2.9601745557</v>
          </cell>
        </row>
        <row r="452">
          <cell r="M452">
            <v>-28.41796658705</v>
          </cell>
        </row>
        <row r="452">
          <cell r="O452">
            <v>-12.2513844517</v>
          </cell>
        </row>
        <row r="452">
          <cell r="Q452">
            <v>-27.70179325055</v>
          </cell>
        </row>
        <row r="452">
          <cell r="S452">
            <v>3.037032757</v>
          </cell>
        </row>
        <row r="452">
          <cell r="U452">
            <v>2.93286282555</v>
          </cell>
        </row>
        <row r="452">
          <cell r="W452">
            <v>3.02399247255</v>
          </cell>
        </row>
        <row r="452">
          <cell r="Y452">
            <v>0</v>
          </cell>
        </row>
        <row r="452">
          <cell r="AA452">
            <v>0</v>
          </cell>
        </row>
        <row r="452">
          <cell r="AC452">
            <v>30.31685581</v>
          </cell>
        </row>
        <row r="452">
          <cell r="AE452">
            <v>0</v>
          </cell>
        </row>
        <row r="452">
          <cell r="AG452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37287</v>
          </cell>
          <cell r="C2">
            <v>0</v>
          </cell>
        </row>
        <row r="3">
          <cell r="A3" t="str">
            <v>ADVERTISING</v>
          </cell>
          <cell r="B3">
            <v>37287</v>
          </cell>
          <cell r="C3">
            <v>0</v>
          </cell>
        </row>
        <row r="4">
          <cell r="A4" t="str">
            <v>AGG-ECT</v>
          </cell>
          <cell r="B4">
            <v>37287</v>
          </cell>
          <cell r="C4">
            <v>-62071399.8859883</v>
          </cell>
        </row>
        <row r="5">
          <cell r="A5" t="str">
            <v>AGG-EI</v>
          </cell>
          <cell r="B5">
            <v>37287</v>
          </cell>
          <cell r="C5">
            <v>-209826.511403537</v>
          </cell>
        </row>
        <row r="6">
          <cell r="A6" t="str">
            <v>AGG-EI-ARG-GAS</v>
          </cell>
          <cell r="B6">
            <v>37287</v>
          </cell>
          <cell r="C6">
            <v>-63940.5661505651</v>
          </cell>
        </row>
        <row r="7">
          <cell r="A7" t="str">
            <v>AGG-GAS</v>
          </cell>
          <cell r="B7">
            <v>37287</v>
          </cell>
          <cell r="C7">
            <v>-17259888.1026871</v>
          </cell>
        </row>
        <row r="8">
          <cell r="A8" t="str">
            <v>AGG-GASIII</v>
          </cell>
          <cell r="B8">
            <v>37287</v>
          </cell>
          <cell r="C8">
            <v>-6903921.92139244</v>
          </cell>
        </row>
        <row r="9">
          <cell r="A9" t="str">
            <v>AGG-GLB-PROD-BU</v>
          </cell>
          <cell r="B9">
            <v>37287</v>
          </cell>
          <cell r="C9">
            <v>-56233825.4086613</v>
          </cell>
        </row>
        <row r="10">
          <cell r="A10" t="str">
            <v>AGG-INDEX</v>
          </cell>
          <cell r="B10">
            <v>37287</v>
          </cell>
          <cell r="C10">
            <v>-951105.132820486</v>
          </cell>
        </row>
        <row r="11">
          <cell r="A11" t="str">
            <v>AGG-LIQUIDS</v>
          </cell>
          <cell r="B11">
            <v>37287</v>
          </cell>
          <cell r="C11">
            <v>-56253740.0039203</v>
          </cell>
        </row>
        <row r="12">
          <cell r="A12" t="str">
            <v>AGG-LT-GAS</v>
          </cell>
          <cell r="B12">
            <v>37287</v>
          </cell>
          <cell r="C12">
            <v>-15084646.6279468</v>
          </cell>
        </row>
        <row r="13">
          <cell r="A13" t="str">
            <v>AGG-MANAGEMENT</v>
          </cell>
          <cell r="B13">
            <v>37287</v>
          </cell>
          <cell r="C13">
            <v>0</v>
          </cell>
        </row>
        <row r="14">
          <cell r="A14" t="str">
            <v>AGG-PROD-DPR-CM</v>
          </cell>
          <cell r="B14">
            <v>37287</v>
          </cell>
          <cell r="C14">
            <v>-81885003.8263885</v>
          </cell>
        </row>
        <row r="15">
          <cell r="A15" t="str">
            <v>AGG-PWR-II</v>
          </cell>
          <cell r="B15">
            <v>37287</v>
          </cell>
          <cell r="C15">
            <v>-1282618.11933637</v>
          </cell>
        </row>
        <row r="16">
          <cell r="A16" t="str">
            <v>AGG-ST-GAS</v>
          </cell>
          <cell r="B16">
            <v>37287</v>
          </cell>
          <cell r="C16">
            <v>-6251700.88586061</v>
          </cell>
        </row>
        <row r="17">
          <cell r="A17" t="str">
            <v>AGG-STEEL1</v>
          </cell>
          <cell r="B17">
            <v>37287</v>
          </cell>
          <cell r="C17">
            <v>-266434.675074604</v>
          </cell>
        </row>
        <row r="18">
          <cell r="A18" t="str">
            <v>AGG-STORAGE</v>
          </cell>
          <cell r="B18">
            <v>37287</v>
          </cell>
          <cell r="C18">
            <v>0</v>
          </cell>
        </row>
        <row r="19">
          <cell r="A19" t="str">
            <v>AGRICULTURE</v>
          </cell>
          <cell r="B19">
            <v>37287</v>
          </cell>
          <cell r="C19">
            <v>0</v>
          </cell>
        </row>
        <row r="20">
          <cell r="A20" t="str">
            <v>AUS-POWER</v>
          </cell>
          <cell r="B20">
            <v>37287</v>
          </cell>
          <cell r="C20">
            <v>0</v>
          </cell>
        </row>
        <row r="21">
          <cell r="A21" t="str">
            <v>BANDWIDTH</v>
          </cell>
          <cell r="B21">
            <v>37287</v>
          </cell>
          <cell r="C21">
            <v>0</v>
          </cell>
        </row>
        <row r="22">
          <cell r="A22" t="str">
            <v>BRIDEGELINE</v>
          </cell>
          <cell r="B22">
            <v>37287</v>
          </cell>
          <cell r="C22">
            <v>-225588.030593768</v>
          </cell>
        </row>
        <row r="23">
          <cell r="A23" t="str">
            <v>BURNER-TIP-SVCS</v>
          </cell>
          <cell r="B23">
            <v>37287</v>
          </cell>
          <cell r="C23">
            <v>0</v>
          </cell>
        </row>
        <row r="24">
          <cell r="A24" t="str">
            <v>CAN-PWR-GAS-VAR</v>
          </cell>
          <cell r="B24">
            <v>37287</v>
          </cell>
          <cell r="C24">
            <v>0</v>
          </cell>
        </row>
        <row r="25">
          <cell r="A25" t="str">
            <v>CANADA-VAR</v>
          </cell>
          <cell r="B25">
            <v>37287</v>
          </cell>
          <cell r="C25">
            <v>-9010010.68489717</v>
          </cell>
        </row>
        <row r="26">
          <cell r="A26" t="str">
            <v>CANADA_GAS</v>
          </cell>
          <cell r="B26">
            <v>37287</v>
          </cell>
          <cell r="C26">
            <v>-9058840.35999365</v>
          </cell>
        </row>
        <row r="27">
          <cell r="A27" t="str">
            <v>CANADA_PWR</v>
          </cell>
          <cell r="B27">
            <v>37287</v>
          </cell>
          <cell r="C27">
            <v>-1252956.29142327</v>
          </cell>
        </row>
        <row r="28">
          <cell r="A28" t="str">
            <v>CANADA_PWR_GAS</v>
          </cell>
          <cell r="B28">
            <v>37287</v>
          </cell>
          <cell r="C28">
            <v>0</v>
          </cell>
        </row>
        <row r="29">
          <cell r="A29" t="str">
            <v>CAND-DPR-VAR</v>
          </cell>
          <cell r="B29">
            <v>37287</v>
          </cell>
          <cell r="C29">
            <v>-1252956.29142327</v>
          </cell>
        </row>
        <row r="30">
          <cell r="A30" t="str">
            <v>CAND-PWR-PR-GAS</v>
          </cell>
          <cell r="B30">
            <v>37287</v>
          </cell>
          <cell r="C30">
            <v>0</v>
          </cell>
        </row>
        <row r="31">
          <cell r="A31" t="str">
            <v>COAL-BU</v>
          </cell>
          <cell r="B31">
            <v>37287</v>
          </cell>
          <cell r="C31">
            <v>-17035755.7916234</v>
          </cell>
        </row>
        <row r="32">
          <cell r="A32" t="str">
            <v>COAL-II-BU</v>
          </cell>
          <cell r="B32">
            <v>37287</v>
          </cell>
          <cell r="C32">
            <v>-17028275.4649465</v>
          </cell>
        </row>
        <row r="33">
          <cell r="A33" t="str">
            <v>COAL-INT-FRE-BU</v>
          </cell>
          <cell r="B33">
            <v>37287</v>
          </cell>
          <cell r="C33">
            <v>-25370.2969802024</v>
          </cell>
        </row>
        <row r="34">
          <cell r="A34" t="str">
            <v>COAL_ALL</v>
          </cell>
          <cell r="B34">
            <v>37287</v>
          </cell>
          <cell r="C34">
            <v>-17029646.7847635</v>
          </cell>
        </row>
        <row r="35">
          <cell r="A35" t="str">
            <v>COAL_POSITIONS</v>
          </cell>
          <cell r="B35">
            <v>37287</v>
          </cell>
          <cell r="C35">
            <v>-17027114.1340475</v>
          </cell>
        </row>
        <row r="36">
          <cell r="A36" t="str">
            <v>COAL_PWR_CM</v>
          </cell>
          <cell r="B36">
            <v>37287</v>
          </cell>
          <cell r="C36">
            <v>0</v>
          </cell>
        </row>
        <row r="37">
          <cell r="A37" t="str">
            <v>COAL_V@R</v>
          </cell>
          <cell r="B37">
            <v>37287</v>
          </cell>
          <cell r="C37">
            <v>0</v>
          </cell>
        </row>
        <row r="38">
          <cell r="A38" t="str">
            <v>COAL_VAR-II</v>
          </cell>
          <cell r="B38">
            <v>37287</v>
          </cell>
          <cell r="C38">
            <v>-17027114.1340475</v>
          </cell>
        </row>
        <row r="39">
          <cell r="A39" t="str">
            <v>CONTINENTAL-PWR</v>
          </cell>
          <cell r="B39">
            <v>37287</v>
          </cell>
          <cell r="C39">
            <v>0</v>
          </cell>
        </row>
        <row r="40">
          <cell r="A40" t="str">
            <v>DOMESTIC_COAL</v>
          </cell>
          <cell r="B40">
            <v>37287</v>
          </cell>
          <cell r="C40">
            <v>-751372.006752473</v>
          </cell>
        </row>
        <row r="41">
          <cell r="A41" t="str">
            <v>DOMESTIC_GLOBAL</v>
          </cell>
          <cell r="B41">
            <v>37287</v>
          </cell>
          <cell r="C41">
            <v>-58275575.4173171</v>
          </cell>
        </row>
        <row r="42">
          <cell r="A42" t="str">
            <v>DOM_INTL_GLPROD</v>
          </cell>
          <cell r="B42">
            <v>37287</v>
          </cell>
          <cell r="C42">
            <v>-56270153.7264792</v>
          </cell>
        </row>
        <row r="43">
          <cell r="A43" t="str">
            <v>EAST-DPR-VAR</v>
          </cell>
          <cell r="B43">
            <v>37287</v>
          </cell>
          <cell r="C43">
            <v>0</v>
          </cell>
        </row>
        <row r="44">
          <cell r="A44" t="str">
            <v>EAST_GAS_PWR</v>
          </cell>
          <cell r="B44">
            <v>37287</v>
          </cell>
          <cell r="C44">
            <v>0</v>
          </cell>
        </row>
        <row r="45">
          <cell r="A45" t="str">
            <v>EAST_PWR</v>
          </cell>
          <cell r="B45">
            <v>37287</v>
          </cell>
          <cell r="C45">
            <v>-47667.1796852338</v>
          </cell>
        </row>
        <row r="46">
          <cell r="A46" t="str">
            <v>EBS-DRAM-PRC</v>
          </cell>
          <cell r="B46">
            <v>37287</v>
          </cell>
          <cell r="C46">
            <v>0</v>
          </cell>
        </row>
        <row r="47">
          <cell r="A47" t="str">
            <v>EES-ENA</v>
          </cell>
          <cell r="B47">
            <v>37287</v>
          </cell>
          <cell r="C47">
            <v>0</v>
          </cell>
        </row>
        <row r="48">
          <cell r="A48" t="str">
            <v>EES-POWER-EAST</v>
          </cell>
          <cell r="B48">
            <v>37287</v>
          </cell>
          <cell r="C48">
            <v>0</v>
          </cell>
        </row>
        <row r="49">
          <cell r="A49" t="str">
            <v>EES_GAS</v>
          </cell>
          <cell r="B49">
            <v>37287</v>
          </cell>
          <cell r="C49">
            <v>0</v>
          </cell>
        </row>
        <row r="50">
          <cell r="A50" t="str">
            <v>EES_PWR</v>
          </cell>
          <cell r="B50">
            <v>37287</v>
          </cell>
          <cell r="C50">
            <v>0</v>
          </cell>
        </row>
        <row r="51">
          <cell r="A51" t="str">
            <v>EMISSIONS</v>
          </cell>
          <cell r="B51">
            <v>37287</v>
          </cell>
          <cell r="C51">
            <v>-1065766.29650936</v>
          </cell>
        </row>
        <row r="52">
          <cell r="A52" t="str">
            <v>ENA-CAL</v>
          </cell>
          <cell r="B52">
            <v>37287</v>
          </cell>
          <cell r="C52">
            <v>0</v>
          </cell>
        </row>
        <row r="53">
          <cell r="A53" t="str">
            <v>ENOVATE</v>
          </cell>
          <cell r="B53">
            <v>37287</v>
          </cell>
          <cell r="C53">
            <v>-59961.6851810096</v>
          </cell>
        </row>
        <row r="54">
          <cell r="A54" t="str">
            <v>EUROPEAN-GAS</v>
          </cell>
          <cell r="B54">
            <v>37287</v>
          </cell>
          <cell r="C54">
            <v>0</v>
          </cell>
        </row>
        <row r="55">
          <cell r="A55" t="str">
            <v>FT-CANADA</v>
          </cell>
          <cell r="B55">
            <v>37287</v>
          </cell>
          <cell r="C55">
            <v>-9020687.01441324</v>
          </cell>
        </row>
        <row r="56">
          <cell r="A56" t="str">
            <v>FT-CENTRAL</v>
          </cell>
          <cell r="B56">
            <v>37287</v>
          </cell>
          <cell r="C56">
            <v>-31542.4310265401</v>
          </cell>
        </row>
        <row r="57">
          <cell r="A57" t="str">
            <v>FT-DENVER</v>
          </cell>
          <cell r="B57">
            <v>37287</v>
          </cell>
          <cell r="C57">
            <v>0</v>
          </cell>
        </row>
        <row r="58">
          <cell r="A58" t="str">
            <v>FT-EAST</v>
          </cell>
          <cell r="B58">
            <v>37287</v>
          </cell>
          <cell r="C58">
            <v>-582604.097785843</v>
          </cell>
        </row>
        <row r="59">
          <cell r="A59" t="str">
            <v>FT-NEW-TEXAS</v>
          </cell>
          <cell r="B59">
            <v>37287</v>
          </cell>
          <cell r="C59">
            <v>0</v>
          </cell>
        </row>
        <row r="60">
          <cell r="A60" t="str">
            <v>FT-NORTHWEST</v>
          </cell>
          <cell r="B60">
            <v>37287</v>
          </cell>
          <cell r="C60">
            <v>0</v>
          </cell>
        </row>
        <row r="61">
          <cell r="A61" t="str">
            <v>FT-NY</v>
          </cell>
          <cell r="B61">
            <v>37287</v>
          </cell>
          <cell r="C61">
            <v>0</v>
          </cell>
        </row>
        <row r="62">
          <cell r="A62" t="str">
            <v>FT-PEOPLES-BAS</v>
          </cell>
          <cell r="B62">
            <v>37287</v>
          </cell>
          <cell r="C62">
            <v>0</v>
          </cell>
        </row>
        <row r="63">
          <cell r="A63" t="str">
            <v>FT-PEOPLES-PRC</v>
          </cell>
          <cell r="B63">
            <v>37287</v>
          </cell>
          <cell r="C63">
            <v>0</v>
          </cell>
        </row>
        <row r="64">
          <cell r="A64" t="str">
            <v>FT-TEXAS</v>
          </cell>
          <cell r="B64">
            <v>37287</v>
          </cell>
          <cell r="C64">
            <v>0</v>
          </cell>
        </row>
        <row r="65">
          <cell r="A65" t="str">
            <v>FT-WEST</v>
          </cell>
          <cell r="B65">
            <v>37287</v>
          </cell>
          <cell r="C65">
            <v>-30227833.9957357</v>
          </cell>
        </row>
        <row r="66">
          <cell r="A66" t="str">
            <v>G-DAILY-BAS0</v>
          </cell>
          <cell r="B66">
            <v>37287</v>
          </cell>
          <cell r="C66">
            <v>0</v>
          </cell>
        </row>
        <row r="67">
          <cell r="A67" t="str">
            <v>G-DAILY-PRC0</v>
          </cell>
          <cell r="B67">
            <v>37287</v>
          </cell>
          <cell r="C67">
            <v>0</v>
          </cell>
        </row>
        <row r="68">
          <cell r="A68" t="str">
            <v>GAS-DAILY-OPT2</v>
          </cell>
          <cell r="B68">
            <v>37287</v>
          </cell>
          <cell r="C68">
            <v>0</v>
          </cell>
        </row>
        <row r="69">
          <cell r="A69" t="str">
            <v>GAS-SPEC-PRC</v>
          </cell>
          <cell r="B69">
            <v>37287</v>
          </cell>
          <cell r="C69">
            <v>0</v>
          </cell>
        </row>
        <row r="70">
          <cell r="A70" t="str">
            <v>GD-CENTRAL-BAS</v>
          </cell>
          <cell r="B70">
            <v>37287</v>
          </cell>
          <cell r="C70">
            <v>0</v>
          </cell>
        </row>
        <row r="71">
          <cell r="A71" t="str">
            <v>GD-CENTRAL-GDL</v>
          </cell>
          <cell r="B71">
            <v>37287</v>
          </cell>
          <cell r="C71">
            <v>0</v>
          </cell>
        </row>
        <row r="72">
          <cell r="A72" t="str">
            <v>GD-CENTRAL-PRC</v>
          </cell>
          <cell r="B72">
            <v>37287</v>
          </cell>
          <cell r="C72">
            <v>0</v>
          </cell>
        </row>
        <row r="73">
          <cell r="A73" t="str">
            <v>GD-MARKET-B</v>
          </cell>
          <cell r="B73">
            <v>37287</v>
          </cell>
          <cell r="C73">
            <v>0</v>
          </cell>
        </row>
        <row r="74">
          <cell r="A74" t="str">
            <v>GD-MARKET-G</v>
          </cell>
          <cell r="B74">
            <v>37287</v>
          </cell>
          <cell r="C74">
            <v>0</v>
          </cell>
        </row>
        <row r="75">
          <cell r="A75" t="str">
            <v>GD-MARKET-P</v>
          </cell>
          <cell r="B75">
            <v>37287</v>
          </cell>
          <cell r="C75">
            <v>0</v>
          </cell>
        </row>
        <row r="76">
          <cell r="A76" t="str">
            <v>GD-NEW-BAS0</v>
          </cell>
          <cell r="B76">
            <v>37287</v>
          </cell>
          <cell r="C76">
            <v>0</v>
          </cell>
        </row>
        <row r="77">
          <cell r="A77" t="str">
            <v>GD-NEW-GDL0</v>
          </cell>
          <cell r="B77">
            <v>37287</v>
          </cell>
          <cell r="C77">
            <v>0</v>
          </cell>
        </row>
        <row r="78">
          <cell r="A78" t="str">
            <v>GD-NEW-PRC0</v>
          </cell>
          <cell r="B78">
            <v>37287</v>
          </cell>
          <cell r="C78">
            <v>0</v>
          </cell>
        </row>
        <row r="79">
          <cell r="A79" t="str">
            <v>GD-TEXAS-GDL</v>
          </cell>
          <cell r="B79">
            <v>37287</v>
          </cell>
          <cell r="C79">
            <v>0</v>
          </cell>
        </row>
        <row r="80">
          <cell r="A80" t="str">
            <v>GLB-PRODUCTS-CM</v>
          </cell>
          <cell r="B80">
            <v>37287</v>
          </cell>
          <cell r="C80">
            <v>-72668040.8225127</v>
          </cell>
        </row>
        <row r="81">
          <cell r="A81" t="str">
            <v>GLB_PROD_ALL</v>
          </cell>
          <cell r="B81">
            <v>37287</v>
          </cell>
          <cell r="C81">
            <v>-56270153.7264792</v>
          </cell>
        </row>
        <row r="82">
          <cell r="A82" t="str">
            <v>IM-ARUBA</v>
          </cell>
          <cell r="B82">
            <v>37287</v>
          </cell>
          <cell r="C82">
            <v>0</v>
          </cell>
        </row>
        <row r="83">
          <cell r="A83" t="str">
            <v>IM-CANADA</v>
          </cell>
          <cell r="B83">
            <v>37287</v>
          </cell>
          <cell r="C83">
            <v>-31085.7706952489</v>
          </cell>
        </row>
        <row r="84">
          <cell r="A84" t="str">
            <v>IM-CENTRAL</v>
          </cell>
          <cell r="B84">
            <v>37287</v>
          </cell>
          <cell r="C84">
            <v>-6279922.10333936</v>
          </cell>
        </row>
        <row r="85">
          <cell r="A85" t="str">
            <v>IM-DENVER</v>
          </cell>
          <cell r="B85">
            <v>37287</v>
          </cell>
          <cell r="C85">
            <v>0</v>
          </cell>
        </row>
        <row r="86">
          <cell r="A86" t="str">
            <v>IM-NE</v>
          </cell>
          <cell r="B86">
            <v>37287</v>
          </cell>
          <cell r="C86">
            <v>-326957.198491014</v>
          </cell>
        </row>
        <row r="87">
          <cell r="A87" t="str">
            <v>IM-PEOPLES</v>
          </cell>
          <cell r="B87">
            <v>37287</v>
          </cell>
          <cell r="C87">
            <v>0</v>
          </cell>
        </row>
        <row r="88">
          <cell r="A88" t="str">
            <v>IM-SE</v>
          </cell>
          <cell r="B88">
            <v>37287</v>
          </cell>
          <cell r="C88">
            <v>0</v>
          </cell>
        </row>
        <row r="89">
          <cell r="A89" t="str">
            <v>IM-TEXAS</v>
          </cell>
          <cell r="B89">
            <v>37287</v>
          </cell>
          <cell r="C89">
            <v>0</v>
          </cell>
        </row>
        <row r="90">
          <cell r="A90" t="str">
            <v>IM-WEST</v>
          </cell>
          <cell r="B90">
            <v>37287</v>
          </cell>
          <cell r="C90">
            <v>-357483.982252678</v>
          </cell>
        </row>
        <row r="91">
          <cell r="A91" t="str">
            <v>INTL_FREIGHT</v>
          </cell>
          <cell r="B91">
            <v>37287</v>
          </cell>
          <cell r="C91">
            <v>-25370.2969802024</v>
          </cell>
        </row>
        <row r="92">
          <cell r="A92" t="str">
            <v>IRFX</v>
          </cell>
          <cell r="B92">
            <v>37287</v>
          </cell>
          <cell r="C92">
            <v>0</v>
          </cell>
        </row>
        <row r="93">
          <cell r="A93" t="str">
            <v>JL_SA_PWR</v>
          </cell>
          <cell r="B93">
            <v>37287</v>
          </cell>
          <cell r="C93">
            <v>0</v>
          </cell>
        </row>
        <row r="94">
          <cell r="A94" t="str">
            <v>JS-EXEC-SPEC-4</v>
          </cell>
          <cell r="B94">
            <v>37287</v>
          </cell>
          <cell r="C94">
            <v>0</v>
          </cell>
        </row>
        <row r="95">
          <cell r="A95" t="str">
            <v>LNG</v>
          </cell>
          <cell r="B95">
            <v>37287</v>
          </cell>
          <cell r="C95">
            <v>0</v>
          </cell>
        </row>
        <row r="96">
          <cell r="A96" t="str">
            <v>LUMBER</v>
          </cell>
          <cell r="B96">
            <v>37287</v>
          </cell>
          <cell r="C96">
            <v>-13378.5815944338</v>
          </cell>
        </row>
        <row r="97">
          <cell r="A97" t="str">
            <v>MANAGEMENT-CRD</v>
          </cell>
          <cell r="B97">
            <v>37287</v>
          </cell>
          <cell r="C97">
            <v>0</v>
          </cell>
        </row>
        <row r="98">
          <cell r="A98" t="str">
            <v>MANAGEMENT-GAS</v>
          </cell>
          <cell r="B98">
            <v>37287</v>
          </cell>
          <cell r="C98">
            <v>0</v>
          </cell>
        </row>
        <row r="99">
          <cell r="A99" t="str">
            <v>MANAGEMENT-PWR</v>
          </cell>
          <cell r="B99">
            <v>37287</v>
          </cell>
          <cell r="C99">
            <v>0</v>
          </cell>
        </row>
        <row r="100">
          <cell r="A100" t="str">
            <v>MEATS</v>
          </cell>
          <cell r="B100">
            <v>37287</v>
          </cell>
          <cell r="C100">
            <v>0</v>
          </cell>
        </row>
        <row r="101">
          <cell r="A101" t="str">
            <v>NG-PRICE</v>
          </cell>
          <cell r="B101">
            <v>37287</v>
          </cell>
          <cell r="C101">
            <v>-43154552.4444499</v>
          </cell>
        </row>
        <row r="102">
          <cell r="A102" t="str">
            <v>NORDIC-POWER</v>
          </cell>
          <cell r="B102">
            <v>37287</v>
          </cell>
          <cell r="C102">
            <v>0</v>
          </cell>
        </row>
        <row r="103">
          <cell r="A103" t="str">
            <v>NORTH_AMER_GAS</v>
          </cell>
          <cell r="B103">
            <v>37287</v>
          </cell>
          <cell r="C103">
            <v>-17293760.2489764</v>
          </cell>
        </row>
        <row r="104">
          <cell r="A104" t="str">
            <v>NORTH_AMER_PWR</v>
          </cell>
          <cell r="B104">
            <v>37287</v>
          </cell>
          <cell r="C104">
            <v>-8284570.1887458</v>
          </cell>
        </row>
        <row r="105">
          <cell r="A105" t="str">
            <v>OIL-SPEC4-WTI-P</v>
          </cell>
          <cell r="B105">
            <v>37287</v>
          </cell>
          <cell r="C105">
            <v>0</v>
          </cell>
        </row>
        <row r="106">
          <cell r="A106" t="str">
            <v>OMICRON-PRC0</v>
          </cell>
          <cell r="B106">
            <v>37287</v>
          </cell>
          <cell r="C106">
            <v>0</v>
          </cell>
        </row>
        <row r="107">
          <cell r="A107" t="str">
            <v>OPTIONS</v>
          </cell>
          <cell r="B107">
            <v>37287</v>
          </cell>
          <cell r="C107">
            <v>-197512.117869179</v>
          </cell>
        </row>
        <row r="108">
          <cell r="A108" t="str">
            <v>PAPER</v>
          </cell>
          <cell r="B108">
            <v>37287</v>
          </cell>
          <cell r="C108">
            <v>-1296054.21483222</v>
          </cell>
        </row>
        <row r="109">
          <cell r="A109" t="str">
            <v>POS-POWGAS-EAST</v>
          </cell>
          <cell r="B109">
            <v>37287</v>
          </cell>
          <cell r="C109">
            <v>0</v>
          </cell>
        </row>
        <row r="110">
          <cell r="A110" t="str">
            <v>POS-POWGAS-WEST</v>
          </cell>
          <cell r="B110">
            <v>37287</v>
          </cell>
          <cell r="C110">
            <v>0</v>
          </cell>
        </row>
        <row r="111">
          <cell r="A111" t="str">
            <v>POWER-EES-WEST</v>
          </cell>
          <cell r="B111">
            <v>37287</v>
          </cell>
          <cell r="C111">
            <v>0</v>
          </cell>
        </row>
        <row r="112">
          <cell r="A112" t="str">
            <v>PWR_GLBL</v>
          </cell>
          <cell r="B112">
            <v>37287</v>
          </cell>
          <cell r="C112">
            <v>0</v>
          </cell>
        </row>
        <row r="113">
          <cell r="A113" t="str">
            <v>SC-GAS</v>
          </cell>
          <cell r="B113">
            <v>37287</v>
          </cell>
          <cell r="C113">
            <v>-63940.5661505651</v>
          </cell>
        </row>
        <row r="114">
          <cell r="A114" t="str">
            <v>SC-POWER</v>
          </cell>
          <cell r="B114">
            <v>37287</v>
          </cell>
          <cell r="C114">
            <v>-196955.909709875</v>
          </cell>
        </row>
        <row r="115">
          <cell r="A115" t="str">
            <v>SOFT</v>
          </cell>
          <cell r="B115">
            <v>37287</v>
          </cell>
          <cell r="C115">
            <v>0</v>
          </cell>
        </row>
        <row r="116">
          <cell r="A116" t="str">
            <v>SOUTH-CONE</v>
          </cell>
          <cell r="B116">
            <v>37287</v>
          </cell>
          <cell r="C116">
            <v>-209530.285164077</v>
          </cell>
        </row>
        <row r="117">
          <cell r="A117" t="str">
            <v>S_CONE_PWR</v>
          </cell>
          <cell r="B117">
            <v>37287</v>
          </cell>
          <cell r="C117">
            <v>-196955.909709875</v>
          </cell>
        </row>
        <row r="118">
          <cell r="A118" t="str">
            <v>TECH-TRD-P</v>
          </cell>
          <cell r="B118">
            <v>37287</v>
          </cell>
          <cell r="C118">
            <v>0</v>
          </cell>
        </row>
        <row r="119">
          <cell r="A119" t="str">
            <v>TRANSPORT</v>
          </cell>
          <cell r="B119">
            <v>37287</v>
          </cell>
          <cell r="C119">
            <v>0</v>
          </cell>
        </row>
        <row r="120">
          <cell r="A120" t="str">
            <v>UK-POWER</v>
          </cell>
          <cell r="B120">
            <v>37287</v>
          </cell>
          <cell r="C120">
            <v>0</v>
          </cell>
        </row>
        <row r="121">
          <cell r="A121" t="str">
            <v>USA_GAS</v>
          </cell>
          <cell r="B121">
            <v>37287</v>
          </cell>
          <cell r="C121">
            <v>-12128002.4459331</v>
          </cell>
        </row>
        <row r="122">
          <cell r="A122" t="str">
            <v>US_FREIGHT1</v>
          </cell>
          <cell r="B122">
            <v>37287</v>
          </cell>
          <cell r="C122">
            <v>0</v>
          </cell>
        </row>
        <row r="123">
          <cell r="A123" t="str">
            <v>US_GAS_GLB</v>
          </cell>
          <cell r="B123">
            <v>37287</v>
          </cell>
          <cell r="C123">
            <v>-134422.782237812</v>
          </cell>
        </row>
        <row r="124">
          <cell r="A124" t="str">
            <v>US_GAS_MGMT</v>
          </cell>
          <cell r="B124">
            <v>37287</v>
          </cell>
          <cell r="C124">
            <v>0</v>
          </cell>
        </row>
        <row r="125">
          <cell r="A125" t="str">
            <v>US_GAS_WEATHER</v>
          </cell>
          <cell r="B125">
            <v>37287</v>
          </cell>
          <cell r="C125">
            <v>0</v>
          </cell>
        </row>
        <row r="126">
          <cell r="A126" t="str">
            <v>WEATHER-BU</v>
          </cell>
          <cell r="B126">
            <v>37287</v>
          </cell>
          <cell r="C126">
            <v>0</v>
          </cell>
        </row>
        <row r="127">
          <cell r="A127" t="str">
            <v>WEST-DPR-VAR</v>
          </cell>
          <cell r="B127">
            <v>37287</v>
          </cell>
          <cell r="C127">
            <v>0</v>
          </cell>
        </row>
        <row r="128">
          <cell r="A128" t="str">
            <v>WEST_GAS_PWR</v>
          </cell>
          <cell r="B128">
            <v>37287</v>
          </cell>
          <cell r="C128">
            <v>0</v>
          </cell>
        </row>
        <row r="129">
          <cell r="A129" t="str">
            <v>WEST_PWR</v>
          </cell>
          <cell r="B129">
            <v>37287</v>
          </cell>
          <cell r="C129">
            <v>0</v>
          </cell>
        </row>
        <row r="130">
          <cell r="A130" t="str">
            <v>WHSE-CHAIR-BU</v>
          </cell>
          <cell r="B130">
            <v>37287</v>
          </cell>
          <cell r="C13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2.28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8.99"/>
    <col collapsed="false" customWidth="true" hidden="false" outlineLevel="0" max="14" min="14" style="3" width="9.56"/>
    <col collapsed="false" customWidth="true" hidden="false" outlineLevel="0" max="15" min="15" style="3" width="9.7"/>
    <col collapsed="false" customWidth="true" hidden="false" outlineLevel="0" max="17" min="16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9"/>
      <c r="P3" s="15" t="str">
        <f aca="false">+'ENOVATE DPR2'!Q4</f>
        <v>As of January 31, 2002</v>
      </c>
      <c r="Q3" s="6"/>
      <c r="R3" s="16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8" t="s">
        <v>4</v>
      </c>
      <c r="J5" s="18"/>
      <c r="K5" s="18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9"/>
      <c r="B6" s="13"/>
      <c r="C6" s="18" t="s">
        <v>5</v>
      </c>
      <c r="D6" s="18"/>
      <c r="E6" s="20"/>
      <c r="F6" s="18" t="s">
        <v>6</v>
      </c>
      <c r="G6" s="18"/>
      <c r="H6" s="21"/>
      <c r="I6" s="22" t="s">
        <v>7</v>
      </c>
      <c r="J6" s="22"/>
      <c r="K6" s="22"/>
      <c r="L6" s="20"/>
      <c r="M6" s="18" t="s">
        <v>8</v>
      </c>
      <c r="N6" s="18"/>
      <c r="O6" s="18"/>
      <c r="P6" s="18"/>
      <c r="Q6" s="18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8" t="s">
        <v>9</v>
      </c>
      <c r="B7" s="20"/>
      <c r="C7" s="23" t="s">
        <v>10</v>
      </c>
      <c r="D7" s="24" t="s">
        <v>11</v>
      </c>
      <c r="E7" s="20"/>
      <c r="F7" s="23" t="s">
        <v>12</v>
      </c>
      <c r="G7" s="24" t="s">
        <v>11</v>
      </c>
      <c r="H7" s="18"/>
      <c r="I7" s="25" t="s">
        <v>13</v>
      </c>
      <c r="J7" s="26"/>
      <c r="K7" s="27" t="s">
        <v>11</v>
      </c>
      <c r="L7" s="20"/>
      <c r="M7" s="24" t="s">
        <v>14</v>
      </c>
      <c r="N7" s="24" t="s">
        <v>15</v>
      </c>
      <c r="O7" s="28" t="s">
        <v>16</v>
      </c>
      <c r="P7" s="28" t="s">
        <v>17</v>
      </c>
      <c r="Q7" s="28" t="s">
        <v>18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9"/>
      <c r="B8" s="13"/>
      <c r="C8" s="30"/>
      <c r="D8" s="30"/>
      <c r="E8" s="13"/>
      <c r="F8" s="12"/>
      <c r="G8" s="12"/>
      <c r="H8" s="12"/>
      <c r="I8" s="12"/>
      <c r="J8" s="12"/>
      <c r="K8" s="29"/>
      <c r="L8" s="13"/>
      <c r="M8" s="29"/>
      <c r="N8" s="29"/>
      <c r="O8" s="29"/>
      <c r="P8" s="29"/>
      <c r="Q8" s="2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1"/>
      <c r="B9" s="32"/>
      <c r="C9" s="32"/>
      <c r="D9" s="32"/>
      <c r="E9" s="33"/>
      <c r="F9" s="14"/>
      <c r="G9" s="12" t="s">
        <v>19</v>
      </c>
      <c r="H9" s="12"/>
      <c r="I9" s="34"/>
      <c r="J9" s="34"/>
      <c r="K9" s="35"/>
      <c r="L9" s="33"/>
      <c r="M9" s="36" t="n">
        <f aca="false">'ENOVATE DPR2'!M10</f>
        <v>4178.60216271</v>
      </c>
      <c r="N9" s="36" t="n">
        <f aca="false">'ENOVATE DPR2'!N10</f>
        <v>4423.06146862</v>
      </c>
      <c r="O9" s="36" t="n">
        <f aca="false">'ENOVATE DPR2'!O10</f>
        <v>5734.252139</v>
      </c>
      <c r="P9" s="36" t="n">
        <f aca="false">'ENOVATE DPR2'!P10</f>
        <v>5734.252139</v>
      </c>
      <c r="Q9" s="36" t="n">
        <f aca="false">'ENOVATE DPR2'!Q10</f>
        <v>4429.787139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true" outlineLevel="0" collapsed="false">
      <c r="A10" s="38"/>
      <c r="B10" s="39"/>
      <c r="C10" s="40"/>
      <c r="D10" s="16"/>
      <c r="E10" s="41"/>
      <c r="F10" s="40"/>
      <c r="G10" s="16"/>
      <c r="H10" s="16"/>
      <c r="I10" s="16"/>
      <c r="J10" s="16"/>
      <c r="K10" s="40"/>
      <c r="L10" s="41"/>
      <c r="M10" s="42" t="s">
        <v>19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20</v>
      </c>
      <c r="B11" s="47"/>
      <c r="C11" s="48" t="n">
        <f aca="false">'ENOVATE DPR2'!C12</f>
        <v>0.116483132959</v>
      </c>
      <c r="D11" s="49" t="str">
        <f aca="false">'ENOVATE DPR2'!D12</f>
        <v>10 Bcf</v>
      </c>
      <c r="E11" s="50"/>
      <c r="F11" s="48" t="n">
        <f aca="false">+'ENOVATE DPR2'!F12</f>
        <v>0.393107438651</v>
      </c>
      <c r="G11" s="49" t="str">
        <f aca="false">+'ENOVATE DPR2'!G12</f>
        <v>20 Bcf</v>
      </c>
      <c r="H11" s="51"/>
      <c r="I11" s="52" t="n">
        <f aca="false">'ENOVATE DPR2'!I12</f>
        <v>59.9616851810096</v>
      </c>
      <c r="J11" s="53"/>
      <c r="K11" s="54" t="n">
        <f aca="false">'ENOVATE DPR2'!K12</f>
        <v>2000</v>
      </c>
      <c r="L11" s="50"/>
      <c r="M11" s="55" t="n">
        <f aca="false">'ENOVATE DPR2'!M12</f>
        <v>4178.60216271</v>
      </c>
      <c r="N11" s="55" t="n">
        <f aca="false">'ENOVATE DPR2'!N12</f>
        <v>4423.06146862</v>
      </c>
      <c r="O11" s="55" t="n">
        <f aca="false">'ENOVATE DPR2'!O12</f>
        <v>5734.252139</v>
      </c>
      <c r="P11" s="55" t="n">
        <f aca="false">'ENOVATE DPR2'!P12</f>
        <v>5734.252139</v>
      </c>
      <c r="Q11" s="55" t="n">
        <f aca="false">'ENOVATE DPR2'!Q12</f>
        <v>4429.787139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56" t="s">
        <v>21</v>
      </c>
      <c r="B12" s="20"/>
      <c r="C12" s="57" t="n">
        <f aca="false">'ENOVATE DPR2'!C13</f>
        <v>0.4605546904</v>
      </c>
      <c r="D12" s="51"/>
      <c r="E12" s="50"/>
      <c r="F12" s="58"/>
      <c r="G12" s="59"/>
      <c r="H12" s="60"/>
      <c r="I12" s="61" t="n">
        <f aca="false">INT(I11)</f>
        <v>59</v>
      </c>
      <c r="J12" s="62"/>
      <c r="K12" s="61" t="n">
        <f aca="false">INT(K11)</f>
        <v>2000</v>
      </c>
      <c r="L12" s="63" t="n">
        <f aca="false">INT(M11)</f>
        <v>4178</v>
      </c>
      <c r="M12" s="64" t="n">
        <f aca="false">+'ENOVATE DPR2'!M13</f>
        <v>4178.60216271</v>
      </c>
      <c r="N12" s="64" t="n">
        <f aca="false">+'ENOVATE DPR2'!N13</f>
        <v>4423.06146862</v>
      </c>
      <c r="O12" s="64" t="n">
        <f aca="false">+'ENOVATE DPR2'!O13</f>
        <v>5734.252139</v>
      </c>
      <c r="P12" s="64" t="n">
        <f aca="false">+'ENOVATE DPR2'!P13</f>
        <v>5734.252139</v>
      </c>
      <c r="Q12" s="64" t="n">
        <f aca="false">+'ENOVATE DPR2'!Q13</f>
        <v>4429.787139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22</v>
      </c>
      <c r="B13" s="20"/>
      <c r="C13" s="57" t="n">
        <f aca="false">'ENOVATE DPR2'!C14</f>
        <v>-0.344071557441</v>
      </c>
      <c r="D13" s="67"/>
      <c r="E13" s="50"/>
      <c r="F13" s="68"/>
      <c r="G13" s="59"/>
      <c r="H13" s="60"/>
      <c r="I13" s="61" t="s">
        <v>19</v>
      </c>
      <c r="J13" s="62"/>
      <c r="K13" s="69" t="n">
        <f aca="false">-K12</f>
        <v>-2000</v>
      </c>
      <c r="L13" s="63"/>
      <c r="M13" s="64" t="n">
        <f aca="false">+'ENOVATE DPR2'!M14</f>
        <v>0</v>
      </c>
      <c r="N13" s="64" t="n">
        <f aca="false">+'ENOVATE DPR2'!N14</f>
        <v>0</v>
      </c>
      <c r="O13" s="64" t="n">
        <f aca="false">+'ENOVATE DPR2'!O14</f>
        <v>0</v>
      </c>
      <c r="P13" s="64" t="n">
        <f aca="false">+'ENOVATE DPR2'!P14</f>
        <v>0</v>
      </c>
      <c r="Q13" s="64" t="n">
        <f aca="false">+'ENOVATE DPR2'!Q14</f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A14" s="53"/>
      <c r="H14" s="70"/>
      <c r="I14" s="71"/>
      <c r="J14" s="71"/>
      <c r="K14" s="72"/>
      <c r="L14" s="73"/>
      <c r="M14" s="72"/>
      <c r="N14" s="72"/>
      <c r="O14" s="72"/>
      <c r="P14" s="72"/>
      <c r="Q14" s="72"/>
      <c r="R14" s="70"/>
    </row>
    <row r="15" customFormat="false" ht="15.75" hidden="false" customHeight="false" outlineLevel="0" collapsed="false">
      <c r="H15" s="70"/>
      <c r="I15" s="74"/>
      <c r="J15" s="70"/>
      <c r="K15" s="75"/>
      <c r="L15" s="76"/>
      <c r="M15" s="75"/>
      <c r="N15" s="75"/>
      <c r="O15" s="75"/>
      <c r="P15" s="75"/>
      <c r="Q15" s="75"/>
      <c r="R15" s="70"/>
    </row>
    <row r="16" customFormat="false" ht="15.75" hidden="false" customHeight="false" outlineLevel="0" collapsed="false">
      <c r="I16" s="77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19</v>
      </c>
    </row>
    <row r="19" customFormat="false" ht="15.75" hidden="false" customHeight="false" outlineLevel="0" collapsed="false">
      <c r="J19" s="1" t="s">
        <v>19</v>
      </c>
      <c r="K19" s="3" t="s">
        <v>19</v>
      </c>
      <c r="O19" s="3" t="s">
        <v>19</v>
      </c>
    </row>
    <row r="22" customFormat="false" ht="15.75" hidden="false" customHeight="false" outlineLevel="0" collapsed="false">
      <c r="L22" s="2" t="s">
        <v>19</v>
      </c>
    </row>
    <row r="23" customFormat="false" ht="15.75" hidden="false" customHeight="false" outlineLevel="0" collapsed="false">
      <c r="I23" s="1" t="s">
        <v>19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E18" activeCellId="0" sqref="E1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2" min="2" style="2" width="2.13"/>
    <col collapsed="false" customWidth="true" hidden="false" outlineLevel="0" max="3" min="3" style="1" width="14.41"/>
    <col collapsed="false" customWidth="true" hidden="false" outlineLevel="0" max="4" min="4" style="1" width="14.99"/>
    <col collapsed="false" customWidth="true" hidden="false" outlineLevel="0" max="5" min="5" style="2" width="17.28"/>
    <col collapsed="false" customWidth="true" hidden="false" outlineLevel="0" max="6" min="6" style="1" width="17.28"/>
    <col collapsed="false" customWidth="true" hidden="false" outlineLevel="0" max="7" min="7" style="1" width="12.14"/>
    <col collapsed="false" customWidth="true" hidden="false" outlineLevel="0" max="8" min="8" style="1" width="18.41"/>
    <col collapsed="false" customWidth="true" hidden="false" outlineLevel="0" max="9" min="9" style="1" width="14.14"/>
    <col collapsed="false" customWidth="true" hidden="false" outlineLevel="0" max="10" min="10" style="1" width="19.28"/>
    <col collapsed="false" customWidth="true" hidden="false" outlineLevel="0" max="11" min="11" style="3" width="12.85"/>
    <col collapsed="false" customWidth="true" hidden="false" outlineLevel="0" max="12" min="12" style="2" width="3.14"/>
    <col collapsed="false" customWidth="true" hidden="false" outlineLevel="0" max="13" min="13" style="3" width="18.14"/>
    <col collapsed="false" customWidth="true" hidden="false" outlineLevel="0" max="14" min="14" style="3" width="19.56"/>
    <col collapsed="false" customWidth="true" hidden="false" outlineLevel="0" max="15" min="15" style="3" width="17.7"/>
    <col collapsed="false" customWidth="true" hidden="false" outlineLevel="0" max="16" min="16" style="3" width="18.85"/>
    <col collapsed="false" customWidth="true" hidden="false" outlineLevel="0" max="17" min="17" style="3" width="20.13"/>
    <col collapsed="false" customWidth="true" hidden="false" outlineLevel="0" max="18" min="18" style="1" width="11.85"/>
    <col collapsed="false" customWidth="true" hidden="false" outlineLevel="0" max="19" min="19" style="1" width="20.85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10.5" hidden="false" customHeight="true" outlineLevel="0" collapsed="false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0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</row>
    <row r="2" customFormat="false" ht="27.75" hidden="false" customHeight="true" outlineLevel="0" collapsed="false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P2" s="78"/>
      <c r="Q2" s="81" t="s">
        <v>0</v>
      </c>
    </row>
    <row r="3" customFormat="false" ht="33" hidden="false" customHeight="true" outlineLevel="0" collapsed="false">
      <c r="G3" s="82"/>
      <c r="I3" s="83" t="s">
        <v>1</v>
      </c>
      <c r="L3" s="84"/>
      <c r="M3" s="3" t="s">
        <v>2</v>
      </c>
      <c r="N3" s="85"/>
      <c r="Q3" s="86" t="s">
        <v>3</v>
      </c>
    </row>
    <row r="4" customFormat="false" ht="21" hidden="false" customHeight="true" outlineLevel="0" collapsed="false">
      <c r="Q4" s="87" t="str">
        <f aca="false">"As of "&amp;TEXT('[3]ENRON MIDWEST P&amp;L'!$A$4,"mmmm d, yyyy")</f>
        <v>As of January 31, 2002</v>
      </c>
      <c r="Z4" s="88"/>
      <c r="AA4" s="89"/>
      <c r="AB4" s="90"/>
      <c r="AC4" s="88"/>
    </row>
    <row r="5" customFormat="false" ht="11.25" hidden="false" customHeight="true" outlineLevel="0" collapsed="false">
      <c r="A5" s="0"/>
      <c r="M5" s="91"/>
      <c r="N5" s="92"/>
      <c r="Z5" s="88"/>
      <c r="AA5" s="89"/>
      <c r="AB5" s="90"/>
      <c r="AC5" s="88"/>
    </row>
    <row r="6" customFormat="false" ht="20.25" hidden="false" customHeight="false" outlineLevel="0" collapsed="false">
      <c r="A6" s="0"/>
      <c r="I6" s="93" t="s">
        <v>4</v>
      </c>
      <c r="J6" s="93"/>
      <c r="K6" s="93"/>
      <c r="M6" s="92"/>
      <c r="N6" s="92"/>
      <c r="O6" s="92"/>
      <c r="P6" s="92"/>
      <c r="Q6" s="92"/>
      <c r="Z6" s="88"/>
      <c r="AA6" s="89"/>
      <c r="AB6" s="90"/>
      <c r="AC6" s="88"/>
      <c r="AD6" s="88"/>
      <c r="AE6" s="88"/>
      <c r="AF6" s="88"/>
      <c r="AG6" s="88"/>
      <c r="AH6" s="94"/>
      <c r="AI6" s="88"/>
      <c r="AJ6" s="88"/>
      <c r="AK6" s="88"/>
    </row>
    <row r="7" customFormat="false" ht="17.25" hidden="false" customHeight="true" outlineLevel="0" collapsed="false">
      <c r="C7" s="95" t="s">
        <v>5</v>
      </c>
      <c r="D7" s="95"/>
      <c r="E7" s="96"/>
      <c r="F7" s="95" t="s">
        <v>6</v>
      </c>
      <c r="G7" s="95"/>
      <c r="H7" s="97"/>
      <c r="I7" s="98" t="s">
        <v>7</v>
      </c>
      <c r="J7" s="98"/>
      <c r="K7" s="98"/>
      <c r="M7" s="95" t="s">
        <v>8</v>
      </c>
      <c r="N7" s="95"/>
      <c r="O7" s="95"/>
      <c r="P7" s="95"/>
      <c r="Q7" s="95"/>
      <c r="S7" s="99"/>
      <c r="Z7" s="88"/>
      <c r="AA7" s="89"/>
      <c r="AB7" s="90"/>
      <c r="AC7" s="88"/>
      <c r="AD7" s="88"/>
      <c r="AE7" s="88"/>
      <c r="AF7" s="100"/>
      <c r="AG7" s="99"/>
      <c r="AH7" s="101"/>
      <c r="AI7" s="99"/>
      <c r="AJ7" s="88"/>
      <c r="AK7" s="88"/>
    </row>
    <row r="8" customFormat="false" ht="18.75" hidden="false" customHeight="false" outlineLevel="0" collapsed="false">
      <c r="A8" s="95" t="s">
        <v>9</v>
      </c>
      <c r="B8" s="96"/>
      <c r="C8" s="102" t="s">
        <v>10</v>
      </c>
      <c r="D8" s="103" t="s">
        <v>11</v>
      </c>
      <c r="E8" s="96"/>
      <c r="F8" s="102" t="s">
        <v>12</v>
      </c>
      <c r="G8" s="103" t="s">
        <v>11</v>
      </c>
      <c r="H8" s="104"/>
      <c r="I8" s="105" t="s">
        <v>13</v>
      </c>
      <c r="J8" s="106"/>
      <c r="K8" s="107" t="s">
        <v>11</v>
      </c>
      <c r="L8" s="96"/>
      <c r="M8" s="103" t="s">
        <v>14</v>
      </c>
      <c r="N8" s="103" t="s">
        <v>15</v>
      </c>
      <c r="O8" s="108" t="s">
        <v>16</v>
      </c>
      <c r="P8" s="108" t="s">
        <v>17</v>
      </c>
      <c r="Q8" s="108" t="s">
        <v>18</v>
      </c>
      <c r="R8" s="109"/>
      <c r="S8" s="103" t="s">
        <v>23</v>
      </c>
      <c r="T8" s="103" t="s">
        <v>24</v>
      </c>
      <c r="U8" s="103" t="s">
        <v>25</v>
      </c>
      <c r="V8" s="109"/>
      <c r="W8" s="109"/>
      <c r="X8" s="109"/>
      <c r="Y8" s="109"/>
      <c r="Z8" s="109"/>
      <c r="AA8" s="109"/>
      <c r="AB8" s="109"/>
      <c r="AC8" s="109"/>
      <c r="AD8" s="110"/>
      <c r="AE8" s="110"/>
      <c r="AF8" s="111"/>
      <c r="AG8" s="104"/>
      <c r="AH8" s="104"/>
      <c r="AI8" s="104"/>
      <c r="AJ8" s="104"/>
      <c r="AK8" s="110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</row>
    <row r="9" customFormat="false" ht="12.75" hidden="false" customHeight="true" outlineLevel="0" collapsed="false">
      <c r="A9" s="99"/>
      <c r="C9" s="112"/>
      <c r="D9" s="112"/>
      <c r="K9" s="99"/>
      <c r="M9" s="99"/>
      <c r="N9" s="99"/>
      <c r="O9" s="99"/>
      <c r="P9" s="99"/>
      <c r="Q9" s="99"/>
      <c r="S9" s="113"/>
      <c r="T9" s="88"/>
      <c r="AD9" s="88"/>
      <c r="AE9" s="88"/>
      <c r="AF9" s="100"/>
      <c r="AG9" s="99"/>
      <c r="AH9" s="99"/>
      <c r="AI9" s="99"/>
      <c r="AJ9" s="99"/>
      <c r="AK9" s="88"/>
    </row>
    <row r="10" customFormat="false" ht="30" hidden="false" customHeight="true" outlineLevel="0" collapsed="false">
      <c r="A10" s="114" t="s">
        <v>0</v>
      </c>
      <c r="B10" s="114"/>
      <c r="C10" s="114"/>
      <c r="D10" s="114"/>
      <c r="E10" s="115"/>
      <c r="F10" s="116"/>
      <c r="G10" s="117" t="s">
        <v>19</v>
      </c>
      <c r="H10" s="117"/>
      <c r="I10" s="118"/>
      <c r="J10" s="118"/>
      <c r="K10" s="119"/>
      <c r="L10" s="115"/>
      <c r="M10" s="120" t="n">
        <f aca="false">+M12</f>
        <v>4178.60216271</v>
      </c>
      <c r="N10" s="120" t="n">
        <f aca="false">+N12</f>
        <v>4423.06146862</v>
      </c>
      <c r="O10" s="120" t="n">
        <f aca="false">+O12</f>
        <v>5734.252139</v>
      </c>
      <c r="P10" s="120" t="n">
        <f aca="false">+P12</f>
        <v>5734.252139</v>
      </c>
      <c r="Q10" s="120" t="n">
        <f aca="false">+Q12</f>
        <v>4429.787139</v>
      </c>
      <c r="R10" s="121"/>
      <c r="S10" s="120" t="n">
        <f aca="false">O10-M10</f>
        <v>1555.64997629</v>
      </c>
      <c r="T10" s="120" t="n">
        <f aca="false">P10-M10</f>
        <v>1555.64997629</v>
      </c>
      <c r="U10" s="120" t="n">
        <f aca="false">Q10-M10</f>
        <v>251.18497629</v>
      </c>
      <c r="V10" s="122"/>
      <c r="W10" s="122"/>
      <c r="X10" s="122"/>
      <c r="Y10" s="123"/>
      <c r="Z10" s="123"/>
      <c r="AA10" s="123"/>
      <c r="AB10" s="123"/>
      <c r="AC10" s="123"/>
      <c r="AD10" s="122"/>
      <c r="AE10" s="122"/>
      <c r="AF10" s="124"/>
      <c r="AG10" s="124"/>
      <c r="AH10" s="124"/>
      <c r="AI10" s="124"/>
      <c r="AJ10" s="122"/>
      <c r="AK10" s="122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true" outlineLevel="0" collapsed="false">
      <c r="A11" s="125"/>
      <c r="C11" s="92"/>
      <c r="D11" s="126"/>
      <c r="E11" s="127"/>
      <c r="F11" s="92"/>
      <c r="G11" s="126"/>
      <c r="H11" s="126"/>
      <c r="I11" s="126"/>
      <c r="J11" s="126"/>
      <c r="K11" s="92"/>
      <c r="L11" s="127"/>
      <c r="M11" s="128"/>
      <c r="N11" s="129"/>
      <c r="O11" s="129"/>
      <c r="P11" s="130"/>
      <c r="Q11" s="130"/>
      <c r="R11" s="131"/>
      <c r="S11" s="132"/>
      <c r="T11" s="133"/>
      <c r="U11" s="134"/>
      <c r="V11" s="134"/>
      <c r="W11" s="134"/>
      <c r="X11" s="134"/>
      <c r="Y11" s="135"/>
      <c r="Z11" s="135"/>
      <c r="AA11" s="135"/>
      <c r="AB11" s="135"/>
      <c r="AC11" s="135"/>
      <c r="AD11" s="134"/>
      <c r="AE11" s="134"/>
      <c r="AF11" s="100"/>
      <c r="AG11" s="100"/>
      <c r="AH11" s="100"/>
      <c r="AI11" s="100"/>
      <c r="AJ11" s="134"/>
      <c r="AK11" s="134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  <c r="IW11" s="135"/>
    </row>
    <row r="12" customFormat="false" ht="30" hidden="false" customHeight="true" outlineLevel="0" collapsed="false">
      <c r="A12" s="136" t="s">
        <v>20</v>
      </c>
      <c r="B12" s="137"/>
      <c r="C12" s="138" t="n">
        <f aca="false">SUM(C13:C14)</f>
        <v>0.116483132959</v>
      </c>
      <c r="D12" s="139" t="s">
        <v>26</v>
      </c>
      <c r="E12" s="115"/>
      <c r="F12" s="140" t="n">
        <f aca="false">'[4]12 Month'!$CE$3/100</f>
        <v>0.393107438651</v>
      </c>
      <c r="G12" s="139" t="s">
        <v>27</v>
      </c>
      <c r="H12" s="141"/>
      <c r="I12" s="142" t="n">
        <f aca="false">VLOOKUP("ENOVATE",[5]QRY_CONTROLS_VAR!A$1:C$1048576,3)/1000*-1</f>
        <v>59.9616851810096</v>
      </c>
      <c r="J12" s="143"/>
      <c r="K12" s="144" t="n">
        <v>2000</v>
      </c>
      <c r="L12" s="115"/>
      <c r="M12" s="145" t="n">
        <f aca="false">+M13+M14</f>
        <v>4178.60216271</v>
      </c>
      <c r="N12" s="145" t="n">
        <f aca="false">+N13+N14</f>
        <v>4423.06146862</v>
      </c>
      <c r="O12" s="145" t="n">
        <f aca="false">+O13+O14</f>
        <v>5734.252139</v>
      </c>
      <c r="P12" s="145" t="n">
        <f aca="false">+P13+P14</f>
        <v>5734.252139</v>
      </c>
      <c r="Q12" s="145" t="n">
        <f aca="false">+Q13+Q14</f>
        <v>4429.787139</v>
      </c>
      <c r="R12" s="121"/>
      <c r="S12" s="146" t="n">
        <f aca="false">O12-M12</f>
        <v>1555.64997629</v>
      </c>
      <c r="T12" s="146" t="n">
        <f aca="false">P12-M12</f>
        <v>1555.64997629</v>
      </c>
      <c r="U12" s="146" t="n">
        <f aca="false">Q12-M12</f>
        <v>251.18497629</v>
      </c>
      <c r="V12" s="122"/>
      <c r="W12" s="122"/>
      <c r="X12" s="122"/>
      <c r="Y12" s="123"/>
      <c r="Z12" s="123"/>
      <c r="AA12" s="123"/>
      <c r="AB12" s="123"/>
      <c r="AC12" s="123"/>
      <c r="AD12" s="122"/>
      <c r="AE12" s="122"/>
      <c r="AF12" s="124"/>
      <c r="AG12" s="124"/>
      <c r="AH12" s="124"/>
      <c r="AI12" s="124"/>
      <c r="AJ12" s="122"/>
      <c r="AK12" s="122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21.95" hidden="false" customHeight="true" outlineLevel="0" collapsed="false">
      <c r="A13" s="147" t="s">
        <v>21</v>
      </c>
      <c r="B13" s="96"/>
      <c r="C13" s="148" t="n">
        <f aca="false">('[4]Report -Benchmark Positions'!$E$452)/100</f>
        <v>0.4605546904</v>
      </c>
      <c r="D13" s="0"/>
      <c r="E13" s="149"/>
      <c r="F13" s="150"/>
      <c r="G13" s="0"/>
      <c r="H13" s="151"/>
      <c r="I13" s="0"/>
      <c r="J13" s="152"/>
      <c r="K13" s="153"/>
      <c r="L13" s="149"/>
      <c r="M13" s="154" t="n">
        <f aca="false">+[3]DPR!$O$112/1000</f>
        <v>4178.60216271</v>
      </c>
      <c r="N13" s="154" t="n">
        <f aca="false">+'5 Day Roll'!B7</f>
        <v>4423.06146862</v>
      </c>
      <c r="O13" s="154" t="n">
        <f aca="false">+[3]DPR!$O$114/1000</f>
        <v>5734.252139</v>
      </c>
      <c r="P13" s="154" t="n">
        <f aca="false">+O13</f>
        <v>5734.252139</v>
      </c>
      <c r="Q13" s="154" t="n">
        <f aca="false">+[3]DPR!$O$116/1000</f>
        <v>4429.787139</v>
      </c>
      <c r="R13" s="155"/>
      <c r="S13" s="0"/>
      <c r="T13" s="0"/>
      <c r="U13" s="0"/>
      <c r="V13" s="109"/>
      <c r="W13" s="109"/>
      <c r="X13" s="109"/>
      <c r="Y13" s="109"/>
      <c r="Z13" s="109"/>
      <c r="AA13" s="109"/>
      <c r="AB13" s="109"/>
      <c r="AC13" s="109"/>
      <c r="AD13" s="110"/>
      <c r="AE13" s="110"/>
      <c r="AF13" s="111"/>
      <c r="AG13" s="111"/>
      <c r="AH13" s="111"/>
      <c r="AI13" s="111"/>
      <c r="AJ13" s="110"/>
      <c r="AK13" s="110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customFormat="false" ht="21.95" hidden="false" customHeight="true" outlineLevel="0" collapsed="false">
      <c r="A14" s="147" t="s">
        <v>22</v>
      </c>
      <c r="B14" s="156"/>
      <c r="C14" s="148" t="n">
        <f aca="false">SUM('[4]Report -Benchmark Positions'!$I$452:$AG$452)/100</f>
        <v>-0.344071557441</v>
      </c>
      <c r="D14" s="157"/>
      <c r="E14" s="158"/>
      <c r="F14" s="159"/>
      <c r="G14" s="0"/>
      <c r="H14" s="157"/>
      <c r="I14" s="0"/>
      <c r="J14" s="160"/>
      <c r="K14" s="161"/>
      <c r="L14" s="158"/>
      <c r="M14" s="154" t="n">
        <v>0</v>
      </c>
      <c r="N14" s="154" t="n">
        <v>0</v>
      </c>
      <c r="O14" s="154" t="n">
        <v>0</v>
      </c>
      <c r="P14" s="154" t="n">
        <v>0</v>
      </c>
      <c r="Q14" s="154" t="n">
        <v>0</v>
      </c>
      <c r="R14" s="162"/>
      <c r="S14" s="0"/>
      <c r="T14" s="0"/>
      <c r="U14" s="0"/>
      <c r="V14" s="163"/>
      <c r="W14" s="163"/>
      <c r="X14" s="163"/>
      <c r="Y14" s="163"/>
      <c r="Z14" s="163"/>
      <c r="AA14" s="163"/>
      <c r="AB14" s="163"/>
      <c r="AC14" s="163"/>
      <c r="AD14" s="164"/>
      <c r="AE14" s="164"/>
      <c r="AF14" s="165"/>
      <c r="AG14" s="165"/>
      <c r="AH14" s="165"/>
      <c r="AI14" s="165"/>
      <c r="AJ14" s="164"/>
      <c r="AK14" s="164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  <c r="IT14" s="163"/>
      <c r="IU14" s="163"/>
      <c r="IV14" s="163"/>
      <c r="IW14" s="163"/>
    </row>
    <row r="15" customFormat="false" ht="12.75" hidden="false" customHeight="true" outlineLevel="0" collapsed="false">
      <c r="A15" s="166"/>
      <c r="B15" s="156"/>
      <c r="C15" s="167"/>
      <c r="D15" s="167"/>
      <c r="E15" s="158"/>
      <c r="F15" s="167"/>
      <c r="G15" s="0"/>
      <c r="H15" s="167"/>
      <c r="I15" s="152"/>
      <c r="J15" s="167"/>
      <c r="K15" s="152"/>
      <c r="L15" s="158"/>
      <c r="M15" s="168"/>
      <c r="N15" s="168"/>
      <c r="O15" s="168"/>
      <c r="P15" s="168"/>
      <c r="Q15" s="168"/>
      <c r="R15" s="169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70"/>
      <c r="AE15" s="170"/>
      <c r="AF15" s="165"/>
      <c r="AG15" s="165"/>
      <c r="AH15" s="165"/>
      <c r="AI15" s="165"/>
      <c r="AJ15" s="170"/>
      <c r="AK15" s="170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</row>
    <row r="16" customFormat="false" ht="30" hidden="true" customHeight="true" outlineLevel="0" collapsed="false">
      <c r="A16" s="171" t="s">
        <v>28</v>
      </c>
      <c r="B16" s="172"/>
      <c r="C16" s="172"/>
      <c r="D16" s="172"/>
      <c r="E16" s="172"/>
      <c r="F16" s="172"/>
      <c r="G16" s="173"/>
      <c r="H16" s="173"/>
      <c r="I16" s="0"/>
      <c r="J16" s="0"/>
      <c r="K16" s="0"/>
      <c r="L16" s="174"/>
      <c r="M16" s="175"/>
      <c r="N16" s="176"/>
      <c r="O16" s="176"/>
      <c r="P16" s="177"/>
      <c r="Q16" s="178"/>
      <c r="R16" s="179"/>
      <c r="S16" s="180" t="n">
        <f aca="false">O17-M17</f>
        <v>1555.64997629</v>
      </c>
      <c r="T16" s="180" t="n">
        <f aca="false">P17-M17</f>
        <v>1555.64997629</v>
      </c>
      <c r="U16" s="180" t="n">
        <f aca="false">Q17-M17</f>
        <v>251.18497629</v>
      </c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24"/>
      <c r="AG16" s="124"/>
      <c r="AH16" s="124"/>
      <c r="AI16" s="124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  <c r="IK16" s="181"/>
      <c r="IL16" s="181"/>
      <c r="IM16" s="181"/>
      <c r="IN16" s="181"/>
      <c r="IO16" s="181"/>
      <c r="IP16" s="181"/>
      <c r="IQ16" s="181"/>
      <c r="IR16" s="181"/>
      <c r="IS16" s="181"/>
      <c r="IT16" s="181"/>
      <c r="IU16" s="181"/>
      <c r="IV16" s="181"/>
      <c r="IW16" s="181"/>
    </row>
    <row r="17" customFormat="false" ht="34.5" hidden="false" customHeight="true" outlineLevel="0" collapsed="false">
      <c r="A17" s="182"/>
      <c r="B17" s="183"/>
      <c r="C17" s="184"/>
      <c r="D17" s="185"/>
      <c r="E17" s="186"/>
      <c r="F17" s="184"/>
      <c r="G17" s="187"/>
      <c r="H17" s="187"/>
      <c r="I17" s="188"/>
      <c r="J17" s="187"/>
      <c r="K17" s="152"/>
      <c r="L17" s="186"/>
      <c r="M17" s="180" t="n">
        <f aca="false">+M10</f>
        <v>4178.60216271</v>
      </c>
      <c r="N17" s="180" t="n">
        <f aca="false">+N10</f>
        <v>4423.06146862</v>
      </c>
      <c r="O17" s="180" t="n">
        <f aca="false">+O10</f>
        <v>5734.252139</v>
      </c>
      <c r="P17" s="180" t="n">
        <f aca="false">+P10</f>
        <v>5734.252139</v>
      </c>
      <c r="Q17" s="180" t="n">
        <f aca="false">+Q10</f>
        <v>4429.787139</v>
      </c>
      <c r="R17" s="113"/>
      <c r="S17" s="189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100"/>
      <c r="AG17" s="100"/>
      <c r="AH17" s="100"/>
      <c r="AI17" s="100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2.75" hidden="false" customHeight="true" outlineLevel="0" collapsed="false">
      <c r="A18" s="190"/>
      <c r="B18" s="191"/>
      <c r="C18" s="191"/>
      <c r="D18" s="192"/>
      <c r="E18" s="191"/>
      <c r="F18" s="191"/>
      <c r="G18" s="191"/>
      <c r="H18" s="191"/>
      <c r="I18" s="193"/>
      <c r="J18" s="191"/>
      <c r="K18" s="194"/>
      <c r="L18" s="195"/>
      <c r="M18" s="196"/>
      <c r="N18" s="196"/>
      <c r="O18" s="196" t="s">
        <v>19</v>
      </c>
      <c r="P18" s="196"/>
      <c r="Q18" s="196"/>
      <c r="R18" s="195"/>
      <c r="S18" s="195"/>
      <c r="T18" s="195"/>
      <c r="U18" s="195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4"/>
      <c r="AG18" s="124"/>
      <c r="AH18" s="124"/>
      <c r="AI18" s="124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  <c r="IW18" s="122"/>
    </row>
    <row r="19" customFormat="false" ht="18" hidden="false" customHeight="true" outlineLevel="0" collapsed="false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7"/>
      <c r="N19" s="197"/>
      <c r="O19" s="197"/>
      <c r="P19" s="197"/>
      <c r="Q19" s="197"/>
      <c r="R19" s="196"/>
      <c r="S19" s="198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11"/>
      <c r="AG19" s="111"/>
      <c r="AH19" s="111"/>
      <c r="AI19" s="111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  <c r="IU19" s="199"/>
      <c r="IV19" s="199"/>
      <c r="IW19" s="199"/>
    </row>
    <row r="20" customFormat="false" ht="12.75" hidden="false" customHeight="true" outlineLevel="0" collapsed="false">
      <c r="A20" s="125"/>
      <c r="B20" s="200"/>
      <c r="C20" s="201"/>
      <c r="D20" s="202"/>
      <c r="E20" s="203"/>
      <c r="F20" s="201"/>
      <c r="G20" s="202"/>
      <c r="H20" s="202"/>
      <c r="I20" s="202"/>
      <c r="J20" s="202"/>
      <c r="K20" s="104"/>
      <c r="L20" s="203"/>
      <c r="R20" s="204"/>
      <c r="S20" s="204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1"/>
      <c r="AG20" s="111"/>
      <c r="AH20" s="111"/>
      <c r="AI20" s="111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</row>
    <row r="21" customFormat="false" ht="26.25" hidden="false" customHeight="true" outlineLevel="0" collapsed="false">
      <c r="A21" s="205"/>
      <c r="B21" s="205"/>
      <c r="C21" s="205"/>
      <c r="D21" s="205"/>
      <c r="E21" s="205"/>
      <c r="F21" s="205"/>
      <c r="G21" s="1" t="s">
        <v>19</v>
      </c>
      <c r="K21" s="3" t="s">
        <v>19</v>
      </c>
    </row>
    <row r="22" customFormat="false" ht="24" hidden="false" customHeight="true" outlineLevel="0" collapsed="false">
      <c r="A22" s="205"/>
      <c r="B22" s="205"/>
      <c r="C22" s="205"/>
      <c r="D22" s="205"/>
      <c r="E22" s="205"/>
      <c r="F22" s="205"/>
      <c r="G22" s="206"/>
      <c r="M22" s="78"/>
      <c r="N22" s="78"/>
      <c r="O22" s="78"/>
      <c r="P22" s="78"/>
      <c r="Q22" s="78"/>
    </row>
    <row r="23" customFormat="false" ht="27" hidden="false" customHeight="true" outlineLevel="0" collapsed="false">
      <c r="A23" s="207"/>
      <c r="B23" s="78"/>
      <c r="C23" s="78"/>
      <c r="D23" s="78"/>
      <c r="E23" s="78"/>
      <c r="F23" s="78"/>
      <c r="G23" s="208" t="s">
        <v>19</v>
      </c>
      <c r="H23" s="208"/>
      <c r="I23" s="208"/>
      <c r="J23" s="208"/>
      <c r="K23" s="208"/>
      <c r="L23" s="208"/>
      <c r="M23" s="209"/>
      <c r="N23" s="209"/>
      <c r="O23" s="209"/>
      <c r="P23" s="209"/>
      <c r="Q23" s="209"/>
      <c r="R23" s="79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8.75" hidden="false" customHeight="false" outlineLevel="0" collapsed="false">
      <c r="A24" s="210" t="s">
        <v>29</v>
      </c>
      <c r="I24" s="134"/>
      <c r="J24" s="134"/>
      <c r="K24" s="211"/>
      <c r="L24" s="134"/>
      <c r="M24" s="112"/>
      <c r="N24" s="112"/>
      <c r="O24" s="112"/>
      <c r="P24" s="112"/>
      <c r="Q24" s="112"/>
    </row>
    <row r="25" customFormat="false" ht="15.75" hidden="false" customHeight="false" outlineLevel="0" collapsed="false">
      <c r="A25" s="212"/>
      <c r="B25" s="213"/>
      <c r="C25" s="213"/>
      <c r="D25" s="213" t="s">
        <v>19</v>
      </c>
      <c r="E25" s="213"/>
      <c r="F25" s="213"/>
      <c r="G25" s="213"/>
      <c r="H25" s="213"/>
      <c r="I25" s="214"/>
      <c r="J25" s="214"/>
      <c r="K25" s="215"/>
      <c r="L25" s="214"/>
      <c r="M25" s="216"/>
      <c r="N25" s="112"/>
      <c r="O25" s="112"/>
      <c r="P25" s="112"/>
      <c r="Q25" s="112"/>
    </row>
    <row r="26" customFormat="false" ht="18.75" hidden="false" customHeight="false" outlineLevel="0" collapsed="false">
      <c r="A26" s="213"/>
      <c r="B26" s="213"/>
      <c r="C26" s="213"/>
      <c r="D26" s="213"/>
      <c r="E26" s="213"/>
      <c r="F26" s="213"/>
      <c r="G26" s="213"/>
      <c r="H26" s="213"/>
      <c r="I26" s="214"/>
      <c r="J26" s="214"/>
      <c r="K26" s="215"/>
      <c r="L26" s="214"/>
      <c r="M26" s="217"/>
      <c r="V26" s="0"/>
    </row>
    <row r="27" customFormat="false" ht="18.75" hidden="false" customHeight="false" outlineLevel="0" collapsed="false">
      <c r="A27" s="218"/>
      <c r="B27" s="213"/>
      <c r="C27" s="217"/>
      <c r="D27" s="217" t="s">
        <v>19</v>
      </c>
      <c r="E27" s="217" t="s">
        <v>19</v>
      </c>
      <c r="F27" s="217" t="s">
        <v>19</v>
      </c>
      <c r="G27" s="213"/>
      <c r="H27" s="219" t="s">
        <v>16</v>
      </c>
      <c r="I27" s="220" t="s">
        <v>17</v>
      </c>
      <c r="J27" s="220" t="s">
        <v>18</v>
      </c>
      <c r="K27" s="215" t="s">
        <v>30</v>
      </c>
      <c r="L27" s="214"/>
      <c r="M27" s="221" t="n">
        <v>114</v>
      </c>
      <c r="V27" s="3"/>
    </row>
    <row r="28" customFormat="false" ht="18.75" hidden="false" customHeight="false" outlineLevel="0" collapsed="false">
      <c r="A28" s="213"/>
      <c r="B28" s="213"/>
      <c r="C28" s="221" t="s">
        <v>0</v>
      </c>
      <c r="D28" s="217" t="n">
        <v>1555.64997629001</v>
      </c>
      <c r="E28" s="217" t="n">
        <v>1555.64997629001</v>
      </c>
      <c r="F28" s="217" t="n">
        <v>251.184976290001</v>
      </c>
      <c r="G28" s="213"/>
      <c r="H28" s="222" t="n">
        <f aca="false">D28+$M10-O10</f>
        <v>0</v>
      </c>
      <c r="I28" s="222" t="n">
        <f aca="false">E28+$M10-P10</f>
        <v>0</v>
      </c>
      <c r="J28" s="222" t="n">
        <f aca="false">F28+$M10-Q10</f>
        <v>0</v>
      </c>
      <c r="K28" s="223" t="s">
        <v>31</v>
      </c>
      <c r="L28" s="223"/>
      <c r="M28" s="224" t="n">
        <v>17</v>
      </c>
    </row>
    <row r="29" customFormat="false" ht="15.75" hidden="false" customHeight="false" outlineLevel="0" collapsed="false">
      <c r="A29" s="213"/>
      <c r="B29" s="213"/>
      <c r="C29" s="224"/>
      <c r="D29" s="218"/>
      <c r="E29" s="218"/>
      <c r="F29" s="218"/>
      <c r="G29" s="213"/>
      <c r="H29" s="213"/>
      <c r="I29" s="213"/>
      <c r="J29" s="213"/>
      <c r="K29" s="223" t="s">
        <v>32</v>
      </c>
      <c r="L29" s="225"/>
      <c r="M29" s="224" t="n">
        <v>131</v>
      </c>
    </row>
    <row r="30" customFormat="false" ht="20.25" hidden="false" customHeight="false" outlineLevel="0" collapsed="false">
      <c r="A30" s="213"/>
      <c r="B30" s="213"/>
      <c r="C30" s="226" t="s">
        <v>20</v>
      </c>
      <c r="D30" s="227" t="n">
        <v>1555.64997629001</v>
      </c>
      <c r="E30" s="227" t="n">
        <v>1555.64997629001</v>
      </c>
      <c r="F30" s="227" t="n">
        <v>251.184976290001</v>
      </c>
      <c r="G30" s="213"/>
      <c r="H30" s="222" t="n">
        <f aca="false">D30+$M12-O12</f>
        <v>0</v>
      </c>
      <c r="I30" s="222" t="n">
        <f aca="false">E30+$M12-P12</f>
        <v>0</v>
      </c>
      <c r="J30" s="222" t="n">
        <f aca="false">F30+$M12-Q12</f>
        <v>0</v>
      </c>
      <c r="K30" s="223"/>
      <c r="L30" s="225"/>
      <c r="M30" s="228"/>
    </row>
    <row r="31" customFormat="false" ht="20.25" hidden="false" customHeight="false" outlineLevel="0" collapsed="false">
      <c r="A31" s="229"/>
      <c r="B31" s="213"/>
      <c r="C31" s="226" t="s">
        <v>21</v>
      </c>
      <c r="D31" s="227" t="n">
        <v>1555.64997629001</v>
      </c>
      <c r="E31" s="227" t="n">
        <v>1555.64997629001</v>
      </c>
      <c r="F31" s="227" t="n">
        <v>251.184976290001</v>
      </c>
      <c r="G31" s="213"/>
      <c r="H31" s="222" t="n">
        <v>0</v>
      </c>
      <c r="I31" s="222" t="n">
        <v>0</v>
      </c>
      <c r="J31" s="222" t="n">
        <v>0</v>
      </c>
      <c r="K31" s="223"/>
      <c r="L31" s="225"/>
      <c r="M31" s="228"/>
    </row>
    <row r="32" customFormat="false" ht="15.75" hidden="false" customHeight="false" outlineLevel="0" collapsed="false">
      <c r="A32" s="229"/>
      <c r="B32" s="213"/>
      <c r="C32" s="218"/>
      <c r="D32" s="218" t="n">
        <v>0</v>
      </c>
      <c r="E32" s="218" t="n">
        <v>0</v>
      </c>
      <c r="F32" s="218" t="n">
        <v>0</v>
      </c>
      <c r="G32" s="218"/>
      <c r="H32" s="218"/>
      <c r="I32" s="218"/>
      <c r="J32" s="218"/>
      <c r="K32" s="223"/>
      <c r="L32" s="225"/>
      <c r="M32" s="230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29"/>
      <c r="B33" s="213"/>
      <c r="C33" s="213"/>
      <c r="D33" s="218"/>
      <c r="E33" s="213"/>
      <c r="F33" s="213"/>
      <c r="G33" s="213"/>
      <c r="H33" s="213"/>
      <c r="I33" s="231"/>
      <c r="J33" s="231"/>
      <c r="K33" s="223"/>
      <c r="L33" s="225"/>
      <c r="M33" s="224"/>
      <c r="N33" s="0"/>
      <c r="O33" s="0"/>
      <c r="P33" s="0"/>
      <c r="Q33" s="0"/>
      <c r="R33" s="0"/>
      <c r="S33" s="0"/>
      <c r="T33" s="0"/>
      <c r="U33" s="0"/>
    </row>
    <row r="34" customFormat="false" ht="18.75" hidden="false" customHeight="false" outlineLevel="0" collapsed="false">
      <c r="A34" s="232"/>
      <c r="B34" s="213"/>
      <c r="C34" s="213"/>
      <c r="D34" s="218"/>
      <c r="E34" s="213"/>
      <c r="F34" s="213"/>
      <c r="G34" s="213"/>
      <c r="H34" s="213"/>
      <c r="I34" s="231"/>
      <c r="J34" s="231"/>
      <c r="K34" s="223"/>
      <c r="L34" s="225"/>
      <c r="M34" s="218"/>
      <c r="N34" s="0"/>
      <c r="O34" s="0"/>
      <c r="P34" s="0"/>
      <c r="Q34" s="0"/>
      <c r="R34" s="0"/>
      <c r="S34" s="0"/>
      <c r="T34" s="0"/>
      <c r="U34" s="0"/>
    </row>
    <row r="35" customFormat="false" ht="15.75" hidden="false" customHeight="false" outlineLevel="0" collapsed="false">
      <c r="A35" s="233"/>
      <c r="B35" s="2" t="n">
        <v>0</v>
      </c>
      <c r="D35" s="0"/>
      <c r="I35" s="234"/>
      <c r="J35" s="234"/>
      <c r="K35" s="211"/>
      <c r="L35" s="235"/>
      <c r="N35" s="0"/>
      <c r="O35" s="0"/>
      <c r="P35" s="0"/>
      <c r="Q35" s="0"/>
      <c r="R35" s="0"/>
      <c r="S35" s="0"/>
      <c r="T35" s="0"/>
      <c r="U35" s="0"/>
    </row>
    <row r="36" customFormat="false" ht="18.75" hidden="false" customHeight="false" outlineLevel="0" collapsed="false">
      <c r="A36" s="236"/>
      <c r="D36" s="0"/>
      <c r="I36" s="234"/>
      <c r="J36" s="234"/>
      <c r="K36" s="211"/>
      <c r="L36" s="235"/>
      <c r="N36" s="209"/>
      <c r="P36" s="3" t="s">
        <v>19</v>
      </c>
      <c r="R36" s="237"/>
      <c r="S36" s="0"/>
      <c r="T36" s="0"/>
      <c r="U36" s="0"/>
    </row>
    <row r="37" customFormat="false" ht="15.75" hidden="false" customHeight="false" outlineLevel="0" collapsed="false">
      <c r="A37" s="236"/>
      <c r="D37" s="0"/>
      <c r="I37" s="238"/>
      <c r="J37" s="238"/>
      <c r="K37" s="211"/>
      <c r="L37" s="235"/>
      <c r="N37" s="0"/>
      <c r="O37" s="0"/>
      <c r="P37" s="0"/>
      <c r="Q37" s="0"/>
      <c r="R37" s="237"/>
    </row>
    <row r="38" customFormat="false" ht="15.75" hidden="false" customHeight="false" outlineLevel="0" collapsed="false">
      <c r="A38" s="233"/>
      <c r="D38" s="0"/>
      <c r="I38" s="238"/>
      <c r="J38" s="238"/>
      <c r="K38" s="211"/>
      <c r="L38" s="235"/>
      <c r="N38" s="0"/>
      <c r="O38" s="0"/>
      <c r="P38" s="0"/>
      <c r="Q38" s="0"/>
    </row>
    <row r="39" customFormat="false" ht="15.75" hidden="false" customHeight="false" outlineLevel="0" collapsed="false">
      <c r="A39" s="233"/>
      <c r="D39" s="0"/>
      <c r="I39" s="234"/>
      <c r="J39" s="234"/>
      <c r="K39" s="211"/>
      <c r="L39" s="235"/>
      <c r="S39" s="0"/>
      <c r="T39" s="0"/>
      <c r="U39" s="0"/>
    </row>
    <row r="40" customFormat="false" ht="15.75" hidden="false" customHeight="false" outlineLevel="0" collapsed="false">
      <c r="A40" s="239"/>
      <c r="D40" s="0"/>
      <c r="I40" s="234"/>
      <c r="J40" s="234"/>
      <c r="K40" s="211"/>
      <c r="L40" s="235"/>
      <c r="R40" s="0"/>
      <c r="S40" s="0"/>
      <c r="T40" s="0"/>
      <c r="U40" s="0"/>
    </row>
    <row r="41" customFormat="false" ht="20.25" hidden="false" customHeight="false" outlineLevel="0" collapsed="false">
      <c r="A41" s="166"/>
      <c r="D41" s="0"/>
      <c r="I41" s="234"/>
      <c r="J41" s="234"/>
      <c r="K41" s="211"/>
      <c r="L41" s="235"/>
    </row>
    <row r="42" customFormat="false" ht="15.75" hidden="false" customHeight="false" outlineLevel="0" collapsed="false">
      <c r="A42" s="240"/>
      <c r="D42" s="0"/>
      <c r="I42" s="238"/>
      <c r="J42" s="238"/>
      <c r="K42" s="211"/>
      <c r="L42" s="235"/>
    </row>
    <row r="43" customFormat="false" ht="15.75" hidden="false" customHeight="false" outlineLevel="0" collapsed="false">
      <c r="A43" s="241"/>
      <c r="D43" s="0"/>
      <c r="I43" s="238"/>
      <c r="J43" s="238"/>
      <c r="K43" s="211"/>
      <c r="L43" s="235"/>
    </row>
    <row r="44" customFormat="false" ht="15.75" hidden="false" customHeight="false" outlineLevel="0" collapsed="false">
      <c r="A44" s="240"/>
      <c r="D44" s="0"/>
      <c r="I44" s="242"/>
      <c r="J44" s="242"/>
      <c r="K44" s="211"/>
      <c r="L44" s="235"/>
    </row>
    <row r="45" customFormat="false" ht="15.75" hidden="false" customHeight="false" outlineLevel="0" collapsed="false">
      <c r="A45" s="240"/>
      <c r="D45" s="0"/>
      <c r="I45" s="242"/>
      <c r="J45" s="242"/>
      <c r="K45" s="211"/>
      <c r="L45" s="235"/>
    </row>
    <row r="46" customFormat="false" ht="15.75" hidden="false" customHeight="false" outlineLevel="0" collapsed="false">
      <c r="A46" s="240"/>
      <c r="D46" s="0"/>
      <c r="I46" s="238"/>
      <c r="J46" s="238"/>
      <c r="K46" s="211"/>
      <c r="L46" s="235"/>
    </row>
    <row r="47" customFormat="false" ht="34.5" hidden="false" customHeight="true" outlineLevel="0" collapsed="false">
      <c r="A47" s="240"/>
      <c r="D47" s="0"/>
      <c r="I47" s="234"/>
      <c r="J47" s="234"/>
      <c r="K47" s="211"/>
      <c r="L47" s="235"/>
    </row>
    <row r="48" customFormat="false" ht="15.75" hidden="true" customHeight="false" outlineLevel="0" collapsed="false">
      <c r="A48" s="240"/>
      <c r="D48" s="0"/>
      <c r="I48" s="234"/>
      <c r="J48" s="234"/>
      <c r="K48" s="211"/>
      <c r="L48" s="235"/>
    </row>
    <row r="49" customFormat="false" ht="15.75" hidden="true" customHeight="false" outlineLevel="0" collapsed="false">
      <c r="A49" s="240"/>
      <c r="D49" s="0"/>
      <c r="I49" s="238"/>
      <c r="J49" s="238"/>
      <c r="K49" s="211"/>
      <c r="L49" s="235"/>
    </row>
    <row r="50" customFormat="false" ht="15.75" hidden="true" customHeight="false" outlineLevel="0" collapsed="false">
      <c r="A50" s="240"/>
      <c r="D50" s="0"/>
      <c r="I50" s="234"/>
      <c r="J50" s="234"/>
      <c r="K50" s="211"/>
      <c r="L50" s="235"/>
    </row>
    <row r="51" customFormat="false" ht="15.75" hidden="true" customHeight="false" outlineLevel="0" collapsed="false">
      <c r="A51" s="243"/>
      <c r="D51" s="0"/>
      <c r="I51" s="234"/>
      <c r="J51" s="234"/>
      <c r="K51" s="211"/>
      <c r="L51" s="235"/>
    </row>
    <row r="52" customFormat="false" ht="15.75" hidden="true" customHeight="false" outlineLevel="0" collapsed="false">
      <c r="A52" s="241"/>
      <c r="D52" s="0"/>
      <c r="I52" s="234"/>
      <c r="J52" s="234"/>
      <c r="K52" s="211"/>
      <c r="L52" s="235"/>
    </row>
    <row r="53" customFormat="false" ht="15.75" hidden="true" customHeight="false" outlineLevel="0" collapsed="false">
      <c r="A53" s="182"/>
      <c r="D53" s="0"/>
      <c r="I53" s="234"/>
      <c r="J53" s="234"/>
      <c r="K53" s="211"/>
      <c r="L53" s="235"/>
    </row>
    <row r="54" customFormat="false" ht="15.75" hidden="true" customHeight="false" outlineLevel="0" collapsed="false">
      <c r="A54" s="182"/>
      <c r="D54" s="0"/>
      <c r="I54" s="234"/>
      <c r="J54" s="234"/>
      <c r="K54" s="211"/>
      <c r="L54" s="235"/>
    </row>
    <row r="55" customFormat="false" ht="15.75" hidden="true" customHeight="false" outlineLevel="0" collapsed="false">
      <c r="A55" s="182"/>
      <c r="D55" s="0"/>
      <c r="I55" s="234"/>
      <c r="J55" s="234"/>
      <c r="K55" s="211"/>
      <c r="L55" s="235"/>
    </row>
    <row r="56" customFormat="false" ht="15.75" hidden="true" customHeight="false" outlineLevel="0" collapsed="false">
      <c r="A56" s="182"/>
      <c r="D56" s="0"/>
      <c r="I56" s="234"/>
      <c r="J56" s="234"/>
      <c r="K56" s="211"/>
      <c r="L56" s="235"/>
    </row>
    <row r="57" customFormat="false" ht="15.75" hidden="false" customHeight="false" outlineLevel="0" collapsed="false">
      <c r="A57" s="182"/>
      <c r="D57" s="0"/>
      <c r="I57" s="234"/>
      <c r="J57" s="234"/>
      <c r="K57" s="211"/>
      <c r="L57" s="235"/>
    </row>
    <row r="58" customFormat="false" ht="15.75" hidden="false" customHeight="false" outlineLevel="0" collapsed="false">
      <c r="A58" s="182"/>
      <c r="D58" s="0"/>
      <c r="I58" s="234"/>
      <c r="J58" s="234"/>
      <c r="K58" s="211"/>
      <c r="L58" s="235"/>
    </row>
    <row r="59" customFormat="false" ht="24" hidden="false" customHeight="true" outlineLevel="0" collapsed="false">
      <c r="A59" s="182"/>
      <c r="D59" s="0"/>
      <c r="I59" s="242"/>
      <c r="J59" s="242"/>
      <c r="K59" s="211"/>
      <c r="L59" s="235"/>
    </row>
    <row r="60" customFormat="false" ht="15.75" hidden="true" customHeight="false" outlineLevel="0" collapsed="false">
      <c r="A60" s="182"/>
      <c r="D60" s="0"/>
      <c r="I60" s="238"/>
      <c r="J60" s="238"/>
      <c r="K60" s="211"/>
      <c r="L60" s="235"/>
    </row>
    <row r="61" customFormat="false" ht="15.75" hidden="false" customHeight="false" outlineLevel="0" collapsed="false">
      <c r="A61" s="233"/>
      <c r="D61" s="0"/>
      <c r="I61" s="242"/>
      <c r="J61" s="242"/>
      <c r="K61" s="211"/>
      <c r="L61" s="235"/>
    </row>
    <row r="62" customFormat="false" ht="15.75" hidden="false" customHeight="false" outlineLevel="0" collapsed="false">
      <c r="A62" s="239"/>
      <c r="D62" s="0"/>
      <c r="I62" s="242"/>
      <c r="J62" s="242"/>
      <c r="K62" s="211"/>
      <c r="L62" s="235"/>
    </row>
    <row r="63" customFormat="false" ht="15.75" hidden="false" customHeight="false" outlineLevel="0" collapsed="false">
      <c r="A63" s="233"/>
      <c r="D63" s="0"/>
      <c r="I63" s="242"/>
      <c r="J63" s="242"/>
      <c r="K63" s="211"/>
      <c r="L63" s="235"/>
    </row>
    <row r="64" customFormat="false" ht="15.75" hidden="false" customHeight="false" outlineLevel="0" collapsed="false">
      <c r="A64" s="233"/>
      <c r="D64" s="0"/>
      <c r="I64" s="242"/>
      <c r="J64" s="242"/>
      <c r="K64" s="211"/>
      <c r="L64" s="235"/>
    </row>
    <row r="65" customFormat="false" ht="17.25" hidden="false" customHeight="true" outlineLevel="0" collapsed="false">
      <c r="A65" s="166"/>
      <c r="D65" s="0"/>
      <c r="I65" s="242"/>
      <c r="J65" s="242"/>
      <c r="K65" s="211"/>
      <c r="L65" s="235"/>
      <c r="W65" s="242"/>
      <c r="X65" s="242"/>
      <c r="Y65" s="242"/>
      <c r="Z65" s="242"/>
    </row>
    <row r="66" customFormat="false" ht="15.75" hidden="false" customHeight="false" outlineLevel="0" collapsed="false">
      <c r="A66" s="233"/>
      <c r="D66" s="0"/>
      <c r="G66" s="1" t="s">
        <v>19</v>
      </c>
      <c r="I66" s="242"/>
      <c r="J66" s="242"/>
      <c r="K66" s="211"/>
      <c r="L66" s="235"/>
    </row>
    <row r="67" customFormat="false" ht="15.75" hidden="false" customHeight="false" outlineLevel="0" collapsed="false">
      <c r="A67" s="241"/>
      <c r="D67" s="0"/>
      <c r="I67" s="242"/>
      <c r="J67" s="242"/>
      <c r="K67" s="211"/>
      <c r="L67" s="235"/>
    </row>
    <row r="68" customFormat="false" ht="15.75" hidden="false" customHeight="false" outlineLevel="0" collapsed="false">
      <c r="A68" s="182"/>
      <c r="D68" s="0"/>
      <c r="I68" s="244"/>
      <c r="J68" s="244"/>
      <c r="K68" s="211"/>
      <c r="L68" s="235"/>
    </row>
    <row r="69" customFormat="false" ht="15.75" hidden="false" customHeight="false" outlineLevel="0" collapsed="false">
      <c r="A69" s="182"/>
      <c r="D69" s="0"/>
      <c r="I69" s="242"/>
      <c r="J69" s="242"/>
      <c r="K69" s="211"/>
      <c r="L69" s="235"/>
    </row>
    <row r="70" customFormat="false" ht="15.75" hidden="false" customHeight="false" outlineLevel="0" collapsed="false">
      <c r="A70" s="182"/>
      <c r="D70" s="0"/>
      <c r="I70" s="238"/>
      <c r="J70" s="238"/>
      <c r="K70" s="211"/>
      <c r="L70" s="235"/>
    </row>
    <row r="71" customFormat="false" ht="15.75" hidden="tru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5.75" hidden="true" customHeight="false" outlineLevel="0" collapsed="false">
      <c r="A72" s="245"/>
      <c r="D72" s="0"/>
      <c r="I72" s="234"/>
      <c r="J72" s="234"/>
      <c r="K72" s="211"/>
      <c r="L72" s="235"/>
    </row>
    <row r="73" customFormat="false" ht="17.25" hidden="true" customHeight="true" outlineLevel="0" collapsed="false">
      <c r="A73" s="113"/>
      <c r="D73" s="0"/>
      <c r="I73" s="234"/>
      <c r="J73" s="234"/>
      <c r="K73" s="211"/>
      <c r="L73" s="235"/>
    </row>
    <row r="74" customFormat="false" ht="20.25" hidden="true" customHeight="false" outlineLevel="0" collapsed="false">
      <c r="A74" s="166"/>
      <c r="D74" s="0"/>
      <c r="I74" s="234"/>
      <c r="J74" s="234"/>
      <c r="K74" s="211"/>
      <c r="L74" s="235"/>
    </row>
    <row r="75" customFormat="false" ht="20.25" hidden="true" customHeight="false" outlineLevel="0" collapsed="false">
      <c r="A75" s="166"/>
      <c r="D75" s="0"/>
      <c r="I75" s="234"/>
      <c r="J75" s="234"/>
      <c r="K75" s="211"/>
      <c r="L75" s="235"/>
    </row>
    <row r="76" customFormat="false" ht="15.75" hidden="true" customHeight="false" outlineLevel="0" collapsed="false">
      <c r="D76" s="0"/>
      <c r="I76" s="234"/>
      <c r="J76" s="234"/>
      <c r="K76" s="211"/>
      <c r="L76" s="235"/>
    </row>
    <row r="77" customFormat="false" ht="15.75" hidden="true" customHeight="false" outlineLevel="0" collapsed="false">
      <c r="D77" s="0"/>
      <c r="I77" s="242"/>
      <c r="J77" s="242"/>
      <c r="K77" s="211"/>
      <c r="L77" s="235"/>
    </row>
    <row r="78" customFormat="false" ht="15.75" hidden="true" customHeight="false" outlineLevel="0" collapsed="false">
      <c r="D78" s="0"/>
      <c r="I78" s="242"/>
      <c r="J78" s="242"/>
      <c r="K78" s="211"/>
      <c r="L78" s="235"/>
    </row>
    <row r="79" customFormat="false" ht="15.75" hidden="true" customHeight="false" outlineLevel="0" collapsed="false">
      <c r="I79" s="244"/>
      <c r="J79" s="244"/>
      <c r="K79" s="211"/>
      <c r="L79" s="235"/>
      <c r="W79" s="134"/>
      <c r="X79" s="134"/>
    </row>
    <row r="80" customFormat="false" ht="15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5.75" hidden="false" customHeight="false" outlineLevel="0" collapsed="false">
      <c r="I81" s="244"/>
      <c r="J81" s="244"/>
      <c r="K81" s="211"/>
      <c r="L81" s="235"/>
    </row>
    <row r="82" customFormat="false" ht="15.75" hidden="false" customHeight="false" outlineLevel="0" collapsed="false">
      <c r="I82" s="242"/>
      <c r="J82" s="242"/>
      <c r="K82" s="211"/>
      <c r="L82" s="134"/>
    </row>
    <row r="83" customFormat="false" ht="20.25" hidden="true" customHeight="true" outlineLevel="0" collapsed="false">
      <c r="I83" s="242"/>
      <c r="J83" s="242"/>
      <c r="K83" s="211"/>
      <c r="L83" s="134"/>
    </row>
    <row r="84" customFormat="false" ht="15.75" hidden="true" customHeight="false" outlineLevel="0" collapsed="false">
      <c r="I84" s="242"/>
      <c r="J84" s="242"/>
      <c r="K84" s="211"/>
      <c r="L84" s="134"/>
      <c r="W84" s="134"/>
    </row>
    <row r="85" customFormat="false" ht="15.75" hidden="false" customHeight="false" outlineLevel="0" collapsed="false">
      <c r="I85" s="242"/>
      <c r="J85" s="242"/>
      <c r="K85" s="211"/>
      <c r="L85" s="134"/>
      <c r="X85" s="2"/>
    </row>
    <row r="86" customFormat="false" ht="15.75" hidden="false" customHeight="false" outlineLevel="0" collapsed="false">
      <c r="I86" s="242"/>
      <c r="J86" s="242"/>
      <c r="K86" s="211"/>
      <c r="L86" s="134"/>
      <c r="X86" s="2"/>
    </row>
    <row r="87" customFormat="false" ht="15.75" hidden="false" customHeight="false" outlineLevel="0" collapsed="false">
      <c r="I87" s="242"/>
      <c r="J87" s="242"/>
      <c r="K87" s="211"/>
      <c r="L87" s="134"/>
    </row>
    <row r="88" customFormat="false" ht="15.75" hidden="false" customHeight="false" outlineLevel="0" collapsed="false">
      <c r="I88" s="242"/>
      <c r="J88" s="242"/>
      <c r="K88" s="211"/>
      <c r="L88" s="134"/>
      <c r="X88" s="2"/>
    </row>
    <row r="89" customFormat="false" ht="12" hidden="false" customHeight="true" outlineLevel="0" collapsed="false">
      <c r="I89" s="242"/>
      <c r="J89" s="242"/>
      <c r="K89" s="211"/>
      <c r="L89" s="134"/>
      <c r="X89" s="2"/>
    </row>
    <row r="90" customFormat="false" ht="15.75" hidden="true" customHeight="false" outlineLevel="0" collapsed="false">
      <c r="I90" s="242"/>
      <c r="J90" s="242"/>
      <c r="K90" s="211"/>
      <c r="L90" s="134"/>
      <c r="X90" s="2"/>
    </row>
    <row r="91" customFormat="false" ht="15.75" hidden="true" customHeight="false" outlineLevel="0" collapsed="false">
      <c r="I91" s="238"/>
      <c r="J91" s="238"/>
      <c r="K91" s="211"/>
      <c r="L91" s="134"/>
      <c r="X91" s="2"/>
    </row>
    <row r="92" customFormat="false" ht="21.75" hidden="false" customHeight="true" outlineLevel="0" collapsed="false">
      <c r="I92" s="246"/>
      <c r="J92" s="246"/>
      <c r="K92" s="211"/>
      <c r="L92" s="134"/>
      <c r="X92" s="2"/>
    </row>
    <row r="93" customFormat="false" ht="6.75" hidden="false" customHeight="true" outlineLevel="0" collapsed="false">
      <c r="I93" s="246"/>
      <c r="J93" s="246"/>
      <c r="K93" s="211"/>
      <c r="L93" s="134"/>
      <c r="X93" s="2"/>
    </row>
    <row r="94" customFormat="false" ht="15.75" hidden="false" customHeight="false" outlineLevel="0" collapsed="false">
      <c r="I94" s="246"/>
      <c r="J94" s="246"/>
      <c r="K94" s="211"/>
      <c r="L94" s="134"/>
      <c r="X94" s="2"/>
    </row>
    <row r="95" customFormat="false" ht="15.75" hidden="false" customHeight="false" outlineLevel="0" collapsed="false">
      <c r="I95" s="242"/>
      <c r="J95" s="242"/>
      <c r="K95" s="211"/>
      <c r="L95" s="134"/>
      <c r="X95" s="2"/>
      <c r="Y95" s="237"/>
    </row>
    <row r="96" customFormat="false" ht="22.5" hidden="false" customHeight="true" outlineLevel="0" collapsed="false">
      <c r="I96" s="242"/>
      <c r="J96" s="242"/>
      <c r="K96" s="211"/>
      <c r="L96" s="134"/>
    </row>
    <row r="97" customFormat="false" ht="22.5" hidden="false" customHeight="true" outlineLevel="0" collapsed="false">
      <c r="I97" s="242"/>
      <c r="J97" s="242"/>
      <c r="K97" s="211"/>
      <c r="L97" s="134"/>
    </row>
    <row r="98" customFormat="false" ht="15.75" hidden="false" customHeight="false" outlineLevel="0" collapsed="false">
      <c r="I98" s="242"/>
      <c r="J98" s="242"/>
      <c r="K98" s="211"/>
      <c r="L98" s="134"/>
    </row>
    <row r="99" customFormat="false" ht="15.75" hidden="false" customHeight="false" outlineLevel="0" collapsed="false">
      <c r="I99" s="242"/>
      <c r="J99" s="242"/>
      <c r="K99" s="211"/>
      <c r="L99" s="134"/>
    </row>
    <row r="100" customFormat="false" ht="15.75" hidden="false" customHeight="false" outlineLevel="0" collapsed="false">
      <c r="I100" s="242"/>
      <c r="J100" s="242"/>
      <c r="K100" s="211"/>
      <c r="L100" s="134"/>
    </row>
    <row r="101" customFormat="false" ht="15.75" hidden="false" customHeight="false" outlineLevel="0" collapsed="false">
      <c r="I101" s="235"/>
      <c r="J101" s="235"/>
      <c r="K101" s="211"/>
      <c r="L101" s="134"/>
    </row>
    <row r="102" customFormat="false" ht="15.75" hidden="false" customHeight="false" outlineLevel="0" collapsed="false">
      <c r="I102" s="134"/>
      <c r="J102" s="134"/>
      <c r="K102" s="112"/>
      <c r="L102" s="134"/>
      <c r="X102" s="88"/>
      <c r="Y102" s="88"/>
    </row>
    <row r="103" customFormat="false" ht="15.75" hidden="false" customHeight="false" outlineLevel="0" collapsed="false">
      <c r="I103" s="134"/>
      <c r="J103" s="134"/>
      <c r="K103" s="112"/>
      <c r="L103" s="134"/>
      <c r="W103" s="177"/>
      <c r="X103" s="178"/>
      <c r="Y103" s="88"/>
    </row>
    <row r="104" customFormat="false" ht="15.75" hidden="false" customHeight="false" outlineLevel="0" collapsed="false">
      <c r="I104" s="134"/>
      <c r="J104" s="134"/>
      <c r="K104" s="112"/>
      <c r="L104" s="134"/>
      <c r="W104" s="177"/>
      <c r="X104" s="88"/>
      <c r="Y104" s="88"/>
    </row>
    <row r="105" customFormat="false" ht="15.75" hidden="false" customHeight="false" outlineLevel="0" collapsed="false">
      <c r="I105" s="134"/>
      <c r="J105" s="134"/>
      <c r="K105" s="112"/>
      <c r="L105" s="134"/>
      <c r="W105" s="177"/>
      <c r="X105" s="178"/>
      <c r="Y105" s="88"/>
    </row>
    <row r="106" customFormat="false" ht="17.25" hidden="false" customHeight="true" outlineLevel="0" collapsed="false">
      <c r="I106" s="134"/>
      <c r="J106" s="134"/>
      <c r="K106" s="112"/>
      <c r="L106" s="134"/>
      <c r="W106" s="177"/>
      <c r="X106" s="178"/>
      <c r="Y106" s="88"/>
    </row>
    <row r="107" customFormat="false" ht="15.75" hidden="true" customHeight="false" outlineLevel="0" collapsed="false">
      <c r="I107" s="134"/>
      <c r="J107" s="134"/>
      <c r="K107" s="112"/>
      <c r="L107" s="134"/>
      <c r="W107" s="177"/>
      <c r="X107" s="178"/>
      <c r="Y107" s="88"/>
    </row>
    <row r="108" customFormat="false" ht="15.75" hidden="true" customHeight="false" outlineLevel="0" collapsed="false">
      <c r="I108" s="134"/>
      <c r="J108" s="134"/>
      <c r="K108" s="112"/>
      <c r="L108" s="134"/>
      <c r="W108" s="177"/>
      <c r="X108" s="178"/>
      <c r="Y108" s="88"/>
    </row>
    <row r="109" customFormat="false" ht="9" hidden="false" customHeight="true" outlineLevel="0" collapsed="false">
      <c r="A109" s="88"/>
      <c r="I109" s="134"/>
      <c r="J109" s="134"/>
      <c r="K109" s="112"/>
      <c r="L109" s="134"/>
      <c r="W109" s="177"/>
      <c r="X109" s="178"/>
      <c r="Y109" s="88"/>
    </row>
    <row r="110" customFormat="false" ht="6.75" hidden="false" customHeight="true" outlineLevel="0" collapsed="false">
      <c r="A110" s="88"/>
      <c r="I110" s="134"/>
      <c r="J110" s="134"/>
      <c r="K110" s="112"/>
      <c r="L110" s="134"/>
      <c r="W110" s="177"/>
      <c r="X110" s="178"/>
      <c r="Y110" s="88"/>
    </row>
    <row r="111" customFormat="false" ht="18.75" hidden="false" customHeight="true" outlineLevel="0" collapsed="false">
      <c r="A111" s="88"/>
      <c r="I111" s="134"/>
      <c r="J111" s="134"/>
      <c r="K111" s="112"/>
      <c r="L111" s="134"/>
      <c r="W111" s="177"/>
      <c r="X111" s="178"/>
      <c r="Y111" s="88"/>
    </row>
    <row r="112" customFormat="false" ht="7.5" hidden="false" customHeight="true" outlineLevel="0" collapsed="false">
      <c r="I112" s="134"/>
      <c r="J112" s="134"/>
      <c r="K112" s="112"/>
      <c r="L112" s="134"/>
      <c r="W112" s="177"/>
      <c r="X112" s="178"/>
      <c r="Y112" s="88"/>
    </row>
    <row r="113" customFormat="false" ht="15.75" hidden="false" customHeight="false" outlineLevel="0" collapsed="false">
      <c r="I113" s="134"/>
      <c r="J113" s="134"/>
      <c r="K113" s="112"/>
      <c r="L113" s="134"/>
      <c r="X113" s="88"/>
      <c r="Y113" s="88"/>
    </row>
    <row r="114" customFormat="false" ht="15.75" hidden="false" customHeight="false" outlineLevel="0" collapsed="false">
      <c r="I114" s="134"/>
      <c r="J114" s="134"/>
      <c r="K114" s="112"/>
      <c r="L114" s="134"/>
      <c r="X114" s="88"/>
      <c r="Y114" s="88"/>
    </row>
    <row r="115" customFormat="false" ht="15.75" hidden="true" customHeight="false" outlineLevel="0" collapsed="false">
      <c r="I115" s="134"/>
      <c r="J115" s="134"/>
      <c r="K115" s="112"/>
      <c r="L115" s="134"/>
      <c r="X115" s="88"/>
      <c r="Y115" s="88"/>
    </row>
    <row r="116" customFormat="false" ht="18.75" hidden="true" customHeight="true" outlineLevel="0" collapsed="false">
      <c r="I116" s="134"/>
      <c r="J116" s="134"/>
      <c r="K116" s="112"/>
      <c r="L116" s="134"/>
      <c r="X116" s="88"/>
      <c r="Y116" s="88"/>
    </row>
    <row r="117" customFormat="false" ht="15.75" hidden="true" customHeight="false" outlineLevel="0" collapsed="false">
      <c r="I117" s="134"/>
      <c r="J117" s="134"/>
      <c r="K117" s="112"/>
      <c r="L117" s="134"/>
      <c r="X117" s="88"/>
      <c r="Y117" s="88"/>
    </row>
    <row r="118" customFormat="false" ht="20.25" hidden="true" customHeight="true" outlineLevel="0" collapsed="false">
      <c r="I118" s="134"/>
      <c r="J118" s="134"/>
      <c r="K118" s="112"/>
      <c r="L118" s="134"/>
      <c r="X118" s="88"/>
      <c r="Y118" s="88"/>
    </row>
    <row r="119" customFormat="false" ht="15.75" hidden="true" customHeight="false" outlineLevel="0" collapsed="false">
      <c r="I119" s="134"/>
      <c r="J119" s="134"/>
      <c r="K119" s="112"/>
      <c r="L119" s="134"/>
      <c r="W119" s="177"/>
      <c r="X119" s="88"/>
      <c r="Y119" s="88"/>
    </row>
    <row r="120" customFormat="false" ht="15.75" hidden="false" customHeight="false" outlineLevel="0" collapsed="false">
      <c r="I120" s="134"/>
      <c r="J120" s="134"/>
      <c r="K120" s="112"/>
      <c r="L120" s="134"/>
      <c r="X120" s="88"/>
      <c r="Y120" s="88"/>
    </row>
    <row r="121" customFormat="false" ht="15.75" hidden="true" customHeight="false" outlineLevel="0" collapsed="false">
      <c r="I121" s="134"/>
      <c r="J121" s="134"/>
      <c r="K121" s="112"/>
      <c r="L121" s="134"/>
      <c r="X121" s="88"/>
      <c r="Y121" s="88"/>
    </row>
    <row r="122" customFormat="false" ht="15.75" hidden="true" customHeight="false" outlineLevel="0" collapsed="false"/>
    <row r="123" customFormat="false" ht="15.75" hidden="true" customHeight="false" outlineLevel="0" collapsed="false">
      <c r="W123" s="2"/>
      <c r="X123" s="237"/>
      <c r="Y123" s="88"/>
    </row>
    <row r="124" customFormat="false" ht="15.75" hidden="false" customHeight="false" outlineLevel="0" collapsed="false">
      <c r="W124" s="2"/>
      <c r="X124" s="237"/>
      <c r="Y124" s="237"/>
      <c r="Z124" s="237"/>
      <c r="AA124" s="2"/>
    </row>
    <row r="125" customFormat="false" ht="15.75" hidden="false" customHeight="false" outlineLevel="0" collapsed="false">
      <c r="W125" s="2"/>
      <c r="X125" s="237"/>
    </row>
    <row r="126" customFormat="false" ht="15.75" hidden="false" customHeight="false" outlineLevel="0" collapsed="false">
      <c r="W126" s="2"/>
      <c r="X126" s="237"/>
    </row>
    <row r="127" customFormat="false" ht="15.75" hidden="false" customHeight="false" outlineLevel="0" collapsed="false">
      <c r="K127" s="0"/>
      <c r="L127" s="0"/>
    </row>
    <row r="129" customFormat="false" ht="15.75" hidden="false" customHeight="false" outlineLevel="0" collapsed="false">
      <c r="A129" s="126"/>
    </row>
    <row r="131" customFormat="false" ht="15.75" hidden="false" customHeight="false" outlineLevel="0" collapsed="false">
      <c r="A131" s="126"/>
      <c r="W131" s="2"/>
      <c r="X131" s="237"/>
    </row>
    <row r="132" customFormat="false" ht="15.75" hidden="false" customHeight="false" outlineLevel="0" collapsed="false">
      <c r="A132" s="126"/>
    </row>
    <row r="133" customFormat="false" ht="15.75" hidden="false" customHeight="false" outlineLevel="0" collapsed="false">
      <c r="A133" s="126"/>
    </row>
    <row r="134" customFormat="false" ht="15.75" hidden="false" customHeight="false" outlineLevel="0" collapsed="false">
      <c r="A134" s="126"/>
    </row>
    <row r="135" customFormat="false" ht="15.75" hidden="false" customHeight="false" outlineLevel="0" collapsed="false">
      <c r="A135" s="126"/>
      <c r="W135" s="2"/>
    </row>
    <row r="136" customFormat="false" ht="15.75" hidden="false" customHeight="false" outlineLevel="0" collapsed="false">
      <c r="A136" s="126"/>
      <c r="W136" s="2"/>
    </row>
    <row r="137" customFormat="false" ht="15.75" hidden="false" customHeight="false" outlineLevel="0" collapsed="false">
      <c r="A137" s="126"/>
      <c r="W137" s="2"/>
    </row>
    <row r="138" customFormat="false" ht="15.75" hidden="true" customHeight="false" outlineLevel="0" collapsed="false">
      <c r="A138" s="126"/>
    </row>
    <row r="139" customFormat="false" ht="15.75" hidden="false" customHeight="false" outlineLevel="0" collapsed="false">
      <c r="A139" s="126"/>
    </row>
    <row r="140" customFormat="false" ht="15.75" hidden="false" customHeight="false" outlineLevel="0" collapsed="false">
      <c r="A140" s="126"/>
    </row>
    <row r="141" customFormat="false" ht="18.75" hidden="true" customHeight="true" outlineLevel="0" collapsed="false">
      <c r="A141" s="126"/>
    </row>
    <row r="142" customFormat="false" ht="15.75" hidden="false" customHeight="false" outlineLevel="0" collapsed="false">
      <c r="A142" s="126"/>
    </row>
    <row r="143" customFormat="false" ht="15.75" hidden="false" customHeight="false" outlineLevel="0" collapsed="false">
      <c r="A143" s="126"/>
    </row>
    <row r="144" customFormat="false" ht="21.75" hidden="true" customHeight="true" outlineLevel="0" collapsed="false">
      <c r="A144" s="126"/>
    </row>
    <row r="145" customFormat="false" ht="15.75" hidden="true" customHeight="false" outlineLevel="0" collapsed="false">
      <c r="A145" s="126"/>
    </row>
    <row r="146" customFormat="false" ht="15.75" hidden="true" customHeight="false" outlineLevel="0" collapsed="false">
      <c r="A146" s="126"/>
    </row>
    <row r="147" customFormat="false" ht="15.75" hidden="true" customHeight="false" outlineLevel="0" collapsed="false">
      <c r="W147" s="177"/>
      <c r="X147" s="178"/>
    </row>
    <row r="148" customFormat="false" ht="15.75" hidden="true" customHeight="false" outlineLevel="0" collapsed="false">
      <c r="K148" s="3" t="n">
        <v>5923.32861526273</v>
      </c>
      <c r="W148" s="177"/>
      <c r="X148" s="178"/>
    </row>
    <row r="149" customFormat="false" ht="15.75" hidden="true" customHeight="false" outlineLevel="0" collapsed="false">
      <c r="K149" s="3" t="n">
        <v>0</v>
      </c>
    </row>
    <row r="150" customFormat="false" ht="15.75" hidden="true" customHeight="false" outlineLevel="0" collapsed="false">
      <c r="K150" s="3" t="n">
        <v>5923.32861526273</v>
      </c>
    </row>
    <row r="151" customFormat="false" ht="15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5.75" hidden="false" customHeight="false" outlineLevel="0" collapsed="false">
      <c r="K152" s="3" t="n">
        <v>0</v>
      </c>
    </row>
    <row r="153" customFormat="false" ht="15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5.75" hidden="false" customHeight="false" outlineLevel="0" collapsed="false">
      <c r="K154" s="3" t="n">
        <v>-2243.48</v>
      </c>
    </row>
    <row r="155" customFormat="false" ht="15.75" hidden="true" customHeight="false" outlineLevel="0" collapsed="false"/>
    <row r="156" customFormat="false" ht="15.75" hidden="false" customHeight="false" outlineLevel="0" collapsed="false">
      <c r="K156" s="3" t="n">
        <v>998027.060385078</v>
      </c>
    </row>
  </sheetData>
  <mergeCells count="9">
    <mergeCell ref="I6:K6"/>
    <mergeCell ref="C7:D7"/>
    <mergeCell ref="F7:G7"/>
    <mergeCell ref="I7:K7"/>
    <mergeCell ref="M7:Q7"/>
    <mergeCell ref="A10:D10"/>
    <mergeCell ref="A21:F21"/>
    <mergeCell ref="A22:F22"/>
    <mergeCell ref="G23:L23"/>
  </mergeCells>
  <printOptions headings="false" gridLines="false" gridLinesSet="true" horizontalCentered="true" verticalCentered="false"/>
  <pageMargins left="0.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1541520</xdr:colOff>
                    <xdr:row>3</xdr:row>
                    <xdr:rowOff>85320</xdr:rowOff>
                  </from>
                  <to>
                    <xdr:col>1</xdr:col>
                    <xdr:colOff>0</xdr:colOff>
                    <xdr:row>5</xdr:row>
                    <xdr:rowOff>123480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1521360</xdr:colOff>
                    <xdr:row>2</xdr:row>
                    <xdr:rowOff>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47" width="46.28"/>
    <col collapsed="false" customWidth="true" hidden="false" outlineLevel="0" max="2" min="2" style="248" width="25.85"/>
    <col collapsed="false" customWidth="true" hidden="false" outlineLevel="0" max="7" min="3" style="248" width="26.13"/>
    <col collapsed="false" customWidth="true" hidden="false" outlineLevel="0" max="8" min="8" style="248" width="11.42"/>
    <col collapsed="false" customWidth="true" hidden="false" outlineLevel="0" max="9" min="9" style="249" width="8.85"/>
    <col collapsed="false" customWidth="true" hidden="false" outlineLevel="0" max="11" min="10" style="249" width="7.56"/>
    <col collapsed="false" customWidth="true" hidden="false" outlineLevel="0" max="15" min="12" style="249" width="6.28"/>
    <col collapsed="false" customWidth="true" hidden="false" outlineLevel="0" max="16" min="16" style="250" width="8.41"/>
    <col collapsed="false" customWidth="true" hidden="false" outlineLevel="0" max="24" min="17" style="250" width="6.28"/>
    <col collapsed="false" customWidth="false" hidden="false" outlineLevel="0" max="30" min="25" style="250" width="9.14"/>
    <col collapsed="false" customWidth="true" hidden="false" outlineLevel="0" max="31" min="31" style="250" width="9.99"/>
    <col collapsed="false" customWidth="false" hidden="false" outlineLevel="0" max="33" min="32" style="250" width="9.14"/>
    <col collapsed="false" customWidth="false" hidden="false" outlineLevel="0" max="73" min="34" style="249" width="9.14"/>
    <col collapsed="false" customWidth="true" hidden="false" outlineLevel="0" max="74" min="74" style="249" width="11.99"/>
    <col collapsed="false" customWidth="false" hidden="false" outlineLevel="0" max="124" min="75" style="249" width="9.14"/>
    <col collapsed="false" customWidth="true" hidden="false" outlineLevel="0" max="125" min="125" style="249" width="11.56"/>
    <col collapsed="false" customWidth="false" hidden="false" outlineLevel="0" max="130" min="126" style="249" width="9.14"/>
    <col collapsed="false" customWidth="true" hidden="false" outlineLevel="0" max="132" min="131" style="249" width="14.28"/>
    <col collapsed="false" customWidth="true" hidden="false" outlineLevel="0" max="133" min="133" style="249" width="12.56"/>
    <col collapsed="false" customWidth="false" hidden="false" outlineLevel="0" max="134" min="134" style="249" width="9.14"/>
    <col collapsed="false" customWidth="true" hidden="false" outlineLevel="0" max="135" min="135" style="249" width="10.13"/>
    <col collapsed="false" customWidth="true" hidden="false" outlineLevel="0" max="136" min="136" style="249" width="10.41"/>
    <col collapsed="false" customWidth="false" hidden="false" outlineLevel="0" max="141" min="137" style="249" width="9.14"/>
    <col collapsed="false" customWidth="true" hidden="false" outlineLevel="0" max="142" min="142" style="249" width="9.7"/>
    <col collapsed="false" customWidth="false" hidden="false" outlineLevel="0" max="152" min="143" style="249" width="9.14"/>
    <col collapsed="false" customWidth="true" hidden="false" outlineLevel="0" max="153" min="153" style="249" width="9.7"/>
    <col collapsed="false" customWidth="false" hidden="false" outlineLevel="0" max="155" min="154" style="249" width="9.14"/>
    <col collapsed="false" customWidth="true" hidden="false" outlineLevel="0" max="156" min="156" style="249" width="12.28"/>
    <col collapsed="false" customWidth="false" hidden="false" outlineLevel="0" max="257" min="157" style="249" width="9.14"/>
  </cols>
  <sheetData>
    <row r="1" customFormat="false" ht="19.5" hidden="false" customHeight="false" outlineLevel="0" collapsed="false">
      <c r="A1" s="251" t="s">
        <v>33</v>
      </c>
      <c r="B1" s="252"/>
      <c r="C1" s="253"/>
      <c r="D1" s="249"/>
      <c r="E1" s="249"/>
      <c r="F1" s="0"/>
      <c r="G1" s="249"/>
      <c r="H1" s="249"/>
    </row>
    <row r="2" customFormat="false" ht="19.5" hidden="false" customHeight="false" outlineLevel="0" collapsed="false">
      <c r="A2" s="251" t="e">
        <f aca="false">"As of "&amp;TEXT(#NAME? [6]Summary!$P$4,"mmmm d, yyyy")</f>
        <v>#NAME?</v>
      </c>
      <c r="B2" s="252"/>
      <c r="C2" s="253"/>
      <c r="D2" s="249"/>
      <c r="E2" s="249"/>
      <c r="F2" s="0"/>
      <c r="G2" s="249"/>
      <c r="H2" s="249"/>
    </row>
    <row r="3" customFormat="false" ht="18" hidden="false" customHeight="true" outlineLevel="0" collapsed="false">
      <c r="A3" s="254"/>
      <c r="B3" s="252"/>
      <c r="C3" s="255" t="s">
        <v>34</v>
      </c>
      <c r="D3" s="256" t="s">
        <v>35</v>
      </c>
      <c r="E3" s="256"/>
      <c r="F3" s="257"/>
      <c r="G3" s="249"/>
      <c r="H3" s="249"/>
    </row>
    <row r="4" customFormat="false" ht="15.75" hidden="false" customHeight="false" outlineLevel="0" collapsed="false">
      <c r="A4" s="258" t="s">
        <v>36</v>
      </c>
      <c r="B4" s="259" t="s">
        <v>37</v>
      </c>
      <c r="C4" s="260" t="s">
        <v>38</v>
      </c>
      <c r="D4" s="261" t="s">
        <v>39</v>
      </c>
      <c r="E4" s="261" t="s">
        <v>40</v>
      </c>
      <c r="F4" s="261" t="s">
        <v>41</v>
      </c>
      <c r="G4" s="261" t="s">
        <v>42</v>
      </c>
      <c r="H4" s="261"/>
      <c r="I4" s="261"/>
      <c r="J4" s="261"/>
      <c r="K4" s="261"/>
      <c r="L4" s="261"/>
      <c r="M4" s="261"/>
      <c r="N4" s="261"/>
      <c r="O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  <c r="IO4" s="261"/>
      <c r="IP4" s="261"/>
      <c r="IQ4" s="261"/>
      <c r="IR4" s="261"/>
      <c r="IS4" s="261"/>
      <c r="IT4" s="261"/>
      <c r="IU4" s="261"/>
      <c r="IV4" s="261"/>
      <c r="IW4" s="261"/>
    </row>
    <row r="5" customFormat="false" ht="15.75" hidden="false" customHeight="false" outlineLevel="0" collapsed="false">
      <c r="A5" s="262" t="s">
        <v>43</v>
      </c>
      <c r="B5" s="259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  <c r="DK5" s="261"/>
      <c r="DL5" s="261"/>
      <c r="DM5" s="261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  <c r="IO5" s="261"/>
      <c r="IP5" s="261"/>
      <c r="IQ5" s="261"/>
      <c r="IR5" s="261"/>
      <c r="IS5" s="261"/>
      <c r="IT5" s="261"/>
      <c r="IU5" s="261"/>
      <c r="IV5" s="261"/>
      <c r="IW5" s="261"/>
    </row>
    <row r="6" customFormat="false" ht="15.75" hidden="false" customHeight="false" outlineLevel="0" collapsed="false">
      <c r="A6" s="263"/>
      <c r="B6" s="264"/>
      <c r="C6" s="265"/>
      <c r="D6" s="250"/>
      <c r="E6" s="250"/>
      <c r="F6" s="250"/>
      <c r="G6" s="250"/>
      <c r="H6" s="261"/>
      <c r="I6" s="261"/>
      <c r="J6" s="261"/>
      <c r="K6" s="261"/>
      <c r="L6" s="261"/>
      <c r="M6" s="261"/>
      <c r="N6" s="261"/>
      <c r="O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  <c r="IW6" s="261"/>
    </row>
    <row r="7" customFormat="false" ht="15.75" hidden="false" customHeight="false" outlineLevel="0" collapsed="false">
      <c r="A7" s="263" t="s">
        <v>44</v>
      </c>
      <c r="B7" s="264" t="n">
        <f aca="false">SUM(C7:G7)</f>
        <v>4423.06146862</v>
      </c>
      <c r="C7" s="265" t="n">
        <f aca="false">+'ENOVATE DPR2'!M13</f>
        <v>4178.60216271</v>
      </c>
      <c r="D7" s="261" t="n">
        <v>-8.73250421999767</v>
      </c>
      <c r="E7" s="266" t="n">
        <v>-436.9593314</v>
      </c>
      <c r="F7" s="261" t="n">
        <v>487.667680450001</v>
      </c>
      <c r="G7" s="250" t="n">
        <v>202.483461079998</v>
      </c>
      <c r="H7" s="261"/>
      <c r="I7" s="261"/>
      <c r="J7" s="261"/>
      <c r="K7" s="261"/>
      <c r="L7" s="261"/>
      <c r="M7" s="261"/>
      <c r="N7" s="261"/>
      <c r="O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  <c r="IW7" s="261"/>
    </row>
    <row r="8" customFormat="false" ht="16.5" hidden="false" customHeight="false" outlineLevel="0" collapsed="false">
      <c r="A8" s="267"/>
      <c r="B8" s="268"/>
      <c r="C8" s="269"/>
      <c r="D8" s="270"/>
      <c r="E8" s="270"/>
      <c r="F8" s="270"/>
      <c r="G8" s="270"/>
      <c r="H8" s="261"/>
      <c r="I8" s="261"/>
      <c r="J8" s="261"/>
      <c r="K8" s="261"/>
      <c r="L8" s="261"/>
      <c r="M8" s="261"/>
      <c r="N8" s="261"/>
      <c r="O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  <c r="IW8" s="261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  <c r="IW9" s="261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  <c r="IW10" s="261"/>
    </row>
    <row r="11" customFormat="false" ht="20.25" hidden="false" customHeight="false" outlineLevel="0" collapsed="false">
      <c r="A11" s="0"/>
      <c r="B11" s="0"/>
      <c r="C11" s="271" t="n">
        <v>13</v>
      </c>
      <c r="D11" s="271" t="n">
        <v>12</v>
      </c>
      <c r="E11" s="271" t="n">
        <v>11</v>
      </c>
      <c r="F11" s="271" t="n">
        <v>10</v>
      </c>
      <c r="G11" s="271" t="n">
        <v>7</v>
      </c>
      <c r="H11" s="271" t="n">
        <v>6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  <c r="IW11" s="261"/>
    </row>
    <row r="12" customFormat="false" ht="20.25" hidden="false" customHeight="false" outlineLevel="0" collapsed="false">
      <c r="A12" s="0"/>
      <c r="B12" s="0"/>
      <c r="C12" s="271"/>
      <c r="D12" s="271"/>
      <c r="E12" s="271"/>
      <c r="F12" s="271"/>
      <c r="G12" s="271"/>
      <c r="H12" s="271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  <c r="IW12" s="261"/>
    </row>
    <row r="13" customFormat="false" ht="20.25" hidden="false" customHeight="false" outlineLevel="0" collapsed="false">
      <c r="A13" s="0"/>
      <c r="B13" s="272" t="n">
        <f aca="false">SUM(C13:G13)</f>
        <v>78</v>
      </c>
      <c r="C13" s="273" t="n">
        <v>17</v>
      </c>
      <c r="D13" s="271" t="n">
        <v>84</v>
      </c>
      <c r="E13" s="271" t="n">
        <v>12</v>
      </c>
      <c r="F13" s="271" t="n">
        <v>-54</v>
      </c>
      <c r="G13" s="271" t="n">
        <v>19</v>
      </c>
      <c r="H13" s="271" t="n">
        <v>-53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  <c r="IW13" s="261"/>
    </row>
    <row r="14" customFormat="false" ht="20.25" hidden="false" customHeight="false" outlineLevel="0" collapsed="false">
      <c r="A14" s="0"/>
      <c r="B14" s="0"/>
      <c r="C14" s="271"/>
      <c r="D14" s="271"/>
      <c r="E14" s="271"/>
      <c r="F14" s="271"/>
      <c r="G14" s="271"/>
      <c r="H14" s="271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  <c r="IW14" s="261"/>
    </row>
    <row r="15" customFormat="false" ht="20.25" hidden="false" customHeight="false" outlineLevel="0" collapsed="false">
      <c r="A15" s="0"/>
      <c r="B15" s="0"/>
      <c r="C15" s="271"/>
      <c r="D15" s="271"/>
      <c r="E15" s="271"/>
      <c r="F15" s="271"/>
      <c r="G15" s="271"/>
      <c r="H15" s="271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  <c r="IW15" s="261"/>
    </row>
    <row r="16" customFormat="false" ht="20.25" hidden="false" customHeight="false" outlineLevel="0" collapsed="false">
      <c r="A16" s="0"/>
      <c r="B16" s="0"/>
      <c r="C16" s="271"/>
      <c r="D16" s="271"/>
      <c r="E16" s="271"/>
      <c r="F16" s="271"/>
      <c r="G16" s="271"/>
      <c r="H16" s="271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  <c r="IW16" s="261"/>
    </row>
    <row r="17" customFormat="false" ht="20.25" hidden="false" customHeight="false" outlineLevel="0" collapsed="false">
      <c r="A17" s="0"/>
      <c r="B17" s="0"/>
      <c r="C17" s="271"/>
      <c r="D17" s="271"/>
      <c r="E17" s="271"/>
      <c r="F17" s="271"/>
      <c r="G17" s="271"/>
      <c r="H17" s="271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  <c r="IW17" s="261"/>
    </row>
    <row r="18" customFormat="false" ht="20.25" hidden="false" customHeight="false" outlineLevel="0" collapsed="false">
      <c r="A18" s="0"/>
      <c r="B18" s="0"/>
      <c r="C18" s="271"/>
      <c r="D18" s="271"/>
      <c r="E18" s="271"/>
      <c r="F18" s="271"/>
      <c r="G18" s="271"/>
      <c r="H18" s="271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  <c r="IW18" s="261"/>
    </row>
    <row r="19" customFormat="false" ht="20.25" hidden="false" customHeight="false" outlineLevel="0" collapsed="false">
      <c r="A19" s="0"/>
      <c r="B19" s="0"/>
      <c r="C19" s="271"/>
      <c r="D19" s="271"/>
      <c r="E19" s="271"/>
      <c r="F19" s="271"/>
      <c r="G19" s="271"/>
      <c r="H19" s="271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  <c r="IW19" s="261"/>
    </row>
    <row r="20" customFormat="false" ht="18" hidden="false" customHeight="true" outlineLevel="0" collapsed="false">
      <c r="A20" s="0"/>
      <c r="B20" s="0"/>
      <c r="C20" s="271"/>
      <c r="D20" s="271"/>
      <c r="E20" s="271"/>
      <c r="F20" s="271"/>
      <c r="G20" s="271"/>
      <c r="H20" s="271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  <c r="IW20" s="250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  <c r="IW21" s="250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  <c r="IW22" s="250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  <c r="IW23" s="250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  <c r="IW24" s="250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  <c r="IW25" s="250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  <c r="IW26" s="250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  <c r="IW27" s="250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  <c r="IW28" s="250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  <c r="IW29" s="250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  <c r="IW30" s="250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  <c r="IW31" s="250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  <c r="IW32" s="250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  <c r="IW33" s="250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  <c r="IW34" s="250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  <c r="IW35" s="250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  <c r="IW36" s="250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  <c r="IW37" s="250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  <c r="IW38" s="250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  <c r="IW39" s="250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  <c r="IW40" s="250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  <c r="IW41" s="250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  <c r="IQ42" s="250"/>
      <c r="IR42" s="250"/>
      <c r="IS42" s="250"/>
      <c r="IT42" s="250"/>
      <c r="IU42" s="250"/>
      <c r="IV42" s="250"/>
      <c r="IW42" s="250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  <c r="FF43" s="250"/>
      <c r="FG43" s="250"/>
      <c r="FH43" s="250"/>
      <c r="FI43" s="250"/>
      <c r="FJ43" s="250"/>
      <c r="FK43" s="250"/>
      <c r="FL43" s="250"/>
      <c r="FM43" s="250"/>
      <c r="FN43" s="250"/>
      <c r="FO43" s="250"/>
      <c r="FP43" s="250"/>
      <c r="FQ43" s="250"/>
      <c r="FR43" s="250"/>
      <c r="FS43" s="250"/>
      <c r="FT43" s="250"/>
      <c r="FU43" s="250"/>
      <c r="FV43" s="250"/>
      <c r="FW43" s="250"/>
      <c r="FX43" s="250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0"/>
      <c r="HS43" s="250"/>
      <c r="HT43" s="250"/>
      <c r="HU43" s="250"/>
      <c r="HV43" s="250"/>
      <c r="HW43" s="250"/>
      <c r="HX43" s="250"/>
      <c r="HY43" s="250"/>
      <c r="HZ43" s="250"/>
      <c r="IA43" s="250"/>
      <c r="IB43" s="250"/>
      <c r="IC43" s="250"/>
      <c r="ID43" s="250"/>
      <c r="IE43" s="250"/>
      <c r="IF43" s="250"/>
      <c r="IG43" s="250"/>
      <c r="IH43" s="250"/>
      <c r="II43" s="250"/>
      <c r="IJ43" s="250"/>
      <c r="IK43" s="250"/>
      <c r="IL43" s="250"/>
      <c r="IM43" s="250"/>
      <c r="IN43" s="250"/>
      <c r="IO43" s="250"/>
      <c r="IP43" s="250"/>
      <c r="IQ43" s="250"/>
      <c r="IR43" s="250"/>
      <c r="IS43" s="250"/>
      <c r="IT43" s="250"/>
      <c r="IU43" s="250"/>
      <c r="IV43" s="250"/>
      <c r="IW43" s="250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0"/>
      <c r="HS44" s="250"/>
      <c r="HT44" s="250"/>
      <c r="HU44" s="250"/>
      <c r="HV44" s="250"/>
      <c r="HW44" s="250"/>
      <c r="HX44" s="250"/>
      <c r="HY44" s="250"/>
      <c r="HZ44" s="250"/>
      <c r="IA44" s="250"/>
      <c r="IB44" s="250"/>
      <c r="IC44" s="250"/>
      <c r="ID44" s="250"/>
      <c r="IE44" s="250"/>
      <c r="IF44" s="250"/>
      <c r="IG44" s="250"/>
      <c r="IH44" s="250"/>
      <c r="II44" s="250"/>
      <c r="IJ44" s="250"/>
      <c r="IK44" s="250"/>
      <c r="IL44" s="250"/>
      <c r="IM44" s="250"/>
      <c r="IN44" s="250"/>
      <c r="IO44" s="250"/>
      <c r="IP44" s="250"/>
      <c r="IQ44" s="250"/>
      <c r="IR44" s="250"/>
      <c r="IS44" s="250"/>
      <c r="IT44" s="250"/>
      <c r="IU44" s="250"/>
      <c r="IV44" s="250"/>
      <c r="IW44" s="250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  <c r="EB45" s="250"/>
      <c r="EC45" s="250"/>
      <c r="ED45" s="250"/>
      <c r="EE45" s="250"/>
      <c r="EF45" s="250"/>
      <c r="EG45" s="250"/>
      <c r="EH45" s="250"/>
      <c r="EI45" s="250"/>
      <c r="EJ45" s="250"/>
      <c r="EK45" s="250"/>
      <c r="EL45" s="250"/>
      <c r="EM45" s="250"/>
      <c r="EN45" s="250"/>
      <c r="EO45" s="250"/>
      <c r="EP45" s="250"/>
      <c r="EQ45" s="250"/>
      <c r="ER45" s="250"/>
      <c r="ES45" s="250"/>
      <c r="ET45" s="250"/>
      <c r="EU45" s="250"/>
      <c r="EV45" s="250"/>
      <c r="EW45" s="250"/>
      <c r="EX45" s="250"/>
      <c r="EY45" s="250"/>
      <c r="EZ45" s="250"/>
      <c r="FA45" s="250"/>
      <c r="FB45" s="250"/>
      <c r="FC45" s="250"/>
      <c r="FD45" s="250"/>
      <c r="FE45" s="250"/>
      <c r="FF45" s="250"/>
      <c r="FG45" s="250"/>
      <c r="FH45" s="250"/>
      <c r="FI45" s="250"/>
      <c r="FJ45" s="250"/>
      <c r="FK45" s="250"/>
      <c r="FL45" s="250"/>
      <c r="FM45" s="250"/>
      <c r="FN45" s="250"/>
      <c r="FO45" s="250"/>
      <c r="FP45" s="250"/>
      <c r="FQ45" s="250"/>
      <c r="FR45" s="250"/>
      <c r="FS45" s="250"/>
      <c r="FT45" s="250"/>
      <c r="FU45" s="250"/>
      <c r="FV45" s="250"/>
      <c r="FW45" s="250"/>
      <c r="FX45" s="250"/>
      <c r="FY45" s="250"/>
      <c r="FZ45" s="250"/>
      <c r="GA45" s="250"/>
      <c r="GB45" s="250"/>
      <c r="GC45" s="250"/>
      <c r="GD45" s="250"/>
      <c r="GE45" s="250"/>
      <c r="GF45" s="250"/>
      <c r="GG45" s="250"/>
      <c r="GH45" s="250"/>
      <c r="GI45" s="250"/>
      <c r="GJ45" s="250"/>
      <c r="GK45" s="250"/>
      <c r="GL45" s="250"/>
      <c r="GM45" s="250"/>
      <c r="GN45" s="250"/>
      <c r="GO45" s="250"/>
      <c r="GP45" s="250"/>
      <c r="GQ45" s="250"/>
      <c r="GR45" s="250"/>
      <c r="GS45" s="250"/>
      <c r="GT45" s="250"/>
      <c r="GU45" s="250"/>
      <c r="GV45" s="250"/>
      <c r="GW45" s="250"/>
      <c r="GX45" s="250"/>
      <c r="GY45" s="250"/>
      <c r="GZ45" s="250"/>
      <c r="HA45" s="250"/>
      <c r="HB45" s="250"/>
      <c r="HC45" s="250"/>
      <c r="HD45" s="250"/>
      <c r="HE45" s="250"/>
      <c r="HF45" s="250"/>
      <c r="HG45" s="250"/>
      <c r="HH45" s="250"/>
      <c r="HI45" s="250"/>
      <c r="HJ45" s="250"/>
      <c r="HK45" s="250"/>
      <c r="HL45" s="250"/>
      <c r="HM45" s="250"/>
      <c r="HN45" s="250"/>
      <c r="HO45" s="250"/>
      <c r="HP45" s="250"/>
      <c r="HQ45" s="250"/>
      <c r="HR45" s="250"/>
      <c r="HS45" s="250"/>
      <c r="HT45" s="250"/>
      <c r="HU45" s="250"/>
      <c r="HV45" s="250"/>
      <c r="HW45" s="250"/>
      <c r="HX45" s="250"/>
      <c r="HY45" s="250"/>
      <c r="HZ45" s="250"/>
      <c r="IA45" s="250"/>
      <c r="IB45" s="250"/>
      <c r="IC45" s="250"/>
      <c r="ID45" s="250"/>
      <c r="IE45" s="250"/>
      <c r="IF45" s="250"/>
      <c r="IG45" s="250"/>
      <c r="IH45" s="250"/>
      <c r="II45" s="250"/>
      <c r="IJ45" s="250"/>
      <c r="IK45" s="250"/>
      <c r="IL45" s="250"/>
      <c r="IM45" s="250"/>
      <c r="IN45" s="250"/>
      <c r="IO45" s="250"/>
      <c r="IP45" s="250"/>
      <c r="IQ45" s="250"/>
      <c r="IR45" s="250"/>
      <c r="IS45" s="250"/>
      <c r="IT45" s="250"/>
      <c r="IU45" s="250"/>
      <c r="IV45" s="250"/>
      <c r="IW45" s="250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0"/>
      <c r="FW46" s="250"/>
      <c r="FX46" s="250"/>
      <c r="FY46" s="250"/>
      <c r="FZ46" s="250"/>
      <c r="GA46" s="250"/>
      <c r="GB46" s="250"/>
      <c r="GC46" s="250"/>
      <c r="GD46" s="250"/>
      <c r="GE46" s="250"/>
      <c r="GF46" s="250"/>
      <c r="GG46" s="250"/>
      <c r="GH46" s="250"/>
      <c r="GI46" s="250"/>
      <c r="GJ46" s="250"/>
      <c r="GK46" s="250"/>
      <c r="GL46" s="250"/>
      <c r="GM46" s="250"/>
      <c r="GN46" s="250"/>
      <c r="GO46" s="250"/>
      <c r="GP46" s="250"/>
      <c r="GQ46" s="250"/>
      <c r="GR46" s="250"/>
      <c r="GS46" s="250"/>
      <c r="GT46" s="250"/>
      <c r="GU46" s="250"/>
      <c r="GV46" s="250"/>
      <c r="GW46" s="250"/>
      <c r="GX46" s="250"/>
      <c r="GY46" s="250"/>
      <c r="GZ46" s="250"/>
      <c r="HA46" s="250"/>
      <c r="HB46" s="250"/>
      <c r="HC46" s="250"/>
      <c r="HD46" s="250"/>
      <c r="HE46" s="250"/>
      <c r="HF46" s="250"/>
      <c r="HG46" s="250"/>
      <c r="HH46" s="250"/>
      <c r="HI46" s="250"/>
      <c r="HJ46" s="250"/>
      <c r="HK46" s="250"/>
      <c r="HL46" s="250"/>
      <c r="HM46" s="250"/>
      <c r="HN46" s="250"/>
      <c r="HO46" s="250"/>
      <c r="HP46" s="250"/>
      <c r="HQ46" s="250"/>
      <c r="HR46" s="250"/>
      <c r="HS46" s="250"/>
      <c r="HT46" s="250"/>
      <c r="HU46" s="250"/>
      <c r="HV46" s="250"/>
      <c r="HW46" s="250"/>
      <c r="HX46" s="250"/>
      <c r="HY46" s="250"/>
      <c r="HZ46" s="250"/>
      <c r="IA46" s="250"/>
      <c r="IB46" s="250"/>
      <c r="IC46" s="250"/>
      <c r="ID46" s="250"/>
      <c r="IE46" s="250"/>
      <c r="IF46" s="250"/>
      <c r="IG46" s="250"/>
      <c r="IH46" s="250"/>
      <c r="II46" s="250"/>
      <c r="IJ46" s="250"/>
      <c r="IK46" s="250"/>
      <c r="IL46" s="250"/>
      <c r="IM46" s="250"/>
      <c r="IN46" s="250"/>
      <c r="IO46" s="250"/>
      <c r="IP46" s="250"/>
      <c r="IQ46" s="250"/>
      <c r="IR46" s="250"/>
      <c r="IS46" s="250"/>
      <c r="IT46" s="250"/>
      <c r="IU46" s="250"/>
      <c r="IV46" s="250"/>
      <c r="IW46" s="250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0"/>
      <c r="DS47" s="250"/>
      <c r="DT47" s="250"/>
      <c r="DU47" s="250"/>
      <c r="DV47" s="250"/>
      <c r="DW47" s="250"/>
      <c r="DX47" s="250"/>
      <c r="DY47" s="250"/>
      <c r="DZ47" s="250"/>
      <c r="EA47" s="250"/>
      <c r="EB47" s="250"/>
      <c r="EC47" s="250"/>
      <c r="ED47" s="250"/>
      <c r="EE47" s="250"/>
      <c r="EF47" s="250"/>
      <c r="EG47" s="250"/>
      <c r="EH47" s="250"/>
      <c r="EI47" s="250"/>
      <c r="EJ47" s="250"/>
      <c r="EK47" s="250"/>
      <c r="EL47" s="250"/>
      <c r="EM47" s="250"/>
      <c r="EN47" s="250"/>
      <c r="EO47" s="250"/>
      <c r="EP47" s="250"/>
      <c r="EQ47" s="250"/>
      <c r="ER47" s="250"/>
      <c r="ES47" s="250"/>
      <c r="ET47" s="250"/>
      <c r="EU47" s="250"/>
      <c r="EV47" s="250"/>
      <c r="EW47" s="250"/>
      <c r="EX47" s="250"/>
      <c r="EY47" s="250"/>
      <c r="EZ47" s="250"/>
      <c r="FA47" s="250"/>
      <c r="FB47" s="250"/>
      <c r="FC47" s="250"/>
      <c r="FD47" s="250"/>
      <c r="FE47" s="250"/>
      <c r="FF47" s="250"/>
      <c r="FG47" s="250"/>
      <c r="FH47" s="250"/>
      <c r="FI47" s="250"/>
      <c r="FJ47" s="250"/>
      <c r="FK47" s="250"/>
      <c r="FL47" s="250"/>
      <c r="FM47" s="250"/>
      <c r="FN47" s="250"/>
      <c r="FO47" s="250"/>
      <c r="FP47" s="250"/>
      <c r="FQ47" s="250"/>
      <c r="FR47" s="250"/>
      <c r="FS47" s="250"/>
      <c r="FT47" s="250"/>
      <c r="FU47" s="250"/>
      <c r="FV47" s="250"/>
      <c r="FW47" s="250"/>
      <c r="FX47" s="250"/>
      <c r="FY47" s="250"/>
      <c r="FZ47" s="250"/>
      <c r="GA47" s="250"/>
      <c r="GB47" s="250"/>
      <c r="GC47" s="250"/>
      <c r="GD47" s="250"/>
      <c r="GE47" s="250"/>
      <c r="GF47" s="250"/>
      <c r="GG47" s="250"/>
      <c r="GH47" s="250"/>
      <c r="GI47" s="250"/>
      <c r="GJ47" s="250"/>
      <c r="GK47" s="250"/>
      <c r="GL47" s="250"/>
      <c r="GM47" s="250"/>
      <c r="GN47" s="250"/>
      <c r="GO47" s="250"/>
      <c r="GP47" s="250"/>
      <c r="GQ47" s="250"/>
      <c r="GR47" s="250"/>
      <c r="GS47" s="250"/>
      <c r="GT47" s="250"/>
      <c r="GU47" s="250"/>
      <c r="GV47" s="250"/>
      <c r="GW47" s="250"/>
      <c r="GX47" s="250"/>
      <c r="GY47" s="250"/>
      <c r="GZ47" s="250"/>
      <c r="HA47" s="250"/>
      <c r="HB47" s="250"/>
      <c r="HC47" s="250"/>
      <c r="HD47" s="250"/>
      <c r="HE47" s="250"/>
      <c r="HF47" s="250"/>
      <c r="HG47" s="250"/>
      <c r="HH47" s="250"/>
      <c r="HI47" s="250"/>
      <c r="HJ47" s="250"/>
      <c r="HK47" s="250"/>
      <c r="HL47" s="250"/>
      <c r="HM47" s="250"/>
      <c r="HN47" s="250"/>
      <c r="HO47" s="250"/>
      <c r="HP47" s="250"/>
      <c r="HQ47" s="250"/>
      <c r="HR47" s="250"/>
      <c r="HS47" s="250"/>
      <c r="HT47" s="250"/>
      <c r="HU47" s="250"/>
      <c r="HV47" s="250"/>
      <c r="HW47" s="250"/>
      <c r="HX47" s="250"/>
      <c r="HY47" s="250"/>
      <c r="HZ47" s="250"/>
      <c r="IA47" s="250"/>
      <c r="IB47" s="250"/>
      <c r="IC47" s="250"/>
      <c r="ID47" s="250"/>
      <c r="IE47" s="250"/>
      <c r="IF47" s="250"/>
      <c r="IG47" s="250"/>
      <c r="IH47" s="250"/>
      <c r="II47" s="250"/>
      <c r="IJ47" s="250"/>
      <c r="IK47" s="250"/>
      <c r="IL47" s="250"/>
      <c r="IM47" s="250"/>
      <c r="IN47" s="250"/>
      <c r="IO47" s="250"/>
      <c r="IP47" s="250"/>
      <c r="IQ47" s="250"/>
      <c r="IR47" s="250"/>
      <c r="IS47" s="250"/>
      <c r="IT47" s="250"/>
      <c r="IU47" s="250"/>
      <c r="IV47" s="250"/>
      <c r="IW47" s="250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 s="250"/>
      <c r="CZ48" s="250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0"/>
      <c r="DL48" s="250"/>
      <c r="DM48" s="250"/>
      <c r="DN48" s="250"/>
      <c r="DO48" s="250"/>
      <c r="DP48" s="250"/>
      <c r="DQ48" s="250"/>
      <c r="DR48" s="250"/>
      <c r="DS48" s="250"/>
      <c r="DT48" s="250"/>
      <c r="DU48" s="250"/>
      <c r="DV48" s="250"/>
      <c r="DW48" s="250"/>
      <c r="DX48" s="250"/>
      <c r="DY48" s="250"/>
      <c r="DZ48" s="250"/>
      <c r="EA48" s="250"/>
      <c r="EB48" s="250"/>
      <c r="EC48" s="250"/>
      <c r="ED48" s="250"/>
      <c r="EE48" s="250"/>
      <c r="EF48" s="250"/>
      <c r="EG48" s="250"/>
      <c r="EH48" s="250"/>
      <c r="EI48" s="250"/>
      <c r="EJ48" s="250"/>
      <c r="EK48" s="250"/>
      <c r="EL48" s="250"/>
      <c r="EM48" s="250"/>
      <c r="EN48" s="250"/>
      <c r="EO48" s="250"/>
      <c r="EP48" s="250"/>
      <c r="EQ48" s="250"/>
      <c r="ER48" s="250"/>
      <c r="ES48" s="250"/>
      <c r="ET48" s="250"/>
      <c r="EU48" s="250"/>
      <c r="EV48" s="250"/>
      <c r="EW48" s="250"/>
      <c r="EX48" s="250"/>
      <c r="EY48" s="250"/>
      <c r="EZ48" s="250"/>
      <c r="FA48" s="250"/>
      <c r="FB48" s="250"/>
      <c r="FC48" s="250"/>
      <c r="FD48" s="250"/>
      <c r="FE48" s="250"/>
      <c r="FF48" s="250"/>
      <c r="FG48" s="250"/>
      <c r="FH48" s="250"/>
      <c r="FI48" s="250"/>
      <c r="FJ48" s="250"/>
      <c r="FK48" s="250"/>
      <c r="FL48" s="250"/>
      <c r="FM48" s="250"/>
      <c r="FN48" s="250"/>
      <c r="FO48" s="250"/>
      <c r="FP48" s="250"/>
      <c r="FQ48" s="250"/>
      <c r="FR48" s="250"/>
      <c r="FS48" s="250"/>
      <c r="FT48" s="250"/>
      <c r="FU48" s="250"/>
      <c r="FV48" s="250"/>
      <c r="FW48" s="250"/>
      <c r="FX48" s="250"/>
      <c r="FY48" s="250"/>
      <c r="FZ48" s="250"/>
      <c r="GA48" s="250"/>
      <c r="GB48" s="250"/>
      <c r="GC48" s="250"/>
      <c r="GD48" s="250"/>
      <c r="GE48" s="250"/>
      <c r="GF48" s="250"/>
      <c r="GG48" s="250"/>
      <c r="GH48" s="250"/>
      <c r="GI48" s="250"/>
      <c r="GJ48" s="250"/>
      <c r="GK48" s="250"/>
      <c r="GL48" s="250"/>
      <c r="GM48" s="250"/>
      <c r="GN48" s="250"/>
      <c r="GO48" s="250"/>
      <c r="GP48" s="250"/>
      <c r="GQ48" s="250"/>
      <c r="GR48" s="250"/>
      <c r="GS48" s="250"/>
      <c r="GT48" s="250"/>
      <c r="GU48" s="250"/>
      <c r="GV48" s="250"/>
      <c r="GW48" s="250"/>
      <c r="GX48" s="250"/>
      <c r="GY48" s="250"/>
      <c r="GZ48" s="250"/>
      <c r="HA48" s="250"/>
      <c r="HB48" s="250"/>
      <c r="HC48" s="250"/>
      <c r="HD48" s="250"/>
      <c r="HE48" s="250"/>
      <c r="HF48" s="250"/>
      <c r="HG48" s="250"/>
      <c r="HH48" s="250"/>
      <c r="HI48" s="250"/>
      <c r="HJ48" s="250"/>
      <c r="HK48" s="250"/>
      <c r="HL48" s="250"/>
      <c r="HM48" s="250"/>
      <c r="HN48" s="250"/>
      <c r="HO48" s="250"/>
      <c r="HP48" s="250"/>
      <c r="HQ48" s="250"/>
      <c r="HR48" s="250"/>
      <c r="HS48" s="250"/>
      <c r="HT48" s="250"/>
      <c r="HU48" s="250"/>
      <c r="HV48" s="250"/>
      <c r="HW48" s="250"/>
      <c r="HX48" s="250"/>
      <c r="HY48" s="250"/>
      <c r="HZ48" s="250"/>
      <c r="IA48" s="250"/>
      <c r="IB48" s="250"/>
      <c r="IC48" s="250"/>
      <c r="ID48" s="250"/>
      <c r="IE48" s="250"/>
      <c r="IF48" s="250"/>
      <c r="IG48" s="250"/>
      <c r="IH48" s="250"/>
      <c r="II48" s="250"/>
      <c r="IJ48" s="250"/>
      <c r="IK48" s="250"/>
      <c r="IL48" s="250"/>
      <c r="IM48" s="250"/>
      <c r="IN48" s="250"/>
      <c r="IO48" s="250"/>
      <c r="IP48" s="250"/>
      <c r="IQ48" s="250"/>
      <c r="IR48" s="250"/>
      <c r="IS48" s="250"/>
      <c r="IT48" s="250"/>
      <c r="IU48" s="250"/>
      <c r="IV48" s="250"/>
      <c r="IW48" s="250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0"/>
      <c r="CB49" s="250"/>
      <c r="CC49" s="250"/>
      <c r="CD49" s="250"/>
      <c r="CE49" s="250"/>
      <c r="CF49" s="250"/>
      <c r="CG49" s="250"/>
      <c r="CH49" s="250"/>
      <c r="CI49" s="250"/>
      <c r="CJ49" s="250"/>
      <c r="CK49" s="250"/>
      <c r="CL49" s="250"/>
      <c r="CM49" s="250"/>
      <c r="CN49" s="250"/>
      <c r="CO49" s="250"/>
      <c r="CP49" s="250"/>
      <c r="CQ49" s="250"/>
      <c r="CR49" s="250"/>
      <c r="CS49" s="250"/>
      <c r="CT49" s="250"/>
      <c r="CU49" s="250"/>
      <c r="CV49" s="250"/>
      <c r="CW49" s="250"/>
      <c r="CX49" s="250"/>
      <c r="CY49" s="250"/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0"/>
      <c r="DS49" s="250"/>
      <c r="DT49" s="250"/>
      <c r="DU49" s="250"/>
      <c r="DV49" s="250"/>
      <c r="DW49" s="250"/>
      <c r="DX49" s="250"/>
      <c r="DY49" s="250"/>
      <c r="DZ49" s="250"/>
      <c r="EA49" s="250"/>
      <c r="EB49" s="250"/>
      <c r="EC49" s="250"/>
      <c r="ED49" s="250"/>
      <c r="EE49" s="250"/>
      <c r="EF49" s="250"/>
      <c r="EG49" s="250"/>
      <c r="EH49" s="250"/>
      <c r="EI49" s="250"/>
      <c r="EJ49" s="250"/>
      <c r="EK49" s="250"/>
      <c r="EL49" s="250"/>
      <c r="EM49" s="250"/>
      <c r="EN49" s="250"/>
      <c r="EO49" s="250"/>
      <c r="EP49" s="250"/>
      <c r="EQ49" s="250"/>
      <c r="ER49" s="250"/>
      <c r="ES49" s="250"/>
      <c r="ET49" s="250"/>
      <c r="EU49" s="250"/>
      <c r="EV49" s="250"/>
      <c r="EW49" s="250"/>
      <c r="EX49" s="250"/>
      <c r="EY49" s="250"/>
      <c r="EZ49" s="250"/>
      <c r="FA49" s="250"/>
      <c r="FB49" s="250"/>
      <c r="FC49" s="250"/>
      <c r="FD49" s="250"/>
      <c r="FE49" s="250"/>
      <c r="FF49" s="250"/>
      <c r="FG49" s="250"/>
      <c r="FH49" s="250"/>
      <c r="FI49" s="250"/>
      <c r="FJ49" s="250"/>
      <c r="FK49" s="250"/>
      <c r="FL49" s="250"/>
      <c r="FM49" s="250"/>
      <c r="FN49" s="250"/>
      <c r="FO49" s="250"/>
      <c r="FP49" s="250"/>
      <c r="FQ49" s="250"/>
      <c r="FR49" s="250"/>
      <c r="FS49" s="250"/>
      <c r="FT49" s="250"/>
      <c r="FU49" s="250"/>
      <c r="FV49" s="250"/>
      <c r="FW49" s="250"/>
      <c r="FX49" s="250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0"/>
      <c r="HS49" s="250"/>
      <c r="HT49" s="250"/>
      <c r="HU49" s="250"/>
      <c r="HV49" s="250"/>
      <c r="HW49" s="250"/>
      <c r="HX49" s="250"/>
      <c r="HY49" s="250"/>
      <c r="HZ49" s="250"/>
      <c r="IA49" s="250"/>
      <c r="IB49" s="250"/>
      <c r="IC49" s="250"/>
      <c r="ID49" s="250"/>
      <c r="IE49" s="250"/>
      <c r="IF49" s="250"/>
      <c r="IG49" s="250"/>
      <c r="IH49" s="250"/>
      <c r="II49" s="250"/>
      <c r="IJ49" s="250"/>
      <c r="IK49" s="250"/>
      <c r="IL49" s="250"/>
      <c r="IM49" s="250"/>
      <c r="IN49" s="250"/>
      <c r="IO49" s="250"/>
      <c r="IP49" s="250"/>
      <c r="IQ49" s="250"/>
      <c r="IR49" s="250"/>
      <c r="IS49" s="250"/>
      <c r="IT49" s="250"/>
      <c r="IU49" s="250"/>
      <c r="IV49" s="250"/>
      <c r="IW49" s="250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  <c r="EB50" s="250"/>
      <c r="EC50" s="250"/>
      <c r="ED50" s="250"/>
      <c r="EE50" s="250"/>
      <c r="EF50" s="250"/>
      <c r="EG50" s="250"/>
      <c r="EH50" s="250"/>
      <c r="EI50" s="250"/>
      <c r="EJ50" s="250"/>
      <c r="EK50" s="250"/>
      <c r="EL50" s="250"/>
      <c r="EM50" s="250"/>
      <c r="EN50" s="250"/>
      <c r="EO50" s="250"/>
      <c r="EP50" s="250"/>
      <c r="EQ50" s="250"/>
      <c r="ER50" s="250"/>
      <c r="ES50" s="250"/>
      <c r="ET50" s="250"/>
      <c r="EU50" s="250"/>
      <c r="EV50" s="250"/>
      <c r="EW50" s="250"/>
      <c r="EX50" s="250"/>
      <c r="EY50" s="250"/>
      <c r="EZ50" s="250"/>
      <c r="FA50" s="250"/>
      <c r="FB50" s="250"/>
      <c r="FC50" s="250"/>
      <c r="FD50" s="250"/>
      <c r="FE50" s="250"/>
      <c r="FF50" s="250"/>
      <c r="FG50" s="250"/>
      <c r="FH50" s="250"/>
      <c r="FI50" s="250"/>
      <c r="FJ50" s="250"/>
      <c r="FK50" s="250"/>
      <c r="FL50" s="250"/>
      <c r="FM50" s="250"/>
      <c r="FN50" s="250"/>
      <c r="FO50" s="250"/>
      <c r="FP50" s="250"/>
      <c r="FQ50" s="250"/>
      <c r="FR50" s="250"/>
      <c r="FS50" s="250"/>
      <c r="FT50" s="250"/>
      <c r="FU50" s="250"/>
      <c r="FV50" s="250"/>
      <c r="FW50" s="250"/>
      <c r="FX50" s="250"/>
      <c r="FY50" s="250"/>
      <c r="FZ50" s="250"/>
      <c r="GA50" s="250"/>
      <c r="GB50" s="250"/>
      <c r="GC50" s="250"/>
      <c r="GD50" s="250"/>
      <c r="GE50" s="250"/>
      <c r="GF50" s="250"/>
      <c r="GG50" s="250"/>
      <c r="GH50" s="250"/>
      <c r="GI50" s="250"/>
      <c r="GJ50" s="250"/>
      <c r="GK50" s="250"/>
      <c r="GL50" s="250"/>
      <c r="GM50" s="250"/>
      <c r="GN50" s="250"/>
      <c r="GO50" s="250"/>
      <c r="GP50" s="250"/>
      <c r="GQ50" s="250"/>
      <c r="GR50" s="250"/>
      <c r="GS50" s="250"/>
      <c r="GT50" s="250"/>
      <c r="GU50" s="250"/>
      <c r="GV50" s="250"/>
      <c r="GW50" s="250"/>
      <c r="GX50" s="250"/>
      <c r="GY50" s="250"/>
      <c r="GZ50" s="250"/>
      <c r="HA50" s="250"/>
      <c r="HB50" s="250"/>
      <c r="HC50" s="250"/>
      <c r="HD50" s="250"/>
      <c r="HE50" s="250"/>
      <c r="HF50" s="250"/>
      <c r="HG50" s="250"/>
      <c r="HH50" s="250"/>
      <c r="HI50" s="250"/>
      <c r="HJ50" s="250"/>
      <c r="HK50" s="250"/>
      <c r="HL50" s="250"/>
      <c r="HM50" s="250"/>
      <c r="HN50" s="250"/>
      <c r="HO50" s="250"/>
      <c r="HP50" s="250"/>
      <c r="HQ50" s="250"/>
      <c r="HR50" s="250"/>
      <c r="HS50" s="250"/>
      <c r="HT50" s="250"/>
      <c r="HU50" s="250"/>
      <c r="HV50" s="250"/>
      <c r="HW50" s="250"/>
      <c r="HX50" s="250"/>
      <c r="HY50" s="250"/>
      <c r="HZ50" s="250"/>
      <c r="IA50" s="250"/>
      <c r="IB50" s="250"/>
      <c r="IC50" s="250"/>
      <c r="ID50" s="250"/>
      <c r="IE50" s="250"/>
      <c r="IF50" s="250"/>
      <c r="IG50" s="250"/>
      <c r="IH50" s="250"/>
      <c r="II50" s="250"/>
      <c r="IJ50" s="250"/>
      <c r="IK50" s="250"/>
      <c r="IL50" s="250"/>
      <c r="IM50" s="250"/>
      <c r="IN50" s="250"/>
      <c r="IO50" s="250"/>
      <c r="IP50" s="250"/>
      <c r="IQ50" s="250"/>
      <c r="IR50" s="250"/>
      <c r="IS50" s="250"/>
      <c r="IT50" s="250"/>
      <c r="IU50" s="250"/>
      <c r="IV50" s="250"/>
      <c r="IW50" s="250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  <c r="DD51" s="250"/>
      <c r="DE51" s="250"/>
      <c r="DF51" s="250"/>
      <c r="DG51" s="250"/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0"/>
      <c r="DS51" s="250"/>
      <c r="DT51" s="250"/>
      <c r="DU51" s="250"/>
      <c r="DV51" s="250"/>
      <c r="DW51" s="250"/>
      <c r="DX51" s="250"/>
      <c r="DY51" s="250"/>
      <c r="DZ51" s="250"/>
      <c r="EA51" s="250"/>
      <c r="EB51" s="250"/>
      <c r="EC51" s="250"/>
      <c r="ED51" s="250"/>
      <c r="EE51" s="250"/>
      <c r="EF51" s="250"/>
      <c r="EG51" s="250"/>
      <c r="EH51" s="250"/>
      <c r="EI51" s="250"/>
      <c r="EJ51" s="250"/>
      <c r="EK51" s="250"/>
      <c r="EL51" s="250"/>
      <c r="EM51" s="250"/>
      <c r="EN51" s="250"/>
      <c r="EO51" s="250"/>
      <c r="EP51" s="250"/>
      <c r="EQ51" s="250"/>
      <c r="ER51" s="250"/>
      <c r="ES51" s="250"/>
      <c r="ET51" s="250"/>
      <c r="EU51" s="250"/>
      <c r="EV51" s="250"/>
      <c r="EW51" s="250"/>
      <c r="EX51" s="250"/>
      <c r="EY51" s="250"/>
      <c r="EZ51" s="250"/>
      <c r="FA51" s="250"/>
      <c r="FB51" s="250"/>
      <c r="FC51" s="250"/>
      <c r="FD51" s="250"/>
      <c r="FE51" s="250"/>
      <c r="FF51" s="250"/>
      <c r="FG51" s="250"/>
      <c r="FH51" s="250"/>
      <c r="FI51" s="250"/>
      <c r="FJ51" s="250"/>
      <c r="FK51" s="250"/>
      <c r="FL51" s="250"/>
      <c r="FM51" s="250"/>
      <c r="FN51" s="250"/>
      <c r="FO51" s="250"/>
      <c r="FP51" s="250"/>
      <c r="FQ51" s="250"/>
      <c r="FR51" s="250"/>
      <c r="FS51" s="250"/>
      <c r="FT51" s="250"/>
      <c r="FU51" s="250"/>
      <c r="FV51" s="250"/>
      <c r="FW51" s="250"/>
      <c r="FX51" s="250"/>
      <c r="FY51" s="250"/>
      <c r="FZ51" s="250"/>
      <c r="GA51" s="250"/>
      <c r="GB51" s="250"/>
      <c r="GC51" s="250"/>
      <c r="GD51" s="250"/>
      <c r="GE51" s="250"/>
      <c r="GF51" s="250"/>
      <c r="GG51" s="250"/>
      <c r="GH51" s="250"/>
      <c r="GI51" s="250"/>
      <c r="GJ51" s="250"/>
      <c r="GK51" s="250"/>
      <c r="GL51" s="250"/>
      <c r="GM51" s="250"/>
      <c r="GN51" s="250"/>
      <c r="GO51" s="250"/>
      <c r="GP51" s="250"/>
      <c r="GQ51" s="250"/>
      <c r="GR51" s="250"/>
      <c r="GS51" s="250"/>
      <c r="GT51" s="250"/>
      <c r="GU51" s="250"/>
      <c r="GV51" s="250"/>
      <c r="GW51" s="250"/>
      <c r="GX51" s="250"/>
      <c r="GY51" s="250"/>
      <c r="GZ51" s="250"/>
      <c r="HA51" s="250"/>
      <c r="HB51" s="250"/>
      <c r="HC51" s="250"/>
      <c r="HD51" s="250"/>
      <c r="HE51" s="250"/>
      <c r="HF51" s="250"/>
      <c r="HG51" s="250"/>
      <c r="HH51" s="250"/>
      <c r="HI51" s="250"/>
      <c r="HJ51" s="250"/>
      <c r="HK51" s="250"/>
      <c r="HL51" s="250"/>
      <c r="HM51" s="250"/>
      <c r="HN51" s="250"/>
      <c r="HO51" s="250"/>
      <c r="HP51" s="250"/>
      <c r="HQ51" s="250"/>
      <c r="HR51" s="250"/>
      <c r="HS51" s="250"/>
      <c r="HT51" s="250"/>
      <c r="HU51" s="250"/>
      <c r="HV51" s="250"/>
      <c r="HW51" s="250"/>
      <c r="HX51" s="250"/>
      <c r="HY51" s="250"/>
      <c r="HZ51" s="250"/>
      <c r="IA51" s="250"/>
      <c r="IB51" s="250"/>
      <c r="IC51" s="250"/>
      <c r="ID51" s="250"/>
      <c r="IE51" s="250"/>
      <c r="IF51" s="250"/>
      <c r="IG51" s="250"/>
      <c r="IH51" s="250"/>
      <c r="II51" s="250"/>
      <c r="IJ51" s="250"/>
      <c r="IK51" s="250"/>
      <c r="IL51" s="250"/>
      <c r="IM51" s="250"/>
      <c r="IN51" s="250"/>
      <c r="IO51" s="250"/>
      <c r="IP51" s="250"/>
      <c r="IQ51" s="250"/>
      <c r="IR51" s="250"/>
      <c r="IS51" s="250"/>
      <c r="IT51" s="250"/>
      <c r="IU51" s="250"/>
      <c r="IV51" s="250"/>
      <c r="IW51" s="250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0"/>
      <c r="CB52" s="250"/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250"/>
      <c r="CU52" s="250"/>
      <c r="CV52" s="250"/>
      <c r="CW52" s="250"/>
      <c r="CX52" s="250"/>
      <c r="CY52" s="250"/>
      <c r="CZ52" s="250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0"/>
      <c r="DL52" s="250"/>
      <c r="DM52" s="250"/>
      <c r="DN52" s="250"/>
      <c r="DO52" s="250"/>
      <c r="DP52" s="250"/>
      <c r="DQ52" s="250"/>
      <c r="DR52" s="250"/>
      <c r="DS52" s="250"/>
      <c r="DT52" s="250"/>
      <c r="DU52" s="250"/>
      <c r="DV52" s="250"/>
      <c r="DW52" s="250"/>
      <c r="DX52" s="250"/>
      <c r="DY52" s="250"/>
      <c r="DZ52" s="250"/>
      <c r="EA52" s="250"/>
      <c r="EB52" s="250"/>
      <c r="EC52" s="250"/>
      <c r="ED52" s="250"/>
      <c r="EE52" s="250"/>
      <c r="EF52" s="250"/>
      <c r="EG52" s="250"/>
      <c r="EH52" s="250"/>
      <c r="EI52" s="250"/>
      <c r="EJ52" s="250"/>
      <c r="EK52" s="250"/>
      <c r="EL52" s="250"/>
      <c r="EM52" s="250"/>
      <c r="EN52" s="250"/>
      <c r="EO52" s="250"/>
      <c r="EP52" s="250"/>
      <c r="EQ52" s="250"/>
      <c r="ER52" s="250"/>
      <c r="ES52" s="250"/>
      <c r="ET52" s="250"/>
      <c r="EU52" s="250"/>
      <c r="EV52" s="250"/>
      <c r="EW52" s="250"/>
      <c r="EX52" s="250"/>
      <c r="EY52" s="250"/>
      <c r="EZ52" s="250"/>
      <c r="FA52" s="250"/>
      <c r="FB52" s="250"/>
      <c r="FC52" s="250"/>
      <c r="FD52" s="250"/>
      <c r="FE52" s="250"/>
      <c r="FF52" s="250"/>
      <c r="FG52" s="250"/>
      <c r="FH52" s="250"/>
      <c r="FI52" s="250"/>
      <c r="FJ52" s="250"/>
      <c r="FK52" s="250"/>
      <c r="FL52" s="250"/>
      <c r="FM52" s="250"/>
      <c r="FN52" s="250"/>
      <c r="FO52" s="250"/>
      <c r="FP52" s="250"/>
      <c r="FQ52" s="250"/>
      <c r="FR52" s="250"/>
      <c r="FS52" s="250"/>
      <c r="FT52" s="250"/>
      <c r="FU52" s="250"/>
      <c r="FV52" s="250"/>
      <c r="FW52" s="250"/>
      <c r="FX52" s="250"/>
      <c r="FY52" s="250"/>
      <c r="FZ52" s="250"/>
      <c r="GA52" s="250"/>
      <c r="GB52" s="250"/>
      <c r="GC52" s="250"/>
      <c r="GD52" s="250"/>
      <c r="GE52" s="250"/>
      <c r="GF52" s="250"/>
      <c r="GG52" s="250"/>
      <c r="GH52" s="250"/>
      <c r="GI52" s="250"/>
      <c r="GJ52" s="250"/>
      <c r="GK52" s="250"/>
      <c r="GL52" s="250"/>
      <c r="GM52" s="250"/>
      <c r="GN52" s="250"/>
      <c r="GO52" s="250"/>
      <c r="GP52" s="250"/>
      <c r="GQ52" s="250"/>
      <c r="GR52" s="250"/>
      <c r="GS52" s="250"/>
      <c r="GT52" s="250"/>
      <c r="GU52" s="250"/>
      <c r="GV52" s="250"/>
      <c r="GW52" s="250"/>
      <c r="GX52" s="250"/>
      <c r="GY52" s="250"/>
      <c r="GZ52" s="250"/>
      <c r="HA52" s="250"/>
      <c r="HB52" s="250"/>
      <c r="HC52" s="250"/>
      <c r="HD52" s="250"/>
      <c r="HE52" s="250"/>
      <c r="HF52" s="250"/>
      <c r="HG52" s="250"/>
      <c r="HH52" s="250"/>
      <c r="HI52" s="250"/>
      <c r="HJ52" s="250"/>
      <c r="HK52" s="250"/>
      <c r="HL52" s="250"/>
      <c r="HM52" s="250"/>
      <c r="HN52" s="250"/>
      <c r="HO52" s="250"/>
      <c r="HP52" s="250"/>
      <c r="HQ52" s="250"/>
      <c r="HR52" s="250"/>
      <c r="HS52" s="250"/>
      <c r="HT52" s="250"/>
      <c r="HU52" s="250"/>
      <c r="HV52" s="250"/>
      <c r="HW52" s="250"/>
      <c r="HX52" s="250"/>
      <c r="HY52" s="250"/>
      <c r="HZ52" s="250"/>
      <c r="IA52" s="250"/>
      <c r="IB52" s="250"/>
      <c r="IC52" s="250"/>
      <c r="ID52" s="250"/>
      <c r="IE52" s="250"/>
      <c r="IF52" s="250"/>
      <c r="IG52" s="250"/>
      <c r="IH52" s="250"/>
      <c r="II52" s="250"/>
      <c r="IJ52" s="250"/>
      <c r="IK52" s="250"/>
      <c r="IL52" s="250"/>
      <c r="IM52" s="250"/>
      <c r="IN52" s="250"/>
      <c r="IO52" s="250"/>
      <c r="IP52" s="250"/>
      <c r="IQ52" s="250"/>
      <c r="IR52" s="250"/>
      <c r="IS52" s="250"/>
      <c r="IT52" s="250"/>
      <c r="IU52" s="250"/>
      <c r="IV52" s="250"/>
      <c r="IW52" s="250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250"/>
      <c r="BN53" s="250"/>
      <c r="BO53" s="250"/>
      <c r="BP53" s="250"/>
      <c r="BQ53" s="250"/>
      <c r="BR53" s="250"/>
      <c r="BS53" s="250"/>
      <c r="BT53" s="250"/>
      <c r="BU53" s="250"/>
      <c r="BV53" s="250"/>
      <c r="BW53" s="250"/>
      <c r="BX53" s="250"/>
      <c r="BY53" s="250"/>
      <c r="BZ53" s="250"/>
      <c r="CA53" s="250"/>
      <c r="CB53" s="250"/>
      <c r="CC53" s="250"/>
      <c r="CD53" s="250"/>
      <c r="CE53" s="250"/>
      <c r="CF53" s="250"/>
      <c r="CG53" s="250"/>
      <c r="CH53" s="250"/>
      <c r="CI53" s="250"/>
      <c r="CJ53" s="250"/>
      <c r="CK53" s="250"/>
      <c r="CL53" s="250"/>
      <c r="CM53" s="250"/>
      <c r="CN53" s="250"/>
      <c r="CO53" s="250"/>
      <c r="CP53" s="250"/>
      <c r="CQ53" s="250"/>
      <c r="CR53" s="250"/>
      <c r="CS53" s="250"/>
      <c r="CT53" s="250"/>
      <c r="CU53" s="250"/>
      <c r="CV53" s="250"/>
      <c r="CW53" s="250"/>
      <c r="CX53" s="250"/>
      <c r="CY53" s="250"/>
      <c r="CZ53" s="250"/>
      <c r="DA53" s="250"/>
      <c r="DB53" s="250"/>
      <c r="DC53" s="250"/>
      <c r="DD53" s="250"/>
      <c r="DE53" s="250"/>
      <c r="DF53" s="250"/>
      <c r="DG53" s="250"/>
      <c r="DH53" s="250"/>
      <c r="DI53" s="250"/>
      <c r="DJ53" s="250"/>
      <c r="DK53" s="250"/>
      <c r="DL53" s="250"/>
      <c r="DM53" s="250"/>
      <c r="DN53" s="250"/>
      <c r="DO53" s="250"/>
      <c r="DP53" s="250"/>
      <c r="DQ53" s="250"/>
      <c r="DR53" s="250"/>
      <c r="DS53" s="250"/>
      <c r="DT53" s="250"/>
      <c r="DU53" s="250"/>
      <c r="DV53" s="250"/>
      <c r="DW53" s="250"/>
      <c r="DX53" s="250"/>
      <c r="DY53" s="250"/>
      <c r="DZ53" s="250"/>
      <c r="EA53" s="250"/>
      <c r="EB53" s="250"/>
      <c r="EC53" s="250"/>
      <c r="ED53" s="250"/>
      <c r="EE53" s="250"/>
      <c r="EF53" s="250"/>
      <c r="EG53" s="250"/>
      <c r="EH53" s="250"/>
      <c r="EI53" s="250"/>
      <c r="EJ53" s="250"/>
      <c r="EK53" s="250"/>
      <c r="EL53" s="250"/>
      <c r="EM53" s="250"/>
      <c r="EN53" s="250"/>
      <c r="EO53" s="250"/>
      <c r="EP53" s="250"/>
      <c r="EQ53" s="250"/>
      <c r="ER53" s="250"/>
      <c r="ES53" s="250"/>
      <c r="ET53" s="250"/>
      <c r="EU53" s="250"/>
      <c r="EV53" s="250"/>
      <c r="EW53" s="250"/>
      <c r="EX53" s="250"/>
      <c r="EY53" s="250"/>
      <c r="EZ53" s="250"/>
      <c r="FA53" s="250"/>
      <c r="FB53" s="250"/>
      <c r="FC53" s="250"/>
      <c r="FD53" s="250"/>
      <c r="FE53" s="250"/>
      <c r="FF53" s="250"/>
      <c r="FG53" s="250"/>
      <c r="FH53" s="250"/>
      <c r="FI53" s="250"/>
      <c r="FJ53" s="250"/>
      <c r="FK53" s="250"/>
      <c r="FL53" s="250"/>
      <c r="FM53" s="250"/>
      <c r="FN53" s="250"/>
      <c r="FO53" s="250"/>
      <c r="FP53" s="250"/>
      <c r="FQ53" s="250"/>
      <c r="FR53" s="250"/>
      <c r="FS53" s="250"/>
      <c r="FT53" s="250"/>
      <c r="FU53" s="250"/>
      <c r="FV53" s="250"/>
      <c r="FW53" s="250"/>
      <c r="FX53" s="250"/>
      <c r="FY53" s="250"/>
      <c r="FZ53" s="250"/>
      <c r="GA53" s="250"/>
      <c r="GB53" s="250"/>
      <c r="GC53" s="250"/>
      <c r="GD53" s="250"/>
      <c r="GE53" s="250"/>
      <c r="GF53" s="250"/>
      <c r="GG53" s="250"/>
      <c r="GH53" s="250"/>
      <c r="GI53" s="250"/>
      <c r="GJ53" s="250"/>
      <c r="GK53" s="250"/>
      <c r="GL53" s="250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0"/>
      <c r="HS53" s="250"/>
      <c r="HT53" s="250"/>
      <c r="HU53" s="250"/>
      <c r="HV53" s="250"/>
      <c r="HW53" s="250"/>
      <c r="HX53" s="250"/>
      <c r="HY53" s="250"/>
      <c r="HZ53" s="250"/>
      <c r="IA53" s="250"/>
      <c r="IB53" s="250"/>
      <c r="IC53" s="250"/>
      <c r="ID53" s="250"/>
      <c r="IE53" s="250"/>
      <c r="IF53" s="250"/>
      <c r="IG53" s="250"/>
      <c r="IH53" s="250"/>
      <c r="II53" s="250"/>
      <c r="IJ53" s="250"/>
      <c r="IK53" s="250"/>
      <c r="IL53" s="250"/>
      <c r="IM53" s="250"/>
      <c r="IN53" s="250"/>
      <c r="IO53" s="250"/>
      <c r="IP53" s="250"/>
      <c r="IQ53" s="250"/>
      <c r="IR53" s="250"/>
      <c r="IS53" s="250"/>
      <c r="IT53" s="250"/>
      <c r="IU53" s="250"/>
      <c r="IV53" s="250"/>
      <c r="IW53" s="250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250"/>
      <c r="CU54" s="250"/>
      <c r="CV54" s="250"/>
      <c r="CW54" s="250"/>
      <c r="CX54" s="250"/>
      <c r="CY54" s="250"/>
      <c r="CZ54" s="250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0"/>
      <c r="DL54" s="250"/>
      <c r="DM54" s="250"/>
      <c r="DN54" s="250"/>
      <c r="DO54" s="250"/>
      <c r="DP54" s="250"/>
      <c r="DQ54" s="250"/>
      <c r="DR54" s="250"/>
      <c r="DS54" s="250"/>
      <c r="DT54" s="250"/>
      <c r="DU54" s="250"/>
      <c r="DV54" s="250"/>
      <c r="DW54" s="250"/>
      <c r="DX54" s="250"/>
      <c r="DY54" s="250"/>
      <c r="DZ54" s="250"/>
      <c r="EA54" s="250"/>
      <c r="EB54" s="250"/>
      <c r="EC54" s="250"/>
      <c r="ED54" s="250"/>
      <c r="EE54" s="250"/>
      <c r="EF54" s="250"/>
      <c r="EG54" s="250"/>
      <c r="EH54" s="250"/>
      <c r="EI54" s="250"/>
      <c r="EJ54" s="250"/>
      <c r="EK54" s="250"/>
      <c r="EL54" s="250"/>
      <c r="EM54" s="250"/>
      <c r="EN54" s="250"/>
      <c r="EO54" s="250"/>
      <c r="EP54" s="250"/>
      <c r="EQ54" s="250"/>
      <c r="ER54" s="250"/>
      <c r="ES54" s="250"/>
      <c r="ET54" s="250"/>
      <c r="EU54" s="250"/>
      <c r="EV54" s="250"/>
      <c r="EW54" s="250"/>
      <c r="EX54" s="250"/>
      <c r="EY54" s="250"/>
      <c r="EZ54" s="250"/>
      <c r="FA54" s="250"/>
      <c r="FB54" s="250"/>
      <c r="FC54" s="250"/>
      <c r="FD54" s="250"/>
      <c r="FE54" s="250"/>
      <c r="FF54" s="250"/>
      <c r="FG54" s="250"/>
      <c r="FH54" s="250"/>
      <c r="FI54" s="250"/>
      <c r="FJ54" s="250"/>
      <c r="FK54" s="250"/>
      <c r="FL54" s="250"/>
      <c r="FM54" s="250"/>
      <c r="FN54" s="250"/>
      <c r="FO54" s="250"/>
      <c r="FP54" s="250"/>
      <c r="FQ54" s="250"/>
      <c r="FR54" s="250"/>
      <c r="FS54" s="250"/>
      <c r="FT54" s="250"/>
      <c r="FU54" s="250"/>
      <c r="FV54" s="250"/>
      <c r="FW54" s="250"/>
      <c r="FX54" s="250"/>
      <c r="FY54" s="250"/>
      <c r="FZ54" s="250"/>
      <c r="GA54" s="250"/>
      <c r="GB54" s="250"/>
      <c r="GC54" s="250"/>
      <c r="GD54" s="250"/>
      <c r="GE54" s="250"/>
      <c r="GF54" s="250"/>
      <c r="GG54" s="250"/>
      <c r="GH54" s="250"/>
      <c r="GI54" s="250"/>
      <c r="GJ54" s="250"/>
      <c r="GK54" s="250"/>
      <c r="GL54" s="250"/>
      <c r="GM54" s="250"/>
      <c r="GN54" s="250"/>
      <c r="GO54" s="250"/>
      <c r="GP54" s="250"/>
      <c r="GQ54" s="250"/>
      <c r="GR54" s="250"/>
      <c r="GS54" s="250"/>
      <c r="GT54" s="250"/>
      <c r="GU54" s="250"/>
      <c r="GV54" s="250"/>
      <c r="GW54" s="250"/>
      <c r="GX54" s="250"/>
      <c r="GY54" s="250"/>
      <c r="GZ54" s="250"/>
      <c r="HA54" s="250"/>
      <c r="HB54" s="250"/>
      <c r="HC54" s="250"/>
      <c r="HD54" s="250"/>
      <c r="HE54" s="250"/>
      <c r="HF54" s="250"/>
      <c r="HG54" s="250"/>
      <c r="HH54" s="250"/>
      <c r="HI54" s="250"/>
      <c r="HJ54" s="250"/>
      <c r="HK54" s="250"/>
      <c r="HL54" s="250"/>
      <c r="HM54" s="250"/>
      <c r="HN54" s="250"/>
      <c r="HO54" s="250"/>
      <c r="HP54" s="250"/>
      <c r="HQ54" s="250"/>
      <c r="HR54" s="250"/>
      <c r="HS54" s="250"/>
      <c r="HT54" s="250"/>
      <c r="HU54" s="250"/>
      <c r="HV54" s="250"/>
      <c r="HW54" s="250"/>
      <c r="HX54" s="250"/>
      <c r="HY54" s="250"/>
      <c r="HZ54" s="250"/>
      <c r="IA54" s="250"/>
      <c r="IB54" s="250"/>
      <c r="IC54" s="250"/>
      <c r="ID54" s="250"/>
      <c r="IE54" s="250"/>
      <c r="IF54" s="250"/>
      <c r="IG54" s="250"/>
      <c r="IH54" s="250"/>
      <c r="II54" s="250"/>
      <c r="IJ54" s="250"/>
      <c r="IK54" s="250"/>
      <c r="IL54" s="250"/>
      <c r="IM54" s="250"/>
      <c r="IN54" s="250"/>
      <c r="IO54" s="250"/>
      <c r="IP54" s="250"/>
      <c r="IQ54" s="250"/>
      <c r="IR54" s="250"/>
      <c r="IS54" s="250"/>
      <c r="IT54" s="250"/>
      <c r="IU54" s="250"/>
      <c r="IV54" s="250"/>
      <c r="IW54" s="250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250"/>
      <c r="GK55" s="250"/>
      <c r="GL55" s="250"/>
      <c r="GM55" s="250"/>
      <c r="GN55" s="250"/>
      <c r="GO55" s="250"/>
      <c r="GP55" s="250"/>
      <c r="GQ55" s="250"/>
      <c r="GR55" s="250"/>
      <c r="GS55" s="250"/>
      <c r="GT55" s="250"/>
      <c r="GU55" s="250"/>
      <c r="GV55" s="250"/>
      <c r="GW55" s="250"/>
      <c r="GX55" s="250"/>
      <c r="GY55" s="250"/>
      <c r="GZ55" s="250"/>
      <c r="HA55" s="250"/>
      <c r="HB55" s="250"/>
      <c r="HC55" s="250"/>
      <c r="HD55" s="250"/>
      <c r="HE55" s="250"/>
      <c r="HF55" s="250"/>
      <c r="HG55" s="250"/>
      <c r="HH55" s="250"/>
      <c r="HI55" s="250"/>
      <c r="HJ55" s="250"/>
      <c r="HK55" s="250"/>
      <c r="HL55" s="250"/>
      <c r="HM55" s="250"/>
      <c r="HN55" s="250"/>
      <c r="HO55" s="250"/>
      <c r="HP55" s="250"/>
      <c r="HQ55" s="250"/>
      <c r="HR55" s="250"/>
      <c r="HS55" s="250"/>
      <c r="HT55" s="250"/>
      <c r="HU55" s="250"/>
      <c r="HV55" s="250"/>
      <c r="HW55" s="250"/>
      <c r="HX55" s="250"/>
      <c r="HY55" s="250"/>
      <c r="HZ55" s="250"/>
      <c r="IA55" s="250"/>
      <c r="IB55" s="250"/>
      <c r="IC55" s="250"/>
      <c r="ID55" s="250"/>
      <c r="IE55" s="250"/>
      <c r="IF55" s="250"/>
      <c r="IG55" s="250"/>
      <c r="IH55" s="250"/>
      <c r="II55" s="250"/>
      <c r="IJ55" s="250"/>
      <c r="IK55" s="250"/>
      <c r="IL55" s="250"/>
      <c r="IM55" s="250"/>
      <c r="IN55" s="250"/>
      <c r="IO55" s="250"/>
      <c r="IP55" s="250"/>
      <c r="IQ55" s="250"/>
      <c r="IR55" s="250"/>
      <c r="IS55" s="250"/>
      <c r="IT55" s="250"/>
      <c r="IU55" s="250"/>
      <c r="IV55" s="250"/>
      <c r="IW55" s="250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0"/>
      <c r="DM56" s="250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250"/>
      <c r="FT56" s="250"/>
      <c r="FU56" s="250"/>
      <c r="FV56" s="250"/>
      <c r="FW56" s="250"/>
      <c r="FX56" s="250"/>
      <c r="FY56" s="250"/>
      <c r="FZ56" s="250"/>
      <c r="GA56" s="250"/>
      <c r="GB56" s="250"/>
      <c r="GC56" s="250"/>
      <c r="GD56" s="250"/>
      <c r="GE56" s="250"/>
      <c r="GF56" s="250"/>
      <c r="GG56" s="250"/>
      <c r="GH56" s="250"/>
      <c r="GI56" s="250"/>
      <c r="GJ56" s="250"/>
      <c r="GK56" s="250"/>
      <c r="GL56" s="250"/>
      <c r="GM56" s="250"/>
      <c r="GN56" s="250"/>
      <c r="GO56" s="250"/>
      <c r="GP56" s="250"/>
      <c r="GQ56" s="250"/>
      <c r="GR56" s="250"/>
      <c r="GS56" s="250"/>
      <c r="GT56" s="250"/>
      <c r="GU56" s="250"/>
      <c r="GV56" s="250"/>
      <c r="GW56" s="250"/>
      <c r="GX56" s="250"/>
      <c r="GY56" s="250"/>
      <c r="GZ56" s="250"/>
      <c r="HA56" s="250"/>
      <c r="HB56" s="250"/>
      <c r="HC56" s="250"/>
      <c r="HD56" s="250"/>
      <c r="HE56" s="250"/>
      <c r="HF56" s="250"/>
      <c r="HG56" s="250"/>
      <c r="HH56" s="250"/>
      <c r="HI56" s="250"/>
      <c r="HJ56" s="250"/>
      <c r="HK56" s="250"/>
      <c r="HL56" s="250"/>
      <c r="HM56" s="250"/>
      <c r="HN56" s="250"/>
      <c r="HO56" s="250"/>
      <c r="HP56" s="250"/>
      <c r="HQ56" s="250"/>
      <c r="HR56" s="250"/>
      <c r="HS56" s="250"/>
      <c r="HT56" s="250"/>
      <c r="HU56" s="250"/>
      <c r="HV56" s="250"/>
      <c r="HW56" s="250"/>
      <c r="HX56" s="250"/>
      <c r="HY56" s="250"/>
      <c r="HZ56" s="250"/>
      <c r="IA56" s="250"/>
      <c r="IB56" s="250"/>
      <c r="IC56" s="250"/>
      <c r="ID56" s="250"/>
      <c r="IE56" s="250"/>
      <c r="IF56" s="250"/>
      <c r="IG56" s="250"/>
      <c r="IH56" s="250"/>
      <c r="II56" s="250"/>
      <c r="IJ56" s="250"/>
      <c r="IK56" s="250"/>
      <c r="IL56" s="250"/>
      <c r="IM56" s="250"/>
      <c r="IN56" s="250"/>
      <c r="IO56" s="250"/>
      <c r="IP56" s="250"/>
      <c r="IQ56" s="250"/>
      <c r="IR56" s="250"/>
      <c r="IS56" s="250"/>
      <c r="IT56" s="250"/>
      <c r="IU56" s="250"/>
      <c r="IV56" s="250"/>
      <c r="IW56" s="250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0"/>
      <c r="DM57" s="250"/>
      <c r="DN57" s="250"/>
      <c r="DO57" s="250"/>
      <c r="DP57" s="250"/>
      <c r="DQ57" s="250"/>
      <c r="DR57" s="250"/>
      <c r="DS57" s="250"/>
      <c r="DT57" s="250"/>
      <c r="DU57" s="250"/>
      <c r="DV57" s="250"/>
      <c r="DW57" s="250"/>
      <c r="DX57" s="250"/>
      <c r="DY57" s="250"/>
      <c r="DZ57" s="250"/>
      <c r="EA57" s="250"/>
      <c r="EB57" s="250"/>
      <c r="EC57" s="250"/>
      <c r="ED57" s="250"/>
      <c r="EE57" s="250"/>
      <c r="EF57" s="250"/>
      <c r="EG57" s="250"/>
      <c r="EH57" s="250"/>
      <c r="EI57" s="250"/>
      <c r="EJ57" s="250"/>
      <c r="EK57" s="250"/>
      <c r="EL57" s="250"/>
      <c r="EM57" s="250"/>
      <c r="EN57" s="250"/>
      <c r="EO57" s="250"/>
      <c r="EP57" s="250"/>
      <c r="EQ57" s="250"/>
      <c r="ER57" s="25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  <c r="FN57" s="250"/>
      <c r="FO57" s="250"/>
      <c r="FP57" s="250"/>
      <c r="FQ57" s="250"/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250"/>
      <c r="GQ57" s="250"/>
      <c r="GR57" s="250"/>
      <c r="GS57" s="250"/>
      <c r="GT57" s="250"/>
      <c r="GU57" s="250"/>
      <c r="GV57" s="250"/>
      <c r="GW57" s="250"/>
      <c r="GX57" s="250"/>
      <c r="GY57" s="250"/>
      <c r="GZ57" s="250"/>
      <c r="HA57" s="250"/>
      <c r="HB57" s="250"/>
      <c r="HC57" s="250"/>
      <c r="HD57" s="250"/>
      <c r="HE57" s="250"/>
      <c r="HF57" s="250"/>
      <c r="HG57" s="250"/>
      <c r="HH57" s="250"/>
      <c r="HI57" s="250"/>
      <c r="HJ57" s="250"/>
      <c r="HK57" s="250"/>
      <c r="HL57" s="250"/>
      <c r="HM57" s="250"/>
      <c r="HN57" s="250"/>
      <c r="HO57" s="250"/>
      <c r="HP57" s="250"/>
      <c r="HQ57" s="250"/>
      <c r="HR57" s="250"/>
      <c r="HS57" s="250"/>
      <c r="HT57" s="250"/>
      <c r="HU57" s="250"/>
      <c r="HV57" s="250"/>
      <c r="HW57" s="250"/>
      <c r="HX57" s="250"/>
      <c r="HY57" s="250"/>
      <c r="HZ57" s="250"/>
      <c r="IA57" s="250"/>
      <c r="IB57" s="250"/>
      <c r="IC57" s="250"/>
      <c r="ID57" s="250"/>
      <c r="IE57" s="250"/>
      <c r="IF57" s="250"/>
      <c r="IG57" s="250"/>
      <c r="IH57" s="250"/>
      <c r="II57" s="250"/>
      <c r="IJ57" s="250"/>
      <c r="IK57" s="250"/>
      <c r="IL57" s="250"/>
      <c r="IM57" s="250"/>
      <c r="IN57" s="250"/>
      <c r="IO57" s="250"/>
      <c r="IP57" s="250"/>
      <c r="IQ57" s="250"/>
      <c r="IR57" s="250"/>
      <c r="IS57" s="250"/>
      <c r="IT57" s="250"/>
      <c r="IU57" s="250"/>
      <c r="IV57" s="250"/>
      <c r="IW57" s="250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50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0"/>
      <c r="CS58" s="250"/>
      <c r="CT58" s="250"/>
      <c r="CU58" s="250"/>
      <c r="CV58" s="250"/>
      <c r="CW58" s="250"/>
      <c r="CX58" s="250"/>
      <c r="CY58" s="250"/>
      <c r="CZ58" s="250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0"/>
      <c r="DL58" s="250"/>
      <c r="DM58" s="250"/>
      <c r="DN58" s="250"/>
      <c r="DO58" s="250"/>
      <c r="DP58" s="250"/>
      <c r="DQ58" s="250"/>
      <c r="DR58" s="250"/>
      <c r="DS58" s="250"/>
      <c r="DT58" s="250"/>
      <c r="DU58" s="250"/>
      <c r="DV58" s="250"/>
      <c r="DW58" s="250"/>
      <c r="DX58" s="250"/>
      <c r="DY58" s="250"/>
      <c r="DZ58" s="250"/>
      <c r="EA58" s="250"/>
      <c r="EB58" s="250"/>
      <c r="EC58" s="250"/>
      <c r="ED58" s="250"/>
      <c r="EE58" s="250"/>
      <c r="EF58" s="250"/>
      <c r="EG58" s="250"/>
      <c r="EH58" s="250"/>
      <c r="EI58" s="250"/>
      <c r="EJ58" s="250"/>
      <c r="EK58" s="250"/>
      <c r="EL58" s="250"/>
      <c r="EM58" s="250"/>
      <c r="EN58" s="250"/>
      <c r="EO58" s="250"/>
      <c r="EP58" s="250"/>
      <c r="EQ58" s="250"/>
      <c r="ER58" s="250"/>
      <c r="ES58" s="250"/>
      <c r="ET58" s="250"/>
      <c r="EU58" s="250"/>
      <c r="EV58" s="250"/>
      <c r="EW58" s="250"/>
      <c r="EX58" s="250"/>
      <c r="EY58" s="250"/>
      <c r="EZ58" s="250"/>
      <c r="FA58" s="250"/>
      <c r="FB58" s="250"/>
      <c r="FC58" s="250"/>
      <c r="FD58" s="250"/>
      <c r="FE58" s="250"/>
      <c r="FF58" s="250"/>
      <c r="FG58" s="250"/>
      <c r="FH58" s="250"/>
      <c r="FI58" s="250"/>
      <c r="FJ58" s="250"/>
      <c r="FK58" s="250"/>
      <c r="FL58" s="250"/>
      <c r="FM58" s="250"/>
      <c r="FN58" s="250"/>
      <c r="FO58" s="250"/>
      <c r="FP58" s="250"/>
      <c r="FQ58" s="250"/>
      <c r="FR58" s="250"/>
      <c r="FS58" s="250"/>
      <c r="FT58" s="250"/>
      <c r="FU58" s="250"/>
      <c r="FV58" s="250"/>
      <c r="FW58" s="250"/>
      <c r="FX58" s="250"/>
      <c r="FY58" s="250"/>
      <c r="FZ58" s="250"/>
      <c r="GA58" s="250"/>
      <c r="GB58" s="250"/>
      <c r="GC58" s="250"/>
      <c r="GD58" s="250"/>
      <c r="GE58" s="250"/>
      <c r="GF58" s="250"/>
      <c r="GG58" s="250"/>
      <c r="GH58" s="250"/>
      <c r="GI58" s="250"/>
      <c r="GJ58" s="250"/>
      <c r="GK58" s="250"/>
      <c r="GL58" s="250"/>
      <c r="GM58" s="250"/>
      <c r="GN58" s="250"/>
      <c r="GO58" s="250"/>
      <c r="GP58" s="250"/>
      <c r="GQ58" s="250"/>
      <c r="GR58" s="250"/>
      <c r="GS58" s="250"/>
      <c r="GT58" s="250"/>
      <c r="GU58" s="250"/>
      <c r="GV58" s="250"/>
      <c r="GW58" s="250"/>
      <c r="GX58" s="250"/>
      <c r="GY58" s="250"/>
      <c r="GZ58" s="250"/>
      <c r="HA58" s="250"/>
      <c r="HB58" s="250"/>
      <c r="HC58" s="250"/>
      <c r="HD58" s="250"/>
      <c r="HE58" s="250"/>
      <c r="HF58" s="250"/>
      <c r="HG58" s="250"/>
      <c r="HH58" s="250"/>
      <c r="HI58" s="250"/>
      <c r="HJ58" s="250"/>
      <c r="HK58" s="250"/>
      <c r="HL58" s="250"/>
      <c r="HM58" s="250"/>
      <c r="HN58" s="250"/>
      <c r="HO58" s="250"/>
      <c r="HP58" s="250"/>
      <c r="HQ58" s="250"/>
      <c r="HR58" s="250"/>
      <c r="HS58" s="250"/>
      <c r="HT58" s="250"/>
      <c r="HU58" s="250"/>
      <c r="HV58" s="250"/>
      <c r="HW58" s="250"/>
      <c r="HX58" s="250"/>
      <c r="HY58" s="250"/>
      <c r="HZ58" s="250"/>
      <c r="IA58" s="250"/>
      <c r="IB58" s="250"/>
      <c r="IC58" s="250"/>
      <c r="ID58" s="250"/>
      <c r="IE58" s="250"/>
      <c r="IF58" s="250"/>
      <c r="IG58" s="250"/>
      <c r="IH58" s="250"/>
      <c r="II58" s="250"/>
      <c r="IJ58" s="250"/>
      <c r="IK58" s="250"/>
      <c r="IL58" s="250"/>
      <c r="IM58" s="250"/>
      <c r="IN58" s="250"/>
      <c r="IO58" s="250"/>
      <c r="IP58" s="250"/>
      <c r="IQ58" s="250"/>
      <c r="IR58" s="250"/>
      <c r="IS58" s="250"/>
      <c r="IT58" s="250"/>
      <c r="IU58" s="250"/>
      <c r="IV58" s="250"/>
      <c r="IW58" s="250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50"/>
      <c r="BC59" s="250"/>
      <c r="BD59" s="250"/>
      <c r="BE59" s="250"/>
      <c r="BF59" s="250"/>
      <c r="BG59" s="250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250"/>
      <c r="CU59" s="250"/>
      <c r="CV59" s="250"/>
      <c r="CW59" s="250"/>
      <c r="CX59" s="250"/>
      <c r="CY59" s="250"/>
      <c r="CZ59" s="250"/>
      <c r="DA59" s="250"/>
      <c r="DB59" s="250"/>
      <c r="DC59" s="250"/>
      <c r="DD59" s="250"/>
      <c r="DE59" s="250"/>
      <c r="DF59" s="250"/>
      <c r="DG59" s="250"/>
      <c r="DH59" s="250"/>
      <c r="DI59" s="250"/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0"/>
      <c r="DW59" s="250"/>
      <c r="DX59" s="250"/>
      <c r="DY59" s="250"/>
      <c r="DZ59" s="250"/>
      <c r="EA59" s="250"/>
      <c r="EB59" s="250"/>
      <c r="EC59" s="250"/>
      <c r="ED59" s="250"/>
      <c r="EE59" s="250"/>
      <c r="EF59" s="250"/>
      <c r="EG59" s="250"/>
      <c r="EH59" s="250"/>
      <c r="EI59" s="250"/>
      <c r="EJ59" s="250"/>
      <c r="EK59" s="250"/>
      <c r="EL59" s="250"/>
      <c r="EM59" s="250"/>
      <c r="EN59" s="250"/>
      <c r="EO59" s="250"/>
      <c r="EP59" s="250"/>
      <c r="EQ59" s="250"/>
      <c r="ER59" s="250"/>
      <c r="ES59" s="250"/>
      <c r="ET59" s="250"/>
      <c r="EU59" s="250"/>
      <c r="EV59" s="250"/>
      <c r="EW59" s="250"/>
      <c r="EX59" s="250"/>
      <c r="EY59" s="250"/>
      <c r="EZ59" s="250"/>
      <c r="FA59" s="250"/>
      <c r="FB59" s="250"/>
      <c r="FC59" s="250"/>
      <c r="FD59" s="250"/>
      <c r="FE59" s="250"/>
      <c r="FF59" s="250"/>
      <c r="FG59" s="250"/>
      <c r="FH59" s="250"/>
      <c r="FI59" s="250"/>
      <c r="FJ59" s="250"/>
      <c r="FK59" s="250"/>
      <c r="FL59" s="250"/>
      <c r="FM59" s="250"/>
      <c r="FN59" s="250"/>
      <c r="FO59" s="250"/>
      <c r="FP59" s="250"/>
      <c r="FQ59" s="250"/>
      <c r="FR59" s="250"/>
      <c r="FS59" s="250"/>
      <c r="FT59" s="250"/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250"/>
      <c r="GK59" s="250"/>
      <c r="GL59" s="250"/>
      <c r="GM59" s="250"/>
      <c r="GN59" s="250"/>
      <c r="GO59" s="250"/>
      <c r="GP59" s="250"/>
      <c r="GQ59" s="250"/>
      <c r="GR59" s="250"/>
      <c r="GS59" s="250"/>
      <c r="GT59" s="250"/>
      <c r="GU59" s="250"/>
      <c r="GV59" s="250"/>
      <c r="GW59" s="250"/>
      <c r="GX59" s="250"/>
      <c r="GY59" s="250"/>
      <c r="GZ59" s="250"/>
      <c r="HA59" s="250"/>
      <c r="HB59" s="250"/>
      <c r="HC59" s="250"/>
      <c r="HD59" s="250"/>
      <c r="HE59" s="250"/>
      <c r="HF59" s="250"/>
      <c r="HG59" s="250"/>
      <c r="HH59" s="250"/>
      <c r="HI59" s="250"/>
      <c r="HJ59" s="250"/>
      <c r="HK59" s="250"/>
      <c r="HL59" s="250"/>
      <c r="HM59" s="250"/>
      <c r="HN59" s="250"/>
      <c r="HO59" s="250"/>
      <c r="HP59" s="250"/>
      <c r="HQ59" s="250"/>
      <c r="HR59" s="250"/>
      <c r="HS59" s="250"/>
      <c r="HT59" s="250"/>
      <c r="HU59" s="250"/>
      <c r="HV59" s="250"/>
      <c r="HW59" s="250"/>
      <c r="HX59" s="250"/>
      <c r="HY59" s="250"/>
      <c r="HZ59" s="250"/>
      <c r="IA59" s="250"/>
      <c r="IB59" s="250"/>
      <c r="IC59" s="250"/>
      <c r="ID59" s="250"/>
      <c r="IE59" s="250"/>
      <c r="IF59" s="250"/>
      <c r="IG59" s="250"/>
      <c r="IH59" s="250"/>
      <c r="II59" s="250"/>
      <c r="IJ59" s="250"/>
      <c r="IK59" s="250"/>
      <c r="IL59" s="250"/>
      <c r="IM59" s="250"/>
      <c r="IN59" s="250"/>
      <c r="IO59" s="250"/>
      <c r="IP59" s="250"/>
      <c r="IQ59" s="250"/>
      <c r="IR59" s="250"/>
      <c r="IS59" s="250"/>
      <c r="IT59" s="250"/>
      <c r="IU59" s="250"/>
      <c r="IV59" s="250"/>
      <c r="IW59" s="250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250"/>
      <c r="CU60" s="250"/>
      <c r="CV60" s="250"/>
      <c r="CW60" s="250"/>
      <c r="CX60" s="250"/>
      <c r="CY60" s="250"/>
      <c r="CZ60" s="250"/>
      <c r="DA60" s="250"/>
      <c r="DB60" s="250"/>
      <c r="DC60" s="250"/>
      <c r="DD60" s="250"/>
      <c r="DE60" s="250"/>
      <c r="DF60" s="250"/>
      <c r="DG60" s="250"/>
      <c r="DH60" s="250"/>
      <c r="DI60" s="250"/>
      <c r="DJ60" s="250"/>
      <c r="DK60" s="250"/>
      <c r="DL60" s="250"/>
      <c r="DM60" s="250"/>
      <c r="DN60" s="250"/>
      <c r="DO60" s="250"/>
      <c r="DP60" s="250"/>
      <c r="DQ60" s="250"/>
      <c r="DR60" s="250"/>
      <c r="DS60" s="250"/>
      <c r="DT60" s="250"/>
      <c r="DU60" s="250"/>
      <c r="DV60" s="250"/>
      <c r="DW60" s="250"/>
      <c r="DX60" s="250"/>
      <c r="DY60" s="250"/>
      <c r="DZ60" s="250"/>
      <c r="EA60" s="250"/>
      <c r="EB60" s="250"/>
      <c r="EC60" s="250"/>
      <c r="ED60" s="250"/>
      <c r="EE60" s="250"/>
      <c r="EF60" s="250"/>
      <c r="EG60" s="250"/>
      <c r="EH60" s="250"/>
      <c r="EI60" s="250"/>
      <c r="EJ60" s="250"/>
      <c r="EK60" s="250"/>
      <c r="EL60" s="250"/>
      <c r="EM60" s="250"/>
      <c r="EN60" s="250"/>
      <c r="EO60" s="250"/>
      <c r="EP60" s="250"/>
      <c r="EQ60" s="250"/>
      <c r="ER60" s="250"/>
      <c r="ES60" s="250"/>
      <c r="ET60" s="250"/>
      <c r="EU60" s="250"/>
      <c r="EV60" s="250"/>
      <c r="EW60" s="250"/>
      <c r="EX60" s="250"/>
      <c r="EY60" s="250"/>
      <c r="EZ60" s="250"/>
      <c r="FA60" s="250"/>
      <c r="FB60" s="250"/>
      <c r="FC60" s="250"/>
      <c r="FD60" s="250"/>
      <c r="FE60" s="250"/>
      <c r="FF60" s="250"/>
      <c r="FG60" s="250"/>
      <c r="FH60" s="250"/>
      <c r="FI60" s="250"/>
      <c r="FJ60" s="250"/>
      <c r="FK60" s="250"/>
      <c r="FL60" s="250"/>
      <c r="FM60" s="250"/>
      <c r="FN60" s="250"/>
      <c r="FO60" s="250"/>
      <c r="FP60" s="250"/>
      <c r="FQ60" s="250"/>
      <c r="FR60" s="250"/>
      <c r="FS60" s="250"/>
      <c r="FT60" s="250"/>
      <c r="FU60" s="250"/>
      <c r="FV60" s="250"/>
      <c r="FW60" s="250"/>
      <c r="FX60" s="250"/>
      <c r="FY60" s="250"/>
      <c r="FZ60" s="250"/>
      <c r="GA60" s="250"/>
      <c r="GB60" s="250"/>
      <c r="GC60" s="250"/>
      <c r="GD60" s="250"/>
      <c r="GE60" s="250"/>
      <c r="GF60" s="250"/>
      <c r="GG60" s="250"/>
      <c r="GH60" s="250"/>
      <c r="GI60" s="250"/>
      <c r="GJ60" s="250"/>
      <c r="GK60" s="250"/>
      <c r="GL60" s="250"/>
      <c r="GM60" s="250"/>
      <c r="GN60" s="250"/>
      <c r="GO60" s="250"/>
      <c r="GP60" s="250"/>
      <c r="GQ60" s="250"/>
      <c r="GR60" s="250"/>
      <c r="GS60" s="250"/>
      <c r="GT60" s="250"/>
      <c r="GU60" s="250"/>
      <c r="GV60" s="250"/>
      <c r="GW60" s="250"/>
      <c r="GX60" s="250"/>
      <c r="GY60" s="250"/>
      <c r="GZ60" s="250"/>
      <c r="HA60" s="250"/>
      <c r="HB60" s="250"/>
      <c r="HC60" s="250"/>
      <c r="HD60" s="250"/>
      <c r="HE60" s="250"/>
      <c r="HF60" s="250"/>
      <c r="HG60" s="250"/>
      <c r="HH60" s="250"/>
      <c r="HI60" s="250"/>
      <c r="HJ60" s="250"/>
      <c r="HK60" s="250"/>
      <c r="HL60" s="250"/>
      <c r="HM60" s="250"/>
      <c r="HN60" s="250"/>
      <c r="HO60" s="250"/>
      <c r="HP60" s="250"/>
      <c r="HQ60" s="250"/>
      <c r="HR60" s="250"/>
      <c r="HS60" s="250"/>
      <c r="HT60" s="250"/>
      <c r="HU60" s="250"/>
      <c r="HV60" s="250"/>
      <c r="HW60" s="250"/>
      <c r="HX60" s="250"/>
      <c r="HY60" s="250"/>
      <c r="HZ60" s="250"/>
      <c r="IA60" s="250"/>
      <c r="IB60" s="250"/>
      <c r="IC60" s="250"/>
      <c r="ID60" s="250"/>
      <c r="IE60" s="250"/>
      <c r="IF60" s="250"/>
      <c r="IG60" s="250"/>
      <c r="IH60" s="250"/>
      <c r="II60" s="250"/>
      <c r="IJ60" s="250"/>
      <c r="IK60" s="250"/>
      <c r="IL60" s="250"/>
      <c r="IM60" s="250"/>
      <c r="IN60" s="250"/>
      <c r="IO60" s="250"/>
      <c r="IP60" s="250"/>
      <c r="IQ60" s="250"/>
      <c r="IR60" s="250"/>
      <c r="IS60" s="250"/>
      <c r="IT60" s="250"/>
      <c r="IU60" s="250"/>
      <c r="IV60" s="250"/>
      <c r="IW60" s="250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0"/>
      <c r="EH61" s="250"/>
      <c r="EI61" s="250"/>
      <c r="EJ61" s="250"/>
      <c r="EK61" s="250"/>
      <c r="EL61" s="250"/>
      <c r="EM61" s="250"/>
      <c r="EN61" s="250"/>
      <c r="EO61" s="250"/>
      <c r="EP61" s="250"/>
      <c r="EQ61" s="250"/>
      <c r="ER61" s="250"/>
      <c r="ES61" s="250"/>
      <c r="ET61" s="250"/>
      <c r="EU61" s="250"/>
      <c r="EV61" s="250"/>
      <c r="EW61" s="250"/>
      <c r="EX61" s="250"/>
      <c r="EY61" s="250"/>
      <c r="EZ61" s="250"/>
      <c r="FA61" s="250"/>
      <c r="FB61" s="250"/>
      <c r="FC61" s="250"/>
      <c r="FD61" s="250"/>
      <c r="FE61" s="250"/>
      <c r="FF61" s="250"/>
      <c r="FG61" s="250"/>
      <c r="FH61" s="250"/>
      <c r="FI61" s="250"/>
      <c r="FJ61" s="250"/>
      <c r="FK61" s="250"/>
      <c r="FL61" s="250"/>
      <c r="FM61" s="250"/>
      <c r="FN61" s="250"/>
      <c r="FO61" s="250"/>
      <c r="FP61" s="250"/>
      <c r="FQ61" s="250"/>
      <c r="FR61" s="250"/>
      <c r="FS61" s="25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0"/>
      <c r="GD61" s="250"/>
      <c r="GE61" s="250"/>
      <c r="GF61" s="250"/>
      <c r="GG61" s="250"/>
      <c r="GH61" s="250"/>
      <c r="GI61" s="250"/>
      <c r="GJ61" s="250"/>
      <c r="GK61" s="250"/>
      <c r="GL61" s="250"/>
      <c r="GM61" s="250"/>
      <c r="GN61" s="250"/>
      <c r="GO61" s="250"/>
      <c r="GP61" s="250"/>
      <c r="GQ61" s="250"/>
      <c r="GR61" s="250"/>
      <c r="GS61" s="250"/>
      <c r="GT61" s="250"/>
      <c r="GU61" s="250"/>
      <c r="GV61" s="250"/>
      <c r="GW61" s="250"/>
      <c r="GX61" s="250"/>
      <c r="GY61" s="250"/>
      <c r="GZ61" s="250"/>
      <c r="HA61" s="250"/>
      <c r="HB61" s="250"/>
      <c r="HC61" s="250"/>
      <c r="HD61" s="250"/>
      <c r="HE61" s="250"/>
      <c r="HF61" s="250"/>
      <c r="HG61" s="250"/>
      <c r="HH61" s="250"/>
      <c r="HI61" s="250"/>
      <c r="HJ61" s="250"/>
      <c r="HK61" s="250"/>
      <c r="HL61" s="250"/>
      <c r="HM61" s="250"/>
      <c r="HN61" s="250"/>
      <c r="HO61" s="250"/>
      <c r="HP61" s="250"/>
      <c r="HQ61" s="250"/>
      <c r="HR61" s="250"/>
      <c r="HS61" s="250"/>
      <c r="HT61" s="250"/>
      <c r="HU61" s="250"/>
      <c r="HV61" s="250"/>
      <c r="HW61" s="250"/>
      <c r="HX61" s="250"/>
      <c r="HY61" s="250"/>
      <c r="HZ61" s="250"/>
      <c r="IA61" s="250"/>
      <c r="IB61" s="250"/>
      <c r="IC61" s="250"/>
      <c r="ID61" s="250"/>
      <c r="IE61" s="250"/>
      <c r="IF61" s="250"/>
      <c r="IG61" s="250"/>
      <c r="IH61" s="250"/>
      <c r="II61" s="250"/>
      <c r="IJ61" s="250"/>
      <c r="IK61" s="250"/>
      <c r="IL61" s="250"/>
      <c r="IM61" s="250"/>
      <c r="IN61" s="250"/>
      <c r="IO61" s="250"/>
      <c r="IP61" s="250"/>
      <c r="IQ61" s="250"/>
      <c r="IR61" s="250"/>
      <c r="IS61" s="250"/>
      <c r="IT61" s="250"/>
      <c r="IU61" s="250"/>
      <c r="IV61" s="250"/>
      <c r="IW61" s="250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0"/>
      <c r="DA62" s="250"/>
      <c r="DB62" s="250"/>
      <c r="DC62" s="250"/>
      <c r="DD62" s="250"/>
      <c r="DE62" s="250"/>
      <c r="DF62" s="250"/>
      <c r="DG62" s="250"/>
      <c r="DH62" s="250"/>
      <c r="DI62" s="250"/>
      <c r="DJ62" s="250"/>
      <c r="DK62" s="250"/>
      <c r="DL62" s="250"/>
      <c r="DM62" s="250"/>
      <c r="DN62" s="250"/>
      <c r="DO62" s="250"/>
      <c r="DP62" s="250"/>
      <c r="DQ62" s="250"/>
      <c r="DR62" s="250"/>
      <c r="DS62" s="250"/>
      <c r="DT62" s="250"/>
      <c r="DU62" s="250"/>
      <c r="DV62" s="250"/>
      <c r="DW62" s="250"/>
      <c r="DX62" s="250"/>
      <c r="DY62" s="250"/>
      <c r="DZ62" s="250"/>
      <c r="EA62" s="250"/>
      <c r="EB62" s="250"/>
      <c r="EC62" s="250"/>
      <c r="ED62" s="250"/>
      <c r="EE62" s="250"/>
      <c r="EF62" s="250"/>
      <c r="EG62" s="250"/>
      <c r="EH62" s="250"/>
      <c r="EI62" s="250"/>
      <c r="EJ62" s="250"/>
      <c r="EK62" s="250"/>
      <c r="EL62" s="250"/>
      <c r="EM62" s="250"/>
      <c r="EN62" s="250"/>
      <c r="EO62" s="250"/>
      <c r="EP62" s="250"/>
      <c r="EQ62" s="250"/>
      <c r="ER62" s="250"/>
      <c r="ES62" s="250"/>
      <c r="ET62" s="250"/>
      <c r="EU62" s="250"/>
      <c r="EV62" s="250"/>
      <c r="EW62" s="250"/>
      <c r="EX62" s="250"/>
      <c r="EY62" s="250"/>
      <c r="EZ62" s="250"/>
      <c r="FA62" s="250"/>
      <c r="FB62" s="250"/>
      <c r="FC62" s="250"/>
      <c r="FD62" s="250"/>
      <c r="FE62" s="250"/>
      <c r="FF62" s="250"/>
      <c r="FG62" s="250"/>
      <c r="FH62" s="250"/>
      <c r="FI62" s="250"/>
      <c r="FJ62" s="250"/>
      <c r="FK62" s="250"/>
      <c r="FL62" s="250"/>
      <c r="FM62" s="250"/>
      <c r="FN62" s="250"/>
      <c r="FO62" s="250"/>
      <c r="FP62" s="250"/>
      <c r="FQ62" s="250"/>
      <c r="FR62" s="250"/>
      <c r="FS62" s="250"/>
      <c r="FT62" s="250"/>
      <c r="FU62" s="250"/>
      <c r="FV62" s="250"/>
      <c r="FW62" s="250"/>
      <c r="FX62" s="250"/>
      <c r="FY62" s="250"/>
      <c r="FZ62" s="250"/>
      <c r="GA62" s="250"/>
      <c r="GB62" s="250"/>
      <c r="GC62" s="250"/>
      <c r="GD62" s="250"/>
      <c r="GE62" s="250"/>
      <c r="GF62" s="250"/>
      <c r="GG62" s="250"/>
      <c r="GH62" s="250"/>
      <c r="GI62" s="250"/>
      <c r="GJ62" s="250"/>
      <c r="GK62" s="250"/>
      <c r="GL62" s="250"/>
      <c r="GM62" s="250"/>
      <c r="GN62" s="250"/>
      <c r="GO62" s="250"/>
      <c r="GP62" s="250"/>
      <c r="GQ62" s="250"/>
      <c r="GR62" s="250"/>
      <c r="GS62" s="250"/>
      <c r="GT62" s="250"/>
      <c r="GU62" s="250"/>
      <c r="GV62" s="250"/>
      <c r="GW62" s="250"/>
      <c r="GX62" s="250"/>
      <c r="GY62" s="250"/>
      <c r="GZ62" s="250"/>
      <c r="HA62" s="250"/>
      <c r="HB62" s="250"/>
      <c r="HC62" s="250"/>
      <c r="HD62" s="250"/>
      <c r="HE62" s="250"/>
      <c r="HF62" s="250"/>
      <c r="HG62" s="250"/>
      <c r="HH62" s="250"/>
      <c r="HI62" s="250"/>
      <c r="HJ62" s="250"/>
      <c r="HK62" s="250"/>
      <c r="HL62" s="250"/>
      <c r="HM62" s="250"/>
      <c r="HN62" s="250"/>
      <c r="HO62" s="250"/>
      <c r="HP62" s="250"/>
      <c r="HQ62" s="250"/>
      <c r="HR62" s="250"/>
      <c r="HS62" s="250"/>
      <c r="HT62" s="250"/>
      <c r="HU62" s="250"/>
      <c r="HV62" s="250"/>
      <c r="HW62" s="250"/>
      <c r="HX62" s="250"/>
      <c r="HY62" s="250"/>
      <c r="HZ62" s="250"/>
      <c r="IA62" s="250"/>
      <c r="IB62" s="250"/>
      <c r="IC62" s="250"/>
      <c r="ID62" s="250"/>
      <c r="IE62" s="250"/>
      <c r="IF62" s="250"/>
      <c r="IG62" s="250"/>
      <c r="IH62" s="250"/>
      <c r="II62" s="250"/>
      <c r="IJ62" s="250"/>
      <c r="IK62" s="250"/>
      <c r="IL62" s="250"/>
      <c r="IM62" s="250"/>
      <c r="IN62" s="250"/>
      <c r="IO62" s="250"/>
      <c r="IP62" s="250"/>
      <c r="IQ62" s="250"/>
      <c r="IR62" s="250"/>
      <c r="IS62" s="250"/>
      <c r="IT62" s="250"/>
      <c r="IU62" s="250"/>
      <c r="IV62" s="250"/>
      <c r="IW62" s="250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50"/>
      <c r="EK63" s="250"/>
      <c r="EL63" s="250"/>
      <c r="EM63" s="250"/>
      <c r="EN63" s="250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50"/>
      <c r="FC63" s="250"/>
      <c r="FD63" s="250"/>
      <c r="FE63" s="250"/>
      <c r="FF63" s="250"/>
      <c r="FG63" s="250"/>
      <c r="FH63" s="250"/>
      <c r="FI63" s="250"/>
      <c r="FJ63" s="250"/>
      <c r="FK63" s="250"/>
      <c r="FL63" s="250"/>
      <c r="FM63" s="250"/>
      <c r="FN63" s="250"/>
      <c r="FO63" s="250"/>
      <c r="FP63" s="250"/>
      <c r="FQ63" s="250"/>
      <c r="FR63" s="250"/>
      <c r="FS63" s="250"/>
      <c r="FT63" s="250"/>
      <c r="FU63" s="250"/>
      <c r="FV63" s="250"/>
      <c r="FW63" s="250"/>
      <c r="FX63" s="250"/>
      <c r="FY63" s="250"/>
      <c r="FZ63" s="250"/>
      <c r="GA63" s="250"/>
      <c r="GB63" s="250"/>
      <c r="GC63" s="250"/>
      <c r="GD63" s="250"/>
      <c r="GE63" s="250"/>
      <c r="GF63" s="250"/>
      <c r="GG63" s="250"/>
      <c r="GH63" s="250"/>
      <c r="GI63" s="250"/>
      <c r="GJ63" s="250"/>
      <c r="GK63" s="250"/>
      <c r="GL63" s="250"/>
      <c r="GM63" s="250"/>
      <c r="GN63" s="250"/>
      <c r="GO63" s="250"/>
      <c r="GP63" s="250"/>
      <c r="GQ63" s="250"/>
      <c r="GR63" s="250"/>
      <c r="GS63" s="250"/>
      <c r="GT63" s="250"/>
      <c r="GU63" s="250"/>
      <c r="GV63" s="250"/>
      <c r="GW63" s="250"/>
      <c r="GX63" s="250"/>
      <c r="GY63" s="250"/>
      <c r="GZ63" s="250"/>
      <c r="HA63" s="250"/>
      <c r="HB63" s="250"/>
      <c r="HC63" s="250"/>
      <c r="HD63" s="250"/>
      <c r="HE63" s="250"/>
      <c r="HF63" s="250"/>
      <c r="HG63" s="250"/>
      <c r="HH63" s="250"/>
      <c r="HI63" s="250"/>
      <c r="HJ63" s="250"/>
      <c r="HK63" s="250"/>
      <c r="HL63" s="250"/>
      <c r="HM63" s="250"/>
      <c r="HN63" s="250"/>
      <c r="HO63" s="250"/>
      <c r="HP63" s="250"/>
      <c r="HQ63" s="250"/>
      <c r="HR63" s="250"/>
      <c r="HS63" s="250"/>
      <c r="HT63" s="250"/>
      <c r="HU63" s="250"/>
      <c r="HV63" s="250"/>
      <c r="HW63" s="250"/>
      <c r="HX63" s="250"/>
      <c r="HY63" s="250"/>
      <c r="HZ63" s="250"/>
      <c r="IA63" s="250"/>
      <c r="IB63" s="250"/>
      <c r="IC63" s="250"/>
      <c r="ID63" s="250"/>
      <c r="IE63" s="250"/>
      <c r="IF63" s="250"/>
      <c r="IG63" s="250"/>
      <c r="IH63" s="250"/>
      <c r="II63" s="250"/>
      <c r="IJ63" s="250"/>
      <c r="IK63" s="250"/>
      <c r="IL63" s="250"/>
      <c r="IM63" s="250"/>
      <c r="IN63" s="250"/>
      <c r="IO63" s="250"/>
      <c r="IP63" s="250"/>
      <c r="IQ63" s="250"/>
      <c r="IR63" s="250"/>
      <c r="IS63" s="250"/>
      <c r="IT63" s="250"/>
      <c r="IU63" s="250"/>
      <c r="IV63" s="250"/>
      <c r="IW63" s="250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50"/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250"/>
      <c r="CU64" s="250"/>
      <c r="CV64" s="250"/>
      <c r="CW64" s="250"/>
      <c r="CX64" s="250"/>
      <c r="CY64" s="250"/>
      <c r="CZ64" s="250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0"/>
      <c r="DL64" s="250"/>
      <c r="DM64" s="250"/>
      <c r="DN64" s="250"/>
      <c r="DO64" s="250"/>
      <c r="DP64" s="250"/>
      <c r="DQ64" s="250"/>
      <c r="DR64" s="250"/>
      <c r="DS64" s="250"/>
      <c r="DT64" s="250"/>
      <c r="DU64" s="250"/>
      <c r="DV64" s="250"/>
      <c r="DW64" s="250"/>
      <c r="DX64" s="250"/>
      <c r="DY64" s="250"/>
      <c r="DZ64" s="250"/>
      <c r="EA64" s="250"/>
      <c r="EB64" s="250"/>
      <c r="EC64" s="250"/>
      <c r="ED64" s="250"/>
      <c r="EE64" s="250"/>
      <c r="EF64" s="250"/>
      <c r="EG64" s="250"/>
      <c r="EH64" s="250"/>
      <c r="EI64" s="250"/>
      <c r="EJ64" s="250"/>
      <c r="EK64" s="250"/>
      <c r="EL64" s="250"/>
      <c r="EM64" s="250"/>
      <c r="EN64" s="250"/>
      <c r="EO64" s="250"/>
      <c r="EP64" s="250"/>
      <c r="EQ64" s="250"/>
      <c r="ER64" s="250"/>
      <c r="ES64" s="250"/>
      <c r="ET64" s="250"/>
      <c r="EU64" s="250"/>
      <c r="EV64" s="250"/>
      <c r="EW64" s="250"/>
      <c r="EX64" s="250"/>
      <c r="EY64" s="250"/>
      <c r="EZ64" s="250"/>
      <c r="FA64" s="250"/>
      <c r="FB64" s="250"/>
      <c r="FC64" s="250"/>
      <c r="FD64" s="250"/>
      <c r="FE64" s="250"/>
      <c r="FF64" s="250"/>
      <c r="FG64" s="250"/>
      <c r="FH64" s="250"/>
      <c r="FI64" s="250"/>
      <c r="FJ64" s="250"/>
      <c r="FK64" s="250"/>
      <c r="FL64" s="250"/>
      <c r="FM64" s="250"/>
      <c r="FN64" s="250"/>
      <c r="FO64" s="250"/>
      <c r="FP64" s="250"/>
      <c r="FQ64" s="250"/>
      <c r="FR64" s="250"/>
      <c r="FS64" s="250"/>
      <c r="FT64" s="250"/>
      <c r="FU64" s="250"/>
      <c r="FV64" s="250"/>
      <c r="FW64" s="250"/>
      <c r="FX64" s="250"/>
      <c r="FY64" s="250"/>
      <c r="FZ64" s="250"/>
      <c r="GA64" s="250"/>
      <c r="GB64" s="250"/>
      <c r="GC64" s="250"/>
      <c r="GD64" s="250"/>
      <c r="GE64" s="250"/>
      <c r="GF64" s="250"/>
      <c r="GG64" s="250"/>
      <c r="GH64" s="250"/>
      <c r="GI64" s="250"/>
      <c r="GJ64" s="250"/>
      <c r="GK64" s="250"/>
      <c r="GL64" s="250"/>
      <c r="GM64" s="250"/>
      <c r="GN64" s="250"/>
      <c r="GO64" s="250"/>
      <c r="GP64" s="250"/>
      <c r="GQ64" s="250"/>
      <c r="GR64" s="250"/>
      <c r="GS64" s="250"/>
      <c r="GT64" s="250"/>
      <c r="GU64" s="250"/>
      <c r="GV64" s="250"/>
      <c r="GW64" s="250"/>
      <c r="GX64" s="250"/>
      <c r="GY64" s="250"/>
      <c r="GZ64" s="250"/>
      <c r="HA64" s="250"/>
      <c r="HB64" s="250"/>
      <c r="HC64" s="250"/>
      <c r="HD64" s="250"/>
      <c r="HE64" s="250"/>
      <c r="HF64" s="250"/>
      <c r="HG64" s="250"/>
      <c r="HH64" s="250"/>
      <c r="HI64" s="250"/>
      <c r="HJ64" s="250"/>
      <c r="HK64" s="250"/>
      <c r="HL64" s="250"/>
      <c r="HM64" s="250"/>
      <c r="HN64" s="250"/>
      <c r="HO64" s="250"/>
      <c r="HP64" s="250"/>
      <c r="HQ64" s="250"/>
      <c r="HR64" s="250"/>
      <c r="HS64" s="250"/>
      <c r="HT64" s="250"/>
      <c r="HU64" s="250"/>
      <c r="HV64" s="250"/>
      <c r="HW64" s="250"/>
      <c r="HX64" s="250"/>
      <c r="HY64" s="250"/>
      <c r="HZ64" s="250"/>
      <c r="IA64" s="250"/>
      <c r="IB64" s="250"/>
      <c r="IC64" s="250"/>
      <c r="ID64" s="250"/>
      <c r="IE64" s="250"/>
      <c r="IF64" s="250"/>
      <c r="IG64" s="250"/>
      <c r="IH64" s="250"/>
      <c r="II64" s="250"/>
      <c r="IJ64" s="250"/>
      <c r="IK64" s="250"/>
      <c r="IL64" s="250"/>
      <c r="IM64" s="250"/>
      <c r="IN64" s="250"/>
      <c r="IO64" s="250"/>
      <c r="IP64" s="250"/>
      <c r="IQ64" s="250"/>
      <c r="IR64" s="250"/>
      <c r="IS64" s="250"/>
      <c r="IT64" s="250"/>
      <c r="IU64" s="250"/>
      <c r="IV64" s="250"/>
      <c r="IW64" s="250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250"/>
      <c r="FR65" s="250"/>
      <c r="FS65" s="250"/>
      <c r="FT65" s="250"/>
      <c r="FU65" s="250"/>
      <c r="FV65" s="250"/>
      <c r="FW65" s="250"/>
      <c r="FX65" s="250"/>
      <c r="FY65" s="250"/>
      <c r="FZ65" s="250"/>
      <c r="GA65" s="250"/>
      <c r="GB65" s="250"/>
      <c r="GC65" s="250"/>
      <c r="GD65" s="250"/>
      <c r="GE65" s="250"/>
      <c r="GF65" s="250"/>
      <c r="GG65" s="250"/>
      <c r="GH65" s="250"/>
      <c r="GI65" s="250"/>
      <c r="GJ65" s="250"/>
      <c r="GK65" s="250"/>
      <c r="GL65" s="250"/>
      <c r="GM65" s="250"/>
      <c r="GN65" s="250"/>
      <c r="GO65" s="250"/>
      <c r="GP65" s="250"/>
      <c r="GQ65" s="250"/>
      <c r="GR65" s="250"/>
      <c r="GS65" s="250"/>
      <c r="GT65" s="250"/>
      <c r="GU65" s="250"/>
      <c r="GV65" s="250"/>
      <c r="GW65" s="250"/>
      <c r="GX65" s="250"/>
      <c r="GY65" s="250"/>
      <c r="GZ65" s="250"/>
      <c r="HA65" s="250"/>
      <c r="HB65" s="250"/>
      <c r="HC65" s="250"/>
      <c r="HD65" s="250"/>
      <c r="HE65" s="250"/>
      <c r="HF65" s="250"/>
      <c r="HG65" s="250"/>
      <c r="HH65" s="250"/>
      <c r="HI65" s="250"/>
      <c r="HJ65" s="250"/>
      <c r="HK65" s="250"/>
      <c r="HL65" s="250"/>
      <c r="HM65" s="250"/>
      <c r="HN65" s="250"/>
      <c r="HO65" s="250"/>
      <c r="HP65" s="250"/>
      <c r="HQ65" s="250"/>
      <c r="HR65" s="250"/>
      <c r="HS65" s="250"/>
      <c r="HT65" s="250"/>
      <c r="HU65" s="250"/>
      <c r="HV65" s="250"/>
      <c r="HW65" s="250"/>
      <c r="HX65" s="250"/>
      <c r="HY65" s="250"/>
      <c r="HZ65" s="250"/>
      <c r="IA65" s="250"/>
      <c r="IB65" s="250"/>
      <c r="IC65" s="250"/>
      <c r="ID65" s="250"/>
      <c r="IE65" s="250"/>
      <c r="IF65" s="250"/>
      <c r="IG65" s="250"/>
      <c r="IH65" s="250"/>
      <c r="II65" s="250"/>
      <c r="IJ65" s="250"/>
      <c r="IK65" s="250"/>
      <c r="IL65" s="250"/>
      <c r="IM65" s="250"/>
      <c r="IN65" s="250"/>
      <c r="IO65" s="250"/>
      <c r="IP65" s="250"/>
      <c r="IQ65" s="250"/>
      <c r="IR65" s="250"/>
      <c r="IS65" s="250"/>
      <c r="IT65" s="250"/>
      <c r="IU65" s="250"/>
      <c r="IV65" s="250"/>
      <c r="IW65" s="250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50"/>
      <c r="BC66" s="250"/>
      <c r="BD66" s="250"/>
      <c r="BE66" s="250"/>
      <c r="BF66" s="250"/>
      <c r="BG66" s="250"/>
      <c r="BH66" s="250"/>
      <c r="BI66" s="250"/>
      <c r="BJ66" s="250"/>
      <c r="BK66" s="250"/>
      <c r="BL66" s="250"/>
      <c r="BM66" s="250"/>
      <c r="BN66" s="250"/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0"/>
      <c r="DM66" s="250"/>
      <c r="DN66" s="250"/>
      <c r="DO66" s="250"/>
      <c r="DP66" s="250"/>
      <c r="DQ66" s="250"/>
      <c r="DR66" s="250"/>
      <c r="DS66" s="250"/>
      <c r="DT66" s="250"/>
      <c r="DU66" s="250"/>
      <c r="DV66" s="250"/>
      <c r="DW66" s="250"/>
      <c r="DX66" s="250"/>
      <c r="DY66" s="250"/>
      <c r="DZ66" s="250"/>
      <c r="EA66" s="250"/>
      <c r="EB66" s="250"/>
      <c r="EC66" s="250"/>
      <c r="ED66" s="250"/>
      <c r="EE66" s="250"/>
      <c r="EF66" s="250"/>
      <c r="EG66" s="250"/>
      <c r="EH66" s="250"/>
      <c r="EI66" s="250"/>
      <c r="EJ66" s="250"/>
      <c r="EK66" s="250"/>
      <c r="EL66" s="250"/>
      <c r="EM66" s="250"/>
      <c r="EN66" s="250"/>
      <c r="EO66" s="250"/>
      <c r="EP66" s="250"/>
      <c r="EQ66" s="250"/>
      <c r="ER66" s="250"/>
      <c r="ES66" s="250"/>
      <c r="ET66" s="250"/>
      <c r="EU66" s="250"/>
      <c r="EV66" s="250"/>
      <c r="EW66" s="250"/>
      <c r="EX66" s="250"/>
      <c r="EY66" s="250"/>
      <c r="EZ66" s="250"/>
      <c r="FA66" s="250"/>
      <c r="FB66" s="250"/>
      <c r="FC66" s="250"/>
      <c r="FD66" s="250"/>
      <c r="FE66" s="250"/>
      <c r="FF66" s="250"/>
      <c r="FG66" s="250"/>
      <c r="FH66" s="250"/>
      <c r="FI66" s="250"/>
      <c r="FJ66" s="250"/>
      <c r="FK66" s="250"/>
      <c r="FL66" s="250"/>
      <c r="FM66" s="250"/>
      <c r="FN66" s="250"/>
      <c r="FO66" s="250"/>
      <c r="FP66" s="250"/>
      <c r="FQ66" s="250"/>
      <c r="FR66" s="250"/>
      <c r="FS66" s="250"/>
      <c r="FT66" s="250"/>
      <c r="FU66" s="250"/>
      <c r="FV66" s="250"/>
      <c r="FW66" s="250"/>
      <c r="FX66" s="250"/>
      <c r="FY66" s="250"/>
      <c r="FZ66" s="250"/>
      <c r="GA66" s="250"/>
      <c r="GB66" s="250"/>
      <c r="GC66" s="250"/>
      <c r="GD66" s="250"/>
      <c r="GE66" s="250"/>
      <c r="GF66" s="250"/>
      <c r="GG66" s="250"/>
      <c r="GH66" s="250"/>
      <c r="GI66" s="250"/>
      <c r="GJ66" s="250"/>
      <c r="GK66" s="250"/>
      <c r="GL66" s="250"/>
      <c r="GM66" s="250"/>
      <c r="GN66" s="250"/>
      <c r="GO66" s="250"/>
      <c r="GP66" s="250"/>
      <c r="GQ66" s="250"/>
      <c r="GR66" s="250"/>
      <c r="GS66" s="250"/>
      <c r="GT66" s="250"/>
      <c r="GU66" s="250"/>
      <c r="GV66" s="250"/>
      <c r="GW66" s="250"/>
      <c r="GX66" s="250"/>
      <c r="GY66" s="250"/>
      <c r="GZ66" s="250"/>
      <c r="HA66" s="250"/>
      <c r="HB66" s="250"/>
      <c r="HC66" s="250"/>
      <c r="HD66" s="250"/>
      <c r="HE66" s="250"/>
      <c r="HF66" s="250"/>
      <c r="HG66" s="250"/>
      <c r="HH66" s="250"/>
      <c r="HI66" s="250"/>
      <c r="HJ66" s="250"/>
      <c r="HK66" s="250"/>
      <c r="HL66" s="250"/>
      <c r="HM66" s="250"/>
      <c r="HN66" s="250"/>
      <c r="HO66" s="250"/>
      <c r="HP66" s="250"/>
      <c r="HQ66" s="250"/>
      <c r="HR66" s="250"/>
      <c r="HS66" s="250"/>
      <c r="HT66" s="250"/>
      <c r="HU66" s="250"/>
      <c r="HV66" s="250"/>
      <c r="HW66" s="250"/>
      <c r="HX66" s="250"/>
      <c r="HY66" s="250"/>
      <c r="HZ66" s="250"/>
      <c r="IA66" s="250"/>
      <c r="IB66" s="250"/>
      <c r="IC66" s="250"/>
      <c r="ID66" s="250"/>
      <c r="IE66" s="250"/>
      <c r="IF66" s="250"/>
      <c r="IG66" s="250"/>
      <c r="IH66" s="250"/>
      <c r="II66" s="250"/>
      <c r="IJ66" s="250"/>
      <c r="IK66" s="250"/>
      <c r="IL66" s="250"/>
      <c r="IM66" s="250"/>
      <c r="IN66" s="250"/>
      <c r="IO66" s="250"/>
      <c r="IP66" s="250"/>
      <c r="IQ66" s="250"/>
      <c r="IR66" s="250"/>
      <c r="IS66" s="250"/>
      <c r="IT66" s="250"/>
      <c r="IU66" s="250"/>
      <c r="IV66" s="250"/>
      <c r="IW66" s="25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250"/>
      <c r="CU69" s="250"/>
      <c r="CV69" s="250"/>
      <c r="CW69" s="250"/>
      <c r="CX69" s="250"/>
      <c r="CY69" s="250"/>
      <c r="CZ69" s="250"/>
      <c r="DA69" s="250"/>
      <c r="DB69" s="250"/>
      <c r="DC69" s="250"/>
      <c r="DD69" s="250"/>
      <c r="DE69" s="250"/>
      <c r="DF69" s="250"/>
      <c r="DG69" s="250"/>
      <c r="DH69" s="250"/>
      <c r="DI69" s="250"/>
      <c r="DJ69" s="250"/>
      <c r="DK69" s="250"/>
      <c r="DL69" s="250"/>
      <c r="DM69" s="250"/>
      <c r="DN69" s="250"/>
      <c r="DO69" s="250"/>
      <c r="DP69" s="250"/>
      <c r="DQ69" s="250"/>
      <c r="DR69" s="250"/>
      <c r="DS69" s="250"/>
      <c r="DT69" s="250"/>
      <c r="DU69" s="250"/>
      <c r="DV69" s="250"/>
      <c r="DW69" s="250"/>
      <c r="DX69" s="250"/>
      <c r="DY69" s="250"/>
      <c r="DZ69" s="250"/>
      <c r="EA69" s="250"/>
      <c r="EB69" s="250"/>
      <c r="EC69" s="250"/>
      <c r="ED69" s="250"/>
      <c r="EE69" s="250"/>
      <c r="EF69" s="250"/>
      <c r="EG69" s="250"/>
      <c r="EH69" s="250"/>
      <c r="EI69" s="250"/>
      <c r="EJ69" s="250"/>
      <c r="EK69" s="250"/>
      <c r="EL69" s="250"/>
      <c r="EM69" s="250"/>
      <c r="EN69" s="250"/>
      <c r="EO69" s="250"/>
      <c r="EP69" s="250"/>
      <c r="EQ69" s="250"/>
      <c r="ER69" s="250"/>
      <c r="ES69" s="250"/>
      <c r="ET69" s="250"/>
      <c r="EU69" s="250"/>
      <c r="EV69" s="250"/>
      <c r="EW69" s="250"/>
      <c r="EX69" s="250"/>
      <c r="EY69" s="250"/>
      <c r="EZ69" s="250"/>
      <c r="FA69" s="250"/>
      <c r="FB69" s="250"/>
      <c r="FC69" s="250"/>
      <c r="FD69" s="250"/>
      <c r="FE69" s="250"/>
      <c r="FF69" s="250"/>
      <c r="FG69" s="250"/>
      <c r="FH69" s="250"/>
      <c r="FI69" s="250"/>
      <c r="FJ69" s="250"/>
      <c r="FK69" s="250"/>
      <c r="FL69" s="250"/>
      <c r="FM69" s="250"/>
      <c r="FN69" s="250"/>
      <c r="FO69" s="250"/>
      <c r="FP69" s="250"/>
      <c r="FQ69" s="250"/>
      <c r="FR69" s="250"/>
      <c r="FS69" s="250"/>
      <c r="FT69" s="250"/>
      <c r="FU69" s="250"/>
      <c r="FV69" s="250"/>
      <c r="FW69" s="250"/>
      <c r="FX69" s="250"/>
      <c r="FY69" s="250"/>
      <c r="FZ69" s="250"/>
      <c r="GA69" s="250"/>
      <c r="GB69" s="250"/>
      <c r="GC69" s="250"/>
      <c r="GD69" s="250"/>
      <c r="GE69" s="250"/>
      <c r="GF69" s="250"/>
      <c r="GG69" s="250"/>
      <c r="GH69" s="250"/>
      <c r="GI69" s="250"/>
      <c r="GJ69" s="250"/>
      <c r="GK69" s="250"/>
      <c r="GL69" s="250"/>
      <c r="GM69" s="250"/>
      <c r="GN69" s="250"/>
      <c r="GO69" s="250"/>
      <c r="GP69" s="250"/>
      <c r="GQ69" s="250"/>
      <c r="GR69" s="250"/>
      <c r="GS69" s="250"/>
      <c r="GT69" s="250"/>
      <c r="GU69" s="250"/>
      <c r="GV69" s="250"/>
      <c r="GW69" s="250"/>
      <c r="GX69" s="250"/>
      <c r="GY69" s="250"/>
      <c r="GZ69" s="250"/>
      <c r="HA69" s="250"/>
      <c r="HB69" s="250"/>
      <c r="HC69" s="250"/>
      <c r="HD69" s="250"/>
      <c r="HE69" s="250"/>
      <c r="HF69" s="250"/>
      <c r="HG69" s="250"/>
      <c r="HH69" s="250"/>
      <c r="HI69" s="250"/>
      <c r="HJ69" s="250"/>
      <c r="HK69" s="250"/>
      <c r="HL69" s="250"/>
      <c r="HM69" s="250"/>
      <c r="HN69" s="250"/>
      <c r="HO69" s="250"/>
      <c r="HP69" s="250"/>
      <c r="HQ69" s="250"/>
      <c r="HR69" s="250"/>
      <c r="HS69" s="250"/>
      <c r="HT69" s="250"/>
      <c r="HU69" s="250"/>
      <c r="HV69" s="250"/>
      <c r="HW69" s="250"/>
      <c r="HX69" s="250"/>
      <c r="HY69" s="250"/>
      <c r="HZ69" s="250"/>
      <c r="IA69" s="250"/>
      <c r="IB69" s="250"/>
      <c r="IC69" s="250"/>
      <c r="ID69" s="250"/>
      <c r="IE69" s="250"/>
      <c r="IF69" s="250"/>
      <c r="IG69" s="250"/>
      <c r="IH69" s="250"/>
      <c r="II69" s="250"/>
      <c r="IJ69" s="250"/>
      <c r="IK69" s="250"/>
      <c r="IL69" s="250"/>
      <c r="IM69" s="250"/>
      <c r="IN69" s="250"/>
      <c r="IO69" s="250"/>
      <c r="IP69" s="250"/>
      <c r="IQ69" s="250"/>
      <c r="IR69" s="250"/>
      <c r="IS69" s="250"/>
      <c r="IT69" s="250"/>
      <c r="IU69" s="250"/>
      <c r="IV69" s="250"/>
      <c r="IW69" s="250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0"/>
      <c r="EV70" s="250"/>
      <c r="EW70" s="250"/>
      <c r="EX70" s="250"/>
      <c r="EY70" s="250"/>
      <c r="EZ70" s="250"/>
      <c r="FA70" s="250"/>
      <c r="FB70" s="250"/>
      <c r="FC70" s="250"/>
      <c r="FD70" s="250"/>
      <c r="FE70" s="250"/>
      <c r="FF70" s="250"/>
      <c r="FG70" s="250"/>
      <c r="FH70" s="250"/>
      <c r="FI70" s="250"/>
      <c r="FJ70" s="250"/>
      <c r="FK70" s="250"/>
      <c r="FL70" s="250"/>
      <c r="FM70" s="250"/>
      <c r="FN70" s="250"/>
      <c r="FO70" s="250"/>
      <c r="FP70" s="250"/>
      <c r="FQ70" s="250"/>
      <c r="FR70" s="250"/>
      <c r="FS70" s="250"/>
      <c r="FT70" s="250"/>
      <c r="FU70" s="250"/>
      <c r="FV70" s="250"/>
      <c r="FW70" s="250"/>
      <c r="FX70" s="250"/>
      <c r="FY70" s="250"/>
      <c r="FZ70" s="250"/>
      <c r="GA70" s="250"/>
      <c r="GB70" s="250"/>
      <c r="GC70" s="250"/>
      <c r="GD70" s="250"/>
      <c r="GE70" s="250"/>
      <c r="GF70" s="250"/>
      <c r="GG70" s="250"/>
      <c r="GH70" s="250"/>
      <c r="GI70" s="250"/>
      <c r="GJ70" s="250"/>
      <c r="GK70" s="250"/>
      <c r="GL70" s="250"/>
      <c r="GM70" s="250"/>
      <c r="GN70" s="250"/>
      <c r="GO70" s="250"/>
      <c r="GP70" s="250"/>
      <c r="GQ70" s="250"/>
      <c r="GR70" s="250"/>
      <c r="GS70" s="250"/>
      <c r="GT70" s="250"/>
      <c r="GU70" s="250"/>
      <c r="GV70" s="250"/>
      <c r="GW70" s="250"/>
      <c r="GX70" s="250"/>
      <c r="GY70" s="250"/>
      <c r="GZ70" s="250"/>
      <c r="HA70" s="250"/>
      <c r="HB70" s="250"/>
      <c r="HC70" s="250"/>
      <c r="HD70" s="250"/>
      <c r="HE70" s="250"/>
      <c r="HF70" s="250"/>
      <c r="HG70" s="250"/>
      <c r="HH70" s="250"/>
      <c r="HI70" s="250"/>
      <c r="HJ70" s="250"/>
      <c r="HK70" s="250"/>
      <c r="HL70" s="250"/>
      <c r="HM70" s="250"/>
      <c r="HN70" s="250"/>
      <c r="HO70" s="250"/>
      <c r="HP70" s="250"/>
      <c r="HQ70" s="250"/>
      <c r="HR70" s="250"/>
      <c r="HS70" s="250"/>
      <c r="HT70" s="250"/>
      <c r="HU70" s="250"/>
      <c r="HV70" s="250"/>
      <c r="HW70" s="250"/>
      <c r="HX70" s="250"/>
      <c r="HY70" s="250"/>
      <c r="HZ70" s="250"/>
      <c r="IA70" s="250"/>
      <c r="IB70" s="250"/>
      <c r="IC70" s="250"/>
      <c r="ID70" s="250"/>
      <c r="IE70" s="250"/>
      <c r="IF70" s="250"/>
      <c r="IG70" s="250"/>
      <c r="IH70" s="250"/>
      <c r="II70" s="250"/>
      <c r="IJ70" s="250"/>
      <c r="IK70" s="250"/>
      <c r="IL70" s="250"/>
      <c r="IM70" s="250"/>
      <c r="IN70" s="250"/>
      <c r="IO70" s="250"/>
      <c r="IP70" s="250"/>
      <c r="IQ70" s="250"/>
      <c r="IR70" s="250"/>
      <c r="IS70" s="250"/>
      <c r="IT70" s="250"/>
      <c r="IU70" s="250"/>
      <c r="IV70" s="250"/>
      <c r="IW70" s="250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250"/>
      <c r="CU71" s="250"/>
      <c r="CV71" s="250"/>
      <c r="CW71" s="250"/>
      <c r="CX71" s="250"/>
      <c r="CY71" s="250"/>
      <c r="CZ71" s="250"/>
      <c r="DA71" s="250"/>
      <c r="DB71" s="250"/>
      <c r="DC71" s="250"/>
      <c r="DD71" s="250"/>
      <c r="DE71" s="250"/>
      <c r="DF71" s="250"/>
      <c r="DG71" s="250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50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0"/>
      <c r="GE71" s="250"/>
      <c r="GF71" s="250"/>
      <c r="GG71" s="250"/>
      <c r="GH71" s="250"/>
      <c r="GI71" s="250"/>
      <c r="GJ71" s="250"/>
      <c r="GK71" s="250"/>
      <c r="GL71" s="250"/>
      <c r="GM71" s="250"/>
      <c r="GN71" s="250"/>
      <c r="GO71" s="250"/>
      <c r="GP71" s="250"/>
      <c r="GQ71" s="250"/>
      <c r="GR71" s="250"/>
      <c r="GS71" s="250"/>
      <c r="GT71" s="250"/>
      <c r="GU71" s="250"/>
      <c r="GV71" s="250"/>
      <c r="GW71" s="250"/>
      <c r="GX71" s="250"/>
      <c r="GY71" s="250"/>
      <c r="GZ71" s="250"/>
      <c r="HA71" s="250"/>
      <c r="HB71" s="250"/>
      <c r="HC71" s="250"/>
      <c r="HD71" s="250"/>
      <c r="HE71" s="250"/>
      <c r="HF71" s="250"/>
      <c r="HG71" s="250"/>
      <c r="HH71" s="250"/>
      <c r="HI71" s="250"/>
      <c r="HJ71" s="250"/>
      <c r="HK71" s="250"/>
      <c r="HL71" s="250"/>
      <c r="HM71" s="250"/>
      <c r="HN71" s="250"/>
      <c r="HO71" s="250"/>
      <c r="HP71" s="250"/>
      <c r="HQ71" s="250"/>
      <c r="HR71" s="250"/>
      <c r="HS71" s="250"/>
      <c r="HT71" s="250"/>
      <c r="HU71" s="250"/>
      <c r="HV71" s="250"/>
      <c r="HW71" s="250"/>
      <c r="HX71" s="250"/>
      <c r="HY71" s="250"/>
      <c r="HZ71" s="250"/>
      <c r="IA71" s="250"/>
      <c r="IB71" s="250"/>
      <c r="IC71" s="250"/>
      <c r="ID71" s="250"/>
      <c r="IE71" s="250"/>
      <c r="IF71" s="250"/>
      <c r="IG71" s="250"/>
      <c r="IH71" s="250"/>
      <c r="II71" s="250"/>
      <c r="IJ71" s="250"/>
      <c r="IK71" s="250"/>
      <c r="IL71" s="250"/>
      <c r="IM71" s="250"/>
      <c r="IN71" s="250"/>
      <c r="IO71" s="250"/>
      <c r="IP71" s="250"/>
      <c r="IQ71" s="250"/>
      <c r="IR71" s="250"/>
      <c r="IS71" s="250"/>
      <c r="IT71" s="250"/>
      <c r="IU71" s="250"/>
      <c r="IV71" s="250"/>
      <c r="IW71" s="250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250"/>
      <c r="DF72" s="250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250"/>
      <c r="EF72" s="250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0"/>
      <c r="FF72" s="250"/>
      <c r="FG72" s="250"/>
      <c r="FH72" s="250"/>
      <c r="FI72" s="250"/>
      <c r="FJ72" s="250"/>
      <c r="FK72" s="250"/>
      <c r="FL72" s="250"/>
      <c r="FM72" s="250"/>
      <c r="FN72" s="250"/>
      <c r="FO72" s="250"/>
      <c r="FP72" s="250"/>
      <c r="FQ72" s="250"/>
      <c r="FR72" s="250"/>
      <c r="FS72" s="250"/>
      <c r="FT72" s="250"/>
      <c r="FU72" s="250"/>
      <c r="FV72" s="250"/>
      <c r="FW72" s="250"/>
      <c r="FX72" s="250"/>
      <c r="FY72" s="250"/>
      <c r="FZ72" s="250"/>
      <c r="GA72" s="250"/>
      <c r="GB72" s="250"/>
      <c r="GC72" s="250"/>
      <c r="GD72" s="250"/>
      <c r="GE72" s="250"/>
      <c r="GF72" s="250"/>
      <c r="GG72" s="250"/>
      <c r="GH72" s="250"/>
      <c r="GI72" s="250"/>
      <c r="GJ72" s="250"/>
      <c r="GK72" s="250"/>
      <c r="GL72" s="250"/>
      <c r="GM72" s="250"/>
      <c r="GN72" s="250"/>
      <c r="GO72" s="250"/>
      <c r="GP72" s="250"/>
      <c r="GQ72" s="250"/>
      <c r="GR72" s="250"/>
      <c r="GS72" s="250"/>
      <c r="GT72" s="250"/>
      <c r="GU72" s="250"/>
      <c r="GV72" s="250"/>
      <c r="GW72" s="250"/>
      <c r="GX72" s="250"/>
      <c r="GY72" s="250"/>
      <c r="GZ72" s="250"/>
      <c r="HA72" s="250"/>
      <c r="HB72" s="250"/>
      <c r="HC72" s="250"/>
      <c r="HD72" s="250"/>
      <c r="HE72" s="250"/>
      <c r="HF72" s="250"/>
      <c r="HG72" s="250"/>
      <c r="HH72" s="250"/>
      <c r="HI72" s="250"/>
      <c r="HJ72" s="250"/>
      <c r="HK72" s="250"/>
      <c r="HL72" s="250"/>
      <c r="HM72" s="250"/>
      <c r="HN72" s="250"/>
      <c r="HO72" s="250"/>
      <c r="HP72" s="250"/>
      <c r="HQ72" s="250"/>
      <c r="HR72" s="250"/>
      <c r="HS72" s="250"/>
      <c r="HT72" s="250"/>
      <c r="HU72" s="250"/>
      <c r="HV72" s="250"/>
      <c r="HW72" s="250"/>
      <c r="HX72" s="250"/>
      <c r="HY72" s="250"/>
      <c r="HZ72" s="250"/>
      <c r="IA72" s="250"/>
      <c r="IB72" s="250"/>
      <c r="IC72" s="250"/>
      <c r="ID72" s="250"/>
      <c r="IE72" s="250"/>
      <c r="IF72" s="250"/>
      <c r="IG72" s="250"/>
      <c r="IH72" s="250"/>
      <c r="II72" s="250"/>
      <c r="IJ72" s="250"/>
      <c r="IK72" s="250"/>
      <c r="IL72" s="250"/>
      <c r="IM72" s="250"/>
      <c r="IN72" s="250"/>
      <c r="IO72" s="250"/>
      <c r="IP72" s="250"/>
      <c r="IQ72" s="250"/>
      <c r="IR72" s="250"/>
      <c r="IS72" s="250"/>
      <c r="IT72" s="250"/>
      <c r="IU72" s="250"/>
      <c r="IV72" s="250"/>
      <c r="IW72" s="250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  <c r="EU73" s="250"/>
      <c r="EV73" s="250"/>
      <c r="EW73" s="250"/>
      <c r="EX73" s="250"/>
      <c r="EY73" s="250"/>
      <c r="EZ73" s="250"/>
      <c r="FA73" s="250"/>
      <c r="FB73" s="250"/>
      <c r="FC73" s="250"/>
      <c r="FD73" s="250"/>
      <c r="FE73" s="250"/>
      <c r="FF73" s="250"/>
      <c r="FG73" s="250"/>
      <c r="FH73" s="250"/>
      <c r="FI73" s="250"/>
      <c r="FJ73" s="250"/>
      <c r="FK73" s="250"/>
      <c r="FL73" s="250"/>
      <c r="FM73" s="250"/>
      <c r="FN73" s="250"/>
      <c r="FO73" s="250"/>
      <c r="FP73" s="250"/>
      <c r="FQ73" s="250"/>
      <c r="FR73" s="250"/>
      <c r="FS73" s="250"/>
      <c r="FT73" s="250"/>
      <c r="FU73" s="250"/>
      <c r="FV73" s="250"/>
      <c r="FW73" s="250"/>
      <c r="FX73" s="250"/>
      <c r="FY73" s="250"/>
      <c r="FZ73" s="250"/>
      <c r="GA73" s="250"/>
      <c r="GB73" s="250"/>
      <c r="GC73" s="250"/>
      <c r="GD73" s="250"/>
      <c r="GE73" s="250"/>
      <c r="GF73" s="250"/>
      <c r="GG73" s="250"/>
      <c r="GH73" s="250"/>
      <c r="GI73" s="250"/>
      <c r="GJ73" s="250"/>
      <c r="GK73" s="250"/>
      <c r="GL73" s="250"/>
      <c r="GM73" s="250"/>
      <c r="GN73" s="250"/>
      <c r="GO73" s="250"/>
      <c r="GP73" s="250"/>
      <c r="GQ73" s="250"/>
      <c r="GR73" s="250"/>
      <c r="GS73" s="250"/>
      <c r="GT73" s="250"/>
      <c r="GU73" s="250"/>
      <c r="GV73" s="250"/>
      <c r="GW73" s="250"/>
      <c r="GX73" s="250"/>
      <c r="GY73" s="250"/>
      <c r="GZ73" s="250"/>
      <c r="HA73" s="250"/>
      <c r="HB73" s="250"/>
      <c r="HC73" s="250"/>
      <c r="HD73" s="250"/>
      <c r="HE73" s="250"/>
      <c r="HF73" s="250"/>
      <c r="HG73" s="250"/>
      <c r="HH73" s="250"/>
      <c r="HI73" s="250"/>
      <c r="HJ73" s="250"/>
      <c r="HK73" s="250"/>
      <c r="HL73" s="250"/>
      <c r="HM73" s="250"/>
      <c r="HN73" s="250"/>
      <c r="HO73" s="250"/>
      <c r="HP73" s="250"/>
      <c r="HQ73" s="250"/>
      <c r="HR73" s="250"/>
      <c r="HS73" s="250"/>
      <c r="HT73" s="250"/>
      <c r="HU73" s="250"/>
      <c r="HV73" s="250"/>
      <c r="HW73" s="250"/>
      <c r="HX73" s="250"/>
      <c r="HY73" s="250"/>
      <c r="HZ73" s="250"/>
      <c r="IA73" s="250"/>
      <c r="IB73" s="250"/>
      <c r="IC73" s="250"/>
      <c r="ID73" s="250"/>
      <c r="IE73" s="250"/>
      <c r="IF73" s="250"/>
      <c r="IG73" s="250"/>
      <c r="IH73" s="250"/>
      <c r="II73" s="250"/>
      <c r="IJ73" s="250"/>
      <c r="IK73" s="250"/>
      <c r="IL73" s="250"/>
      <c r="IM73" s="250"/>
      <c r="IN73" s="250"/>
      <c r="IO73" s="250"/>
      <c r="IP73" s="250"/>
      <c r="IQ73" s="250"/>
      <c r="IR73" s="250"/>
      <c r="IS73" s="250"/>
      <c r="IT73" s="250"/>
      <c r="IU73" s="250"/>
      <c r="IV73" s="250"/>
      <c r="IW73" s="250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50"/>
      <c r="BC74" s="250"/>
      <c r="BD74" s="250"/>
      <c r="BE74" s="250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250"/>
      <c r="DF74" s="250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250"/>
      <c r="EF74" s="250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0"/>
      <c r="FF74" s="250"/>
      <c r="FG74" s="250"/>
      <c r="FH74" s="250"/>
      <c r="FI74" s="250"/>
      <c r="FJ74" s="250"/>
      <c r="FK74" s="250"/>
      <c r="FL74" s="250"/>
      <c r="FM74" s="250"/>
      <c r="FN74" s="250"/>
      <c r="FO74" s="250"/>
      <c r="FP74" s="250"/>
      <c r="FQ74" s="250"/>
      <c r="FR74" s="250"/>
      <c r="FS74" s="250"/>
      <c r="FT74" s="250"/>
      <c r="FU74" s="250"/>
      <c r="FV74" s="250"/>
      <c r="FW74" s="250"/>
      <c r="FX74" s="250"/>
      <c r="FY74" s="250"/>
      <c r="FZ74" s="250"/>
      <c r="GA74" s="250"/>
      <c r="GB74" s="250"/>
      <c r="GC74" s="250"/>
      <c r="GD74" s="250"/>
      <c r="GE74" s="250"/>
      <c r="GF74" s="250"/>
      <c r="GG74" s="250"/>
      <c r="GH74" s="250"/>
      <c r="GI74" s="250"/>
      <c r="GJ74" s="250"/>
      <c r="GK74" s="250"/>
      <c r="GL74" s="250"/>
      <c r="GM74" s="250"/>
      <c r="GN74" s="250"/>
      <c r="GO74" s="250"/>
      <c r="GP74" s="250"/>
      <c r="GQ74" s="250"/>
      <c r="GR74" s="250"/>
      <c r="GS74" s="250"/>
      <c r="GT74" s="250"/>
      <c r="GU74" s="250"/>
      <c r="GV74" s="250"/>
      <c r="GW74" s="250"/>
      <c r="GX74" s="250"/>
      <c r="GY74" s="250"/>
      <c r="GZ74" s="250"/>
      <c r="HA74" s="250"/>
      <c r="HB74" s="250"/>
      <c r="HC74" s="250"/>
      <c r="HD74" s="250"/>
      <c r="HE74" s="250"/>
      <c r="HF74" s="250"/>
      <c r="HG74" s="250"/>
      <c r="HH74" s="250"/>
      <c r="HI74" s="250"/>
      <c r="HJ74" s="250"/>
      <c r="HK74" s="250"/>
      <c r="HL74" s="250"/>
      <c r="HM74" s="250"/>
      <c r="HN74" s="250"/>
      <c r="HO74" s="250"/>
      <c r="HP74" s="250"/>
      <c r="HQ74" s="250"/>
      <c r="HR74" s="250"/>
      <c r="HS74" s="250"/>
      <c r="HT74" s="250"/>
      <c r="HU74" s="250"/>
      <c r="HV74" s="250"/>
      <c r="HW74" s="250"/>
      <c r="HX74" s="250"/>
      <c r="HY74" s="250"/>
      <c r="HZ74" s="250"/>
      <c r="IA74" s="250"/>
      <c r="IB74" s="250"/>
      <c r="IC74" s="250"/>
      <c r="ID74" s="250"/>
      <c r="IE74" s="250"/>
      <c r="IF74" s="250"/>
      <c r="IG74" s="250"/>
      <c r="IH74" s="250"/>
      <c r="II74" s="250"/>
      <c r="IJ74" s="250"/>
      <c r="IK74" s="250"/>
      <c r="IL74" s="250"/>
      <c r="IM74" s="250"/>
      <c r="IN74" s="250"/>
      <c r="IO74" s="250"/>
      <c r="IP74" s="250"/>
      <c r="IQ74" s="250"/>
      <c r="IR74" s="250"/>
      <c r="IS74" s="250"/>
      <c r="IT74" s="250"/>
      <c r="IU74" s="250"/>
      <c r="IV74" s="250"/>
      <c r="IW74" s="250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50"/>
      <c r="BC75" s="250"/>
      <c r="BD75" s="250"/>
      <c r="BE75" s="250"/>
      <c r="BF75" s="250"/>
      <c r="BG75" s="250"/>
      <c r="BH75" s="250"/>
      <c r="BI75" s="250"/>
      <c r="BJ75" s="250"/>
      <c r="BK75" s="250"/>
      <c r="BL75" s="250"/>
      <c r="BM75" s="250"/>
      <c r="BN75" s="250"/>
      <c r="BO75" s="250"/>
      <c r="BP75" s="250"/>
      <c r="BQ75" s="250"/>
      <c r="BR75" s="250"/>
      <c r="BS75" s="250"/>
      <c r="BT75" s="250"/>
      <c r="BU75" s="250"/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  <c r="CG75" s="250"/>
      <c r="CH75" s="250"/>
      <c r="CI75" s="250"/>
      <c r="CJ75" s="250"/>
      <c r="CK75" s="250"/>
      <c r="CL75" s="250"/>
      <c r="CM75" s="250"/>
      <c r="CN75" s="250"/>
      <c r="CO75" s="250"/>
      <c r="CP75" s="250"/>
      <c r="CQ75" s="250"/>
      <c r="CR75" s="250"/>
      <c r="CS75" s="250"/>
      <c r="CT75" s="250"/>
      <c r="CU75" s="250"/>
      <c r="CV75" s="250"/>
      <c r="CW75" s="250"/>
      <c r="CX75" s="250"/>
      <c r="CY75" s="250"/>
      <c r="CZ75" s="250"/>
      <c r="DA75" s="250"/>
      <c r="DB75" s="250"/>
      <c r="DC75" s="250"/>
      <c r="DD75" s="250"/>
      <c r="DE75" s="250"/>
      <c r="DF75" s="250"/>
      <c r="DG75" s="250"/>
      <c r="DH75" s="250"/>
      <c r="DI75" s="250"/>
      <c r="DJ75" s="250"/>
      <c r="DK75" s="250"/>
      <c r="DL75" s="250"/>
      <c r="DM75" s="250"/>
      <c r="DN75" s="250"/>
      <c r="DO75" s="250"/>
      <c r="DP75" s="250"/>
      <c r="DQ75" s="250"/>
      <c r="DR75" s="250"/>
      <c r="DS75" s="250"/>
      <c r="DT75" s="250"/>
      <c r="DU75" s="250"/>
      <c r="DV75" s="250"/>
      <c r="DW75" s="250"/>
      <c r="DX75" s="250"/>
      <c r="DY75" s="250"/>
      <c r="DZ75" s="250"/>
      <c r="EA75" s="250"/>
      <c r="EB75" s="250"/>
      <c r="EC75" s="250"/>
      <c r="ED75" s="250"/>
      <c r="EE75" s="250"/>
      <c r="EF75" s="250"/>
      <c r="EG75" s="250"/>
      <c r="EH75" s="250"/>
      <c r="EI75" s="250"/>
      <c r="EJ75" s="250"/>
      <c r="EK75" s="250"/>
      <c r="EL75" s="250"/>
      <c r="EM75" s="250"/>
      <c r="EN75" s="250"/>
      <c r="EO75" s="250"/>
      <c r="EP75" s="250"/>
      <c r="EQ75" s="250"/>
      <c r="ER75" s="250"/>
      <c r="ES75" s="250"/>
      <c r="ET75" s="250"/>
      <c r="EU75" s="250"/>
      <c r="EV75" s="250"/>
      <c r="EW75" s="250"/>
      <c r="EX75" s="250"/>
      <c r="EY75" s="250"/>
      <c r="EZ75" s="250"/>
      <c r="FA75" s="250"/>
      <c r="FB75" s="250"/>
      <c r="FC75" s="250"/>
      <c r="FD75" s="250"/>
      <c r="FE75" s="250"/>
      <c r="FF75" s="250"/>
      <c r="FG75" s="250"/>
      <c r="FH75" s="250"/>
      <c r="FI75" s="250"/>
      <c r="FJ75" s="250"/>
      <c r="FK75" s="250"/>
      <c r="FL75" s="250"/>
      <c r="FM75" s="250"/>
      <c r="FN75" s="250"/>
      <c r="FO75" s="250"/>
      <c r="FP75" s="250"/>
      <c r="FQ75" s="250"/>
      <c r="FR75" s="250"/>
      <c r="FS75" s="250"/>
      <c r="FT75" s="250"/>
      <c r="FU75" s="250"/>
      <c r="FV75" s="250"/>
      <c r="FW75" s="250"/>
      <c r="FX75" s="250"/>
      <c r="FY75" s="250"/>
      <c r="FZ75" s="250"/>
      <c r="GA75" s="250"/>
      <c r="GB75" s="250"/>
      <c r="GC75" s="250"/>
      <c r="GD75" s="250"/>
      <c r="GE75" s="250"/>
      <c r="GF75" s="250"/>
      <c r="GG75" s="250"/>
      <c r="GH75" s="250"/>
      <c r="GI75" s="250"/>
      <c r="GJ75" s="250"/>
      <c r="GK75" s="250"/>
      <c r="GL75" s="250"/>
      <c r="GM75" s="250"/>
      <c r="GN75" s="250"/>
      <c r="GO75" s="250"/>
      <c r="GP75" s="250"/>
      <c r="GQ75" s="250"/>
      <c r="GR75" s="250"/>
      <c r="GS75" s="250"/>
      <c r="GT75" s="250"/>
      <c r="GU75" s="250"/>
      <c r="GV75" s="250"/>
      <c r="GW75" s="250"/>
      <c r="GX75" s="250"/>
      <c r="GY75" s="250"/>
      <c r="GZ75" s="250"/>
      <c r="HA75" s="250"/>
      <c r="HB75" s="250"/>
      <c r="HC75" s="250"/>
      <c r="HD75" s="250"/>
      <c r="HE75" s="250"/>
      <c r="HF75" s="250"/>
      <c r="HG75" s="250"/>
      <c r="HH75" s="250"/>
      <c r="HI75" s="250"/>
      <c r="HJ75" s="250"/>
      <c r="HK75" s="250"/>
      <c r="HL75" s="250"/>
      <c r="HM75" s="250"/>
      <c r="HN75" s="250"/>
      <c r="HO75" s="250"/>
      <c r="HP75" s="250"/>
      <c r="HQ75" s="250"/>
      <c r="HR75" s="250"/>
      <c r="HS75" s="250"/>
      <c r="HT75" s="250"/>
      <c r="HU75" s="250"/>
      <c r="HV75" s="250"/>
      <c r="HW75" s="250"/>
      <c r="HX75" s="250"/>
      <c r="HY75" s="250"/>
      <c r="HZ75" s="250"/>
      <c r="IA75" s="250"/>
      <c r="IB75" s="250"/>
      <c r="IC75" s="250"/>
      <c r="ID75" s="250"/>
      <c r="IE75" s="250"/>
      <c r="IF75" s="250"/>
      <c r="IG75" s="250"/>
      <c r="IH75" s="250"/>
      <c r="II75" s="250"/>
      <c r="IJ75" s="250"/>
      <c r="IK75" s="250"/>
      <c r="IL75" s="250"/>
      <c r="IM75" s="250"/>
      <c r="IN75" s="250"/>
      <c r="IO75" s="250"/>
      <c r="IP75" s="250"/>
      <c r="IQ75" s="250"/>
      <c r="IR75" s="250"/>
      <c r="IS75" s="250"/>
      <c r="IT75" s="250"/>
      <c r="IU75" s="250"/>
      <c r="IV75" s="250"/>
      <c r="IW75" s="250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50"/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0"/>
      <c r="DK76" s="250"/>
      <c r="DL76" s="250"/>
      <c r="DM76" s="250"/>
      <c r="DN76" s="250"/>
      <c r="DO76" s="250"/>
      <c r="DP76" s="250"/>
      <c r="DQ76" s="250"/>
      <c r="DR76" s="250"/>
      <c r="DS76" s="250"/>
      <c r="DT76" s="250"/>
      <c r="DU76" s="250"/>
      <c r="DV76" s="250"/>
      <c r="DW76" s="250"/>
      <c r="DX76" s="250"/>
      <c r="DY76" s="250"/>
      <c r="DZ76" s="250"/>
      <c r="EA76" s="250"/>
      <c r="EB76" s="250"/>
      <c r="EC76" s="250"/>
      <c r="ED76" s="250"/>
      <c r="EE76" s="250"/>
      <c r="EF76" s="250"/>
      <c r="EG76" s="250"/>
      <c r="EH76" s="250"/>
      <c r="EI76" s="250"/>
      <c r="EJ76" s="250"/>
      <c r="EK76" s="250"/>
      <c r="EL76" s="250"/>
      <c r="EM76" s="250"/>
      <c r="EN76" s="250"/>
      <c r="EO76" s="250"/>
      <c r="EP76" s="250"/>
      <c r="EQ76" s="250"/>
      <c r="ER76" s="250"/>
      <c r="ES76" s="250"/>
      <c r="ET76" s="250"/>
      <c r="EU76" s="250"/>
      <c r="EV76" s="250"/>
      <c r="EW76" s="250"/>
      <c r="EX76" s="250"/>
      <c r="EY76" s="250"/>
      <c r="EZ76" s="250"/>
      <c r="FA76" s="250"/>
      <c r="FB76" s="250"/>
      <c r="FC76" s="250"/>
      <c r="FD76" s="250"/>
      <c r="FE76" s="250"/>
      <c r="FF76" s="250"/>
      <c r="FG76" s="250"/>
      <c r="FH76" s="250"/>
      <c r="FI76" s="250"/>
      <c r="FJ76" s="250"/>
      <c r="FK76" s="250"/>
      <c r="FL76" s="250"/>
      <c r="FM76" s="250"/>
      <c r="FN76" s="250"/>
      <c r="FO76" s="250"/>
      <c r="FP76" s="250"/>
      <c r="FQ76" s="250"/>
      <c r="FR76" s="250"/>
      <c r="FS76" s="250"/>
      <c r="FT76" s="250"/>
      <c r="FU76" s="250"/>
      <c r="FV76" s="250"/>
      <c r="FW76" s="250"/>
      <c r="FX76" s="250"/>
      <c r="FY76" s="250"/>
      <c r="FZ76" s="250"/>
      <c r="GA76" s="250"/>
      <c r="GB76" s="250"/>
      <c r="GC76" s="250"/>
      <c r="GD76" s="250"/>
      <c r="GE76" s="250"/>
      <c r="GF76" s="250"/>
      <c r="GG76" s="250"/>
      <c r="GH76" s="250"/>
      <c r="GI76" s="250"/>
      <c r="GJ76" s="250"/>
      <c r="GK76" s="250"/>
      <c r="GL76" s="250"/>
      <c r="GM76" s="250"/>
      <c r="GN76" s="250"/>
      <c r="GO76" s="250"/>
      <c r="GP76" s="250"/>
      <c r="GQ76" s="250"/>
      <c r="GR76" s="250"/>
      <c r="GS76" s="250"/>
      <c r="GT76" s="250"/>
      <c r="GU76" s="250"/>
      <c r="GV76" s="250"/>
      <c r="GW76" s="250"/>
      <c r="GX76" s="250"/>
      <c r="GY76" s="250"/>
      <c r="GZ76" s="250"/>
      <c r="HA76" s="250"/>
      <c r="HB76" s="250"/>
      <c r="HC76" s="250"/>
      <c r="HD76" s="250"/>
      <c r="HE76" s="250"/>
      <c r="HF76" s="250"/>
      <c r="HG76" s="250"/>
      <c r="HH76" s="250"/>
      <c r="HI76" s="250"/>
      <c r="HJ76" s="250"/>
      <c r="HK76" s="250"/>
      <c r="HL76" s="250"/>
      <c r="HM76" s="250"/>
      <c r="HN76" s="250"/>
      <c r="HO76" s="250"/>
      <c r="HP76" s="250"/>
      <c r="HQ76" s="250"/>
      <c r="HR76" s="250"/>
      <c r="HS76" s="250"/>
      <c r="HT76" s="250"/>
      <c r="HU76" s="250"/>
      <c r="HV76" s="250"/>
      <c r="HW76" s="250"/>
      <c r="HX76" s="250"/>
      <c r="HY76" s="250"/>
      <c r="HZ76" s="250"/>
      <c r="IA76" s="250"/>
      <c r="IB76" s="250"/>
      <c r="IC76" s="250"/>
      <c r="ID76" s="250"/>
      <c r="IE76" s="250"/>
      <c r="IF76" s="250"/>
      <c r="IG76" s="250"/>
      <c r="IH76" s="250"/>
      <c r="II76" s="250"/>
      <c r="IJ76" s="250"/>
      <c r="IK76" s="250"/>
      <c r="IL76" s="250"/>
      <c r="IM76" s="250"/>
      <c r="IN76" s="250"/>
      <c r="IO76" s="250"/>
      <c r="IP76" s="250"/>
      <c r="IQ76" s="250"/>
      <c r="IR76" s="250"/>
      <c r="IS76" s="250"/>
      <c r="IT76" s="250"/>
      <c r="IU76" s="250"/>
      <c r="IV76" s="250"/>
      <c r="IW76" s="250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50"/>
      <c r="BC77" s="250"/>
      <c r="BD77" s="250"/>
      <c r="BE77" s="250"/>
      <c r="BF77" s="250"/>
      <c r="BG77" s="250"/>
      <c r="BH77" s="250"/>
      <c r="BI77" s="250"/>
      <c r="BJ77" s="250"/>
      <c r="BK77" s="250"/>
      <c r="BL77" s="250"/>
      <c r="BM77" s="250"/>
      <c r="BN77" s="250"/>
      <c r="BO77" s="250"/>
      <c r="BP77" s="250"/>
      <c r="BQ77" s="250"/>
      <c r="BR77" s="250"/>
      <c r="BS77" s="250"/>
      <c r="BT77" s="250"/>
      <c r="BU77" s="250"/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0"/>
      <c r="DK77" s="250"/>
      <c r="DL77" s="250"/>
      <c r="DM77" s="250"/>
      <c r="DN77" s="250"/>
      <c r="DO77" s="250"/>
      <c r="DP77" s="250"/>
      <c r="DQ77" s="250"/>
      <c r="DR77" s="250"/>
      <c r="DS77" s="250"/>
      <c r="DT77" s="250"/>
      <c r="DU77" s="250"/>
      <c r="DV77" s="250"/>
      <c r="DW77" s="250"/>
      <c r="DX77" s="250"/>
      <c r="DY77" s="250"/>
      <c r="DZ77" s="250"/>
      <c r="EA77" s="250"/>
      <c r="EB77" s="250"/>
      <c r="EC77" s="250"/>
      <c r="ED77" s="250"/>
      <c r="EE77" s="250"/>
      <c r="EF77" s="250"/>
      <c r="EG77" s="250"/>
      <c r="EH77" s="250"/>
      <c r="EI77" s="250"/>
      <c r="EJ77" s="250"/>
      <c r="EK77" s="250"/>
      <c r="EL77" s="250"/>
      <c r="EM77" s="250"/>
      <c r="EN77" s="250"/>
      <c r="EO77" s="250"/>
      <c r="EP77" s="250"/>
      <c r="EQ77" s="250"/>
      <c r="ER77" s="250"/>
      <c r="ES77" s="250"/>
      <c r="ET77" s="250"/>
      <c r="EU77" s="250"/>
      <c r="EV77" s="250"/>
      <c r="EW77" s="250"/>
      <c r="EX77" s="250"/>
      <c r="EY77" s="250"/>
      <c r="EZ77" s="250"/>
      <c r="FA77" s="250"/>
      <c r="FB77" s="250"/>
      <c r="FC77" s="250"/>
      <c r="FD77" s="250"/>
      <c r="FE77" s="250"/>
      <c r="FF77" s="250"/>
      <c r="FG77" s="250"/>
      <c r="FH77" s="250"/>
      <c r="FI77" s="250"/>
      <c r="FJ77" s="250"/>
      <c r="FK77" s="250"/>
      <c r="FL77" s="250"/>
      <c r="FM77" s="250"/>
      <c r="FN77" s="250"/>
      <c r="FO77" s="250"/>
      <c r="FP77" s="250"/>
      <c r="FQ77" s="250"/>
      <c r="FR77" s="250"/>
      <c r="FS77" s="250"/>
      <c r="FT77" s="250"/>
      <c r="FU77" s="250"/>
      <c r="FV77" s="250"/>
      <c r="FW77" s="250"/>
      <c r="FX77" s="250"/>
      <c r="FY77" s="250"/>
      <c r="FZ77" s="250"/>
      <c r="GA77" s="250"/>
      <c r="GB77" s="250"/>
      <c r="GC77" s="250"/>
      <c r="GD77" s="250"/>
      <c r="GE77" s="250"/>
      <c r="GF77" s="250"/>
      <c r="GG77" s="250"/>
      <c r="GH77" s="250"/>
      <c r="GI77" s="250"/>
      <c r="GJ77" s="250"/>
      <c r="GK77" s="250"/>
      <c r="GL77" s="250"/>
      <c r="GM77" s="250"/>
      <c r="GN77" s="250"/>
      <c r="GO77" s="250"/>
      <c r="GP77" s="250"/>
      <c r="GQ77" s="250"/>
      <c r="GR77" s="250"/>
      <c r="GS77" s="250"/>
      <c r="GT77" s="250"/>
      <c r="GU77" s="250"/>
      <c r="GV77" s="250"/>
      <c r="GW77" s="250"/>
      <c r="GX77" s="250"/>
      <c r="GY77" s="250"/>
      <c r="GZ77" s="250"/>
      <c r="HA77" s="250"/>
      <c r="HB77" s="250"/>
      <c r="HC77" s="250"/>
      <c r="HD77" s="250"/>
      <c r="HE77" s="250"/>
      <c r="HF77" s="250"/>
      <c r="HG77" s="250"/>
      <c r="HH77" s="250"/>
      <c r="HI77" s="250"/>
      <c r="HJ77" s="250"/>
      <c r="HK77" s="250"/>
      <c r="HL77" s="250"/>
      <c r="HM77" s="250"/>
      <c r="HN77" s="250"/>
      <c r="HO77" s="250"/>
      <c r="HP77" s="250"/>
      <c r="HQ77" s="250"/>
      <c r="HR77" s="250"/>
      <c r="HS77" s="250"/>
      <c r="HT77" s="250"/>
      <c r="HU77" s="250"/>
      <c r="HV77" s="250"/>
      <c r="HW77" s="250"/>
      <c r="HX77" s="250"/>
      <c r="HY77" s="250"/>
      <c r="HZ77" s="250"/>
      <c r="IA77" s="250"/>
      <c r="IB77" s="250"/>
      <c r="IC77" s="250"/>
      <c r="ID77" s="250"/>
      <c r="IE77" s="250"/>
      <c r="IF77" s="250"/>
      <c r="IG77" s="250"/>
      <c r="IH77" s="250"/>
      <c r="II77" s="250"/>
      <c r="IJ77" s="250"/>
      <c r="IK77" s="250"/>
      <c r="IL77" s="250"/>
      <c r="IM77" s="250"/>
      <c r="IN77" s="250"/>
      <c r="IO77" s="250"/>
      <c r="IP77" s="250"/>
      <c r="IQ77" s="250"/>
      <c r="IR77" s="250"/>
      <c r="IS77" s="250"/>
      <c r="IT77" s="250"/>
      <c r="IU77" s="250"/>
      <c r="IV77" s="250"/>
      <c r="IW77" s="250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50"/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  <c r="CG78" s="250"/>
      <c r="CH78" s="250"/>
      <c r="CI78" s="250"/>
      <c r="CJ78" s="250"/>
      <c r="CK78" s="250"/>
      <c r="CL78" s="250"/>
      <c r="CM78" s="250"/>
      <c r="CN78" s="250"/>
      <c r="CO78" s="250"/>
      <c r="CP78" s="250"/>
      <c r="CQ78" s="250"/>
      <c r="CR78" s="250"/>
      <c r="CS78" s="250"/>
      <c r="CT78" s="250"/>
      <c r="CU78" s="250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250"/>
      <c r="DQ78" s="250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  <c r="EB78" s="250"/>
      <c r="EC78" s="250"/>
      <c r="ED78" s="250"/>
      <c r="EE78" s="250"/>
      <c r="EF78" s="250"/>
      <c r="EG78" s="250"/>
      <c r="EH78" s="250"/>
      <c r="EI78" s="250"/>
      <c r="EJ78" s="250"/>
      <c r="EK78" s="250"/>
      <c r="EL78" s="250"/>
      <c r="EM78" s="250"/>
      <c r="EN78" s="250"/>
      <c r="EO78" s="250"/>
      <c r="EP78" s="250"/>
      <c r="EQ78" s="250"/>
      <c r="ER78" s="250"/>
      <c r="ES78" s="250"/>
      <c r="ET78" s="250"/>
      <c r="EU78" s="250"/>
      <c r="EV78" s="250"/>
      <c r="EW78" s="250"/>
      <c r="EX78" s="250"/>
      <c r="EY78" s="250"/>
      <c r="EZ78" s="250"/>
      <c r="FA78" s="250"/>
      <c r="FB78" s="250"/>
      <c r="FC78" s="250"/>
      <c r="FD78" s="250"/>
      <c r="FE78" s="250"/>
      <c r="FF78" s="250"/>
      <c r="FG78" s="250"/>
      <c r="FH78" s="250"/>
      <c r="FI78" s="250"/>
      <c r="FJ78" s="250"/>
      <c r="FK78" s="250"/>
      <c r="FL78" s="250"/>
      <c r="FM78" s="250"/>
      <c r="FN78" s="250"/>
      <c r="FO78" s="250"/>
      <c r="FP78" s="250"/>
      <c r="FQ78" s="250"/>
      <c r="FR78" s="250"/>
      <c r="FS78" s="250"/>
      <c r="FT78" s="250"/>
      <c r="FU78" s="250"/>
      <c r="FV78" s="250"/>
      <c r="FW78" s="250"/>
      <c r="FX78" s="250"/>
      <c r="FY78" s="250"/>
      <c r="FZ78" s="250"/>
      <c r="GA78" s="250"/>
      <c r="GB78" s="250"/>
      <c r="GC78" s="250"/>
      <c r="GD78" s="250"/>
      <c r="GE78" s="250"/>
      <c r="GF78" s="250"/>
      <c r="GG78" s="250"/>
      <c r="GH78" s="250"/>
      <c r="GI78" s="250"/>
      <c r="GJ78" s="250"/>
      <c r="GK78" s="250"/>
      <c r="GL78" s="250"/>
      <c r="GM78" s="250"/>
      <c r="GN78" s="250"/>
      <c r="GO78" s="250"/>
      <c r="GP78" s="250"/>
      <c r="GQ78" s="250"/>
      <c r="GR78" s="250"/>
      <c r="GS78" s="250"/>
      <c r="GT78" s="250"/>
      <c r="GU78" s="250"/>
      <c r="GV78" s="250"/>
      <c r="GW78" s="250"/>
      <c r="GX78" s="250"/>
      <c r="GY78" s="250"/>
      <c r="GZ78" s="250"/>
      <c r="HA78" s="250"/>
      <c r="HB78" s="250"/>
      <c r="HC78" s="250"/>
      <c r="HD78" s="250"/>
      <c r="HE78" s="250"/>
      <c r="HF78" s="250"/>
      <c r="HG78" s="250"/>
      <c r="HH78" s="250"/>
      <c r="HI78" s="250"/>
      <c r="HJ78" s="250"/>
      <c r="HK78" s="250"/>
      <c r="HL78" s="250"/>
      <c r="HM78" s="250"/>
      <c r="HN78" s="250"/>
      <c r="HO78" s="250"/>
      <c r="HP78" s="250"/>
      <c r="HQ78" s="250"/>
      <c r="HR78" s="250"/>
      <c r="HS78" s="250"/>
      <c r="HT78" s="250"/>
      <c r="HU78" s="250"/>
      <c r="HV78" s="250"/>
      <c r="HW78" s="250"/>
      <c r="HX78" s="250"/>
      <c r="HY78" s="250"/>
      <c r="HZ78" s="250"/>
      <c r="IA78" s="250"/>
      <c r="IB78" s="250"/>
      <c r="IC78" s="250"/>
      <c r="ID78" s="250"/>
      <c r="IE78" s="250"/>
      <c r="IF78" s="250"/>
      <c r="IG78" s="250"/>
      <c r="IH78" s="250"/>
      <c r="II78" s="250"/>
      <c r="IJ78" s="250"/>
      <c r="IK78" s="250"/>
      <c r="IL78" s="250"/>
      <c r="IM78" s="250"/>
      <c r="IN78" s="250"/>
      <c r="IO78" s="250"/>
      <c r="IP78" s="250"/>
      <c r="IQ78" s="250"/>
      <c r="IR78" s="250"/>
      <c r="IS78" s="250"/>
      <c r="IT78" s="250"/>
      <c r="IU78" s="250"/>
      <c r="IV78" s="250"/>
      <c r="IW78" s="250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0"/>
      <c r="BN79" s="250"/>
      <c r="BO79" s="250"/>
      <c r="BP79" s="250"/>
      <c r="BQ79" s="250"/>
      <c r="BR79" s="250"/>
      <c r="BS79" s="250"/>
      <c r="BT79" s="250"/>
      <c r="BU79" s="250"/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  <c r="CG79" s="250"/>
      <c r="CH79" s="250"/>
      <c r="CI79" s="250"/>
      <c r="CJ79" s="250"/>
      <c r="CK79" s="250"/>
      <c r="CL79" s="250"/>
      <c r="CM79" s="250"/>
      <c r="CN79" s="250"/>
      <c r="CO79" s="250"/>
      <c r="CP79" s="250"/>
      <c r="CQ79" s="250"/>
      <c r="CR79" s="250"/>
      <c r="CS79" s="250"/>
      <c r="CT79" s="250"/>
      <c r="CU79" s="250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250"/>
      <c r="DQ79" s="250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  <c r="EB79" s="250"/>
      <c r="EC79" s="250"/>
      <c r="ED79" s="250"/>
      <c r="EE79" s="250"/>
      <c r="EF79" s="250"/>
      <c r="EG79" s="250"/>
      <c r="EH79" s="250"/>
      <c r="EI79" s="250"/>
      <c r="EJ79" s="250"/>
      <c r="EK79" s="250"/>
      <c r="EL79" s="250"/>
      <c r="EM79" s="250"/>
      <c r="EN79" s="250"/>
      <c r="EO79" s="250"/>
      <c r="EP79" s="250"/>
      <c r="EQ79" s="250"/>
      <c r="ER79" s="250"/>
      <c r="ES79" s="250"/>
      <c r="ET79" s="250"/>
      <c r="EU79" s="250"/>
      <c r="EV79" s="250"/>
      <c r="EW79" s="250"/>
      <c r="EX79" s="250"/>
      <c r="EY79" s="250"/>
      <c r="EZ79" s="250"/>
      <c r="FA79" s="250"/>
      <c r="FB79" s="250"/>
      <c r="FC79" s="250"/>
      <c r="FD79" s="250"/>
      <c r="FE79" s="250"/>
      <c r="FF79" s="250"/>
      <c r="FG79" s="250"/>
      <c r="FH79" s="250"/>
      <c r="FI79" s="250"/>
      <c r="FJ79" s="250"/>
      <c r="FK79" s="250"/>
      <c r="FL79" s="250"/>
      <c r="FM79" s="250"/>
      <c r="FN79" s="250"/>
      <c r="FO79" s="250"/>
      <c r="FP79" s="250"/>
      <c r="FQ79" s="250"/>
      <c r="FR79" s="250"/>
      <c r="FS79" s="250"/>
      <c r="FT79" s="250"/>
      <c r="FU79" s="250"/>
      <c r="FV79" s="250"/>
      <c r="FW79" s="250"/>
      <c r="FX79" s="250"/>
      <c r="FY79" s="250"/>
      <c r="FZ79" s="250"/>
      <c r="GA79" s="250"/>
      <c r="GB79" s="250"/>
      <c r="GC79" s="250"/>
      <c r="GD79" s="250"/>
      <c r="GE79" s="250"/>
      <c r="GF79" s="250"/>
      <c r="GG79" s="250"/>
      <c r="GH79" s="250"/>
      <c r="GI79" s="250"/>
      <c r="GJ79" s="250"/>
      <c r="GK79" s="250"/>
      <c r="GL79" s="250"/>
      <c r="GM79" s="250"/>
      <c r="GN79" s="250"/>
      <c r="GO79" s="250"/>
      <c r="GP79" s="250"/>
      <c r="GQ79" s="250"/>
      <c r="GR79" s="250"/>
      <c r="GS79" s="250"/>
      <c r="GT79" s="250"/>
      <c r="GU79" s="250"/>
      <c r="GV79" s="250"/>
      <c r="GW79" s="250"/>
      <c r="GX79" s="250"/>
      <c r="GY79" s="250"/>
      <c r="GZ79" s="250"/>
      <c r="HA79" s="250"/>
      <c r="HB79" s="250"/>
      <c r="HC79" s="250"/>
      <c r="HD79" s="250"/>
      <c r="HE79" s="250"/>
      <c r="HF79" s="250"/>
      <c r="HG79" s="250"/>
      <c r="HH79" s="250"/>
      <c r="HI79" s="250"/>
      <c r="HJ79" s="250"/>
      <c r="HK79" s="250"/>
      <c r="HL79" s="250"/>
      <c r="HM79" s="250"/>
      <c r="HN79" s="250"/>
      <c r="HO79" s="250"/>
      <c r="HP79" s="250"/>
      <c r="HQ79" s="250"/>
      <c r="HR79" s="250"/>
      <c r="HS79" s="250"/>
      <c r="HT79" s="250"/>
      <c r="HU79" s="250"/>
      <c r="HV79" s="250"/>
      <c r="HW79" s="250"/>
      <c r="HX79" s="250"/>
      <c r="HY79" s="250"/>
      <c r="HZ79" s="250"/>
      <c r="IA79" s="250"/>
      <c r="IB79" s="250"/>
      <c r="IC79" s="250"/>
      <c r="ID79" s="250"/>
      <c r="IE79" s="250"/>
      <c r="IF79" s="250"/>
      <c r="IG79" s="250"/>
      <c r="IH79" s="250"/>
      <c r="II79" s="250"/>
      <c r="IJ79" s="250"/>
      <c r="IK79" s="250"/>
      <c r="IL79" s="250"/>
      <c r="IM79" s="250"/>
      <c r="IN79" s="250"/>
      <c r="IO79" s="250"/>
      <c r="IP79" s="250"/>
      <c r="IQ79" s="250"/>
      <c r="IR79" s="250"/>
      <c r="IS79" s="250"/>
      <c r="IT79" s="250"/>
      <c r="IU79" s="250"/>
      <c r="IV79" s="250"/>
      <c r="IW79" s="250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  <c r="CL80" s="250"/>
      <c r="CM80" s="250"/>
      <c r="CN80" s="250"/>
      <c r="CO80" s="250"/>
      <c r="CP80" s="250"/>
      <c r="CQ80" s="250"/>
      <c r="CR80" s="250"/>
      <c r="CS80" s="250"/>
      <c r="CT80" s="250"/>
      <c r="CU80" s="250"/>
      <c r="CV80" s="250"/>
      <c r="CW80" s="250"/>
      <c r="CX80" s="250"/>
      <c r="CY80" s="250"/>
      <c r="CZ80" s="250"/>
      <c r="DA80" s="250"/>
      <c r="DB80" s="250"/>
      <c r="DC80" s="250"/>
      <c r="DD80" s="250"/>
      <c r="DE80" s="250"/>
      <c r="DF80" s="250"/>
      <c r="DG80" s="250"/>
      <c r="DH80" s="250"/>
      <c r="DI80" s="250"/>
      <c r="DJ80" s="250"/>
      <c r="DK80" s="250"/>
      <c r="DL80" s="250"/>
      <c r="DM80" s="250"/>
      <c r="DN80" s="250"/>
      <c r="DO80" s="250"/>
      <c r="DP80" s="250"/>
      <c r="DQ80" s="250"/>
      <c r="DR80" s="250"/>
      <c r="DS80" s="250"/>
      <c r="DT80" s="250"/>
      <c r="DU80" s="250"/>
      <c r="DV80" s="250"/>
      <c r="DW80" s="250"/>
      <c r="DX80" s="250"/>
      <c r="DY80" s="250"/>
      <c r="DZ80" s="250"/>
      <c r="EA80" s="250"/>
      <c r="EB80" s="250"/>
      <c r="EC80" s="250"/>
      <c r="ED80" s="250"/>
      <c r="EE80" s="250"/>
      <c r="EF80" s="250"/>
      <c r="EG80" s="250"/>
      <c r="EH80" s="250"/>
      <c r="EI80" s="250"/>
      <c r="EJ80" s="250"/>
      <c r="EK80" s="250"/>
      <c r="EL80" s="250"/>
      <c r="EM80" s="250"/>
      <c r="EN80" s="250"/>
      <c r="EO80" s="250"/>
      <c r="EP80" s="250"/>
      <c r="EQ80" s="250"/>
      <c r="ER80" s="250"/>
      <c r="ES80" s="250"/>
      <c r="ET80" s="250"/>
      <c r="EU80" s="250"/>
      <c r="EV80" s="250"/>
      <c r="EW80" s="250"/>
      <c r="EX80" s="250"/>
      <c r="EY80" s="250"/>
      <c r="EZ80" s="250"/>
      <c r="FA80" s="250"/>
      <c r="FB80" s="250"/>
      <c r="FC80" s="250"/>
      <c r="FD80" s="250"/>
      <c r="FE80" s="250"/>
      <c r="FF80" s="250"/>
      <c r="FG80" s="250"/>
      <c r="FH80" s="250"/>
      <c r="FI80" s="250"/>
      <c r="FJ80" s="250"/>
      <c r="FK80" s="250"/>
      <c r="FL80" s="250"/>
      <c r="FM80" s="250"/>
      <c r="FN80" s="250"/>
      <c r="FO80" s="250"/>
      <c r="FP80" s="250"/>
      <c r="FQ80" s="250"/>
      <c r="FR80" s="250"/>
      <c r="FS80" s="250"/>
      <c r="FT80" s="250"/>
      <c r="FU80" s="250"/>
      <c r="FV80" s="250"/>
      <c r="FW80" s="250"/>
      <c r="FX80" s="250"/>
      <c r="FY80" s="250"/>
      <c r="FZ80" s="250"/>
      <c r="GA80" s="250"/>
      <c r="GB80" s="250"/>
      <c r="GC80" s="250"/>
      <c r="GD80" s="250"/>
      <c r="GE80" s="250"/>
      <c r="GF80" s="250"/>
      <c r="GG80" s="250"/>
      <c r="GH80" s="250"/>
      <c r="GI80" s="250"/>
      <c r="GJ80" s="250"/>
      <c r="GK80" s="250"/>
      <c r="GL80" s="250"/>
      <c r="GM80" s="250"/>
      <c r="GN80" s="250"/>
      <c r="GO80" s="250"/>
      <c r="GP80" s="250"/>
      <c r="GQ80" s="250"/>
      <c r="GR80" s="250"/>
      <c r="GS80" s="250"/>
      <c r="GT80" s="250"/>
      <c r="GU80" s="250"/>
      <c r="GV80" s="250"/>
      <c r="GW80" s="250"/>
      <c r="GX80" s="250"/>
      <c r="GY80" s="250"/>
      <c r="GZ80" s="250"/>
      <c r="HA80" s="250"/>
      <c r="HB80" s="250"/>
      <c r="HC80" s="250"/>
      <c r="HD80" s="250"/>
      <c r="HE80" s="250"/>
      <c r="HF80" s="250"/>
      <c r="HG80" s="250"/>
      <c r="HH80" s="250"/>
      <c r="HI80" s="250"/>
      <c r="HJ80" s="250"/>
      <c r="HK80" s="250"/>
      <c r="HL80" s="250"/>
      <c r="HM80" s="250"/>
      <c r="HN80" s="250"/>
      <c r="HO80" s="250"/>
      <c r="HP80" s="250"/>
      <c r="HQ80" s="250"/>
      <c r="HR80" s="250"/>
      <c r="HS80" s="250"/>
      <c r="HT80" s="250"/>
      <c r="HU80" s="250"/>
      <c r="HV80" s="250"/>
      <c r="HW80" s="250"/>
      <c r="HX80" s="250"/>
      <c r="HY80" s="250"/>
      <c r="HZ80" s="250"/>
      <c r="IA80" s="250"/>
      <c r="IB80" s="250"/>
      <c r="IC80" s="250"/>
      <c r="ID80" s="250"/>
      <c r="IE80" s="250"/>
      <c r="IF80" s="250"/>
      <c r="IG80" s="250"/>
      <c r="IH80" s="250"/>
      <c r="II80" s="250"/>
      <c r="IJ80" s="250"/>
      <c r="IK80" s="250"/>
      <c r="IL80" s="250"/>
      <c r="IM80" s="250"/>
      <c r="IN80" s="250"/>
      <c r="IO80" s="250"/>
      <c r="IP80" s="250"/>
      <c r="IQ80" s="250"/>
      <c r="IR80" s="250"/>
      <c r="IS80" s="250"/>
      <c r="IT80" s="250"/>
      <c r="IU80" s="250"/>
      <c r="IV80" s="250"/>
      <c r="IW80" s="250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0"/>
      <c r="BN81" s="250"/>
      <c r="BO81" s="250"/>
      <c r="BP81" s="250"/>
      <c r="BQ81" s="250"/>
      <c r="BR81" s="250"/>
      <c r="BS81" s="250"/>
      <c r="BT81" s="250"/>
      <c r="BU81" s="250"/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  <c r="CG81" s="250"/>
      <c r="CH81" s="250"/>
      <c r="CI81" s="250"/>
      <c r="CJ81" s="250"/>
      <c r="CK81" s="250"/>
      <c r="CL81" s="250"/>
      <c r="CM81" s="250"/>
      <c r="CN81" s="250"/>
      <c r="CO81" s="250"/>
      <c r="CP81" s="250"/>
      <c r="CQ81" s="250"/>
      <c r="CR81" s="250"/>
      <c r="CS81" s="250"/>
      <c r="CT81" s="250"/>
      <c r="CU81" s="250"/>
      <c r="CV81" s="250"/>
      <c r="CW81" s="250"/>
      <c r="CX81" s="250"/>
      <c r="CY81" s="250"/>
      <c r="CZ81" s="250"/>
      <c r="DA81" s="250"/>
      <c r="DB81" s="250"/>
      <c r="DC81" s="250"/>
      <c r="DD81" s="250"/>
      <c r="DE81" s="250"/>
      <c r="DF81" s="250"/>
      <c r="DG81" s="250"/>
      <c r="DH81" s="250"/>
      <c r="DI81" s="250"/>
      <c r="DJ81" s="250"/>
      <c r="DK81" s="250"/>
      <c r="DL81" s="250"/>
      <c r="DM81" s="250"/>
      <c r="DN81" s="250"/>
      <c r="DO81" s="250"/>
      <c r="DP81" s="250"/>
      <c r="DQ81" s="250"/>
      <c r="DR81" s="250"/>
      <c r="DS81" s="250"/>
      <c r="DT81" s="250"/>
      <c r="DU81" s="250"/>
      <c r="DV81" s="250"/>
      <c r="DW81" s="250"/>
      <c r="DX81" s="250"/>
      <c r="DY81" s="250"/>
      <c r="DZ81" s="250"/>
      <c r="EA81" s="250"/>
      <c r="EB81" s="250"/>
      <c r="EC81" s="250"/>
      <c r="ED81" s="250"/>
      <c r="EE81" s="250"/>
      <c r="EF81" s="250"/>
      <c r="EG81" s="250"/>
      <c r="EH81" s="250"/>
      <c r="EI81" s="250"/>
      <c r="EJ81" s="250"/>
      <c r="EK81" s="250"/>
      <c r="EL81" s="250"/>
      <c r="EM81" s="250"/>
      <c r="EN81" s="250"/>
      <c r="EO81" s="250"/>
      <c r="EP81" s="250"/>
      <c r="EQ81" s="250"/>
      <c r="ER81" s="250"/>
      <c r="ES81" s="250"/>
      <c r="ET81" s="250"/>
      <c r="EU81" s="250"/>
      <c r="EV81" s="250"/>
      <c r="EW81" s="250"/>
      <c r="EX81" s="250"/>
      <c r="EY81" s="250"/>
      <c r="EZ81" s="250"/>
      <c r="FA81" s="250"/>
      <c r="FB81" s="250"/>
      <c r="FC81" s="250"/>
      <c r="FD81" s="250"/>
      <c r="FE81" s="250"/>
      <c r="FF81" s="250"/>
      <c r="FG81" s="250"/>
      <c r="FH81" s="250"/>
      <c r="FI81" s="250"/>
      <c r="FJ81" s="250"/>
      <c r="FK81" s="250"/>
      <c r="FL81" s="250"/>
      <c r="FM81" s="250"/>
      <c r="FN81" s="250"/>
      <c r="FO81" s="250"/>
      <c r="FP81" s="250"/>
      <c r="FQ81" s="250"/>
      <c r="FR81" s="250"/>
      <c r="FS81" s="250"/>
      <c r="FT81" s="250"/>
      <c r="FU81" s="250"/>
      <c r="FV81" s="250"/>
      <c r="FW81" s="250"/>
      <c r="FX81" s="250"/>
      <c r="FY81" s="250"/>
      <c r="FZ81" s="250"/>
      <c r="GA81" s="250"/>
      <c r="GB81" s="250"/>
      <c r="GC81" s="250"/>
      <c r="GD81" s="250"/>
      <c r="GE81" s="250"/>
      <c r="GF81" s="250"/>
      <c r="GG81" s="250"/>
      <c r="GH81" s="250"/>
      <c r="GI81" s="250"/>
      <c r="GJ81" s="250"/>
      <c r="GK81" s="250"/>
      <c r="GL81" s="250"/>
      <c r="GM81" s="250"/>
      <c r="GN81" s="250"/>
      <c r="GO81" s="250"/>
      <c r="GP81" s="250"/>
      <c r="GQ81" s="250"/>
      <c r="GR81" s="250"/>
      <c r="GS81" s="250"/>
      <c r="GT81" s="250"/>
      <c r="GU81" s="250"/>
      <c r="GV81" s="250"/>
      <c r="GW81" s="250"/>
      <c r="GX81" s="250"/>
      <c r="GY81" s="250"/>
      <c r="GZ81" s="250"/>
      <c r="HA81" s="250"/>
      <c r="HB81" s="250"/>
      <c r="HC81" s="250"/>
      <c r="HD81" s="250"/>
      <c r="HE81" s="250"/>
      <c r="HF81" s="250"/>
      <c r="HG81" s="250"/>
      <c r="HH81" s="250"/>
      <c r="HI81" s="250"/>
      <c r="HJ81" s="250"/>
      <c r="HK81" s="250"/>
      <c r="HL81" s="250"/>
      <c r="HM81" s="250"/>
      <c r="HN81" s="250"/>
      <c r="HO81" s="250"/>
      <c r="HP81" s="250"/>
      <c r="HQ81" s="250"/>
      <c r="HR81" s="250"/>
      <c r="HS81" s="250"/>
      <c r="HT81" s="250"/>
      <c r="HU81" s="250"/>
      <c r="HV81" s="250"/>
      <c r="HW81" s="250"/>
      <c r="HX81" s="250"/>
      <c r="HY81" s="250"/>
      <c r="HZ81" s="250"/>
      <c r="IA81" s="250"/>
      <c r="IB81" s="250"/>
      <c r="IC81" s="250"/>
      <c r="ID81" s="250"/>
      <c r="IE81" s="250"/>
      <c r="IF81" s="250"/>
      <c r="IG81" s="250"/>
      <c r="IH81" s="250"/>
      <c r="II81" s="250"/>
      <c r="IJ81" s="250"/>
      <c r="IK81" s="250"/>
      <c r="IL81" s="250"/>
      <c r="IM81" s="250"/>
      <c r="IN81" s="250"/>
      <c r="IO81" s="250"/>
      <c r="IP81" s="250"/>
      <c r="IQ81" s="250"/>
      <c r="IR81" s="250"/>
      <c r="IS81" s="250"/>
      <c r="IT81" s="250"/>
      <c r="IU81" s="250"/>
      <c r="IV81" s="250"/>
      <c r="IW81" s="250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0"/>
      <c r="DD82" s="250"/>
      <c r="DE82" s="250"/>
      <c r="DF82" s="250"/>
      <c r="DG82" s="250"/>
      <c r="DH82" s="250"/>
      <c r="DI82" s="250"/>
      <c r="DJ82" s="250"/>
      <c r="DK82" s="250"/>
      <c r="DL82" s="250"/>
      <c r="DM82" s="250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250"/>
      <c r="DZ82" s="250"/>
      <c r="EA82" s="250"/>
      <c r="EB82" s="250"/>
      <c r="EC82" s="250"/>
      <c r="ED82" s="250"/>
      <c r="EE82" s="250"/>
      <c r="EF82" s="250"/>
      <c r="EG82" s="250"/>
      <c r="EH82" s="250"/>
      <c r="EI82" s="250"/>
      <c r="EJ82" s="250"/>
      <c r="EK82" s="250"/>
      <c r="EL82" s="250"/>
      <c r="EM82" s="250"/>
      <c r="EN82" s="250"/>
      <c r="EO82" s="250"/>
      <c r="EP82" s="250"/>
      <c r="EQ82" s="250"/>
      <c r="ER82" s="250"/>
      <c r="ES82" s="250"/>
      <c r="ET82" s="250"/>
      <c r="EU82" s="250"/>
      <c r="EV82" s="250"/>
      <c r="EW82" s="250"/>
      <c r="EX82" s="250"/>
      <c r="EY82" s="250"/>
      <c r="EZ82" s="250"/>
      <c r="FA82" s="250"/>
      <c r="FB82" s="250"/>
      <c r="FC82" s="250"/>
      <c r="FD82" s="250"/>
      <c r="FE82" s="250"/>
      <c r="FF82" s="250"/>
      <c r="FG82" s="250"/>
      <c r="FH82" s="250"/>
      <c r="FI82" s="250"/>
      <c r="FJ82" s="250"/>
      <c r="FK82" s="250"/>
      <c r="FL82" s="250"/>
      <c r="FM82" s="250"/>
      <c r="FN82" s="250"/>
      <c r="FO82" s="250"/>
      <c r="FP82" s="250"/>
      <c r="FQ82" s="250"/>
      <c r="FR82" s="250"/>
      <c r="FS82" s="250"/>
      <c r="FT82" s="250"/>
      <c r="FU82" s="250"/>
      <c r="FV82" s="250"/>
      <c r="FW82" s="250"/>
      <c r="FX82" s="250"/>
      <c r="FY82" s="250"/>
      <c r="FZ82" s="250"/>
      <c r="GA82" s="250"/>
      <c r="GB82" s="250"/>
      <c r="GC82" s="250"/>
      <c r="GD82" s="250"/>
      <c r="GE82" s="250"/>
      <c r="GF82" s="250"/>
      <c r="GG82" s="250"/>
      <c r="GH82" s="250"/>
      <c r="GI82" s="250"/>
      <c r="GJ82" s="250"/>
      <c r="GK82" s="250"/>
      <c r="GL82" s="250"/>
      <c r="GM82" s="250"/>
      <c r="GN82" s="250"/>
      <c r="GO82" s="250"/>
      <c r="GP82" s="250"/>
      <c r="GQ82" s="250"/>
      <c r="GR82" s="250"/>
      <c r="GS82" s="250"/>
      <c r="GT82" s="250"/>
      <c r="GU82" s="250"/>
      <c r="GV82" s="250"/>
      <c r="GW82" s="250"/>
      <c r="GX82" s="250"/>
      <c r="GY82" s="250"/>
      <c r="GZ82" s="250"/>
      <c r="HA82" s="250"/>
      <c r="HB82" s="250"/>
      <c r="HC82" s="250"/>
      <c r="HD82" s="250"/>
      <c r="HE82" s="250"/>
      <c r="HF82" s="250"/>
      <c r="HG82" s="250"/>
      <c r="HH82" s="250"/>
      <c r="HI82" s="250"/>
      <c r="HJ82" s="250"/>
      <c r="HK82" s="250"/>
      <c r="HL82" s="250"/>
      <c r="HM82" s="250"/>
      <c r="HN82" s="250"/>
      <c r="HO82" s="250"/>
      <c r="HP82" s="250"/>
      <c r="HQ82" s="250"/>
      <c r="HR82" s="250"/>
      <c r="HS82" s="250"/>
      <c r="HT82" s="250"/>
      <c r="HU82" s="250"/>
      <c r="HV82" s="250"/>
      <c r="HW82" s="250"/>
      <c r="HX82" s="250"/>
      <c r="HY82" s="250"/>
      <c r="HZ82" s="250"/>
      <c r="IA82" s="250"/>
      <c r="IB82" s="250"/>
      <c r="IC82" s="250"/>
      <c r="ID82" s="250"/>
      <c r="IE82" s="250"/>
      <c r="IF82" s="250"/>
      <c r="IG82" s="250"/>
      <c r="IH82" s="250"/>
      <c r="II82" s="250"/>
      <c r="IJ82" s="250"/>
      <c r="IK82" s="250"/>
      <c r="IL82" s="250"/>
      <c r="IM82" s="250"/>
      <c r="IN82" s="250"/>
      <c r="IO82" s="250"/>
      <c r="IP82" s="250"/>
      <c r="IQ82" s="250"/>
      <c r="IR82" s="250"/>
      <c r="IS82" s="250"/>
      <c r="IT82" s="250"/>
      <c r="IU82" s="250"/>
      <c r="IV82" s="250"/>
      <c r="IW82" s="250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>cabel</dc:creator>
  <dc:description/>
  <dc:language>en-US</dc:language>
  <cp:lastModifiedBy>cabel</cp:lastModifiedBy>
  <cp:lastPrinted>2001-06-28T12:25:59Z</cp:lastPrinted>
  <dcterms:modified xsi:type="dcterms:W3CDTF">2002-02-05T14:38:24Z</dcterms:modified>
  <cp:revision>0</cp:revision>
  <dc:subject/>
  <dc:title/>
</cp:coreProperties>
</file>