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Sheet1!$A$1:$L$69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<sst xmlns="http://schemas.openxmlformats.org/spreadsheetml/2006/main" count="86" uniqueCount="44">
  <si>
    <t xml:space="preserve">Year</t>
  </si>
  <si>
    <t xml:space="preserve">Month</t>
  </si>
  <si>
    <t xml:space="preserve">Enron Bill</t>
  </si>
  <si>
    <t xml:space="preserve">Enron</t>
  </si>
  <si>
    <t xml:space="preserve">PG&amp;E Meter</t>
  </si>
  <si>
    <t xml:space="preserve">Total kWh</t>
  </si>
  <si>
    <t xml:space="preserve">Cement Tons</t>
  </si>
  <si>
    <t xml:space="preserve">PG&amp;E</t>
  </si>
  <si>
    <t xml:space="preserve">$/kWh</t>
  </si>
  <si>
    <t xml:space="preserve">2001 kWh</t>
  </si>
  <si>
    <t xml:space="preserve">2000 kWh</t>
  </si>
  <si>
    <t xml:space="preserve">Invoice</t>
  </si>
  <si>
    <t xml:space="preserve">Prior Yr.</t>
  </si>
  <si>
    <t xml:space="preserve">Produced</t>
  </si>
  <si>
    <t xml:space="preserve">kWh/Ton</t>
  </si>
  <si>
    <t xml:space="preserve">Jan</t>
  </si>
  <si>
    <t xml:space="preserve">Feb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</si>
  <si>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</si>
  <si>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</si>
  <si>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</si>
  <si>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</si>
  <si>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</si>
  <si>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</si>
  <si>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</si>
  <si>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</si>
  <si>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</si>
  <si>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</si>
  <si>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January</t>
  </si>
  <si>
    <t xml:space="preserve">February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</si>
  <si>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</si>
  <si>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</si>
  <si>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</si>
  <si>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</si>
  <si>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</si>
  <si>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Enron Invoice $</t>
  </si>
  <si>
    <t xml:space="preserve">Amt Paid</t>
  </si>
  <si>
    <t xml:space="preserve">True Up Est</t>
  </si>
  <si>
    <t xml:space="preserve">/ Est kWh</t>
  </si>
  <si>
    <t xml:space="preserve">to Enron</t>
  </si>
  <si>
    <t xml:space="preserve">$0.0490 / kWh</t>
  </si>
  <si>
    <t xml:space="preserve">Estimates</t>
  </si>
  <si>
    <t xml:space="preserve">Includes ISO Charges</t>
  </si>
  <si>
    <t xml:space="preserve">with</t>
  </si>
  <si>
    <t xml:space="preserve">Quarterly True UP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</si>
</sst>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#,##0"/>
    <numFmt numFmtId="166" formatCode="\$#,##0"/>
    <numFmt numFmtId="167" formatCode="0"/>
    <numFmt numFmtId="168" formatCode="\$#,##0.0000"/>
    <numFmt numFmtId="169" formatCode="0.0000%"/>
    <numFmt numFmtId="170" formatCode="\$#,##0.00"/>
    <numFmt numFmtId="171" formatCode="\$#,##0_);&quot;($&quot;#,##0\)"/>
    <numFmt numFmtId="172" formatCode="\$#,##0.000000"/>
    <numFmt numFmtId="173" formatCode="\$#,##0.0000000"/>
    <numFmt numFmtId="174" formatCode="0.00%"/>
    <numFmt numFmtId="175" formatCode="\$#,##0.00000"/>
    <numFmt numFmtId="176" formatCode="0%"/>
    <numFmt numFmtId="177" formatCode="\$#,##0.000"/>
    <numFmt numFmtId="178" formatCode="0.000%"/>
    <numFmt numFmtId="179" formatCode="0.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1"/>
      <name val="Arial"/>
      <family val="2"/>
    </font>
    <font>
      <b val="true"/>
      <sz val="9"/>
      <name val="Arial"/>
      <family val="2"/>
    </font>
    <font>
      <strike val="true"/>
      <sz val="10"/>
      <name val="Arial"/>
      <family val="2"/>
    </font>
    <font>
      <b val="true"/>
      <strike val="true"/>
      <sz val="10"/>
      <name val="Arial"/>
      <family val="2"/>
    </font>
    <font>
      <b val="true"/>
      <i val="true"/>
      <sz val="8"/>
      <name val="Arial"/>
      <family val="2"/>
    </font>
    <font>
      <b val="true"/>
      <i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b val="true"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FDFD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FFFFFF"/>
        <bgColor rgb="FFEFEFEF"/>
      </patternFill>
    </fill>
    <fill>
      <patternFill patternType="solid">
        <fgColor rgb="FFCCFFCC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909090"/>
        <bgColor rgb="FF8F8F8F"/>
      </patternFill>
    </fill>
    <fill>
      <patternFill patternType="solid">
        <fgColor rgb="FFC0C0C0"/>
        <bgColor rgb="FFBFBFBF"/>
      </patternFill>
    </fill>
    <fill>
      <patternFill patternType="solid">
        <fgColor rgb="FFEFEFEF"/>
        <bgColor rgb="FFFFFFFF"/>
      </patternFill>
    </fill>
    <fill>
      <patternFill patternType="solid">
        <fgColor rgb="FF8F8F8F"/>
        <bgColor rgb="FF909090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999FF"/>
      <rgbColor rgb="FF993366"/>
      <rgbColor rgb="FFEFEFEF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0909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Permanente Cement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132218844985"/>
          <c:y val="0.195490681610843"/>
          <c:w val="0.863601823708207"/>
          <c:h val="0.69138537729701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Sheet1!$B$3:$B$32</c:f>
              <c:strCache>
                <c:ptCount val="30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/>
                </c:pt>
                <c:pt idx="11">
                  <c:v/>
                </c:pt>
                <c:pt idx="12">
                  <c:v>Nov</c:v>
                </c:pt>
                <c:pt idx="13">
                  <c:v>Dec</c:v>
                </c:pt>
                <c:pt idx="14">
                  <c:v/>
                </c:pt>
                <c:pt idx="15">
                  <c:v/>
                </c:pt>
                <c:pt idx="16">
                  <c:v>January</c:v>
                </c:pt>
                <c:pt idx="17">
                  <c:v>February</c:v>
                </c:pt>
                <c:pt idx="18">
                  <c:v>March</c:v>
                </c:pt>
                <c:pt idx="19">
                  <c:v>April</c:v>
                </c:pt>
                <c:pt idx="20">
                  <c:v>May</c:v>
                </c:pt>
                <c:pt idx="21">
                  <c:v>June</c:v>
                </c:pt>
                <c:pt idx="22">
                  <c:v>July</c:v>
                </c:pt>
                <c:pt idx="23">
                  <c:v>August</c:v>
                </c:pt>
                <c:pt idx="24">
                  <c:v>September</c:v>
                </c:pt>
                <c:pt idx="25">
                  <c:v>October</c:v>
                </c:pt>
                <c:pt idx="26">
                  <c:v>November</c:v>
                </c:pt>
                <c:pt idx="27">
                  <c:v>December</c:v>
                </c:pt>
                <c:pt idx="28">
                  <c:v/>
                </c:pt>
                <c:pt idx="29">
                  <c:v/>
                </c:pt>
              </c:strCache>
            </c:strRef>
          </c:cat>
        </c:ser>
        <c:gapWidth val="150"/>
        <c:overlap val="0"/>
        <c:axId val="91527233"/>
        <c:axId val="15070554"/>
      </c:barChart>
      <c:catAx>
        <c:axId val="915272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Monthly Cost: July 1999 to October 2000 </a:t>
                </a:r>
              </a:p>
            </c:rich>
          </c:tx>
          <c:layout>
            <c:manualLayout>
              <c:xMode val="edge"/>
              <c:yMode val="edge"/>
              <c:x val="0.144566869300912"/>
              <c:y val="0.8479082497067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70554"/>
        <c:crossesAt val="0"/>
        <c:auto val="1"/>
        <c:lblAlgn val="ctr"/>
        <c:lblOffset val="100"/>
        <c:noMultiLvlLbl val="0"/>
      </c:catAx>
      <c:valAx>
        <c:axId val="150705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$/kwh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27233"/>
        <c:crossesAt val="1"/>
        <c:crossBetween val="midCat"/>
      </c:valAx>
      <c:spPr>
        <a:solidFill>
          <a:srgbClr val="c0c0c0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321840</xdr:colOff>
      <xdr:row>115</xdr:row>
      <xdr:rowOff>152640</xdr:rowOff>
    </xdr:from>
    <xdr:to>
      <xdr:col>10</xdr:col>
      <xdr:colOff>403200</xdr:colOff>
      <xdr:row>117</xdr:row>
      <xdr:rowOff>142920</xdr:rowOff>
    </xdr:to>
    <xdr:sp>
      <xdr:nvSpPr>
        <xdr:cNvPr id="0" name="AutoShape 8"/>
        <xdr:cNvSpPr/>
      </xdr:nvSpPr>
      <xdr:spPr>
        <a:xfrm>
          <a:off x="9397800" y="20431440"/>
          <a:ext cx="81360" cy="371160"/>
        </a:xfrm>
        <a:prstGeom prst="downArrow">
          <a:avLst>
            <a:gd name="adj1" fmla="val 50000"/>
            <a:gd name="adj2" fmla="val 114049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125</xdr:row>
      <xdr:rowOff>86040</xdr:rowOff>
    </xdr:from>
    <xdr:to>
      <xdr:col>10</xdr:col>
      <xdr:colOff>715320</xdr:colOff>
      <xdr:row>125</xdr:row>
      <xdr:rowOff>162000</xdr:rowOff>
    </xdr:to>
    <xdr:sp>
      <xdr:nvSpPr>
        <xdr:cNvPr id="1" name="AutoShape 10"/>
        <xdr:cNvSpPr/>
      </xdr:nvSpPr>
      <xdr:spPr>
        <a:xfrm>
          <a:off x="9236880" y="2206980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126</xdr:row>
      <xdr:rowOff>47160</xdr:rowOff>
    </xdr:from>
    <xdr:to>
      <xdr:col>10</xdr:col>
      <xdr:colOff>715320</xdr:colOff>
      <xdr:row>126</xdr:row>
      <xdr:rowOff>152280</xdr:rowOff>
    </xdr:to>
    <xdr:sp>
      <xdr:nvSpPr>
        <xdr:cNvPr id="2" name="AutoShape 11"/>
        <xdr:cNvSpPr/>
      </xdr:nvSpPr>
      <xdr:spPr>
        <a:xfrm>
          <a:off x="9236880" y="22192920"/>
          <a:ext cx="554400" cy="105120"/>
        </a:xfrm>
        <a:prstGeom prst="rightArrow">
          <a:avLst>
            <a:gd name="adj1" fmla="val 50000"/>
            <a:gd name="adj2" fmla="val 131849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151200</xdr:colOff>
      <xdr:row>127</xdr:row>
      <xdr:rowOff>38160</xdr:rowOff>
    </xdr:from>
    <xdr:to>
      <xdr:col>10</xdr:col>
      <xdr:colOff>705600</xdr:colOff>
      <xdr:row>127</xdr:row>
      <xdr:rowOff>114120</xdr:rowOff>
    </xdr:to>
    <xdr:sp>
      <xdr:nvSpPr>
        <xdr:cNvPr id="3" name="AutoShape 12"/>
        <xdr:cNvSpPr/>
      </xdr:nvSpPr>
      <xdr:spPr>
        <a:xfrm>
          <a:off x="9227160" y="2234556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160920</xdr:colOff>
      <xdr:row>128</xdr:row>
      <xdr:rowOff>28440</xdr:rowOff>
    </xdr:from>
    <xdr:to>
      <xdr:col>10</xdr:col>
      <xdr:colOff>715320</xdr:colOff>
      <xdr:row>128</xdr:row>
      <xdr:rowOff>104400</xdr:rowOff>
    </xdr:to>
    <xdr:sp>
      <xdr:nvSpPr>
        <xdr:cNvPr id="4" name="AutoShape 13"/>
        <xdr:cNvSpPr/>
      </xdr:nvSpPr>
      <xdr:spPr>
        <a:xfrm>
          <a:off x="9236880" y="22497840"/>
          <a:ext cx="554400" cy="75960"/>
        </a:xfrm>
        <a:prstGeom prst="rightArrow">
          <a:avLst>
            <a:gd name="adj1" fmla="val 50000"/>
            <a:gd name="adj2" fmla="val 18246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618480</xdr:colOff>
      <xdr:row>2</xdr:row>
      <xdr:rowOff>142920</xdr:rowOff>
    </xdr:from>
    <xdr:to>
      <xdr:col>8</xdr:col>
      <xdr:colOff>578880</xdr:colOff>
      <xdr:row>19</xdr:row>
      <xdr:rowOff>152280</xdr:rowOff>
    </xdr:to>
    <xdr:graphicFrame>
      <xdr:nvGraphicFramePr>
        <xdr:cNvPr id="5" name="Chart 1"/>
        <xdr:cNvGraphicFramePr/>
      </xdr:nvGraphicFramePr>
      <xdr:xfrm>
        <a:off x="1894680" y="466920"/>
        <a:ext cx="3789720" cy="276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2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3.28"/>
    <col collapsed="false" customWidth="true" hidden="false" outlineLevel="0" max="4" min="4" style="0" width="11.42"/>
    <col collapsed="false" customWidth="true" hidden="false" outlineLevel="0" max="5" min="5" style="0" width="15.56"/>
    <col collapsed="false" customWidth="true" hidden="false" outlineLevel="0" max="6" min="6" style="0" width="16.7"/>
    <col collapsed="false" customWidth="true" hidden="false" outlineLevel="0" max="8" min="7" style="0" width="11.28"/>
    <col collapsed="false" customWidth="true" hidden="false" outlineLevel="0" max="9" min="9" style="0" width="14.14"/>
    <col collapsed="false" customWidth="true" hidden="false" outlineLevel="0" max="10" min="10" style="0" width="14.28"/>
    <col collapsed="false" customWidth="true" hidden="false" outlineLevel="0" max="11" min="11" style="0" width="12.7"/>
    <col collapsed="false" customWidth="true" hidden="false" outlineLevel="0" max="12" min="12" style="0" width="14.56"/>
    <col collapsed="false" customWidth="true" hidden="false" outlineLevel="0" max="17" min="13" style="0" width="11.7"/>
    <col collapsed="false" customWidth="true" hidden="false" outlineLevel="0" max="18" min="18" style="0" width="13.85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</v>
      </c>
      <c r="G1" s="1" t="s">
        <v>3</v>
      </c>
      <c r="H1" s="1"/>
      <c r="I1" s="1" t="s">
        <v>5</v>
      </c>
      <c r="J1" s="2" t="s">
        <v>6</v>
      </c>
      <c r="K1" s="1" t="s">
        <v>3</v>
      </c>
      <c r="L1" s="3" t="s">
        <v>7</v>
      </c>
    </row>
    <row r="2" customFormat="false" ht="13.5" hidden="false" customHeight="false" outlineLevel="0" collapsed="false">
      <c r="A2" s="4"/>
      <c r="B2" s="4"/>
      <c r="C2" s="4" t="s">
        <v>5</v>
      </c>
      <c r="D2" s="4" t="s">
        <v>8</v>
      </c>
      <c r="E2" s="4" t="s">
        <v>9</v>
      </c>
      <c r="F2" s="4" t="s">
        <v>10</v>
      </c>
      <c r="G2" s="4" t="s">
        <v>11</v>
      </c>
      <c r="H2" s="4"/>
      <c r="I2" s="4" t="s">
        <v>12</v>
      </c>
      <c r="J2" s="5" t="s">
        <v>13</v>
      </c>
      <c r="K2" s="4" t="s">
        <v>14</v>
      </c>
      <c r="L2" s="4" t="s">
        <v>14</v>
      </c>
      <c r="M2" s="6"/>
    </row>
    <row r="3" customFormat="false" ht="14.25" hidden="false" customHeight="false" outlineLevel="0" collapsed="false">
      <c r="A3" s="7" t="n">
        <v>2001</v>
      </c>
      <c r="B3" s="8" t="s">
        <v>15</v>
      </c>
      <c r="C3" s="9"/>
      <c r="D3" s="10"/>
      <c r="E3" s="11" t="n">
        <v>9652668</v>
      </c>
      <c r="F3" s="12" t="n">
        <v>17301396</v>
      </c>
      <c r="G3" s="13"/>
      <c r="H3" s="14"/>
      <c r="I3" s="15"/>
      <c r="J3" s="16" t="n">
        <v>90088</v>
      </c>
      <c r="K3" s="17"/>
      <c r="L3" s="18" t="n">
        <f aca="false">E3/J3</f>
        <v>107.147100612734</v>
      </c>
      <c r="M3" s="19"/>
    </row>
    <row r="4" customFormat="false" ht="14.25" hidden="false" customHeight="false" outlineLevel="0" collapsed="false">
      <c r="A4" s="20" t="n">
        <v>2001</v>
      </c>
      <c r="B4" s="21" t="s">
        <v>16</v>
      </c>
      <c r="C4" s="22"/>
      <c r="D4" s="23"/>
      <c r="E4" s="24" t="n">
        <v>14641356</v>
      </c>
      <c r="F4" s="25" t="n">
        <v>6125364</v>
      </c>
      <c r="G4" s="26"/>
      <c r="H4" s="27"/>
      <c r="I4" s="28"/>
      <c r="J4" s="29" t="n">
        <v>113690</v>
      </c>
      <c r="K4" s="30"/>
      <c r="L4" s="31" t="n">
        <f aca="false">E4/J4</f>
        <v>128.783147154543</v>
      </c>
      <c r="M4" s="19"/>
    </row>
    <row r="5" customFormat="false" ht="14.25" hidden="false" customHeight="false" outlineLevel="0" collapsed="false">
      <c r="A5" s="20" t="n">
        <v>2001</v>
      </c>
      <c r="B5" s="32" t="s">
        <v>17</v>
      </c>
      <c r="C5" s="22"/>
      <c r="D5" s="23"/>
      <c r="E5" s="24" t="n">
        <v>14051724</v>
      </c>
      <c r="F5" s="25" t="n">
        <v>16665228</v>
      </c>
      <c r="G5" s="26"/>
      <c r="H5" s="27"/>
      <c r="I5" s="28"/>
      <c r="J5" s="29" t="n">
        <v>70483</v>
      </c>
      <c r="K5" s="30"/>
      <c r="L5" s="31" t="n">
        <f aca="false">E5/J5</f>
        <v>199.363307464211</v>
      </c>
      <c r="M5" s="19"/>
    </row>
    <row r="6" customFormat="false" ht="14.25" hidden="false" customHeight="false" outlineLevel="0" collapsed="false">
      <c r="A6" s="20" t="n">
        <v>2001</v>
      </c>
      <c r="B6" s="32" t="s">
        <v>18</v>
      </c>
      <c r="C6" s="22"/>
      <c r="D6" s="23"/>
      <c r="E6" s="24" t="n">
        <v>19538760</v>
      </c>
      <c r="F6" s="28" t="n">
        <v>19648812</v>
      </c>
      <c r="G6" s="26"/>
      <c r="H6" s="27"/>
      <c r="I6" s="28"/>
      <c r="J6" s="29" t="n">
        <v>149997</v>
      </c>
      <c r="K6" s="30"/>
      <c r="L6" s="31" t="n">
        <f aca="false">E6/J6</f>
        <v>130.261005220104</v>
      </c>
      <c r="M6" s="19"/>
    </row>
    <row r="7" customFormat="false" ht="14.25" hidden="false" customHeight="false" outlineLevel="0" collapsed="false">
      <c r="A7" s="33" t="n">
        <v>2001</v>
      </c>
      <c r="B7" s="32" t="s">
        <v>19</v>
      </c>
      <c r="C7" s="22"/>
      <c r="D7" s="23"/>
      <c r="E7" s="34" t="n">
        <v>16937628</v>
      </c>
      <c r="F7" s="35" t="n">
        <v>18325272</v>
      </c>
      <c r="G7" s="36"/>
      <c r="H7" s="37"/>
      <c r="I7" s="35"/>
      <c r="J7" s="29" t="n">
        <v>131585</v>
      </c>
      <c r="K7" s="30"/>
      <c r="L7" s="31" t="n">
        <f aca="false">E7/J7</f>
        <v>128.720051677623</v>
      </c>
      <c r="M7" s="19"/>
    </row>
    <row r="8" customFormat="false" ht="14.25" hidden="false" customHeight="false" outlineLevel="0" collapsed="false">
      <c r="A8" s="20" t="n">
        <v>2001</v>
      </c>
      <c r="B8" s="32" t="s">
        <v>20</v>
      </c>
      <c r="C8" s="22"/>
      <c r="D8" s="23"/>
      <c r="E8" s="24" t="n">
        <v>17910024</v>
      </c>
      <c r="F8" s="28" t="n">
        <v>18160764</v>
      </c>
      <c r="G8" s="26"/>
      <c r="H8" s="27"/>
      <c r="I8" s="28"/>
      <c r="J8" s="29" t="n">
        <v>169369</v>
      </c>
      <c r="K8" s="30"/>
      <c r="L8" s="31" t="n">
        <f aca="false">E8/J8</f>
        <v>105.745585083457</v>
      </c>
      <c r="M8" s="19"/>
    </row>
    <row r="9" customFormat="false" ht="14.25" hidden="false" customHeight="false" outlineLevel="0" collapsed="false">
      <c r="A9" s="38" t="n">
        <v>2001</v>
      </c>
      <c r="B9" s="32" t="s">
        <v>21</v>
      </c>
      <c r="C9" s="22"/>
      <c r="D9" s="23"/>
      <c r="E9" s="24" t="n">
        <v>17885844</v>
      </c>
      <c r="F9" s="28" t="n">
        <v>20071788</v>
      </c>
      <c r="G9" s="26"/>
      <c r="H9" s="27"/>
      <c r="I9" s="28"/>
      <c r="J9" s="29" t="n">
        <v>125506</v>
      </c>
      <c r="K9" s="30"/>
      <c r="L9" s="31" t="n">
        <f aca="false">E9/J9</f>
        <v>142.50987203799</v>
      </c>
      <c r="M9" s="19"/>
    </row>
    <row r="10" customFormat="false" ht="14.25" hidden="false" customHeight="false" outlineLevel="0" collapsed="false">
      <c r="A10" s="20" t="n">
        <v>2001</v>
      </c>
      <c r="B10" s="32" t="s">
        <v>22</v>
      </c>
      <c r="C10" s="22"/>
      <c r="D10" s="23"/>
      <c r="E10" s="24" t="n">
        <v>19609332</v>
      </c>
      <c r="F10" s="28" t="n">
        <v>19221024</v>
      </c>
      <c r="G10" s="26"/>
      <c r="H10" s="27"/>
      <c r="I10" s="28"/>
      <c r="J10" s="29" t="n">
        <v>140401</v>
      </c>
      <c r="K10" s="30"/>
      <c r="L10" s="31" t="n">
        <f aca="false">E10/J10</f>
        <v>139.666612061168</v>
      </c>
      <c r="M10" s="19"/>
    </row>
    <row r="11" customFormat="false" ht="14.25" hidden="false" customHeight="false" outlineLevel="0" collapsed="false">
      <c r="A11" s="20" t="n">
        <v>2001</v>
      </c>
      <c r="B11" s="32" t="s">
        <v>23</v>
      </c>
      <c r="C11" s="22"/>
      <c r="D11" s="23"/>
      <c r="E11" s="24" t="n">
        <v>17064564</v>
      </c>
      <c r="F11" s="28" t="n">
        <v>18910824</v>
      </c>
      <c r="G11" s="26"/>
      <c r="H11" s="27"/>
      <c r="I11" s="28"/>
      <c r="J11" s="29" t="n">
        <v>162227</v>
      </c>
      <c r="K11" s="30"/>
      <c r="L11" s="31" t="n">
        <f aca="false">E11/J11</f>
        <v>105.189419763664</v>
      </c>
      <c r="M11" s="19"/>
    </row>
    <row r="12" customFormat="false" ht="15" hidden="false" customHeight="false" outlineLevel="0" collapsed="false">
      <c r="A12" s="20" t="n">
        <v>2001</v>
      </c>
      <c r="B12" s="32" t="s">
        <v>24</v>
      </c>
      <c r="C12" s="22"/>
      <c r="D12" s="23"/>
      <c r="E12" s="24" t="n">
        <v>16726452</v>
      </c>
      <c r="F12" s="28" t="n">
        <v>19546584</v>
      </c>
      <c r="G12" s="26"/>
      <c r="H12" s="27"/>
      <c r="I12" s="28"/>
      <c r="J12" s="29" t="n">
        <v>115694</v>
      </c>
      <c r="K12" s="30"/>
      <c r="L12" s="31" t="n">
        <f aca="false">E12/J12</f>
        <v>144.574930419901</v>
      </c>
      <c r="M12" s="19"/>
    </row>
    <row r="13" customFormat="false" ht="14.25" hidden="false" customHeight="false" outlineLevel="0" collapsed="false">
      <c r="A13" s="20"/>
      <c r="B13" s="32"/>
      <c r="C13" s="22"/>
      <c r="D13" s="23"/>
      <c r="E13" s="24"/>
      <c r="F13" s="1" t="s">
        <v>4</v>
      </c>
      <c r="G13" s="26"/>
      <c r="H13" s="27"/>
      <c r="I13" s="28"/>
      <c r="J13" s="29"/>
      <c r="K13" s="30"/>
      <c r="L13" s="31"/>
      <c r="M13" s="19"/>
    </row>
    <row r="14" customFormat="false" ht="15" hidden="false" customHeight="false" outlineLevel="0" collapsed="false">
      <c r="A14" s="20"/>
      <c r="B14" s="32"/>
      <c r="C14" s="22"/>
      <c r="D14" s="23"/>
      <c r="E14" s="24"/>
      <c r="F14" s="4" t="s">
        <v>8</v>
      </c>
      <c r="G14" s="26"/>
      <c r="H14" s="27"/>
      <c r="I14" s="28"/>
      <c r="J14" s="29"/>
      <c r="K14" s="30"/>
      <c r="L14" s="31"/>
      <c r="M14" s="19"/>
    </row>
    <row r="15" customFormat="false" ht="14.25" hidden="false" customHeight="false" outlineLevel="0" collapsed="false">
      <c r="A15" s="20" t="n">
        <v>2001</v>
      </c>
      <c r="B15" s="32" t="s">
        <v>25</v>
      </c>
      <c r="C15" s="39" t="n">
        <f aca="false">21535000-1340000</f>
        <v>20195000</v>
      </c>
      <c r="D15" s="40" t="n">
        <f aca="false">G15/C15</f>
        <v>0.0431104233721218</v>
      </c>
      <c r="E15" s="24" t="n">
        <v>18024144</v>
      </c>
      <c r="F15" s="41" t="n">
        <f aca="false">G15/E15</f>
        <v>0.0483027099650336</v>
      </c>
      <c r="G15" s="26" t="n">
        <v>870615</v>
      </c>
      <c r="H15" s="27"/>
      <c r="I15" s="28" t="n">
        <v>19630848</v>
      </c>
      <c r="J15" s="29" t="n">
        <v>133588</v>
      </c>
      <c r="K15" s="30" t="n">
        <f aca="false">C15/J15</f>
        <v>151.173758121987</v>
      </c>
      <c r="L15" s="31" t="n">
        <f aca="false">E15/J15</f>
        <v>134.923376351169</v>
      </c>
      <c r="M15" s="19"/>
    </row>
    <row r="16" customFormat="false" ht="14.25" hidden="false" customHeight="false" outlineLevel="0" collapsed="false">
      <c r="A16" s="20" t="n">
        <v>2001</v>
      </c>
      <c r="B16" s="32" t="s">
        <v>26</v>
      </c>
      <c r="C16" s="39" t="n">
        <f aca="false">16517000-2843000</f>
        <v>13674000</v>
      </c>
      <c r="D16" s="40" t="n">
        <f aca="false">G16/C16</f>
        <v>0.046533328214129</v>
      </c>
      <c r="E16" s="24" t="n">
        <v>10501488</v>
      </c>
      <c r="F16" s="42" t="n">
        <f aca="false">G16/E16</f>
        <v>0.0605911019466956</v>
      </c>
      <c r="G16" s="26" t="n">
        <v>636296.73</v>
      </c>
      <c r="H16" s="43"/>
      <c r="I16" s="24" t="n">
        <v>16393956</v>
      </c>
      <c r="J16" s="29" t="n">
        <v>99309</v>
      </c>
      <c r="K16" s="30" t="n">
        <f aca="false">C16/J16</f>
        <v>137.691447905024</v>
      </c>
      <c r="L16" s="31" t="n">
        <f aca="false">E16/J16</f>
        <v>105.745581971423</v>
      </c>
      <c r="M16" s="19"/>
    </row>
    <row r="17" customFormat="false" ht="14.25" hidden="false" customHeight="false" outlineLevel="0" collapsed="false">
      <c r="A17" s="44"/>
      <c r="B17" s="45"/>
      <c r="C17" s="46"/>
      <c r="D17" s="47"/>
      <c r="E17" s="47"/>
      <c r="F17" s="48"/>
      <c r="G17" s="49"/>
      <c r="H17" s="50"/>
      <c r="I17" s="51"/>
      <c r="J17" s="47"/>
      <c r="K17" s="52"/>
      <c r="L17" s="53"/>
      <c r="M17" s="54"/>
    </row>
    <row r="18" customFormat="false" ht="14.25" hidden="false" customHeight="false" outlineLevel="0" collapsed="false">
      <c r="A18" s="44"/>
      <c r="B18" s="45"/>
      <c r="C18" s="55"/>
      <c r="D18" s="56"/>
      <c r="E18" s="56"/>
      <c r="F18" s="48"/>
      <c r="G18" s="49"/>
      <c r="H18" s="49"/>
      <c r="I18" s="57"/>
      <c r="J18" s="57"/>
      <c r="K18" s="57"/>
      <c r="L18" s="53"/>
      <c r="M18" s="58"/>
    </row>
    <row r="19" customFormat="false" ht="14.25" hidden="false" customHeight="false" outlineLevel="0" collapsed="false">
      <c r="A19" s="59" t="n">
        <v>2002</v>
      </c>
      <c r="B19" s="32" t="s">
        <v>27</v>
      </c>
      <c r="C19" s="60" t="n">
        <v>16281000</v>
      </c>
      <c r="D19" s="40" t="n">
        <f aca="false">G19/C19</f>
        <v>0.0432401523247958</v>
      </c>
      <c r="E19" s="24" t="n">
        <v>4847292</v>
      </c>
      <c r="F19" s="61" t="n">
        <f aca="false">G19/E19</f>
        <v>0.145234271011526</v>
      </c>
      <c r="G19" s="26" t="n">
        <v>703992.92</v>
      </c>
      <c r="H19" s="26"/>
      <c r="I19" s="39" t="n">
        <v>9652668</v>
      </c>
      <c r="J19" s="29" t="n">
        <v>38055</v>
      </c>
      <c r="K19" s="30" t="n">
        <f aca="false">C19/J19</f>
        <v>427.828143476547</v>
      </c>
      <c r="L19" s="31" t="n">
        <f aca="false">E19/J19</f>
        <v>127.37595585337</v>
      </c>
      <c r="M19" s="62"/>
    </row>
    <row r="20" customFormat="false" ht="14.25" hidden="false" customHeight="false" outlineLevel="0" collapsed="false">
      <c r="A20" s="59" t="n">
        <v>2002</v>
      </c>
      <c r="B20" s="21" t="s">
        <v>28</v>
      </c>
      <c r="C20" s="60" t="n">
        <v>6705000</v>
      </c>
      <c r="D20" s="40" t="n">
        <f aca="false">G20/C20</f>
        <v>0.043243096196868</v>
      </c>
      <c r="E20" s="24" t="n">
        <v>15726720</v>
      </c>
      <c r="F20" s="61" t="n">
        <f aca="false">G20/E20</f>
        <v>0.0184364546453425</v>
      </c>
      <c r="G20" s="26" t="n">
        <v>289944.96</v>
      </c>
      <c r="H20" s="43"/>
      <c r="I20" s="24" t="n">
        <v>14641356</v>
      </c>
      <c r="J20" s="29" t="n">
        <v>141080</v>
      </c>
      <c r="K20" s="30" t="n">
        <f aca="false">C20/J20</f>
        <v>47.5262262546073</v>
      </c>
      <c r="L20" s="31" t="n">
        <f aca="false">E20/J20</f>
        <v>111.473773745393</v>
      </c>
      <c r="M20" s="58"/>
    </row>
    <row r="21" customFormat="false" ht="14.25" hidden="false" customHeight="false" outlineLevel="0" collapsed="false">
      <c r="A21" s="59" t="n">
        <v>2002</v>
      </c>
      <c r="B21" s="32" t="s">
        <v>17</v>
      </c>
      <c r="C21" s="25" t="n">
        <v>16905000</v>
      </c>
      <c r="D21" s="40" t="n">
        <f aca="false">G21/C21</f>
        <v>0.0432398041999409</v>
      </c>
      <c r="E21" s="24"/>
      <c r="F21" s="61"/>
      <c r="G21" s="26" t="n">
        <v>730968.89</v>
      </c>
      <c r="H21" s="43"/>
      <c r="I21" s="24" t="n">
        <v>14051724</v>
      </c>
      <c r="J21" s="29" t="n">
        <v>145502</v>
      </c>
      <c r="K21" s="30" t="n">
        <f aca="false">C21/J21</f>
        <v>116.183969979794</v>
      </c>
      <c r="L21" s="63"/>
      <c r="M21" s="58"/>
    </row>
    <row r="22" customFormat="false" ht="14.25" hidden="false" customHeight="false" outlineLevel="0" collapsed="false">
      <c r="A22" s="64" t="n">
        <v>2002</v>
      </c>
      <c r="B22" s="32" t="s">
        <v>18</v>
      </c>
      <c r="C22" s="65"/>
      <c r="D22" s="66"/>
      <c r="E22" s="24"/>
      <c r="F22" s="61"/>
      <c r="G22" s="26"/>
      <c r="H22" s="43"/>
      <c r="I22" s="24" t="n">
        <v>19538760</v>
      </c>
      <c r="J22" s="67"/>
      <c r="K22" s="68"/>
      <c r="L22" s="63"/>
      <c r="M22" s="58"/>
    </row>
    <row r="23" customFormat="false" ht="15" hidden="false" customHeight="false" outlineLevel="0" collapsed="false">
      <c r="A23" s="64" t="n">
        <v>2002</v>
      </c>
      <c r="B23" s="32" t="s">
        <v>19</v>
      </c>
      <c r="C23" s="65"/>
      <c r="D23" s="66"/>
      <c r="E23" s="69"/>
      <c r="F23" s="70"/>
      <c r="G23" s="71"/>
      <c r="H23" s="72"/>
      <c r="I23" s="34" t="n">
        <v>16937628</v>
      </c>
      <c r="J23" s="73"/>
      <c r="K23" s="68"/>
      <c r="L23" s="74"/>
      <c r="M23" s="58"/>
    </row>
    <row r="24" customFormat="false" ht="14.25" hidden="false" customHeight="false" outlineLevel="0" collapsed="false">
      <c r="A24" s="59" t="n">
        <v>2002</v>
      </c>
      <c r="B24" s="32" t="s">
        <v>20</v>
      </c>
      <c r="C24" s="65"/>
      <c r="D24" s="66"/>
      <c r="E24" s="24"/>
      <c r="F24" s="61"/>
      <c r="G24" s="26"/>
      <c r="H24" s="43"/>
      <c r="I24" s="24" t="n">
        <v>17910024</v>
      </c>
      <c r="J24" s="75"/>
      <c r="K24" s="68"/>
      <c r="L24" s="74"/>
      <c r="M24" s="58"/>
    </row>
    <row r="25" customFormat="false" ht="15" hidden="false" customHeight="false" outlineLevel="0" collapsed="false">
      <c r="A25" s="76" t="n">
        <v>2002</v>
      </c>
      <c r="B25" s="21" t="s">
        <v>21</v>
      </c>
      <c r="C25" s="77"/>
      <c r="D25" s="78"/>
      <c r="E25" s="79"/>
      <c r="F25" s="80"/>
      <c r="G25" s="80"/>
      <c r="H25" s="81"/>
      <c r="I25" s="24" t="n">
        <v>17885844</v>
      </c>
      <c r="J25" s="82"/>
      <c r="K25" s="82"/>
      <c r="L25" s="74"/>
      <c r="M25" s="58"/>
    </row>
    <row r="26" customFormat="false" ht="14.25" hidden="false" customHeight="false" outlineLevel="0" collapsed="false">
      <c r="A26" s="59" t="n">
        <v>2002</v>
      </c>
      <c r="B26" s="32" t="s">
        <v>29</v>
      </c>
      <c r="C26" s="65"/>
      <c r="D26" s="66"/>
      <c r="E26" s="24"/>
      <c r="F26" s="26"/>
      <c r="G26" s="26"/>
      <c r="H26" s="43"/>
      <c r="I26" s="24" t="n">
        <v>19609332</v>
      </c>
      <c r="J26" s="82"/>
      <c r="K26" s="68"/>
      <c r="L26" s="74"/>
      <c r="M26" s="58"/>
    </row>
    <row r="27" customFormat="false" ht="14.25" hidden="false" customHeight="false" outlineLevel="0" collapsed="false">
      <c r="A27" s="59" t="n">
        <v>2002</v>
      </c>
      <c r="B27" s="32" t="s">
        <v>30</v>
      </c>
      <c r="C27" s="65"/>
      <c r="D27" s="66"/>
      <c r="E27" s="24"/>
      <c r="F27" s="26"/>
      <c r="G27" s="26"/>
      <c r="H27" s="43"/>
      <c r="I27" s="24" t="n">
        <v>17064564</v>
      </c>
      <c r="J27" s="82"/>
      <c r="K27" s="68"/>
      <c r="L27" s="74"/>
      <c r="M27" s="58"/>
    </row>
    <row r="28" customFormat="false" ht="14.25" hidden="false" customHeight="false" outlineLevel="0" collapsed="false">
      <c r="A28" s="59" t="n">
        <v>2002</v>
      </c>
      <c r="B28" s="32" t="s">
        <v>31</v>
      </c>
      <c r="C28" s="65"/>
      <c r="D28" s="66"/>
      <c r="E28" s="24"/>
      <c r="F28" s="26"/>
      <c r="G28" s="26"/>
      <c r="H28" s="43"/>
      <c r="I28" s="24" t="n">
        <v>16726452</v>
      </c>
      <c r="J28" s="82"/>
      <c r="K28" s="68"/>
      <c r="L28" s="83"/>
      <c r="M28" s="84"/>
      <c r="N28" s="85" t="n">
        <f aca="false">L28-M28</f>
        <v>0</v>
      </c>
    </row>
    <row r="29" customFormat="false" ht="14.25" hidden="false" customHeight="false" outlineLevel="0" collapsed="false">
      <c r="A29" s="59" t="n">
        <v>2002</v>
      </c>
      <c r="B29" s="32" t="s">
        <v>32</v>
      </c>
      <c r="C29" s="65"/>
      <c r="D29" s="66"/>
      <c r="E29" s="24"/>
      <c r="F29" s="26"/>
      <c r="G29" s="26"/>
      <c r="H29" s="26"/>
      <c r="I29" s="39"/>
      <c r="J29" s="82"/>
      <c r="K29" s="86"/>
      <c r="L29" s="83"/>
      <c r="M29" s="84"/>
      <c r="N29" s="85" t="n">
        <f aca="false">L29-M29</f>
        <v>0</v>
      </c>
    </row>
    <row r="30" customFormat="false" ht="14.25" hidden="false" customHeight="false" outlineLevel="0" collapsed="false">
      <c r="A30" s="59" t="n">
        <v>2002</v>
      </c>
      <c r="B30" s="32" t="s">
        <v>33</v>
      </c>
      <c r="C30" s="65"/>
      <c r="D30" s="66"/>
      <c r="E30" s="24"/>
      <c r="F30" s="87"/>
      <c r="G30" s="87"/>
      <c r="H30" s="87"/>
      <c r="I30" s="39"/>
      <c r="J30" s="82"/>
      <c r="K30" s="86"/>
      <c r="L30" s="74"/>
      <c r="M30" s="58"/>
    </row>
    <row r="31" customFormat="false" ht="14.25" hidden="false" customHeight="false" outlineLevel="0" collapsed="false">
      <c r="A31" s="44"/>
      <c r="B31" s="45"/>
      <c r="C31" s="88"/>
      <c r="D31" s="89"/>
      <c r="E31" s="56"/>
      <c r="F31" s="49"/>
      <c r="G31" s="49"/>
      <c r="H31" s="49"/>
      <c r="I31" s="55"/>
      <c r="J31" s="90"/>
      <c r="K31" s="91"/>
      <c r="L31" s="92"/>
      <c r="M31" s="58"/>
    </row>
    <row r="32" customFormat="false" ht="14.25" hidden="false" customHeight="false" outlineLevel="0" collapsed="false">
      <c r="A32" s="44"/>
      <c r="B32" s="45"/>
      <c r="C32" s="88"/>
      <c r="D32" s="89"/>
      <c r="E32" s="56"/>
      <c r="F32" s="49"/>
      <c r="G32" s="49"/>
      <c r="H32" s="49"/>
      <c r="I32" s="55"/>
      <c r="J32" s="90"/>
      <c r="K32" s="93"/>
      <c r="L32" s="94"/>
      <c r="M32" s="56"/>
      <c r="N32" s="95"/>
      <c r="O32" s="96"/>
      <c r="P32" s="97"/>
    </row>
    <row r="33" customFormat="false" ht="14.25" hidden="false" customHeight="false" outlineLevel="0" collapsed="false">
      <c r="A33" s="44"/>
      <c r="B33" s="45"/>
      <c r="C33" s="88"/>
      <c r="D33" s="89"/>
      <c r="E33" s="56"/>
      <c r="F33" s="49"/>
      <c r="G33" s="49"/>
      <c r="H33" s="49"/>
      <c r="I33" s="55"/>
      <c r="J33" s="90"/>
      <c r="K33" s="57"/>
      <c r="L33" s="92"/>
      <c r="M33" s="98"/>
    </row>
    <row r="34" customFormat="false" ht="15" hidden="false" customHeight="false" outlineLevel="0" collapsed="false">
      <c r="A34" s="99"/>
      <c r="B34" s="100"/>
      <c r="C34" s="101"/>
      <c r="D34" s="102"/>
      <c r="E34" s="103"/>
      <c r="F34" s="104"/>
      <c r="G34" s="104"/>
      <c r="H34" s="104"/>
      <c r="I34" s="105"/>
      <c r="J34" s="106"/>
      <c r="K34" s="107"/>
      <c r="L34" s="108"/>
      <c r="M34" s="58"/>
      <c r="N34" s="109"/>
    </row>
    <row r="35" customFormat="false" ht="14.25" hidden="false" customHeight="false" outlineLevel="0" collapsed="false">
      <c r="A35" s="110"/>
      <c r="B35" s="111"/>
      <c r="C35" s="88"/>
      <c r="D35" s="89"/>
      <c r="E35" s="56"/>
      <c r="F35" s="95"/>
      <c r="G35" s="95"/>
      <c r="H35" s="95"/>
      <c r="I35" s="112"/>
      <c r="J35" s="113"/>
      <c r="K35" s="114"/>
      <c r="N35" s="109"/>
    </row>
    <row r="36" customFormat="false" ht="15.75" hidden="false" customHeight="false" outlineLevel="0" collapsed="false">
      <c r="A36" s="115"/>
      <c r="B36" s="115"/>
      <c r="C36" s="115"/>
      <c r="D36" s="115"/>
      <c r="E36" s="116"/>
      <c r="F36" s="117"/>
      <c r="G36" s="117"/>
      <c r="H36" s="117"/>
      <c r="I36" s="118" t="n">
        <v>0.04903</v>
      </c>
      <c r="J36" s="119"/>
      <c r="K36" s="119"/>
      <c r="L36" s="114"/>
      <c r="M36" s="114"/>
      <c r="N36" s="120"/>
      <c r="O36" s="113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</row>
    <row r="37" customFormat="false" ht="13.5" hidden="false" customHeight="false" outlineLevel="0" collapsed="false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34</v>
      </c>
      <c r="G37" s="1" t="s">
        <v>3</v>
      </c>
      <c r="H37" s="1" t="s">
        <v>35</v>
      </c>
      <c r="I37" s="1" t="s">
        <v>36</v>
      </c>
      <c r="J37" s="2" t="s">
        <v>6</v>
      </c>
      <c r="K37" s="1" t="s">
        <v>3</v>
      </c>
      <c r="L37" s="3" t="s">
        <v>7</v>
      </c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</row>
    <row r="38" customFormat="false" ht="13.5" hidden="false" customHeight="false" outlineLevel="0" collapsed="false">
      <c r="A38" s="4"/>
      <c r="B38" s="4"/>
      <c r="C38" s="4" t="s">
        <v>5</v>
      </c>
      <c r="D38" s="4" t="s">
        <v>8</v>
      </c>
      <c r="E38" s="4" t="s">
        <v>9</v>
      </c>
      <c r="F38" s="4" t="s">
        <v>37</v>
      </c>
      <c r="G38" s="4" t="s">
        <v>11</v>
      </c>
      <c r="H38" s="4" t="s">
        <v>38</v>
      </c>
      <c r="I38" s="121" t="s">
        <v>39</v>
      </c>
      <c r="J38" s="5" t="s">
        <v>13</v>
      </c>
      <c r="K38" s="4" t="s">
        <v>14</v>
      </c>
      <c r="L38" s="4" t="s">
        <v>14</v>
      </c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</row>
    <row r="39" customFormat="false" ht="14.25" hidden="false" customHeight="false" outlineLevel="0" collapsed="false">
      <c r="A39" s="20" t="n">
        <v>2001</v>
      </c>
      <c r="B39" s="32" t="s">
        <v>25</v>
      </c>
      <c r="C39" s="39" t="n">
        <f aca="false">21535000-1340000</f>
        <v>20195000</v>
      </c>
      <c r="D39" s="40" t="n">
        <f aca="false">G39/C39</f>
        <v>0.0431104233721218</v>
      </c>
      <c r="E39" s="24" t="n">
        <v>18024144</v>
      </c>
      <c r="F39" s="41" t="n">
        <f aca="false">G39/E39</f>
        <v>0.0483027099650336</v>
      </c>
      <c r="G39" s="26" t="n">
        <v>870615</v>
      </c>
      <c r="H39" s="122" t="n">
        <v>870615</v>
      </c>
      <c r="I39" s="123" t="n">
        <f aca="false">$I$36*E39</f>
        <v>883723.78032</v>
      </c>
      <c r="J39" s="29" t="n">
        <v>133588</v>
      </c>
      <c r="K39" s="30" t="n">
        <f aca="false">C39/J39</f>
        <v>151.173758121987</v>
      </c>
      <c r="L39" s="31" t="n">
        <f aca="false">E39/J39</f>
        <v>134.923376351169</v>
      </c>
      <c r="M39" s="19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</row>
    <row r="40" customFormat="false" ht="14.25" hidden="false" customHeight="false" outlineLevel="0" collapsed="false">
      <c r="A40" s="20" t="n">
        <v>2001</v>
      </c>
      <c r="B40" s="32" t="s">
        <v>26</v>
      </c>
      <c r="C40" s="39" t="n">
        <f aca="false">16517000-2843000</f>
        <v>13674000</v>
      </c>
      <c r="D40" s="40" t="n">
        <f aca="false">G40/C40</f>
        <v>0.046533328214129</v>
      </c>
      <c r="E40" s="24" t="n">
        <v>10501488</v>
      </c>
      <c r="F40" s="42" t="n">
        <f aca="false">G40/E40</f>
        <v>0.0605911019466956</v>
      </c>
      <c r="G40" s="26" t="n">
        <v>636296.73</v>
      </c>
      <c r="H40" s="122" t="n">
        <v>636296.73</v>
      </c>
      <c r="I40" s="123" t="n">
        <f aca="false">$I$36*E40</f>
        <v>514887.95664</v>
      </c>
      <c r="J40" s="29" t="n">
        <v>99309</v>
      </c>
      <c r="K40" s="30" t="n">
        <f aca="false">C40/J40</f>
        <v>137.691447905024</v>
      </c>
      <c r="L40" s="31" t="n">
        <f aca="false">E40/J40</f>
        <v>105.745581971423</v>
      </c>
      <c r="M40" s="19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</row>
    <row r="41" customFormat="false" ht="14.25" hidden="false" customHeight="false" outlineLevel="0" collapsed="false">
      <c r="A41" s="44"/>
      <c r="B41" s="45"/>
      <c r="C41" s="46"/>
      <c r="D41" s="47"/>
      <c r="E41" s="47"/>
      <c r="F41" s="48"/>
      <c r="G41" s="49"/>
      <c r="H41" s="49"/>
      <c r="I41" s="51"/>
      <c r="J41" s="47"/>
      <c r="K41" s="52"/>
      <c r="L41" s="53"/>
      <c r="M41" s="5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</row>
    <row r="42" customFormat="false" ht="14.25" hidden="false" customHeight="false" outlineLevel="0" collapsed="false">
      <c r="A42" s="44"/>
      <c r="B42" s="45"/>
      <c r="C42" s="55"/>
      <c r="D42" s="56"/>
      <c r="E42" s="56"/>
      <c r="F42" s="48"/>
      <c r="G42" s="49"/>
      <c r="H42" s="49"/>
      <c r="I42" s="58"/>
      <c r="J42" s="57"/>
      <c r="K42" s="57"/>
      <c r="L42" s="53"/>
      <c r="M42" s="58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</row>
    <row r="43" customFormat="false" ht="14.25" hidden="false" customHeight="false" outlineLevel="0" collapsed="false">
      <c r="A43" s="59" t="n">
        <v>2002</v>
      </c>
      <c r="B43" s="32" t="s">
        <v>27</v>
      </c>
      <c r="C43" s="124" t="n">
        <v>16281000</v>
      </c>
      <c r="D43" s="40" t="n">
        <f aca="false">G43/C43</f>
        <v>0.0432401523247958</v>
      </c>
      <c r="E43" s="24" t="n">
        <v>4847292</v>
      </c>
      <c r="F43" s="61" t="n">
        <f aca="false">G43/E43</f>
        <v>0.145234271011526</v>
      </c>
      <c r="G43" s="26" t="n">
        <v>703992.92</v>
      </c>
      <c r="H43" s="122" t="n">
        <v>500000</v>
      </c>
      <c r="I43" s="123" t="n">
        <f aca="false">$I$36*E43</f>
        <v>237662.72676</v>
      </c>
      <c r="J43" s="29" t="n">
        <v>38055</v>
      </c>
      <c r="K43" s="30" t="n">
        <f aca="false">C43/J43</f>
        <v>427.828143476547</v>
      </c>
      <c r="L43" s="31" t="n">
        <f aca="false">E43/J43</f>
        <v>127.37595585337</v>
      </c>
      <c r="M43" s="62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</row>
    <row r="44" customFormat="false" ht="14.25" hidden="false" customHeight="false" outlineLevel="0" collapsed="false">
      <c r="A44" s="59" t="n">
        <v>2002</v>
      </c>
      <c r="B44" s="21" t="s">
        <v>28</v>
      </c>
      <c r="C44" s="124" t="n">
        <v>6705000</v>
      </c>
      <c r="D44" s="40" t="n">
        <f aca="false">G44/C44</f>
        <v>0.043243096196868</v>
      </c>
      <c r="E44" s="34" t="n">
        <v>15726720</v>
      </c>
      <c r="F44" s="61" t="n">
        <f aca="false">G44/E44</f>
        <v>0.0184364546453425</v>
      </c>
      <c r="G44" s="26" t="n">
        <v>289944.96</v>
      </c>
      <c r="H44" s="122" t="n">
        <v>494000</v>
      </c>
      <c r="I44" s="123" t="n">
        <f aca="false">$I$36*E44</f>
        <v>771081.0816</v>
      </c>
      <c r="J44" s="29" t="n">
        <v>141080</v>
      </c>
      <c r="K44" s="30" t="n">
        <f aca="false">C44/J44</f>
        <v>47.5262262546073</v>
      </c>
      <c r="L44" s="31" t="n">
        <f aca="false">E44/J44</f>
        <v>111.473773745393</v>
      </c>
      <c r="M44" s="58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</row>
    <row r="45" customFormat="false" ht="14.25" hidden="false" customHeight="false" outlineLevel="0" collapsed="false">
      <c r="A45" s="59" t="n">
        <v>2002</v>
      </c>
      <c r="B45" s="32" t="s">
        <v>17</v>
      </c>
      <c r="C45" s="39" t="n">
        <v>16905000</v>
      </c>
      <c r="D45" s="40" t="n">
        <f aca="false">G45/C45</f>
        <v>0.0432398041999409</v>
      </c>
      <c r="E45" s="125" t="n">
        <f aca="false">125*J45</f>
        <v>18187750</v>
      </c>
      <c r="F45" s="126" t="n">
        <f aca="false">G45/E45</f>
        <v>0.0401901769047848</v>
      </c>
      <c r="G45" s="26" t="n">
        <v>730968.89</v>
      </c>
      <c r="H45" s="122" t="n">
        <v>740000</v>
      </c>
      <c r="I45" s="123" t="n">
        <f aca="false">$I$36*E45</f>
        <v>891745.3825</v>
      </c>
      <c r="J45" s="29" t="n">
        <v>145502</v>
      </c>
      <c r="K45" s="68"/>
      <c r="L45" s="31" t="n">
        <v>125</v>
      </c>
      <c r="M45" s="58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  <c r="AR45" s="114"/>
      <c r="AS45" s="114"/>
    </row>
    <row r="46" customFormat="false" ht="14.25" hidden="false" customHeight="false" outlineLevel="0" collapsed="false">
      <c r="A46" s="64" t="n">
        <v>2002</v>
      </c>
      <c r="B46" s="32" t="s">
        <v>18</v>
      </c>
      <c r="C46" s="65"/>
      <c r="D46" s="66"/>
      <c r="E46" s="24"/>
      <c r="F46" s="61"/>
      <c r="G46" s="26"/>
      <c r="H46" s="26"/>
      <c r="I46" s="24"/>
      <c r="J46" s="67"/>
      <c r="K46" s="68"/>
      <c r="L46" s="63"/>
      <c r="M46" s="58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</row>
    <row r="47" customFormat="false" ht="15" hidden="false" customHeight="false" outlineLevel="0" collapsed="false">
      <c r="A47" s="64" t="n">
        <v>2002</v>
      </c>
      <c r="B47" s="32" t="s">
        <v>19</v>
      </c>
      <c r="C47" s="65"/>
      <c r="D47" s="66"/>
      <c r="E47" s="69"/>
      <c r="F47" s="70"/>
      <c r="G47" s="71"/>
      <c r="H47" s="71"/>
      <c r="I47" s="34"/>
      <c r="J47" s="73"/>
      <c r="K47" s="68"/>
      <c r="L47" s="74"/>
      <c r="M47" s="58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</row>
    <row r="48" customFormat="false" ht="14.25" hidden="false" customHeight="false" outlineLevel="0" collapsed="false">
      <c r="A48" s="59" t="n">
        <v>2002</v>
      </c>
      <c r="B48" s="32" t="s">
        <v>20</v>
      </c>
      <c r="C48" s="65"/>
      <c r="D48" s="66"/>
      <c r="E48" s="125" t="s">
        <v>40</v>
      </c>
      <c r="F48" s="61"/>
      <c r="G48" s="26"/>
      <c r="H48" s="26"/>
      <c r="I48" s="24"/>
      <c r="J48" s="75"/>
      <c r="K48" s="68"/>
      <c r="L48" s="74"/>
      <c r="M48" s="58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</row>
    <row r="49" customFormat="false" ht="15" hidden="false" customHeight="false" outlineLevel="0" collapsed="false">
      <c r="A49" s="76" t="n">
        <v>2002</v>
      </c>
      <c r="B49" s="21" t="s">
        <v>21</v>
      </c>
      <c r="C49" s="77"/>
      <c r="D49" s="78"/>
      <c r="E49" s="79"/>
      <c r="F49" s="80"/>
      <c r="G49" s="80"/>
      <c r="H49" s="80"/>
      <c r="I49" s="24"/>
      <c r="J49" s="82"/>
      <c r="K49" s="82"/>
      <c r="L49" s="74"/>
      <c r="M49" s="58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</row>
    <row r="50" customFormat="false" ht="14.25" hidden="false" customHeight="false" outlineLevel="0" collapsed="false">
      <c r="A50" s="59" t="n">
        <v>2002</v>
      </c>
      <c r="B50" s="32" t="s">
        <v>29</v>
      </c>
      <c r="C50" s="65"/>
      <c r="D50" s="66"/>
      <c r="E50" s="24"/>
      <c r="F50" s="26"/>
      <c r="G50" s="26"/>
      <c r="H50" s="26"/>
      <c r="I50" s="24" t="s">
        <v>41</v>
      </c>
      <c r="J50" s="82"/>
      <c r="K50" s="68"/>
      <c r="L50" s="74"/>
      <c r="M50" s="58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  <c r="AR50" s="114"/>
      <c r="AS50" s="114"/>
    </row>
    <row r="51" customFormat="false" ht="14.25" hidden="false" customHeight="false" outlineLevel="0" collapsed="false">
      <c r="A51" s="59" t="n">
        <v>2002</v>
      </c>
      <c r="B51" s="32" t="s">
        <v>30</v>
      </c>
      <c r="C51" s="65"/>
      <c r="D51" s="66"/>
      <c r="E51" s="24"/>
      <c r="F51" s="26"/>
      <c r="G51" s="26"/>
      <c r="H51" s="26"/>
      <c r="I51" s="24" t="s">
        <v>42</v>
      </c>
      <c r="J51" s="82"/>
      <c r="K51" s="68"/>
      <c r="L51" s="74"/>
      <c r="M51" s="58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</row>
    <row r="52" customFormat="false" ht="14.25" hidden="false" customHeight="false" outlineLevel="0" collapsed="false">
      <c r="A52" s="59" t="n">
        <v>2002</v>
      </c>
      <c r="B52" s="32" t="s">
        <v>31</v>
      </c>
      <c r="C52" s="65"/>
      <c r="D52" s="66"/>
      <c r="E52" s="24"/>
      <c r="F52" s="26"/>
      <c r="G52" s="26"/>
      <c r="H52" s="26"/>
      <c r="I52" s="24" t="s">
        <v>43</v>
      </c>
      <c r="J52" s="82"/>
      <c r="K52" s="68"/>
      <c r="L52" s="83"/>
      <c r="M52" s="84"/>
      <c r="N52" s="85" t="n">
        <f aca="false">L52-M52</f>
        <v>0</v>
      </c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</row>
    <row r="53" customFormat="false" ht="14.25" hidden="false" customHeight="false" outlineLevel="0" collapsed="false">
      <c r="A53" s="59" t="n">
        <v>2002</v>
      </c>
      <c r="B53" s="32" t="s">
        <v>32</v>
      </c>
      <c r="C53" s="65"/>
      <c r="D53" s="66"/>
      <c r="E53" s="24"/>
      <c r="F53" s="26"/>
      <c r="G53" s="26"/>
      <c r="H53" s="26"/>
      <c r="I53" s="24"/>
      <c r="J53" s="82"/>
      <c r="K53" s="86"/>
      <c r="L53" s="83"/>
      <c r="M53" s="84"/>
      <c r="N53" s="85" t="n">
        <f aca="false">L53-M53</f>
        <v>0</v>
      </c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114"/>
      <c r="AS53" s="114"/>
    </row>
    <row r="54" customFormat="false" ht="14.25" hidden="false" customHeight="false" outlineLevel="0" collapsed="false">
      <c r="A54" s="59" t="n">
        <v>2002</v>
      </c>
      <c r="B54" s="32" t="s">
        <v>33</v>
      </c>
      <c r="C54" s="65"/>
      <c r="D54" s="66"/>
      <c r="E54" s="24"/>
      <c r="F54" s="87"/>
      <c r="G54" s="87"/>
      <c r="H54" s="87"/>
      <c r="I54" s="24"/>
      <c r="J54" s="82"/>
      <c r="K54" s="86"/>
      <c r="L54" s="74"/>
      <c r="M54" s="58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</row>
    <row r="55" customFormat="false" ht="15.75" hidden="false" customHeight="false" outlineLevel="0" collapsed="false">
      <c r="A55" s="127"/>
      <c r="B55" s="128"/>
      <c r="C55" s="129" t="n">
        <f aca="false">SUM(C39:C53)</f>
        <v>73760000</v>
      </c>
      <c r="D55" s="128"/>
      <c r="E55" s="129" t="n">
        <f aca="false">SUM(E39:E53)</f>
        <v>67287394</v>
      </c>
      <c r="F55" s="50"/>
      <c r="G55" s="130" t="n">
        <f aca="false">SUM(G39:G53)</f>
        <v>3231818.5</v>
      </c>
      <c r="H55" s="130" t="n">
        <f aca="false">SUM(H39:H53)</f>
        <v>3240911.73</v>
      </c>
      <c r="I55" s="130" t="n">
        <f aca="false">SUM(I39:I53)</f>
        <v>3299100.92782</v>
      </c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  <c r="AR55" s="114"/>
      <c r="AS55" s="114"/>
    </row>
    <row r="56" customFormat="false" ht="15" hidden="false" customHeight="false" outlineLevel="0" collapsed="false">
      <c r="A56" s="127"/>
      <c r="B56" s="128"/>
      <c r="C56" s="128"/>
      <c r="D56" s="128"/>
      <c r="E56" s="131"/>
      <c r="F56" s="50"/>
      <c r="G56" s="50"/>
      <c r="H56" s="50"/>
      <c r="I56" s="51"/>
      <c r="J56" s="114"/>
      <c r="K56" s="114"/>
      <c r="L56" s="132"/>
      <c r="M56" s="133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</row>
    <row r="57" customFormat="false" ht="14.25" hidden="false" customHeight="false" outlineLevel="0" collapsed="false">
      <c r="A57" s="127"/>
      <c r="B57" s="134"/>
      <c r="C57" s="134"/>
      <c r="D57" s="134"/>
      <c r="E57" s="131"/>
      <c r="F57" s="50"/>
      <c r="G57" s="50"/>
      <c r="H57" s="50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</row>
    <row r="58" customFormat="false" ht="14.25" hidden="false" customHeight="false" outlineLevel="0" collapsed="false">
      <c r="A58" s="127"/>
      <c r="B58" s="128"/>
      <c r="C58" s="128"/>
      <c r="D58" s="128"/>
      <c r="E58" s="131"/>
      <c r="F58" s="50"/>
      <c r="G58" s="50"/>
      <c r="H58" s="50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4"/>
    </row>
    <row r="59" customFormat="false" ht="14.25" hidden="false" customHeight="false" outlineLevel="0" collapsed="false">
      <c r="A59" s="135"/>
      <c r="B59" s="128"/>
      <c r="C59" s="128"/>
      <c r="D59" s="128"/>
      <c r="E59" s="131"/>
      <c r="F59" s="50"/>
      <c r="G59" s="50"/>
      <c r="H59" s="50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4"/>
    </row>
    <row r="60" customFormat="false" ht="15" hidden="false" customHeight="false" outlineLevel="0" collapsed="false">
      <c r="A60" s="135"/>
      <c r="B60" s="128"/>
      <c r="C60" s="128"/>
      <c r="D60" s="128"/>
      <c r="E60" s="136"/>
      <c r="F60" s="137"/>
      <c r="G60" s="137"/>
      <c r="H60" s="137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</row>
    <row r="61" customFormat="false" ht="14.25" hidden="false" customHeight="false" outlineLevel="0" collapsed="false">
      <c r="A61" s="127"/>
      <c r="B61" s="128"/>
      <c r="C61" s="128"/>
      <c r="D61" s="128"/>
      <c r="E61" s="131"/>
      <c r="F61" s="50"/>
      <c r="G61" s="50"/>
      <c r="H61" s="50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  <c r="AR61" s="114"/>
      <c r="AS61" s="114"/>
    </row>
    <row r="62" customFormat="false" ht="15" hidden="false" customHeight="false" outlineLevel="0" collapsed="false">
      <c r="A62" s="138"/>
      <c r="B62" s="134"/>
      <c r="C62" s="134"/>
      <c r="D62" s="134"/>
      <c r="E62" s="139"/>
      <c r="F62" s="140"/>
      <c r="G62" s="140"/>
      <c r="H62" s="140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  <c r="AR62" s="114"/>
      <c r="AS62" s="114"/>
    </row>
    <row r="63" customFormat="false" ht="14.25" hidden="false" customHeight="false" outlineLevel="0" collapsed="false">
      <c r="A63" s="127"/>
      <c r="B63" s="128"/>
      <c r="C63" s="128"/>
      <c r="D63" s="128"/>
      <c r="E63" s="131"/>
      <c r="F63" s="50"/>
      <c r="G63" s="50"/>
      <c r="H63" s="50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</row>
    <row r="64" customFormat="false" ht="14.25" hidden="false" customHeight="false" outlineLevel="0" collapsed="false">
      <c r="A64" s="127"/>
      <c r="B64" s="128"/>
      <c r="C64" s="128"/>
      <c r="D64" s="128"/>
      <c r="E64" s="131"/>
      <c r="F64" s="50"/>
      <c r="G64" s="50"/>
      <c r="H64" s="50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  <c r="AR64" s="114"/>
      <c r="AS64" s="114"/>
    </row>
    <row r="65" customFormat="false" ht="14.25" hidden="false" customHeight="false" outlineLevel="0" collapsed="false">
      <c r="A65" s="127"/>
      <c r="B65" s="128"/>
      <c r="C65" s="128"/>
      <c r="D65" s="128"/>
      <c r="E65" s="131"/>
      <c r="F65" s="50"/>
      <c r="G65" s="50"/>
      <c r="H65" s="50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</row>
    <row r="66" customFormat="false" ht="14.25" hidden="false" customHeight="false" outlineLevel="0" collapsed="false">
      <c r="A66" s="127"/>
      <c r="B66" s="128"/>
      <c r="C66" s="128"/>
      <c r="D66" s="128"/>
      <c r="E66" s="131"/>
      <c r="F66" s="50"/>
      <c r="G66" s="50"/>
      <c r="H66" s="50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</row>
    <row r="67" customFormat="false" ht="14.25" hidden="false" customHeight="false" outlineLevel="0" collapsed="false">
      <c r="A67" s="127"/>
      <c r="B67" s="128"/>
      <c r="C67" s="128"/>
      <c r="D67" s="128"/>
      <c r="E67" s="131"/>
      <c r="F67" s="141"/>
      <c r="G67" s="141"/>
      <c r="H67" s="141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</row>
    <row r="68" customFormat="false" ht="14.25" hidden="false" customHeight="false" outlineLevel="0" collapsed="false">
      <c r="A68" s="127"/>
      <c r="B68" s="128"/>
      <c r="C68" s="128"/>
      <c r="D68" s="128"/>
      <c r="E68" s="131"/>
      <c r="F68" s="50"/>
      <c r="G68" s="50"/>
      <c r="H68" s="50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</row>
    <row r="69" customFormat="false" ht="14.25" hidden="false" customHeight="false" outlineLevel="0" collapsed="false">
      <c r="A69" s="127"/>
      <c r="B69" s="128"/>
      <c r="C69" s="128"/>
      <c r="D69" s="128"/>
      <c r="E69" s="131"/>
      <c r="F69" s="50"/>
      <c r="G69" s="50"/>
      <c r="H69" s="50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  <c r="AR69" s="114"/>
      <c r="AS69" s="114"/>
    </row>
    <row r="70" customFormat="false" ht="14.25" hidden="false" customHeight="false" outlineLevel="0" collapsed="false">
      <c r="A70" s="127"/>
      <c r="B70" s="128"/>
      <c r="C70" s="128"/>
      <c r="D70" s="128"/>
      <c r="E70" s="131"/>
      <c r="F70" s="50"/>
      <c r="G70" s="50"/>
      <c r="H70" s="50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  <c r="AL70" s="114"/>
      <c r="AM70" s="114"/>
      <c r="AN70" s="114"/>
      <c r="AO70" s="114"/>
      <c r="AP70" s="114"/>
      <c r="AQ70" s="114"/>
      <c r="AR70" s="114"/>
      <c r="AS70" s="114"/>
    </row>
    <row r="71" customFormat="false" ht="14.25" hidden="false" customHeight="false" outlineLevel="0" collapsed="false">
      <c r="A71" s="127"/>
      <c r="B71" s="128"/>
      <c r="C71" s="128"/>
      <c r="D71" s="128"/>
      <c r="E71" s="131"/>
      <c r="F71" s="50"/>
      <c r="G71" s="50"/>
      <c r="H71" s="50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  <c r="AR71" s="114"/>
      <c r="AS71" s="114"/>
    </row>
    <row r="72" customFormat="false" ht="14.25" hidden="false" customHeight="false" outlineLevel="0" collapsed="false">
      <c r="A72" s="127"/>
      <c r="B72" s="128"/>
      <c r="C72" s="128"/>
      <c r="D72" s="128"/>
      <c r="E72" s="142"/>
      <c r="F72" s="143"/>
      <c r="G72" s="143"/>
      <c r="H72" s="143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</row>
    <row r="73" customFormat="false" ht="15" hidden="false" customHeight="false" outlineLevel="0" collapsed="false">
      <c r="A73" s="144"/>
      <c r="B73" s="144"/>
      <c r="C73" s="144"/>
      <c r="D73" s="144"/>
      <c r="E73" s="145"/>
      <c r="F73" s="137"/>
      <c r="G73" s="137"/>
      <c r="H73" s="137"/>
      <c r="I73" s="146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</row>
    <row r="74" customFormat="false" ht="15" hidden="false" customHeight="false" outlineLevel="0" collapsed="false">
      <c r="A74" s="144"/>
      <c r="B74" s="147"/>
      <c r="C74" s="147"/>
      <c r="D74" s="147"/>
      <c r="E74" s="148"/>
      <c r="F74" s="149"/>
      <c r="G74" s="149"/>
      <c r="H74" s="149"/>
      <c r="I74" s="150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  <c r="AR74" s="114"/>
      <c r="AS74" s="114"/>
    </row>
    <row r="75" customFormat="false" ht="15" hidden="false" customHeight="false" outlineLevel="0" collapsed="false">
      <c r="A75" s="144"/>
      <c r="B75" s="144"/>
      <c r="C75" s="144"/>
      <c r="D75" s="144"/>
      <c r="E75" s="145"/>
      <c r="F75" s="137"/>
      <c r="G75" s="137"/>
      <c r="H75" s="137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  <c r="AR75" s="114"/>
      <c r="AS75" s="114"/>
    </row>
    <row r="76" customFormat="false" ht="12.75" hidden="false" customHeight="false" outlineLevel="0" collapsed="false">
      <c r="A76" s="151"/>
      <c r="B76" s="151"/>
      <c r="C76" s="151"/>
      <c r="D76" s="151"/>
      <c r="E76" s="151"/>
      <c r="F76" s="151"/>
      <c r="G76" s="151"/>
      <c r="H76" s="151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  <c r="AR76" s="114"/>
      <c r="AS76" s="114"/>
    </row>
    <row r="77" customFormat="false" ht="12.75" hidden="false" customHeight="false" outlineLevel="0" collapsed="false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</row>
    <row r="78" customFormat="false" ht="12.75" hidden="false" customHeight="false" outlineLevel="0" collapsed="false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</row>
    <row r="79" customFormat="false" ht="12.75" hidden="false" customHeight="false" outlineLevel="0" collapsed="false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</row>
    <row r="80" customFormat="false" ht="12.75" hidden="false" customHeight="false" outlineLevel="0" collapsed="false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customFormat="false" ht="12.75" hidden="false" customHeight="false" outlineLevel="0" collapsed="false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</row>
    <row r="82" customFormat="false" ht="12.75" hidden="false" customHeight="false" outlineLevel="0" collapsed="false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</row>
    <row r="83" customFormat="false" ht="12.75" hidden="false" customHeight="false" outlineLevel="0" collapsed="false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</row>
    <row r="84" customFormat="false" ht="12.75" hidden="false" customHeight="false" outlineLevel="0" collapsed="false">
      <c r="A84" s="146"/>
      <c r="B84" s="152"/>
      <c r="C84" s="152"/>
      <c r="D84" s="152"/>
      <c r="E84" s="153"/>
      <c r="F84" s="154"/>
      <c r="G84" s="154"/>
      <c r="H84" s="154"/>
      <c r="I84" s="155"/>
      <c r="J84" s="156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</row>
    <row r="85" customFormat="false" ht="13.5" hidden="false" customHeight="false" outlineLevel="0" collapsed="false">
      <c r="A85" s="155"/>
      <c r="B85" s="157"/>
      <c r="C85" s="157"/>
      <c r="D85" s="157"/>
      <c r="E85" s="157"/>
      <c r="F85" s="157"/>
      <c r="G85" s="157"/>
      <c r="H85" s="158"/>
      <c r="I85" s="155"/>
      <c r="J85" s="156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customFormat="false" ht="12.75" hidden="false" customHeight="false" outlineLevel="0" collapsed="false">
      <c r="A86" s="155"/>
      <c r="B86" s="159"/>
      <c r="C86" s="159"/>
      <c r="D86" s="159"/>
      <c r="E86" s="160"/>
      <c r="F86" s="161"/>
      <c r="G86" s="161"/>
      <c r="H86" s="161"/>
      <c r="I86" s="162"/>
      <c r="J86" s="156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</row>
    <row r="87" customFormat="false" ht="12.75" hidden="false" customHeight="false" outlineLevel="0" collapsed="false">
      <c r="A87" s="155"/>
      <c r="B87" s="159"/>
      <c r="C87" s="159"/>
      <c r="D87" s="159"/>
      <c r="E87" s="160"/>
      <c r="F87" s="161"/>
      <c r="G87" s="161"/>
      <c r="H87" s="161"/>
      <c r="I87" s="155"/>
      <c r="J87" s="156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</row>
    <row r="88" customFormat="false" ht="12.75" hidden="false" customHeight="false" outlineLevel="0" collapsed="false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</row>
    <row r="89" customFormat="false" ht="13.5" hidden="false" customHeight="false" outlineLevel="0" collapsed="false">
      <c r="A89" s="156"/>
      <c r="B89" s="156"/>
      <c r="C89" s="156"/>
      <c r="D89" s="156"/>
      <c r="E89" s="152"/>
      <c r="F89" s="163"/>
      <c r="G89" s="159"/>
      <c r="H89" s="159"/>
      <c r="I89" s="156"/>
      <c r="J89" s="156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</row>
    <row r="90" customFormat="false" ht="13.5" hidden="false" customHeight="false" outlineLevel="0" collapsed="false">
      <c r="A90" s="164"/>
      <c r="B90" s="156"/>
      <c r="C90" s="156"/>
      <c r="D90" s="156"/>
      <c r="E90" s="156"/>
      <c r="F90" s="156"/>
      <c r="G90" s="156"/>
      <c r="H90" s="156"/>
      <c r="I90" s="156"/>
      <c r="J90" s="156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</row>
    <row r="91" customFormat="false" ht="13.5" hidden="false" customHeight="false" outlineLevel="0" collapsed="false">
      <c r="A91" s="164"/>
      <c r="B91" s="155"/>
      <c r="C91" s="155"/>
      <c r="D91" s="155"/>
      <c r="E91" s="157"/>
      <c r="F91" s="157"/>
      <c r="G91" s="158"/>
      <c r="H91" s="158"/>
      <c r="I91" s="156"/>
      <c r="J91" s="156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</row>
    <row r="92" customFormat="false" ht="12.75" hidden="false" customHeight="false" outlineLevel="0" collapsed="false">
      <c r="A92" s="162"/>
      <c r="B92" s="162"/>
      <c r="C92" s="162"/>
      <c r="D92" s="162"/>
      <c r="E92" s="162"/>
      <c r="F92" s="165"/>
      <c r="G92" s="165"/>
      <c r="H92" s="165"/>
      <c r="I92" s="166"/>
      <c r="J92" s="166"/>
      <c r="K92" s="151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</row>
    <row r="93" customFormat="false" ht="12.75" hidden="false" customHeight="false" outlineLevel="0" collapsed="false">
      <c r="A93" s="155"/>
      <c r="B93" s="167"/>
      <c r="C93" s="167"/>
      <c r="D93" s="167"/>
      <c r="E93" s="168"/>
      <c r="F93" s="135"/>
      <c r="G93" s="135"/>
      <c r="H93" s="135"/>
      <c r="I93" s="156"/>
      <c r="J93" s="156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</row>
    <row r="94" customFormat="false" ht="13.5" hidden="false" customHeight="false" outlineLevel="0" collapsed="false">
      <c r="A94" s="155"/>
      <c r="B94" s="155"/>
      <c r="C94" s="155"/>
      <c r="D94" s="155"/>
      <c r="E94" s="155"/>
      <c r="F94" s="169"/>
      <c r="G94" s="169"/>
      <c r="H94" s="154"/>
      <c r="I94" s="156"/>
      <c r="J94" s="156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</row>
    <row r="95" customFormat="false" ht="13.5" hidden="false" customHeight="false" outlineLevel="0" collapsed="false">
      <c r="A95" s="114"/>
      <c r="B95" s="155"/>
      <c r="C95" s="155"/>
      <c r="D95" s="155"/>
      <c r="E95" s="155"/>
      <c r="F95" s="155"/>
      <c r="G95" s="155"/>
      <c r="H95" s="155"/>
      <c r="I95" s="155"/>
      <c r="J95" s="155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</row>
    <row r="96" customFormat="false" ht="12.75" hidden="false" customHeight="false" outlineLevel="0" collapsed="false">
      <c r="A96" s="155"/>
      <c r="B96" s="170"/>
      <c r="C96" s="170"/>
      <c r="D96" s="170"/>
      <c r="E96" s="171"/>
      <c r="F96" s="172"/>
      <c r="G96" s="172"/>
      <c r="H96" s="172"/>
      <c r="I96" s="156"/>
      <c r="J96" s="156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</row>
    <row r="97" customFormat="false" ht="12.75" hidden="false" customHeight="false" outlineLevel="0" collapsed="false">
      <c r="A97" s="155"/>
      <c r="B97" s="173"/>
      <c r="C97" s="173"/>
      <c r="D97" s="173"/>
      <c r="E97" s="174"/>
      <c r="F97" s="175"/>
      <c r="G97" s="175"/>
      <c r="H97" s="175"/>
      <c r="I97" s="156"/>
      <c r="J97" s="156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</row>
    <row r="98" customFormat="false" ht="12.75" hidden="false" customHeight="false" outlineLevel="0" collapsed="false">
      <c r="A98" s="155"/>
      <c r="B98" s="173"/>
      <c r="C98" s="173"/>
      <c r="D98" s="173"/>
      <c r="E98" s="174"/>
      <c r="F98" s="175"/>
      <c r="G98" s="175"/>
      <c r="H98" s="175"/>
      <c r="I98" s="156"/>
      <c r="J98" s="156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</row>
    <row r="99" customFormat="false" ht="13.5" hidden="false" customHeight="false" outlineLevel="0" collapsed="false">
      <c r="A99" s="146"/>
      <c r="B99" s="155"/>
      <c r="C99" s="155"/>
      <c r="D99" s="155"/>
      <c r="E99" s="176"/>
      <c r="F99" s="155"/>
      <c r="G99" s="155"/>
      <c r="H99" s="155"/>
      <c r="I99" s="156"/>
      <c r="J99" s="156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</row>
    <row r="100" customFormat="false" ht="13.5" hidden="false" customHeight="false" outlineLevel="0" collapsed="false">
      <c r="A100" s="177"/>
      <c r="B100" s="177"/>
      <c r="C100" s="177"/>
      <c r="D100" s="177"/>
      <c r="E100" s="177"/>
      <c r="F100" s="177"/>
      <c r="G100" s="177"/>
      <c r="H100" s="177"/>
      <c r="I100" s="177"/>
      <c r="J100" s="177"/>
      <c r="K100" s="151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</row>
    <row r="101" customFormat="false" ht="13.5" hidden="false" customHeight="false" outlineLevel="0" collapsed="false">
      <c r="A101" s="155"/>
      <c r="B101" s="155"/>
      <c r="C101" s="155"/>
      <c r="D101" s="155"/>
      <c r="E101" s="155"/>
      <c r="F101" s="178"/>
      <c r="G101" s="178"/>
      <c r="H101" s="178"/>
      <c r="I101" s="178"/>
      <c r="J101" s="156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</row>
    <row r="102" customFormat="false" ht="13.5" hidden="false" customHeight="false" outlineLevel="0" collapsed="false">
      <c r="A102" s="179"/>
      <c r="B102" s="180"/>
      <c r="C102" s="180"/>
      <c r="D102" s="180"/>
      <c r="E102" s="155"/>
      <c r="F102" s="168"/>
      <c r="G102" s="168"/>
      <c r="H102" s="168"/>
      <c r="I102" s="181"/>
      <c r="J102" s="156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</row>
    <row r="103" customFormat="false" ht="12.75" hidden="false" customHeight="false" outlineLevel="0" collapsed="false">
      <c r="A103" s="179"/>
      <c r="B103" s="180"/>
      <c r="C103" s="180"/>
      <c r="D103" s="180"/>
      <c r="E103" s="155"/>
      <c r="F103" s="168"/>
      <c r="G103" s="168"/>
      <c r="H103" s="168"/>
      <c r="I103" s="181"/>
      <c r="J103" s="182"/>
      <c r="K103" s="182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</row>
    <row r="104" customFormat="false" ht="12.75" hidden="false" customHeight="false" outlineLevel="0" collapsed="false">
      <c r="A104" s="179"/>
      <c r="B104" s="180"/>
      <c r="C104" s="180"/>
      <c r="D104" s="180"/>
      <c r="E104" s="155"/>
      <c r="F104" s="168"/>
      <c r="G104" s="168"/>
      <c r="H104" s="168"/>
      <c r="I104" s="181"/>
      <c r="J104" s="182"/>
      <c r="K104" s="182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</row>
    <row r="105" customFormat="false" ht="12.75" hidden="false" customHeight="false" outlineLevel="0" collapsed="false">
      <c r="A105" s="179"/>
      <c r="B105" s="180"/>
      <c r="C105" s="180"/>
      <c r="D105" s="180"/>
      <c r="E105" s="155"/>
      <c r="F105" s="168"/>
      <c r="G105" s="168"/>
      <c r="H105" s="168"/>
      <c r="I105" s="181"/>
      <c r="J105" s="114"/>
      <c r="K105" s="114"/>
      <c r="L105" s="183"/>
      <c r="M105" s="183"/>
      <c r="N105" s="183"/>
      <c r="O105" s="183"/>
      <c r="P105" s="183"/>
      <c r="Q105" s="183"/>
      <c r="R105" s="183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</row>
    <row r="106" customFormat="false" ht="12.75" hidden="false" customHeight="false" outlineLevel="0" collapsed="false">
      <c r="A106" s="179"/>
      <c r="B106" s="180"/>
      <c r="C106" s="180"/>
      <c r="D106" s="180"/>
      <c r="E106" s="154"/>
      <c r="F106" s="168"/>
      <c r="G106" s="168"/>
      <c r="H106" s="168"/>
      <c r="I106" s="181"/>
      <c r="J106" s="114"/>
      <c r="K106" s="114"/>
      <c r="L106" s="184"/>
      <c r="M106" s="184"/>
      <c r="N106" s="184"/>
      <c r="O106" s="184"/>
      <c r="P106" s="184"/>
      <c r="Q106" s="184"/>
      <c r="R106" s="18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</row>
    <row r="107" customFormat="false" ht="12.75" hidden="false" customHeight="false" outlineLevel="0" collapsed="false">
      <c r="A107" s="179"/>
      <c r="B107" s="180"/>
      <c r="C107" s="180"/>
      <c r="D107" s="180"/>
      <c r="E107" s="154"/>
      <c r="F107" s="168"/>
      <c r="G107" s="168"/>
      <c r="H107" s="168"/>
      <c r="I107" s="181"/>
      <c r="J107" s="114"/>
      <c r="K107" s="114"/>
      <c r="L107" s="185"/>
      <c r="M107" s="185"/>
      <c r="N107" s="185"/>
      <c r="O107" s="185"/>
      <c r="P107" s="185"/>
      <c r="Q107" s="185"/>
      <c r="R107" s="185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</row>
    <row r="108" customFormat="false" ht="12.75" hidden="false" customHeight="false" outlineLevel="0" collapsed="false">
      <c r="A108" s="179"/>
      <c r="B108" s="180"/>
      <c r="C108" s="180"/>
      <c r="D108" s="180"/>
      <c r="E108" s="155"/>
      <c r="F108" s="168"/>
      <c r="G108" s="168"/>
      <c r="H108" s="168"/>
      <c r="I108" s="181"/>
      <c r="J108" s="184"/>
      <c r="K108" s="114"/>
      <c r="L108" s="186"/>
      <c r="M108" s="186"/>
      <c r="N108" s="186"/>
      <c r="O108" s="186"/>
      <c r="P108" s="186"/>
      <c r="Q108" s="186"/>
      <c r="R108" s="186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</row>
    <row r="109" customFormat="false" ht="12.75" hidden="false" customHeight="false" outlineLevel="0" collapsed="false">
      <c r="A109" s="187"/>
      <c r="B109" s="180"/>
      <c r="C109" s="180"/>
      <c r="D109" s="180"/>
      <c r="E109" s="154"/>
      <c r="F109" s="168"/>
      <c r="G109" s="168"/>
      <c r="H109" s="168"/>
      <c r="I109" s="181"/>
      <c r="J109" s="114"/>
      <c r="K109" s="114"/>
      <c r="L109" s="188"/>
      <c r="M109" s="188"/>
      <c r="N109" s="188"/>
      <c r="O109" s="188"/>
      <c r="P109" s="188"/>
      <c r="Q109" s="188"/>
      <c r="R109" s="188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</row>
    <row r="110" customFormat="false" ht="13.5" hidden="false" customHeight="false" outlineLevel="0" collapsed="false">
      <c r="A110" s="189"/>
      <c r="B110" s="114"/>
      <c r="C110" s="114"/>
      <c r="D110" s="114"/>
      <c r="E110" s="159"/>
      <c r="F110" s="190"/>
      <c r="G110" s="190"/>
      <c r="H110" s="190"/>
      <c r="I110" s="191"/>
      <c r="J110" s="114"/>
      <c r="K110" s="114"/>
      <c r="L110" s="192"/>
      <c r="M110" s="192"/>
      <c r="N110" s="192"/>
      <c r="O110" s="192"/>
      <c r="P110" s="192"/>
      <c r="Q110" s="192"/>
      <c r="R110" s="192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  <c r="AR110" s="114"/>
      <c r="AS110" s="114"/>
    </row>
    <row r="111" customFormat="false" ht="13.5" hidden="false" customHeight="false" outlineLevel="0" collapsed="false">
      <c r="A111" s="189"/>
      <c r="B111" s="114"/>
      <c r="C111" s="114"/>
      <c r="D111" s="114"/>
      <c r="E111" s="159"/>
      <c r="F111" s="193"/>
      <c r="G111" s="193"/>
      <c r="H111" s="193"/>
      <c r="I111" s="114"/>
      <c r="J111" s="114"/>
      <c r="K111" s="114"/>
      <c r="L111" s="188"/>
      <c r="M111" s="188"/>
      <c r="N111" s="188"/>
      <c r="O111" s="188"/>
      <c r="P111" s="188"/>
      <c r="Q111" s="188"/>
      <c r="R111" s="188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183"/>
      <c r="AD111" s="183"/>
      <c r="AE111" s="183"/>
      <c r="AF111" s="183"/>
      <c r="AG111" s="183"/>
      <c r="AH111" s="183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</row>
    <row r="112" customFormat="false" ht="12.75" hidden="false" customHeight="false" outlineLevel="0" collapsed="false">
      <c r="A112" s="194"/>
      <c r="B112" s="114"/>
      <c r="C112" s="114"/>
      <c r="D112" s="114"/>
      <c r="E112" s="154"/>
      <c r="F112" s="195"/>
      <c r="G112" s="195"/>
      <c r="H112" s="195"/>
      <c r="I112" s="114"/>
      <c r="J112" s="114"/>
      <c r="K112" s="114"/>
      <c r="L112" s="192"/>
      <c r="M112" s="192"/>
      <c r="N112" s="192"/>
      <c r="O112" s="192"/>
      <c r="P112" s="192"/>
      <c r="Q112" s="192"/>
      <c r="R112" s="192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</row>
    <row r="113" customFormat="false" ht="12.75" hidden="false" customHeight="false" outlineLevel="0" collapsed="false">
      <c r="A113" s="189"/>
      <c r="B113" s="114"/>
      <c r="C113" s="114"/>
      <c r="D113" s="114"/>
      <c r="E113" s="154"/>
      <c r="F113" s="196"/>
      <c r="G113" s="196"/>
      <c r="H113" s="196"/>
      <c r="I113" s="114"/>
      <c r="J113" s="114"/>
      <c r="K113" s="114"/>
      <c r="L113" s="188"/>
      <c r="M113" s="188"/>
      <c r="N113" s="188"/>
      <c r="O113" s="188"/>
      <c r="P113" s="188"/>
      <c r="Q113" s="188"/>
      <c r="R113" s="188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</row>
    <row r="114" customFormat="false" ht="12.75" hidden="false" customHeight="false" outlineLevel="0" collapsed="false">
      <c r="A114" s="194"/>
      <c r="B114" s="114"/>
      <c r="C114" s="114"/>
      <c r="D114" s="114"/>
      <c r="E114" s="154"/>
      <c r="F114" s="194"/>
      <c r="G114" s="194"/>
      <c r="H114" s="194"/>
      <c r="I114" s="197"/>
      <c r="J114" s="127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  <c r="AR114" s="114"/>
      <c r="AS114" s="114"/>
    </row>
    <row r="115" customFormat="false" ht="12.75" hidden="false" customHeight="false" outlineLevel="0" collapsed="false">
      <c r="A115" s="114"/>
      <c r="B115" s="189"/>
      <c r="C115" s="189"/>
      <c r="D115" s="189"/>
      <c r="E115" s="154"/>
      <c r="F115" s="193"/>
      <c r="G115" s="193"/>
      <c r="H115" s="193"/>
      <c r="I115" s="114"/>
      <c r="J115" s="127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  <c r="AR115" s="114"/>
      <c r="AS115" s="114"/>
    </row>
    <row r="116" customFormat="false" ht="15" hidden="false" customHeight="false" outlineLevel="0" collapsed="false">
      <c r="A116" s="198"/>
      <c r="B116" s="199"/>
      <c r="C116" s="199"/>
      <c r="D116" s="199"/>
      <c r="E116" s="158"/>
      <c r="F116" s="200"/>
      <c r="G116" s="200"/>
      <c r="H116" s="200"/>
      <c r="I116" s="127"/>
      <c r="J116" s="114"/>
      <c r="K116" s="114"/>
      <c r="L116" s="154"/>
      <c r="M116" s="154"/>
      <c r="N116" s="154"/>
      <c r="O116" s="154"/>
      <c r="P116" s="154"/>
      <c r="Q116" s="154"/>
      <c r="R116" s="15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  <c r="AR116" s="114"/>
      <c r="AS116" s="114"/>
    </row>
    <row r="117" customFormat="false" ht="15" hidden="false" customHeight="false" outlineLevel="0" collapsed="false">
      <c r="A117" s="198"/>
      <c r="B117" s="201"/>
      <c r="C117" s="201"/>
      <c r="D117" s="201"/>
      <c r="E117" s="201"/>
      <c r="F117" s="201"/>
      <c r="G117" s="201"/>
      <c r="H117" s="201"/>
      <c r="I117" s="183"/>
      <c r="J117" s="127"/>
      <c r="K117" s="114"/>
      <c r="L117" s="183"/>
      <c r="M117" s="183"/>
      <c r="N117" s="183"/>
      <c r="O117" s="183"/>
      <c r="P117" s="183"/>
      <c r="Q117" s="183"/>
      <c r="R117" s="183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  <c r="AR117" s="114"/>
      <c r="AS117" s="114"/>
    </row>
    <row r="118" customFormat="false" ht="12.75" hidden="false" customHeight="false" outlineLevel="0" collapsed="false">
      <c r="A118" s="201"/>
      <c r="B118" s="201"/>
      <c r="C118" s="201"/>
      <c r="D118" s="201"/>
      <c r="E118" s="201"/>
      <c r="F118" s="201"/>
      <c r="G118" s="201"/>
      <c r="H118" s="201"/>
      <c r="I118" s="114"/>
      <c r="J118" s="114"/>
      <c r="K118" s="114"/>
      <c r="L118" s="184"/>
      <c r="M118" s="184"/>
      <c r="N118" s="184"/>
      <c r="O118" s="184"/>
      <c r="P118" s="184"/>
      <c r="Q118" s="184"/>
      <c r="R118" s="18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</row>
    <row r="119" customFormat="false" ht="13.5" hidden="false" customHeight="false" outlineLevel="0" collapsed="false">
      <c r="A119" s="201"/>
      <c r="B119" s="201"/>
      <c r="C119" s="201"/>
      <c r="D119" s="201"/>
      <c r="E119" s="201"/>
      <c r="F119" s="201"/>
      <c r="G119" s="201"/>
      <c r="H119" s="201"/>
      <c r="I119" s="114"/>
      <c r="J119" s="114"/>
      <c r="K119" s="114"/>
      <c r="L119" s="202"/>
      <c r="M119" s="202"/>
      <c r="N119" s="202"/>
      <c r="O119" s="202"/>
      <c r="P119" s="202"/>
      <c r="Q119" s="202"/>
      <c r="R119" s="202"/>
      <c r="S119" s="202"/>
      <c r="T119" s="183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</row>
    <row r="120" customFormat="false" ht="12.75" hidden="false" customHeight="false" outlineLevel="0" collapsed="false">
      <c r="A120" s="201"/>
      <c r="B120" s="201"/>
      <c r="C120" s="201"/>
      <c r="D120" s="201"/>
      <c r="E120" s="201"/>
      <c r="F120" s="201"/>
      <c r="G120" s="201"/>
      <c r="H120" s="201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4"/>
      <c r="AS120" s="114"/>
    </row>
    <row r="121" customFormat="false" ht="13.5" hidden="false" customHeight="false" outlineLevel="0" collapsed="false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203"/>
      <c r="M121" s="203"/>
      <c r="N121" s="203"/>
      <c r="O121" s="203"/>
      <c r="P121" s="203"/>
      <c r="Q121" s="203"/>
      <c r="R121" s="203"/>
      <c r="S121" s="20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183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</row>
    <row r="122" customFormat="false" ht="13.5" hidden="false" customHeight="false" outlineLevel="0" collapsed="false">
      <c r="A122" s="204"/>
      <c r="B122" s="152"/>
      <c r="C122" s="152"/>
      <c r="D122" s="152"/>
      <c r="E122" s="194"/>
      <c r="F122" s="154"/>
      <c r="G122" s="154"/>
      <c r="H122" s="15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  <c r="AR122" s="114"/>
      <c r="AS122" s="114"/>
    </row>
    <row r="123" customFormat="false" ht="12.75" hidden="false" customHeight="false" outlineLevel="0" collapsed="false">
      <c r="A123" s="114"/>
      <c r="B123" s="114"/>
      <c r="C123" s="114"/>
      <c r="D123" s="114"/>
      <c r="E123" s="114"/>
      <c r="F123" s="154"/>
      <c r="G123" s="154"/>
      <c r="H123" s="154"/>
      <c r="I123" s="114"/>
      <c r="J123" s="114"/>
      <c r="K123" s="114"/>
      <c r="L123" s="205"/>
      <c r="M123" s="205"/>
      <c r="N123" s="205"/>
      <c r="O123" s="205"/>
      <c r="P123" s="205"/>
      <c r="Q123" s="205"/>
      <c r="R123" s="205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</row>
    <row r="124" customFormat="false" ht="12.75" hidden="false" customHeight="false" outlineLevel="0" collapsed="false">
      <c r="A124" s="114"/>
      <c r="B124" s="114"/>
      <c r="C124" s="114"/>
      <c r="D124" s="114"/>
      <c r="E124" s="15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</row>
    <row r="125" customFormat="false" ht="12.75" hidden="false" customHeight="false" outlineLevel="0" collapsed="false">
      <c r="A125" s="204"/>
      <c r="B125" s="152"/>
      <c r="C125" s="152"/>
      <c r="D125" s="152"/>
      <c r="E125" s="206"/>
      <c r="F125" s="154"/>
      <c r="G125" s="154"/>
      <c r="H125" s="15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</row>
    <row r="126" customFormat="false" ht="12.75" hidden="false" customHeight="false" outlineLevel="0" collapsed="false">
      <c r="A126" s="114"/>
      <c r="B126" s="114"/>
      <c r="C126" s="114"/>
      <c r="D126" s="114"/>
      <c r="E126" s="207"/>
      <c r="F126" s="154"/>
      <c r="G126" s="154"/>
      <c r="H126" s="15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</row>
    <row r="127" customFormat="false" ht="12.75" hidden="false" customHeight="false" outlineLevel="0" collapsed="false">
      <c r="A127" s="114"/>
      <c r="B127" s="114"/>
      <c r="C127" s="114"/>
      <c r="D127" s="114"/>
      <c r="E127" s="207"/>
      <c r="F127" s="154"/>
      <c r="G127" s="154"/>
      <c r="H127" s="15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</row>
    <row r="128" customFormat="false" ht="12.75" hidden="false" customHeight="false" outlineLevel="0" collapsed="false">
      <c r="A128" s="114"/>
      <c r="B128" s="152"/>
      <c r="C128" s="152"/>
      <c r="D128" s="152"/>
      <c r="E128" s="208"/>
      <c r="F128" s="154"/>
      <c r="G128" s="154"/>
      <c r="H128" s="15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</row>
    <row r="129" customFormat="false" ht="12.75" hidden="false" customHeight="false" outlineLevel="0" collapsed="false">
      <c r="A129" s="114"/>
      <c r="B129" s="114"/>
      <c r="C129" s="114"/>
      <c r="D129" s="114"/>
      <c r="E129" s="207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</row>
    <row r="130" customFormat="false" ht="12.75" hidden="false" customHeight="false" outlineLevel="0" collapsed="false">
      <c r="A130" s="209"/>
      <c r="B130" s="209"/>
      <c r="C130" s="209"/>
      <c r="D130" s="209"/>
      <c r="E130" s="209"/>
      <c r="F130" s="209"/>
      <c r="G130" s="209"/>
      <c r="H130" s="209"/>
      <c r="I130" s="209"/>
      <c r="J130" s="209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</row>
    <row r="131" customFormat="false" ht="12.75" hidden="false" customHeight="false" outlineLevel="0" collapsed="false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</row>
    <row r="132" customFormat="false" ht="12.75" hidden="false" customHeight="false" outlineLevel="0" collapsed="false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</row>
    <row r="133" customFormat="false" ht="12.75" hidden="false" customHeight="false" outlineLevel="0" collapsed="false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</row>
    <row r="134" customFormat="false" ht="12.75" hidden="false" customHeight="false" outlineLevel="0" collapsed="false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</row>
    <row r="135" customFormat="false" ht="12.75" hidden="false" customHeight="false" outlineLevel="0" collapsed="false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</row>
    <row r="136" customFormat="false" ht="12.75" hidden="false" customHeight="false" outlineLevel="0" collapsed="false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</row>
    <row r="137" customFormat="false" ht="12.75" hidden="false" customHeight="false" outlineLevel="0" collapsed="false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</row>
    <row r="138" customFormat="false" ht="12.75" hidden="false" customHeight="false" outlineLevel="0" collapsed="false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</row>
    <row r="139" customFormat="false" ht="12.75" hidden="false" customHeight="false" outlineLevel="0" collapsed="false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</row>
    <row r="140" customFormat="false" ht="12.75" hidden="false" customHeight="false" outlineLevel="0" collapsed="false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  <c r="AR140" s="114"/>
      <c r="AS140" s="114"/>
    </row>
    <row r="141" customFormat="false" ht="12.75" hidden="false" customHeight="false" outlineLevel="0" collapsed="false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</row>
    <row r="142" customFormat="false" ht="12.75" hidden="false" customHeight="false" outlineLevel="0" collapsed="false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  <c r="AR142" s="114"/>
      <c r="AS142" s="114"/>
    </row>
    <row r="143" customFormat="false" ht="12.75" hidden="false" customHeight="false" outlineLevel="0" collapsed="false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</row>
    <row r="144" customFormat="false" ht="12.75" hidden="false" customHeight="false" outlineLevel="0" collapsed="false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</row>
    <row r="145" customFormat="false" ht="12.75" hidden="false" customHeight="false" outlineLevel="0" collapsed="false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</row>
    <row r="146" customFormat="false" ht="12.75" hidden="false" customHeight="false" outlineLevel="0" collapsed="false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</row>
    <row r="147" customFormat="false" ht="12.75" hidden="false" customHeight="false" outlineLevel="0" collapsed="false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</row>
    <row r="148" customFormat="false" ht="12.75" hidden="false" customHeight="false" outlineLevel="0" collapsed="false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  <c r="AR148" s="114"/>
      <c r="AS148" s="114"/>
    </row>
    <row r="149" customFormat="false" ht="12.75" hidden="false" customHeight="false" outlineLevel="0" collapsed="false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</row>
    <row r="150" customFormat="false" ht="12.75" hidden="false" customHeight="false" outlineLevel="0" collapsed="false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</row>
    <row r="151" customFormat="false" ht="12.75" hidden="false" customHeight="false" outlineLevel="0" collapsed="false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</row>
    <row r="152" customFormat="false" ht="12.75" hidden="false" customHeight="false" outlineLevel="0" collapsed="false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</row>
    <row r="153" customFormat="false" ht="12.75" hidden="false" customHeight="false" outlineLevel="0" collapsed="false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</row>
    <row r="154" customFormat="false" ht="12.75" hidden="false" customHeight="false" outlineLevel="0" collapsed="false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</row>
    <row r="155" customFormat="false" ht="12.75" hidden="false" customHeight="false" outlineLevel="0" collapsed="false">
      <c r="A155" s="146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</row>
    <row r="156" customFormat="false" ht="12.75" hidden="false" customHeight="false" outlineLevel="0" collapsed="false">
      <c r="A156" s="146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</row>
    <row r="157" customFormat="false" ht="12.75" hidden="false" customHeight="false" outlineLevel="0" collapsed="false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</row>
    <row r="158" customFormat="false" ht="12.75" hidden="false" customHeight="false" outlineLevel="0" collapsed="false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</row>
    <row r="159" customFormat="false" ht="12.75" hidden="false" customHeight="false" outlineLevel="0" collapsed="false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</row>
    <row r="160" customFormat="false" ht="12.75" hidden="false" customHeight="false" outlineLevel="0" collapsed="false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</row>
    <row r="161" customFormat="false" ht="12.75" hidden="false" customHeight="false" outlineLevel="0" collapsed="false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</row>
    <row r="162" customFormat="false" ht="12.75" hidden="false" customHeight="false" outlineLevel="0" collapsed="false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</row>
    <row r="163" customFormat="false" ht="12.75" hidden="false" customHeight="false" outlineLevel="0" collapsed="false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</row>
    <row r="164" customFormat="false" ht="12.75" hidden="false" customHeight="false" outlineLevel="0" collapsed="false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  <c r="AR164" s="114"/>
      <c r="AS164" s="114"/>
    </row>
    <row r="165" customFormat="false" ht="12.75" hidden="false" customHeight="false" outlineLevel="0" collapsed="false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</row>
    <row r="166" customFormat="false" ht="12.75" hidden="false" customHeight="false" outlineLevel="0" collapsed="false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</row>
    <row r="167" customFormat="false" ht="12.75" hidden="false" customHeight="false" outlineLevel="0" collapsed="false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</row>
    <row r="168" customFormat="false" ht="12.75" hidden="false" customHeight="false" outlineLevel="0" collapsed="false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</row>
    <row r="169" customFormat="false" ht="12.75" hidden="false" customHeight="false" outlineLevel="0" collapsed="false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</row>
    <row r="170" customFormat="false" ht="12.75" hidden="false" customHeight="false" outlineLevel="0" collapsed="false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</row>
    <row r="171" customFormat="false" ht="12.75" hidden="false" customHeight="false" outlineLevel="0" collapsed="false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</row>
    <row r="172" customFormat="false" ht="12.75" hidden="false" customHeight="false" outlineLevel="0" collapsed="false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</row>
    <row r="173" customFormat="false" ht="12.75" hidden="false" customHeight="false" outlineLevel="0" collapsed="false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</row>
    <row r="174" customFormat="false" ht="12.75" hidden="false" customHeight="false" outlineLevel="0" collapsed="false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</row>
    <row r="175" customFormat="false" ht="12.75" hidden="false" customHeight="false" outlineLevel="0" collapsed="false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  <c r="AR175" s="114"/>
      <c r="AS175" s="114"/>
    </row>
    <row r="176" customFormat="false" ht="12.75" hidden="false" customHeight="false" outlineLevel="0" collapsed="false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  <c r="AR176" s="114"/>
      <c r="AS176" s="114"/>
    </row>
    <row r="177" customFormat="false" ht="12.75" hidden="false" customHeight="false" outlineLevel="0" collapsed="false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  <c r="AR177" s="114"/>
      <c r="AS177" s="114"/>
    </row>
    <row r="178" customFormat="false" ht="12.75" hidden="false" customHeight="false" outlineLevel="0" collapsed="false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  <c r="AR178" s="114"/>
      <c r="AS178" s="114"/>
    </row>
    <row r="179" customFormat="false" ht="12.75" hidden="false" customHeight="false" outlineLevel="0" collapsed="false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  <c r="AR179" s="114"/>
      <c r="AS179" s="114"/>
    </row>
    <row r="180" customFormat="false" ht="12.75" hidden="false" customHeight="false" outlineLevel="0" collapsed="false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</row>
    <row r="181" customFormat="false" ht="12.75" hidden="false" customHeight="false" outlineLevel="0" collapsed="false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</row>
    <row r="182" customFormat="false" ht="12.75" hidden="false" customHeight="false" outlineLevel="0" collapsed="false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</row>
    <row r="183" customFormat="false" ht="12.75" hidden="false" customHeight="false" outlineLevel="0" collapsed="false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</row>
    <row r="184" customFormat="false" ht="12.75" hidden="false" customHeight="false" outlineLevel="0" collapsed="false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</row>
    <row r="185" customFormat="false" ht="12.75" hidden="false" customHeight="false" outlineLevel="0" collapsed="false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</row>
    <row r="186" customFormat="false" ht="12.75" hidden="false" customHeight="false" outlineLevel="0" collapsed="false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</row>
    <row r="187" customFormat="false" ht="12.75" hidden="false" customHeight="false" outlineLevel="0" collapsed="false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</row>
    <row r="188" customFormat="false" ht="12.75" hidden="false" customHeight="false" outlineLevel="0" collapsed="false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</row>
    <row r="189" customFormat="false" ht="12.75" hidden="false" customHeight="false" outlineLevel="0" collapsed="false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</row>
    <row r="190" customFormat="false" ht="12.75" hidden="false" customHeight="false" outlineLevel="0" collapsed="false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</row>
    <row r="191" customFormat="false" ht="12.75" hidden="false" customHeight="false" outlineLevel="0" collapsed="false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</row>
    <row r="192" customFormat="false" ht="12.75" hidden="false" customHeight="false" outlineLevel="0" collapsed="false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</row>
    <row r="193" customFormat="false" ht="12.75" hidden="false" customHeight="false" outlineLevel="0" collapsed="false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</row>
    <row r="194" customFormat="false" ht="12.75" hidden="false" customHeight="false" outlineLevel="0" collapsed="false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</row>
    <row r="195" customFormat="false" ht="12.75" hidden="false" customHeight="false" outlineLevel="0" collapsed="false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</row>
    <row r="196" customFormat="false" ht="12.75" hidden="false" customHeight="false" outlineLevel="0" collapsed="false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</row>
    <row r="197" customFormat="false" ht="12.75" hidden="false" customHeight="false" outlineLevel="0" collapsed="false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</row>
    <row r="198" customFormat="false" ht="12.75" hidden="false" customHeight="false" outlineLevel="0" collapsed="false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</row>
    <row r="199" customFormat="false" ht="12.75" hidden="false" customHeight="false" outlineLevel="0" collapsed="false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</row>
    <row r="200" customFormat="false" ht="12.75" hidden="false" customHeight="false" outlineLevel="0" collapsed="false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</row>
    <row r="201" customFormat="false" ht="12.75" hidden="false" customHeight="false" outlineLevel="0" collapsed="false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</row>
    <row r="202" customFormat="false" ht="12.75" hidden="false" customHeight="false" outlineLevel="0" collapsed="false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</row>
    <row r="203" customFormat="false" ht="12.75" hidden="false" customHeight="false" outlineLevel="0" collapsed="false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</row>
    <row r="204" customFormat="false" ht="12.75" hidden="false" customHeight="false" outlineLevel="0" collapsed="false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</row>
    <row r="205" customFormat="false" ht="12.75" hidden="false" customHeight="false" outlineLevel="0" collapsed="false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</row>
    <row r="206" customFormat="false" ht="12.75" hidden="false" customHeight="false" outlineLevel="0" collapsed="false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</row>
    <row r="207" customFormat="false" ht="12.75" hidden="false" customHeight="false" outlineLevel="0" collapsed="false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</row>
    <row r="208" customFormat="false" ht="12.75" hidden="false" customHeight="false" outlineLevel="0" collapsed="false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</row>
    <row r="209" customFormat="false" ht="12.75" hidden="false" customHeight="false" outlineLevel="0" collapsed="false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</row>
    <row r="210" customFormat="false" ht="12.75" hidden="false" customHeight="false" outlineLevel="0" collapsed="false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</row>
    <row r="211" customFormat="false" ht="12.75" hidden="false" customHeight="false" outlineLevel="0" collapsed="false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</row>
    <row r="212" customFormat="false" ht="12.75" hidden="false" customHeight="false" outlineLevel="0" collapsed="false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</row>
    <row r="213" customFormat="false" ht="12.75" hidden="false" customHeight="false" outlineLevel="0" collapsed="false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</row>
    <row r="214" customFormat="false" ht="12.75" hidden="false" customHeight="false" outlineLevel="0" collapsed="false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</row>
    <row r="215" customFormat="false" ht="12.75" hidden="false" customHeight="false" outlineLevel="0" collapsed="false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</row>
    <row r="216" customFormat="false" ht="12.75" hidden="false" customHeight="false" outlineLevel="0" collapsed="false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</row>
    <row r="217" customFormat="false" ht="12.75" hidden="false" customHeight="false" outlineLevel="0" collapsed="false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</row>
    <row r="218" customFormat="false" ht="12.75" hidden="false" customHeight="false" outlineLevel="0" collapsed="false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  <c r="AR218" s="114"/>
      <c r="AS218" s="114"/>
    </row>
    <row r="219" customFormat="false" ht="12.75" hidden="false" customHeight="false" outlineLevel="0" collapsed="false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  <c r="AR219" s="114"/>
      <c r="AS219" s="114"/>
    </row>
    <row r="220" customFormat="false" ht="12.75" hidden="false" customHeight="false" outlineLevel="0" collapsed="false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  <c r="AR220" s="114"/>
      <c r="AS220" s="114"/>
    </row>
    <row r="221" customFormat="false" ht="12.75" hidden="false" customHeight="false" outlineLevel="0" collapsed="false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  <c r="AR221" s="114"/>
      <c r="AS221" s="114"/>
    </row>
    <row r="222" customFormat="false" ht="12.75" hidden="false" customHeight="false" outlineLevel="0" collapsed="false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  <c r="AR222" s="114"/>
      <c r="AS222" s="114"/>
    </row>
  </sheetData>
  <mergeCells count="3">
    <mergeCell ref="A36:B36"/>
    <mergeCell ref="A73:B73"/>
    <mergeCell ref="A75:B75"/>
  </mergeCells>
  <printOptions headings="false" gridLines="false" gridLinesSet="true" horizontalCentered="true" verticalCentered="true"/>
  <pageMargins left="0.5" right="0.5" top="1.52013888888889" bottom="0.984027777777778" header="0.5" footer="0.5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>&amp;LUpdated: &amp;D&amp;C&amp;"AkzidenzGroteskTtBold,Regular"&amp;16HANSON PERMANENTE CEMENT
&amp;"Arial,Regular"Enron Direct Access Electricity  2001 thru 2003&amp;RPrepared by Earl Bouse</oddHeader>
    <oddFooter>&amp;L&amp;F</oddFooter>
  </headerFooter>
  <rowBreaks count="1" manualBreakCount="1">
    <brk id="3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1999-08-11T19:29:55Z</dcterms:created>
  <dc:creator>Earl Big Bopper Bouse</dc:creator>
  <dc:description/>
  <dc:language>en-US</dc:language>
  <cp:lastModifiedBy>Hanson Aggregates Mid-Pacific Region</cp:lastModifiedBy>
  <cp:lastPrinted>2002-04-09T20:35:53Z</cp:lastPrinted>
  <dcterms:modified xsi:type="dcterms:W3CDTF">2002-04-09T20:36:11Z</dcterms:modified>
  <cp:revision>0</cp:revision>
  <dc:subject/>
  <dc:title/>
</cp:coreProperties>
</file>